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namedSheetViews/namedSheetView1.xml" ContentType="application/vnd.ms-excel.namedsheetview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4.xml" ContentType="application/vnd.openxmlformats-officedocument.spreadsheetml.comments+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6.xml" ContentType="application/vnd.openxmlformats-officedocument.drawing+xml"/>
  <Override PartName="/xl/ctrlProps/ctrlProp16.xml" ContentType="application/vnd.ms-excel.controlproperties+xml"/>
  <Override PartName="/xl/ctrlProps/ctrlProp17.xml" ContentType="application/vnd.ms-excel.controlproperties+xml"/>
  <Override PartName="/xl/comments5.xml" ContentType="application/vnd.openxmlformats-officedocument.spreadsheetml.comments+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7.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6.xml" ContentType="application/vnd.openxmlformats-officedocument.spreadsheetml.comments+xml"/>
  <Override PartName="/xl/namedSheetViews/namedSheetView2.xml" ContentType="application/vnd.ms-excel.namedsheetview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wb270851\Downloads\"/>
    </mc:Choice>
  </mc:AlternateContent>
  <xr:revisionPtr revIDLastSave="0" documentId="13_ncr:1_{B369CB5D-3A64-46F8-9EB8-DE7909E87D33}" xr6:coauthVersionLast="47" xr6:coauthVersionMax="47" xr10:uidLastSave="{00000000-0000-0000-0000-000000000000}"/>
  <bookViews>
    <workbookView xWindow="-28920" yWindow="-60" windowWidth="29040" windowHeight="15720" xr2:uid="{FD85C2BD-FFA5-4037-968C-5EACFC7DD416}"/>
  </bookViews>
  <sheets>
    <sheet name="README" sheetId="5" r:id="rId1"/>
    <sheet name="GTMI_Data" sheetId="1" r:id="rId2"/>
    <sheet name="GTMI_Groups" sheetId="6" r:id="rId3"/>
    <sheet name="Stats" sheetId="9" r:id="rId4"/>
    <sheet name="Regions" sheetId="10" r:id="rId5"/>
    <sheet name="Trends" sheetId="11" r:id="rId6"/>
    <sheet name="Metadata" sheetId="2" r:id="rId7"/>
    <sheet name="External" sheetId="4" r:id="rId8"/>
    <sheet name="Economies" sheetId="3" r:id="rId9"/>
  </sheets>
  <definedNames>
    <definedName name="_xlnm._FilterDatabase" localSheetId="7" hidden="1">External!$J$2:$R$195</definedName>
    <definedName name="_xlnm._FilterDatabase" localSheetId="1" hidden="1">GTMI_Data!$A$1:$QS$595</definedName>
    <definedName name="_xlnm._FilterDatabase" localSheetId="2" hidden="1">GTMI_Groups!$A$1:$JM$199</definedName>
    <definedName name="_xlnm._FilterDatabase" localSheetId="4" hidden="1">Regions!$BQ$108:$CE$108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8" i="10" l="1"/>
  <c r="AW7" i="10"/>
  <c r="AW6" i="10"/>
  <c r="AW5" i="10"/>
  <c r="AW4" i="10"/>
  <c r="AW3" i="10"/>
  <c r="AW2" i="10"/>
  <c r="NR595" i="1"/>
  <c r="NQ595" i="1"/>
  <c r="NR592" i="1"/>
  <c r="NQ592" i="1"/>
  <c r="NR589" i="1"/>
  <c r="NQ589" i="1"/>
  <c r="NQ586" i="1"/>
  <c r="NR583" i="1"/>
  <c r="NQ583" i="1"/>
  <c r="NR580" i="1"/>
  <c r="NQ580" i="1"/>
  <c r="NR577" i="1"/>
  <c r="NQ577" i="1"/>
  <c r="NR574" i="1"/>
  <c r="NQ574" i="1"/>
  <c r="NR571" i="1"/>
  <c r="NQ571" i="1"/>
  <c r="NR568" i="1"/>
  <c r="NQ568" i="1"/>
  <c r="NR565" i="1"/>
  <c r="NQ565" i="1"/>
  <c r="NR562" i="1"/>
  <c r="NQ562" i="1"/>
  <c r="NR559" i="1"/>
  <c r="NQ559" i="1"/>
  <c r="NR556" i="1"/>
  <c r="NQ556" i="1"/>
  <c r="NR553" i="1"/>
  <c r="NQ553" i="1"/>
  <c r="NR550" i="1"/>
  <c r="NQ550" i="1"/>
  <c r="NR547" i="1"/>
  <c r="NQ547" i="1"/>
  <c r="NR544" i="1"/>
  <c r="NQ544" i="1"/>
  <c r="NR541" i="1"/>
  <c r="NQ541" i="1"/>
  <c r="NR538" i="1"/>
  <c r="NQ538" i="1"/>
  <c r="NR535" i="1"/>
  <c r="NQ535" i="1"/>
  <c r="NR532" i="1"/>
  <c r="NQ532" i="1"/>
  <c r="NR529" i="1"/>
  <c r="NQ529" i="1"/>
  <c r="NR526" i="1"/>
  <c r="NQ526" i="1"/>
  <c r="NR523" i="1"/>
  <c r="NQ523" i="1"/>
  <c r="NR517" i="1"/>
  <c r="NQ517" i="1"/>
  <c r="NR514" i="1"/>
  <c r="NQ514" i="1"/>
  <c r="NR511" i="1"/>
  <c r="NQ511" i="1"/>
  <c r="NR508" i="1"/>
  <c r="NQ508" i="1"/>
  <c r="NR505" i="1"/>
  <c r="NQ505" i="1"/>
  <c r="NR502" i="1"/>
  <c r="NQ502" i="1"/>
  <c r="NR499" i="1"/>
  <c r="NQ499" i="1"/>
  <c r="NR496" i="1"/>
  <c r="NQ496" i="1"/>
  <c r="NR493" i="1"/>
  <c r="NQ493" i="1"/>
  <c r="NR490" i="1"/>
  <c r="NQ490" i="1"/>
  <c r="NR487" i="1"/>
  <c r="NQ487" i="1"/>
  <c r="NR484" i="1"/>
  <c r="NQ484" i="1"/>
  <c r="NR481" i="1"/>
  <c r="NQ481" i="1"/>
  <c r="NR478" i="1"/>
  <c r="NQ478" i="1"/>
  <c r="NR475" i="1"/>
  <c r="NQ475" i="1"/>
  <c r="NR472" i="1"/>
  <c r="NQ472" i="1"/>
  <c r="NR469" i="1"/>
  <c r="NQ469" i="1"/>
  <c r="NR466" i="1"/>
  <c r="NQ466" i="1"/>
  <c r="NR463" i="1"/>
  <c r="NQ463" i="1"/>
  <c r="NR460" i="1"/>
  <c r="NQ460" i="1"/>
  <c r="NR457" i="1"/>
  <c r="NQ457" i="1"/>
  <c r="NR454" i="1"/>
  <c r="NQ454" i="1"/>
  <c r="NR451" i="1"/>
  <c r="NQ451" i="1"/>
  <c r="NR448" i="1"/>
  <c r="NQ448" i="1"/>
  <c r="NR445" i="1"/>
  <c r="NQ445" i="1"/>
  <c r="NR442" i="1"/>
  <c r="NQ442" i="1"/>
  <c r="NR439" i="1"/>
  <c r="NQ439" i="1"/>
  <c r="NR436" i="1"/>
  <c r="NQ436" i="1"/>
  <c r="NR433" i="1"/>
  <c r="NQ433" i="1"/>
  <c r="NR430" i="1"/>
  <c r="NQ430" i="1"/>
  <c r="NR427" i="1"/>
  <c r="NQ427" i="1"/>
  <c r="NR424" i="1"/>
  <c r="NQ424" i="1"/>
  <c r="NR421" i="1"/>
  <c r="NQ421" i="1"/>
  <c r="NR418" i="1"/>
  <c r="NQ418" i="1"/>
  <c r="NR415" i="1"/>
  <c r="NQ415" i="1"/>
  <c r="NR412" i="1"/>
  <c r="NQ412" i="1"/>
  <c r="NR409" i="1"/>
  <c r="NR406" i="1"/>
  <c r="NQ406" i="1"/>
  <c r="NR403" i="1"/>
  <c r="NQ403" i="1"/>
  <c r="NR400" i="1"/>
  <c r="NQ400" i="1"/>
  <c r="NR397" i="1"/>
  <c r="NQ397" i="1"/>
  <c r="NR394" i="1"/>
  <c r="NQ394" i="1"/>
  <c r="NR391" i="1"/>
  <c r="NQ391" i="1"/>
  <c r="NR388" i="1"/>
  <c r="NQ388" i="1"/>
  <c r="NR385" i="1"/>
  <c r="NQ385" i="1"/>
  <c r="NR382" i="1"/>
  <c r="NQ382" i="1"/>
  <c r="NR379" i="1"/>
  <c r="NQ379" i="1"/>
  <c r="NR376" i="1"/>
  <c r="NQ376" i="1"/>
  <c r="NR373" i="1"/>
  <c r="NQ373" i="1"/>
  <c r="NR370" i="1"/>
  <c r="NQ370" i="1"/>
  <c r="NR367" i="1"/>
  <c r="NQ367" i="1"/>
  <c r="NR364" i="1"/>
  <c r="NQ364" i="1"/>
  <c r="NR361" i="1"/>
  <c r="NQ361" i="1"/>
  <c r="NR358" i="1"/>
  <c r="NQ358" i="1"/>
  <c r="NR355" i="1"/>
  <c r="NQ355" i="1"/>
  <c r="NR352" i="1"/>
  <c r="NQ352" i="1"/>
  <c r="NR349" i="1"/>
  <c r="NQ349" i="1"/>
  <c r="NR346" i="1"/>
  <c r="NQ346" i="1"/>
  <c r="NR343" i="1"/>
  <c r="NQ343" i="1"/>
  <c r="NR340" i="1"/>
  <c r="NQ340" i="1"/>
  <c r="NR337" i="1"/>
  <c r="NQ337" i="1"/>
  <c r="NR334" i="1"/>
  <c r="NQ334" i="1"/>
  <c r="NR331" i="1"/>
  <c r="NQ331" i="1"/>
  <c r="NR328" i="1"/>
  <c r="NQ328" i="1"/>
  <c r="NR325" i="1"/>
  <c r="NQ325" i="1"/>
  <c r="NR322" i="1"/>
  <c r="NQ322" i="1"/>
  <c r="NR319" i="1"/>
  <c r="NQ319" i="1"/>
  <c r="NR313" i="1"/>
  <c r="NQ313" i="1"/>
  <c r="NR310" i="1"/>
  <c r="NQ310" i="1"/>
  <c r="NR307" i="1"/>
  <c r="NQ307" i="1"/>
  <c r="NR304" i="1"/>
  <c r="NQ304" i="1"/>
  <c r="NR301" i="1"/>
  <c r="NQ301" i="1"/>
  <c r="NR298" i="1"/>
  <c r="NQ298" i="1"/>
  <c r="NR295" i="1"/>
  <c r="NQ295" i="1"/>
  <c r="NR292" i="1"/>
  <c r="NQ292" i="1"/>
  <c r="NR289" i="1"/>
  <c r="NQ289" i="1"/>
  <c r="NR286" i="1"/>
  <c r="NQ286" i="1"/>
  <c r="NR283" i="1"/>
  <c r="NQ283" i="1"/>
  <c r="NR277" i="1"/>
  <c r="NQ277" i="1"/>
  <c r="NR274" i="1"/>
  <c r="NQ274" i="1"/>
  <c r="NR271" i="1"/>
  <c r="NQ271" i="1"/>
  <c r="NR268" i="1"/>
  <c r="NQ268" i="1"/>
  <c r="NR265" i="1"/>
  <c r="NQ265" i="1"/>
  <c r="NR262" i="1"/>
  <c r="NQ262" i="1"/>
  <c r="NR259" i="1"/>
  <c r="NQ259" i="1"/>
  <c r="NR256" i="1"/>
  <c r="NQ256" i="1"/>
  <c r="NR253" i="1"/>
  <c r="NQ253" i="1"/>
  <c r="NR250" i="1"/>
  <c r="NQ250" i="1"/>
  <c r="NR247" i="1"/>
  <c r="NQ247" i="1"/>
  <c r="NR244" i="1"/>
  <c r="NQ244" i="1"/>
  <c r="NR241" i="1"/>
  <c r="NQ241" i="1"/>
  <c r="NR238" i="1"/>
  <c r="NQ238" i="1"/>
  <c r="NR235" i="1"/>
  <c r="NQ235" i="1"/>
  <c r="NR232" i="1"/>
  <c r="NQ232" i="1"/>
  <c r="NR229" i="1"/>
  <c r="NQ229" i="1"/>
  <c r="NR223" i="1"/>
  <c r="NQ223" i="1"/>
  <c r="NR220" i="1"/>
  <c r="NQ220" i="1"/>
  <c r="NR217" i="1"/>
  <c r="NQ217" i="1"/>
  <c r="NR214" i="1"/>
  <c r="NQ214" i="1"/>
  <c r="NR211" i="1"/>
  <c r="NQ211" i="1"/>
  <c r="NR208" i="1"/>
  <c r="NQ208" i="1"/>
  <c r="NR205" i="1"/>
  <c r="NQ205" i="1"/>
  <c r="NR202" i="1"/>
  <c r="NQ202" i="1"/>
  <c r="NR199" i="1"/>
  <c r="NQ199" i="1"/>
  <c r="NR196" i="1"/>
  <c r="NQ196" i="1"/>
  <c r="NR193" i="1"/>
  <c r="NQ193" i="1"/>
  <c r="NR190" i="1"/>
  <c r="NQ190" i="1"/>
  <c r="NR187" i="1"/>
  <c r="NQ187" i="1"/>
  <c r="NR184" i="1"/>
  <c r="NQ184" i="1"/>
  <c r="NR181" i="1"/>
  <c r="NQ181" i="1"/>
  <c r="NR178" i="1"/>
  <c r="NQ178" i="1"/>
  <c r="NR175" i="1"/>
  <c r="NQ175" i="1"/>
  <c r="NR172" i="1"/>
  <c r="NQ172" i="1"/>
  <c r="NR169" i="1"/>
  <c r="NQ169" i="1"/>
  <c r="NR166" i="1"/>
  <c r="NQ166" i="1"/>
  <c r="NR163" i="1"/>
  <c r="NQ163" i="1"/>
  <c r="NR160" i="1"/>
  <c r="NQ160" i="1"/>
  <c r="NR157" i="1"/>
  <c r="NQ157" i="1"/>
  <c r="NR154" i="1"/>
  <c r="NQ154" i="1"/>
  <c r="NR151" i="1"/>
  <c r="NQ151" i="1"/>
  <c r="NR148" i="1"/>
  <c r="NQ148" i="1"/>
  <c r="NR145" i="1"/>
  <c r="NQ145" i="1"/>
  <c r="NR142" i="1"/>
  <c r="NQ142" i="1"/>
  <c r="NR139" i="1"/>
  <c r="NQ139" i="1"/>
  <c r="NR136" i="1"/>
  <c r="NQ136" i="1"/>
  <c r="NR133" i="1"/>
  <c r="NQ133" i="1"/>
  <c r="NR130" i="1"/>
  <c r="NQ130" i="1"/>
  <c r="NR127" i="1"/>
  <c r="NQ127" i="1"/>
  <c r="NR124" i="1"/>
  <c r="NQ124" i="1"/>
  <c r="NR121" i="1"/>
  <c r="NQ121" i="1"/>
  <c r="NR118" i="1"/>
  <c r="NQ118" i="1"/>
  <c r="NR115" i="1"/>
  <c r="NQ115" i="1"/>
  <c r="NR112" i="1"/>
  <c r="NQ112" i="1"/>
  <c r="NR109" i="1"/>
  <c r="NQ109" i="1"/>
  <c r="NR106" i="1"/>
  <c r="NQ106" i="1"/>
  <c r="NR103" i="1"/>
  <c r="NQ103" i="1"/>
  <c r="NR100" i="1"/>
  <c r="NQ100" i="1"/>
  <c r="NR97" i="1"/>
  <c r="NQ97" i="1"/>
  <c r="NR94" i="1"/>
  <c r="NQ94" i="1"/>
  <c r="NR91" i="1"/>
  <c r="NQ91" i="1"/>
  <c r="NR88" i="1"/>
  <c r="NQ88" i="1"/>
  <c r="NR85" i="1"/>
  <c r="NQ85" i="1"/>
  <c r="NR82" i="1"/>
  <c r="NQ82" i="1"/>
  <c r="NR79" i="1"/>
  <c r="NQ79" i="1"/>
  <c r="NR76" i="1"/>
  <c r="NQ76" i="1"/>
  <c r="NR73" i="1"/>
  <c r="NQ73" i="1"/>
  <c r="NR70" i="1"/>
  <c r="NQ70" i="1"/>
  <c r="NR67" i="1"/>
  <c r="NQ67" i="1"/>
  <c r="NR64" i="1"/>
  <c r="NQ64" i="1"/>
  <c r="NR61" i="1"/>
  <c r="NQ61" i="1"/>
  <c r="NR58" i="1"/>
  <c r="NQ58" i="1"/>
  <c r="NR55" i="1"/>
  <c r="NQ55" i="1"/>
  <c r="NR52" i="1"/>
  <c r="NQ52" i="1"/>
  <c r="NR49" i="1"/>
  <c r="NQ49" i="1"/>
  <c r="NR46" i="1"/>
  <c r="NQ46" i="1"/>
  <c r="NR43" i="1"/>
  <c r="NQ43" i="1"/>
  <c r="NR40" i="1"/>
  <c r="NQ40" i="1"/>
  <c r="NR37" i="1"/>
  <c r="NQ37" i="1"/>
  <c r="NR34" i="1"/>
  <c r="NQ34" i="1"/>
  <c r="NR31" i="1"/>
  <c r="NQ31" i="1"/>
  <c r="NR28" i="1"/>
  <c r="NQ28" i="1"/>
  <c r="NR25" i="1"/>
  <c r="NQ25" i="1"/>
  <c r="NR22" i="1"/>
  <c r="NQ22" i="1"/>
  <c r="NR19" i="1"/>
  <c r="NQ19" i="1"/>
  <c r="NR16" i="1"/>
  <c r="NQ16" i="1"/>
  <c r="NR13" i="1"/>
  <c r="NQ13" i="1"/>
  <c r="NR10" i="1"/>
  <c r="NQ10" i="1"/>
  <c r="NR7" i="1"/>
  <c r="NQ7" i="1"/>
  <c r="NR4" i="1"/>
  <c r="NQ4" i="1"/>
  <c r="FU595" i="1"/>
  <c r="FU592" i="1"/>
  <c r="FU589" i="1"/>
  <c r="FU583" i="1"/>
  <c r="FU580" i="1"/>
  <c r="FU577" i="1"/>
  <c r="FU574" i="1"/>
  <c r="FU571" i="1"/>
  <c r="FU568" i="1"/>
  <c r="FU565" i="1"/>
  <c r="FU562" i="1"/>
  <c r="FU559" i="1"/>
  <c r="FU556" i="1"/>
  <c r="FU553" i="1"/>
  <c r="FU550" i="1"/>
  <c r="FU547" i="1"/>
  <c r="FU544" i="1"/>
  <c r="FU541" i="1"/>
  <c r="FU538" i="1"/>
  <c r="FU535" i="1"/>
  <c r="FU532" i="1"/>
  <c r="FU529" i="1"/>
  <c r="FU526" i="1"/>
  <c r="FU523" i="1"/>
  <c r="FU517" i="1"/>
  <c r="FU514" i="1"/>
  <c r="FU511" i="1"/>
  <c r="FU508" i="1"/>
  <c r="FU505" i="1"/>
  <c r="FU502" i="1"/>
  <c r="FU499" i="1"/>
  <c r="FU496" i="1"/>
  <c r="FU493" i="1"/>
  <c r="FU490" i="1"/>
  <c r="FU487" i="1"/>
  <c r="FU484" i="1"/>
  <c r="FU481" i="1"/>
  <c r="FU478" i="1"/>
  <c r="FU475" i="1"/>
  <c r="FU472" i="1"/>
  <c r="FU469" i="1"/>
  <c r="FU466" i="1"/>
  <c r="FU463" i="1"/>
  <c r="FU460" i="1"/>
  <c r="FU457" i="1"/>
  <c r="FU454" i="1"/>
  <c r="FU451" i="1"/>
  <c r="FU448" i="1"/>
  <c r="FU445" i="1"/>
  <c r="FU442" i="1"/>
  <c r="FU439" i="1"/>
  <c r="FU436" i="1"/>
  <c r="FU433" i="1"/>
  <c r="FU430" i="1"/>
  <c r="FU427" i="1"/>
  <c r="FU424" i="1"/>
  <c r="FU421" i="1"/>
  <c r="FU418" i="1"/>
  <c r="FU415" i="1"/>
  <c r="FU412" i="1"/>
  <c r="FU409" i="1"/>
  <c r="FU406" i="1"/>
  <c r="FU403" i="1"/>
  <c r="FU400" i="1"/>
  <c r="FU397" i="1"/>
  <c r="FU394" i="1"/>
  <c r="FU391" i="1"/>
  <c r="FU388" i="1"/>
  <c r="FU385" i="1"/>
  <c r="FU382" i="1"/>
  <c r="FU379" i="1"/>
  <c r="FU376" i="1"/>
  <c r="FU373" i="1"/>
  <c r="FU370" i="1"/>
  <c r="FU367" i="1"/>
  <c r="FU364" i="1"/>
  <c r="FU361" i="1"/>
  <c r="FU358" i="1"/>
  <c r="FU355" i="1"/>
  <c r="FU352" i="1"/>
  <c r="FU349" i="1"/>
  <c r="FU346" i="1"/>
  <c r="FU343" i="1"/>
  <c r="FU340" i="1"/>
  <c r="FU337" i="1"/>
  <c r="FU334" i="1"/>
  <c r="FU331" i="1"/>
  <c r="FU328" i="1"/>
  <c r="FU325" i="1"/>
  <c r="FU322" i="1"/>
  <c r="FU319" i="1"/>
  <c r="FU313" i="1"/>
  <c r="FU310" i="1"/>
  <c r="FU307" i="1"/>
  <c r="FU304" i="1"/>
  <c r="FU301" i="1"/>
  <c r="FU298" i="1"/>
  <c r="FU295" i="1"/>
  <c r="FU292" i="1"/>
  <c r="FU289" i="1"/>
  <c r="FU286" i="1"/>
  <c r="FU283" i="1"/>
  <c r="FU277" i="1"/>
  <c r="FU274" i="1"/>
  <c r="FU271" i="1"/>
  <c r="FU268" i="1"/>
  <c r="FU265" i="1"/>
  <c r="FU262" i="1"/>
  <c r="FU259" i="1"/>
  <c r="FU256" i="1"/>
  <c r="FU253" i="1"/>
  <c r="FU250" i="1"/>
  <c r="FU247" i="1"/>
  <c r="FU244" i="1"/>
  <c r="FU241" i="1"/>
  <c r="FU238" i="1"/>
  <c r="FU235" i="1"/>
  <c r="FU232" i="1"/>
  <c r="FU229" i="1"/>
  <c r="FU223" i="1"/>
  <c r="FU220" i="1"/>
  <c r="FU217" i="1"/>
  <c r="FU214" i="1"/>
  <c r="FU211" i="1"/>
  <c r="FU208" i="1"/>
  <c r="FU205" i="1"/>
  <c r="FU202" i="1"/>
  <c r="FU199" i="1"/>
  <c r="FU196" i="1"/>
  <c r="FU193" i="1"/>
  <c r="FU190" i="1"/>
  <c r="FU187" i="1"/>
  <c r="FU184" i="1"/>
  <c r="FU181" i="1"/>
  <c r="FU178" i="1"/>
  <c r="FU175" i="1"/>
  <c r="FU172" i="1"/>
  <c r="FU169" i="1"/>
  <c r="FU166" i="1"/>
  <c r="FU163" i="1"/>
  <c r="FU160" i="1"/>
  <c r="FU157" i="1"/>
  <c r="FU154" i="1"/>
  <c r="FU151" i="1"/>
  <c r="FU148" i="1"/>
  <c r="FU145" i="1"/>
  <c r="FU142" i="1"/>
  <c r="FU139" i="1"/>
  <c r="FU136" i="1"/>
  <c r="FU133" i="1"/>
  <c r="FU130" i="1"/>
  <c r="FU127" i="1"/>
  <c r="FU124" i="1"/>
  <c r="FU121" i="1"/>
  <c r="FU118" i="1"/>
  <c r="FU115" i="1"/>
  <c r="FU112" i="1"/>
  <c r="FU109" i="1"/>
  <c r="FU106" i="1"/>
  <c r="FU103" i="1"/>
  <c r="FU100" i="1"/>
  <c r="FU97" i="1"/>
  <c r="FU94" i="1"/>
  <c r="FU91" i="1"/>
  <c r="FU88" i="1"/>
  <c r="FU85" i="1"/>
  <c r="FU82" i="1"/>
  <c r="FU79" i="1"/>
  <c r="FU76" i="1"/>
  <c r="FU73" i="1"/>
  <c r="FU70" i="1"/>
  <c r="FU67" i="1"/>
  <c r="FU64" i="1"/>
  <c r="FU61" i="1"/>
  <c r="FU58" i="1"/>
  <c r="FU55" i="1"/>
  <c r="FU52" i="1"/>
  <c r="FU49" i="1"/>
  <c r="FU46" i="1"/>
  <c r="FU43" i="1"/>
  <c r="FU40" i="1"/>
  <c r="FU37" i="1"/>
  <c r="FU34" i="1"/>
  <c r="FU31" i="1"/>
  <c r="FU28" i="1"/>
  <c r="FU25" i="1"/>
  <c r="FU22" i="1"/>
  <c r="FU19" i="1"/>
  <c r="FU16" i="1"/>
  <c r="FU13" i="1"/>
  <c r="FU10" i="1"/>
  <c r="FU7" i="1"/>
  <c r="FU4" i="1"/>
  <c r="IX595" i="1"/>
  <c r="IX592" i="1"/>
  <c r="IX589" i="1"/>
  <c r="IX583" i="1"/>
  <c r="IX580" i="1"/>
  <c r="IX577" i="1"/>
  <c r="IX574" i="1"/>
  <c r="IX571" i="1"/>
  <c r="IX568" i="1"/>
  <c r="IX565" i="1"/>
  <c r="IX562" i="1"/>
  <c r="IX559" i="1"/>
  <c r="IX556" i="1"/>
  <c r="IX553" i="1"/>
  <c r="IX550" i="1"/>
  <c r="IX547" i="1"/>
  <c r="IX544" i="1"/>
  <c r="IX541" i="1"/>
  <c r="IX538" i="1"/>
  <c r="IX535" i="1"/>
  <c r="IX532" i="1"/>
  <c r="IX529" i="1"/>
  <c r="IX526" i="1"/>
  <c r="IX523" i="1"/>
  <c r="IX517" i="1"/>
  <c r="IX514" i="1"/>
  <c r="IX511" i="1"/>
  <c r="IX508" i="1"/>
  <c r="IX505" i="1"/>
  <c r="IX502" i="1"/>
  <c r="IX499" i="1"/>
  <c r="IX496" i="1"/>
  <c r="IX493" i="1"/>
  <c r="IX490" i="1"/>
  <c r="IX487" i="1"/>
  <c r="IX484" i="1"/>
  <c r="IX481" i="1"/>
  <c r="IX478" i="1"/>
  <c r="IX475" i="1"/>
  <c r="IX472" i="1"/>
  <c r="IX469" i="1"/>
  <c r="IX466" i="1"/>
  <c r="IX463" i="1"/>
  <c r="IX460" i="1"/>
  <c r="IX457" i="1"/>
  <c r="IX454" i="1"/>
  <c r="IX451" i="1"/>
  <c r="IX448" i="1"/>
  <c r="IX445" i="1"/>
  <c r="IX442" i="1"/>
  <c r="IX439" i="1"/>
  <c r="IX436" i="1"/>
  <c r="IX433" i="1"/>
  <c r="IX430" i="1"/>
  <c r="IX427" i="1"/>
  <c r="IX424" i="1"/>
  <c r="IX421" i="1"/>
  <c r="IX418" i="1"/>
  <c r="IX415" i="1"/>
  <c r="IX412" i="1"/>
  <c r="IX409" i="1"/>
  <c r="IX406" i="1"/>
  <c r="IX403" i="1"/>
  <c r="IX400" i="1"/>
  <c r="IX397" i="1"/>
  <c r="IX394" i="1"/>
  <c r="IX391" i="1"/>
  <c r="IX388" i="1"/>
  <c r="IX385" i="1"/>
  <c r="IX382" i="1"/>
  <c r="IX379" i="1"/>
  <c r="IX376" i="1"/>
  <c r="IX373" i="1"/>
  <c r="IX370" i="1"/>
  <c r="IX367" i="1"/>
  <c r="IX364" i="1"/>
  <c r="IX361" i="1"/>
  <c r="IX358" i="1"/>
  <c r="IX355" i="1"/>
  <c r="IX352" i="1"/>
  <c r="IX349" i="1"/>
  <c r="IX346" i="1"/>
  <c r="IX343" i="1"/>
  <c r="IX340" i="1"/>
  <c r="IX337" i="1"/>
  <c r="IX334" i="1"/>
  <c r="IX331" i="1"/>
  <c r="IX328" i="1"/>
  <c r="IX325" i="1"/>
  <c r="IX322" i="1"/>
  <c r="IX319" i="1"/>
  <c r="IX313" i="1"/>
  <c r="IX310" i="1"/>
  <c r="IX307" i="1"/>
  <c r="IX304" i="1"/>
  <c r="IX301" i="1"/>
  <c r="IX298" i="1"/>
  <c r="IX295" i="1"/>
  <c r="IX292" i="1"/>
  <c r="IX289" i="1"/>
  <c r="IX286" i="1"/>
  <c r="IX283" i="1"/>
  <c r="IX277" i="1"/>
  <c r="IX274" i="1"/>
  <c r="IX271" i="1"/>
  <c r="IX268" i="1"/>
  <c r="IX265" i="1"/>
  <c r="IX262" i="1"/>
  <c r="IX259" i="1"/>
  <c r="IX256" i="1"/>
  <c r="IX253" i="1"/>
  <c r="IX250" i="1"/>
  <c r="IX247" i="1"/>
  <c r="IX244" i="1"/>
  <c r="IX241" i="1"/>
  <c r="IX238" i="1"/>
  <c r="IX235" i="1"/>
  <c r="IX232" i="1"/>
  <c r="IX229" i="1"/>
  <c r="IX223" i="1"/>
  <c r="IX220" i="1"/>
  <c r="IX217" i="1"/>
  <c r="IX214" i="1"/>
  <c r="IX211" i="1"/>
  <c r="IX208" i="1"/>
  <c r="IX205" i="1"/>
  <c r="IX202" i="1"/>
  <c r="IX199" i="1"/>
  <c r="IX196" i="1"/>
  <c r="IX193" i="1"/>
  <c r="IX190" i="1"/>
  <c r="IX187" i="1"/>
  <c r="IX184" i="1"/>
  <c r="IX181" i="1"/>
  <c r="IX178" i="1"/>
  <c r="IX175" i="1"/>
  <c r="IX172" i="1"/>
  <c r="IX169" i="1"/>
  <c r="IX166" i="1"/>
  <c r="IX163" i="1"/>
  <c r="IX160" i="1"/>
  <c r="IX157" i="1"/>
  <c r="IX154" i="1"/>
  <c r="IX151" i="1"/>
  <c r="IX148" i="1"/>
  <c r="IX145" i="1"/>
  <c r="IX142" i="1"/>
  <c r="IX139" i="1"/>
  <c r="IX136" i="1"/>
  <c r="IX133" i="1"/>
  <c r="IX130" i="1"/>
  <c r="IX127" i="1"/>
  <c r="IX124" i="1"/>
  <c r="IX121" i="1"/>
  <c r="IX118" i="1"/>
  <c r="IX115" i="1"/>
  <c r="IX112" i="1"/>
  <c r="IX109" i="1"/>
  <c r="IX106" i="1"/>
  <c r="IX103" i="1"/>
  <c r="IX100" i="1"/>
  <c r="IX97" i="1"/>
  <c r="IX94" i="1"/>
  <c r="IX91" i="1"/>
  <c r="IX88" i="1"/>
  <c r="IX85" i="1"/>
  <c r="IX82" i="1"/>
  <c r="IX79" i="1"/>
  <c r="IX76" i="1"/>
  <c r="IX73" i="1"/>
  <c r="IX70" i="1"/>
  <c r="IX67" i="1"/>
  <c r="IX64" i="1"/>
  <c r="IX61" i="1"/>
  <c r="IX58" i="1"/>
  <c r="IX55" i="1"/>
  <c r="IX52" i="1"/>
  <c r="IX49" i="1"/>
  <c r="IX46" i="1"/>
  <c r="IX43" i="1"/>
  <c r="IX40" i="1"/>
  <c r="IX37" i="1"/>
  <c r="IX34" i="1"/>
  <c r="IX31" i="1"/>
  <c r="IX28" i="1"/>
  <c r="IX25" i="1"/>
  <c r="IX22" i="1"/>
  <c r="IX19" i="1"/>
  <c r="IX16" i="1"/>
  <c r="IX13" i="1"/>
  <c r="IX10" i="1"/>
  <c r="IX7" i="1"/>
  <c r="IX4" i="1"/>
  <c r="GG595" i="1"/>
  <c r="GG592" i="1"/>
  <c r="GG589" i="1"/>
  <c r="GG583" i="1"/>
  <c r="GG580" i="1"/>
  <c r="GG577" i="1"/>
  <c r="GG574" i="1"/>
  <c r="GG571" i="1"/>
  <c r="GG568" i="1"/>
  <c r="GG565" i="1"/>
  <c r="GG562" i="1"/>
  <c r="GG559" i="1"/>
  <c r="GG556" i="1"/>
  <c r="GG553" i="1"/>
  <c r="GG550" i="1"/>
  <c r="GG547" i="1"/>
  <c r="GG544" i="1"/>
  <c r="GG541" i="1"/>
  <c r="GG538" i="1"/>
  <c r="GG535" i="1"/>
  <c r="GG532" i="1"/>
  <c r="GG529" i="1"/>
  <c r="GG526" i="1"/>
  <c r="GG523" i="1"/>
  <c r="GG517" i="1"/>
  <c r="GG514" i="1"/>
  <c r="GG511" i="1"/>
  <c r="GG508" i="1"/>
  <c r="GG505" i="1"/>
  <c r="GG502" i="1"/>
  <c r="GG499" i="1"/>
  <c r="GG496" i="1"/>
  <c r="GG493" i="1"/>
  <c r="GG490" i="1"/>
  <c r="GG487" i="1"/>
  <c r="GG484" i="1"/>
  <c r="GG481" i="1"/>
  <c r="GG478" i="1"/>
  <c r="GG475" i="1"/>
  <c r="GG472" i="1"/>
  <c r="GG469" i="1"/>
  <c r="GG466" i="1"/>
  <c r="GG463" i="1"/>
  <c r="GG460" i="1"/>
  <c r="GG457" i="1"/>
  <c r="GG454" i="1"/>
  <c r="GG451" i="1"/>
  <c r="GG448" i="1"/>
  <c r="GG445" i="1"/>
  <c r="GG442" i="1"/>
  <c r="GG439" i="1"/>
  <c r="GG436" i="1"/>
  <c r="GG433" i="1"/>
  <c r="GG430" i="1"/>
  <c r="GG427" i="1"/>
  <c r="GG424" i="1"/>
  <c r="GG421" i="1"/>
  <c r="GG418" i="1"/>
  <c r="GG415" i="1"/>
  <c r="GG412" i="1"/>
  <c r="GG409" i="1"/>
  <c r="GG406" i="1"/>
  <c r="GG403" i="1"/>
  <c r="GG400" i="1"/>
  <c r="GG397" i="1"/>
  <c r="GG394" i="1"/>
  <c r="GG391" i="1"/>
  <c r="GG388" i="1"/>
  <c r="GG385" i="1"/>
  <c r="GG382" i="1"/>
  <c r="GG379" i="1"/>
  <c r="GG376" i="1"/>
  <c r="GG373" i="1"/>
  <c r="GG370" i="1"/>
  <c r="GG367" i="1"/>
  <c r="GG364" i="1"/>
  <c r="GG361" i="1"/>
  <c r="GG358" i="1"/>
  <c r="GG355" i="1"/>
  <c r="GG352" i="1"/>
  <c r="GG349" i="1"/>
  <c r="GG346" i="1"/>
  <c r="GG343" i="1"/>
  <c r="GG340" i="1"/>
  <c r="GG337" i="1"/>
  <c r="GG334" i="1"/>
  <c r="GG331" i="1"/>
  <c r="GG328" i="1"/>
  <c r="GG325" i="1"/>
  <c r="GG322" i="1"/>
  <c r="GG319" i="1"/>
  <c r="GG313" i="1"/>
  <c r="GG310" i="1"/>
  <c r="GG307" i="1"/>
  <c r="GG304" i="1"/>
  <c r="GG301" i="1"/>
  <c r="GG298" i="1"/>
  <c r="GG295" i="1"/>
  <c r="GG292" i="1"/>
  <c r="GG289" i="1"/>
  <c r="GG286" i="1"/>
  <c r="GG283" i="1"/>
  <c r="GG277" i="1"/>
  <c r="GG274" i="1"/>
  <c r="GG271" i="1"/>
  <c r="GG268" i="1"/>
  <c r="GG265" i="1"/>
  <c r="GG262" i="1"/>
  <c r="GG259" i="1"/>
  <c r="GG256" i="1"/>
  <c r="GG253" i="1"/>
  <c r="GG250" i="1"/>
  <c r="GG247" i="1"/>
  <c r="GG244" i="1"/>
  <c r="GG241" i="1"/>
  <c r="GG238" i="1"/>
  <c r="GG235" i="1"/>
  <c r="GG232" i="1"/>
  <c r="GG229" i="1"/>
  <c r="GG223" i="1"/>
  <c r="GG220" i="1"/>
  <c r="GG217" i="1"/>
  <c r="GG214" i="1"/>
  <c r="GG211" i="1"/>
  <c r="GG208" i="1"/>
  <c r="GG205" i="1"/>
  <c r="GG202" i="1"/>
  <c r="GG199" i="1"/>
  <c r="GG196" i="1"/>
  <c r="GG193" i="1"/>
  <c r="GG190" i="1"/>
  <c r="GG187" i="1"/>
  <c r="GG184" i="1"/>
  <c r="GG181" i="1"/>
  <c r="GG178" i="1"/>
  <c r="GG175" i="1"/>
  <c r="GG172" i="1"/>
  <c r="GG169" i="1"/>
  <c r="GG166" i="1"/>
  <c r="GG163" i="1"/>
  <c r="GG160" i="1"/>
  <c r="GG157" i="1"/>
  <c r="GG154" i="1"/>
  <c r="GG151" i="1"/>
  <c r="GG148" i="1"/>
  <c r="GG145" i="1"/>
  <c r="GG142" i="1"/>
  <c r="GG139" i="1"/>
  <c r="GG136" i="1"/>
  <c r="GG133" i="1"/>
  <c r="GG130" i="1"/>
  <c r="GG127" i="1"/>
  <c r="GG124" i="1"/>
  <c r="GG121" i="1"/>
  <c r="GG118" i="1"/>
  <c r="GG115" i="1"/>
  <c r="GG112" i="1"/>
  <c r="GG109" i="1"/>
  <c r="GG106" i="1"/>
  <c r="GG103" i="1"/>
  <c r="GG100" i="1"/>
  <c r="GG97" i="1"/>
  <c r="GG94" i="1"/>
  <c r="GG91" i="1"/>
  <c r="GG88" i="1"/>
  <c r="GG85" i="1"/>
  <c r="GG82" i="1"/>
  <c r="GG79" i="1"/>
  <c r="GG76" i="1"/>
  <c r="GG73" i="1"/>
  <c r="GG70" i="1"/>
  <c r="GG67" i="1"/>
  <c r="GG64" i="1"/>
  <c r="GG61" i="1"/>
  <c r="GG58" i="1"/>
  <c r="GG55" i="1"/>
  <c r="GG52" i="1"/>
  <c r="GG49" i="1"/>
  <c r="GG46" i="1"/>
  <c r="GG43" i="1"/>
  <c r="GG40" i="1"/>
  <c r="GG37" i="1"/>
  <c r="GG34" i="1"/>
  <c r="GG31" i="1"/>
  <c r="GG28" i="1"/>
  <c r="GG25" i="1"/>
  <c r="GG22" i="1"/>
  <c r="GG19" i="1"/>
  <c r="GG16" i="1"/>
  <c r="GG13" i="1"/>
  <c r="GG10" i="1"/>
  <c r="GG7" i="1"/>
  <c r="GG4" i="1"/>
  <c r="EO1" i="10"/>
  <c r="PR592" i="1"/>
  <c r="PR589" i="1"/>
  <c r="PR586" i="1"/>
  <c r="PR583" i="1"/>
  <c r="PR580" i="1"/>
  <c r="PR577" i="1"/>
  <c r="PR574" i="1"/>
  <c r="PR571" i="1"/>
  <c r="PR568" i="1"/>
  <c r="PR565" i="1"/>
  <c r="PR562" i="1"/>
  <c r="PR559" i="1"/>
  <c r="PR556" i="1"/>
  <c r="PR553" i="1"/>
  <c r="PR550" i="1"/>
  <c r="PR547" i="1"/>
  <c r="PR544" i="1"/>
  <c r="PR541" i="1"/>
  <c r="PR538" i="1"/>
  <c r="PR535" i="1"/>
  <c r="PR532" i="1"/>
  <c r="PR529" i="1"/>
  <c r="PR526" i="1"/>
  <c r="PR523" i="1"/>
  <c r="PR520" i="1"/>
  <c r="PR517" i="1"/>
  <c r="PR514" i="1"/>
  <c r="PR511" i="1"/>
  <c r="PR508" i="1"/>
  <c r="PR505" i="1"/>
  <c r="PR502" i="1"/>
  <c r="PR499" i="1"/>
  <c r="PR496" i="1"/>
  <c r="PR493" i="1"/>
  <c r="PR490" i="1"/>
  <c r="PR487" i="1"/>
  <c r="PR484" i="1"/>
  <c r="PR481" i="1"/>
  <c r="PR478" i="1"/>
  <c r="PR475" i="1"/>
  <c r="PR472" i="1"/>
  <c r="PR469" i="1"/>
  <c r="PR466" i="1"/>
  <c r="PR463" i="1"/>
  <c r="PR460" i="1"/>
  <c r="PR457" i="1"/>
  <c r="PR454" i="1"/>
  <c r="PR451" i="1"/>
  <c r="PR448" i="1"/>
  <c r="PR445" i="1"/>
  <c r="PR442" i="1"/>
  <c r="PR439" i="1"/>
  <c r="PR436" i="1"/>
  <c r="PR433" i="1"/>
  <c r="PR430" i="1"/>
  <c r="PR427" i="1"/>
  <c r="PR424" i="1"/>
  <c r="PR421" i="1"/>
  <c r="PR418" i="1"/>
  <c r="PR415" i="1"/>
  <c r="PR412" i="1"/>
  <c r="PR409" i="1"/>
  <c r="PR406" i="1"/>
  <c r="PR403" i="1"/>
  <c r="PR400" i="1"/>
  <c r="PR397" i="1"/>
  <c r="PR394" i="1"/>
  <c r="PR391" i="1"/>
  <c r="PR388" i="1"/>
  <c r="PR385" i="1"/>
  <c r="PR382" i="1"/>
  <c r="PR379" i="1"/>
  <c r="PR376" i="1"/>
  <c r="PR373" i="1"/>
  <c r="PR370" i="1"/>
  <c r="PR367" i="1"/>
  <c r="PR364" i="1"/>
  <c r="PR361" i="1"/>
  <c r="PR358" i="1"/>
  <c r="PR355" i="1"/>
  <c r="PR352" i="1"/>
  <c r="PR349" i="1"/>
  <c r="PR346" i="1"/>
  <c r="PR343" i="1"/>
  <c r="PR340" i="1"/>
  <c r="PR337" i="1"/>
  <c r="PR334" i="1"/>
  <c r="PR331" i="1"/>
  <c r="PR328" i="1"/>
  <c r="PR325" i="1"/>
  <c r="PR322" i="1"/>
  <c r="PR319" i="1"/>
  <c r="PR316" i="1"/>
  <c r="PR313" i="1"/>
  <c r="PR310" i="1"/>
  <c r="PR307" i="1"/>
  <c r="PR304" i="1"/>
  <c r="PR301" i="1"/>
  <c r="PR298" i="1"/>
  <c r="PR295" i="1"/>
  <c r="PR292" i="1"/>
  <c r="PR289" i="1"/>
  <c r="PR286" i="1"/>
  <c r="PR283" i="1"/>
  <c r="PR280" i="1"/>
  <c r="PR277" i="1"/>
  <c r="PR274" i="1"/>
  <c r="PR271" i="1"/>
  <c r="PR268" i="1"/>
  <c r="PR265" i="1"/>
  <c r="PR262" i="1"/>
  <c r="PR259" i="1"/>
  <c r="PR256" i="1"/>
  <c r="PR253" i="1"/>
  <c r="PR250" i="1"/>
  <c r="PR247" i="1"/>
  <c r="PR244" i="1"/>
  <c r="PR241" i="1"/>
  <c r="PR238" i="1"/>
  <c r="PR235" i="1"/>
  <c r="PR232" i="1"/>
  <c r="PR229" i="1"/>
  <c r="PR226" i="1"/>
  <c r="PR223" i="1"/>
  <c r="PR220" i="1"/>
  <c r="PR217" i="1"/>
  <c r="PR214" i="1"/>
  <c r="PR211" i="1"/>
  <c r="PR208" i="1"/>
  <c r="PR205" i="1"/>
  <c r="PR202" i="1"/>
  <c r="PR199" i="1"/>
  <c r="PR196" i="1"/>
  <c r="PR193" i="1"/>
  <c r="PR190" i="1"/>
  <c r="PR187" i="1"/>
  <c r="PR184" i="1"/>
  <c r="PR181" i="1"/>
  <c r="PR178" i="1"/>
  <c r="PR175" i="1"/>
  <c r="PR172" i="1"/>
  <c r="PR169" i="1"/>
  <c r="PR166" i="1"/>
  <c r="PR163" i="1"/>
  <c r="PR160" i="1"/>
  <c r="PR157" i="1"/>
  <c r="PR154" i="1"/>
  <c r="PR151" i="1"/>
  <c r="PR148" i="1"/>
  <c r="PR145" i="1"/>
  <c r="PR142" i="1"/>
  <c r="PR139" i="1"/>
  <c r="PR136" i="1"/>
  <c r="PR133" i="1"/>
  <c r="PR130" i="1"/>
  <c r="PR127" i="1"/>
  <c r="PR124" i="1"/>
  <c r="PR121" i="1"/>
  <c r="PR118" i="1"/>
  <c r="PR115" i="1"/>
  <c r="PR112" i="1"/>
  <c r="PR109" i="1"/>
  <c r="PR106" i="1"/>
  <c r="PR103" i="1"/>
  <c r="PR100" i="1"/>
  <c r="PR97" i="1"/>
  <c r="PR94" i="1"/>
  <c r="PR91" i="1"/>
  <c r="PR88" i="1"/>
  <c r="PR85" i="1"/>
  <c r="PR82" i="1"/>
  <c r="PR79" i="1"/>
  <c r="PR76" i="1"/>
  <c r="PR73" i="1"/>
  <c r="PR70" i="1"/>
  <c r="PR67" i="1"/>
  <c r="PR64" i="1"/>
  <c r="PR61" i="1"/>
  <c r="PR58" i="1"/>
  <c r="PR55" i="1"/>
  <c r="PR52" i="1"/>
  <c r="PR49" i="1"/>
  <c r="PR46" i="1"/>
  <c r="PR43" i="1"/>
  <c r="PR40" i="1"/>
  <c r="PR37" i="1"/>
  <c r="PR34" i="1"/>
  <c r="PR31" i="1"/>
  <c r="PR28" i="1"/>
  <c r="PR25" i="1"/>
  <c r="PR22" i="1"/>
  <c r="PR19" i="1"/>
  <c r="PR16" i="1"/>
  <c r="PR13" i="1"/>
  <c r="PR10" i="1"/>
  <c r="PR7" i="1"/>
  <c r="PR4" i="1"/>
  <c r="PR594" i="1"/>
  <c r="PR591" i="1"/>
  <c r="PR588" i="1"/>
  <c r="PR585" i="1"/>
  <c r="PR582" i="1"/>
  <c r="PR579" i="1"/>
  <c r="PR576" i="1"/>
  <c r="PR573" i="1"/>
  <c r="PR570" i="1"/>
  <c r="PR567" i="1"/>
  <c r="PR564" i="1"/>
  <c r="PR561" i="1"/>
  <c r="PR558" i="1"/>
  <c r="PR555" i="1"/>
  <c r="PR552" i="1"/>
  <c r="PR549" i="1"/>
  <c r="PR546" i="1"/>
  <c r="PR543" i="1"/>
  <c r="PR540" i="1"/>
  <c r="PR537" i="1"/>
  <c r="PR534" i="1"/>
  <c r="PR531" i="1"/>
  <c r="PR528" i="1"/>
  <c r="PR525" i="1"/>
  <c r="PR522" i="1"/>
  <c r="PR519" i="1"/>
  <c r="PR516" i="1"/>
  <c r="PR513" i="1"/>
  <c r="PR510" i="1"/>
  <c r="PR507" i="1"/>
  <c r="PR504" i="1"/>
  <c r="PR501" i="1"/>
  <c r="PR498" i="1"/>
  <c r="PR495" i="1"/>
  <c r="PR492" i="1"/>
  <c r="PR489" i="1"/>
  <c r="PR486" i="1"/>
  <c r="PR483" i="1"/>
  <c r="PR480" i="1"/>
  <c r="PR477" i="1"/>
  <c r="PR474" i="1"/>
  <c r="PR471" i="1"/>
  <c r="PR468" i="1"/>
  <c r="PR465" i="1"/>
  <c r="PR462" i="1"/>
  <c r="PR459" i="1"/>
  <c r="PR456" i="1"/>
  <c r="PR453" i="1"/>
  <c r="PR450" i="1"/>
  <c r="PR447" i="1"/>
  <c r="PR444" i="1"/>
  <c r="PR441" i="1"/>
  <c r="PR438" i="1"/>
  <c r="PR435" i="1"/>
  <c r="PR432" i="1"/>
  <c r="PR429" i="1"/>
  <c r="PR426" i="1"/>
  <c r="PR423" i="1"/>
  <c r="PR420" i="1"/>
  <c r="PR417" i="1"/>
  <c r="PR414" i="1"/>
  <c r="PR411" i="1"/>
  <c r="PR408" i="1"/>
  <c r="PR405" i="1"/>
  <c r="PR402" i="1"/>
  <c r="PR399" i="1"/>
  <c r="PR396" i="1"/>
  <c r="PR393" i="1"/>
  <c r="PR390" i="1"/>
  <c r="PR387" i="1"/>
  <c r="PR384" i="1"/>
  <c r="PR381" i="1"/>
  <c r="PR378" i="1"/>
  <c r="PR375" i="1"/>
  <c r="PR372" i="1"/>
  <c r="PR369" i="1"/>
  <c r="PR366" i="1"/>
  <c r="PR363" i="1"/>
  <c r="PR360" i="1"/>
  <c r="PR357" i="1"/>
  <c r="PR354" i="1"/>
  <c r="PR351" i="1"/>
  <c r="PR348" i="1"/>
  <c r="PR345" i="1"/>
  <c r="PR342" i="1"/>
  <c r="PR339" i="1"/>
  <c r="PR336" i="1"/>
  <c r="PR333" i="1"/>
  <c r="PR330" i="1"/>
  <c r="PR327" i="1"/>
  <c r="PR324" i="1"/>
  <c r="PR321" i="1"/>
  <c r="PR318" i="1"/>
  <c r="PR315" i="1"/>
  <c r="PR312" i="1"/>
  <c r="PR309" i="1"/>
  <c r="PR306" i="1"/>
  <c r="PR303" i="1"/>
  <c r="PR300" i="1"/>
  <c r="PR297" i="1"/>
  <c r="PR294" i="1"/>
  <c r="PR291" i="1"/>
  <c r="PR288" i="1"/>
  <c r="PR285" i="1"/>
  <c r="PR282" i="1"/>
  <c r="PR279" i="1"/>
  <c r="PR276" i="1"/>
  <c r="PR273" i="1"/>
  <c r="PR270" i="1"/>
  <c r="PR267" i="1"/>
  <c r="PR264" i="1"/>
  <c r="PR261" i="1"/>
  <c r="PR258" i="1"/>
  <c r="PR255" i="1"/>
  <c r="PR252" i="1"/>
  <c r="PR249" i="1"/>
  <c r="PR246" i="1"/>
  <c r="PR243" i="1"/>
  <c r="PR240" i="1"/>
  <c r="PR237" i="1"/>
  <c r="PR234" i="1"/>
  <c r="PR231" i="1"/>
  <c r="PR228" i="1"/>
  <c r="PR225" i="1"/>
  <c r="PR222" i="1"/>
  <c r="PR219" i="1"/>
  <c r="PR216" i="1"/>
  <c r="PR213" i="1"/>
  <c r="PR210" i="1"/>
  <c r="PR207" i="1"/>
  <c r="PR204" i="1"/>
  <c r="PR201" i="1"/>
  <c r="PR198" i="1"/>
  <c r="PR195" i="1"/>
  <c r="PR192" i="1"/>
  <c r="PR189" i="1"/>
  <c r="PR186" i="1"/>
  <c r="PR183" i="1"/>
  <c r="PR180" i="1"/>
  <c r="PR177" i="1"/>
  <c r="PR174" i="1"/>
  <c r="PR171" i="1"/>
  <c r="PR168" i="1"/>
  <c r="PR165" i="1"/>
  <c r="PR162" i="1"/>
  <c r="PR159" i="1"/>
  <c r="PR156" i="1"/>
  <c r="PR153" i="1"/>
  <c r="PR150" i="1"/>
  <c r="PR147" i="1"/>
  <c r="PR144" i="1"/>
  <c r="PR141" i="1"/>
  <c r="PR138" i="1"/>
  <c r="PR135" i="1"/>
  <c r="PR132" i="1"/>
  <c r="PR129" i="1"/>
  <c r="PR126" i="1"/>
  <c r="PR123" i="1"/>
  <c r="PR120" i="1"/>
  <c r="PR117" i="1"/>
  <c r="PR114" i="1"/>
  <c r="PR111" i="1"/>
  <c r="PR108" i="1"/>
  <c r="PR105" i="1"/>
  <c r="PR102" i="1"/>
  <c r="PR99" i="1"/>
  <c r="PR96" i="1"/>
  <c r="PR93" i="1"/>
  <c r="PR90" i="1"/>
  <c r="PR87" i="1"/>
  <c r="PR84" i="1"/>
  <c r="PR81" i="1"/>
  <c r="PR78" i="1"/>
  <c r="PR75" i="1"/>
  <c r="PR72" i="1"/>
  <c r="PR69" i="1"/>
  <c r="PR66" i="1"/>
  <c r="PR63" i="1"/>
  <c r="PR60" i="1"/>
  <c r="PR57" i="1"/>
  <c r="PR54" i="1"/>
  <c r="PR51" i="1"/>
  <c r="PR48" i="1"/>
  <c r="PR45" i="1"/>
  <c r="PR42" i="1"/>
  <c r="PR39" i="1"/>
  <c r="PR36" i="1"/>
  <c r="PR33" i="1"/>
  <c r="PR30" i="1"/>
  <c r="PR27" i="1"/>
  <c r="PR24" i="1"/>
  <c r="PR21" i="1"/>
  <c r="PR18" i="1"/>
  <c r="PR15" i="1"/>
  <c r="PR12" i="1"/>
  <c r="PR9" i="1"/>
  <c r="PR6" i="1"/>
  <c r="PR3" i="1"/>
  <c r="PR593" i="1"/>
  <c r="PR590" i="1"/>
  <c r="PR587" i="1"/>
  <c r="PR584" i="1"/>
  <c r="PR581" i="1"/>
  <c r="PR578" i="1"/>
  <c r="PR575" i="1"/>
  <c r="PR572" i="1"/>
  <c r="PR569" i="1"/>
  <c r="PR566" i="1"/>
  <c r="PR563" i="1"/>
  <c r="PR560" i="1"/>
  <c r="PR557" i="1"/>
  <c r="PR554" i="1"/>
  <c r="PR551" i="1"/>
  <c r="PR548" i="1"/>
  <c r="PR545" i="1"/>
  <c r="PR542" i="1"/>
  <c r="PR539" i="1"/>
  <c r="PR536" i="1"/>
  <c r="PR533" i="1"/>
  <c r="PR530" i="1"/>
  <c r="PR527" i="1"/>
  <c r="PR524" i="1"/>
  <c r="PR521" i="1"/>
  <c r="PR518" i="1"/>
  <c r="PR515" i="1"/>
  <c r="PR512" i="1"/>
  <c r="PR509" i="1"/>
  <c r="PR506" i="1"/>
  <c r="PR503" i="1"/>
  <c r="PR500" i="1"/>
  <c r="PR497" i="1"/>
  <c r="PR494" i="1"/>
  <c r="PR491" i="1"/>
  <c r="PR488" i="1"/>
  <c r="PR485" i="1"/>
  <c r="PR482" i="1"/>
  <c r="PR479" i="1"/>
  <c r="PR476" i="1"/>
  <c r="PR473" i="1"/>
  <c r="PR470" i="1"/>
  <c r="PR467" i="1"/>
  <c r="PR464" i="1"/>
  <c r="PR461" i="1"/>
  <c r="PR458" i="1"/>
  <c r="PR455" i="1"/>
  <c r="PR452" i="1"/>
  <c r="PR449" i="1"/>
  <c r="PR446" i="1"/>
  <c r="PR443" i="1"/>
  <c r="PR440" i="1"/>
  <c r="PR437" i="1"/>
  <c r="PR434" i="1"/>
  <c r="PR431" i="1"/>
  <c r="PR428" i="1"/>
  <c r="PR425" i="1"/>
  <c r="PR422" i="1"/>
  <c r="PR419" i="1"/>
  <c r="PR416" i="1"/>
  <c r="PR413" i="1"/>
  <c r="PR410" i="1"/>
  <c r="PR407" i="1"/>
  <c r="PR404" i="1"/>
  <c r="PR401" i="1"/>
  <c r="PR398" i="1"/>
  <c r="PR395" i="1"/>
  <c r="PR392" i="1"/>
  <c r="PR389" i="1"/>
  <c r="PR386" i="1"/>
  <c r="PR383" i="1"/>
  <c r="PR380" i="1"/>
  <c r="PR377" i="1"/>
  <c r="PR374" i="1"/>
  <c r="PR371" i="1"/>
  <c r="PR368" i="1"/>
  <c r="PR365" i="1"/>
  <c r="PR362" i="1"/>
  <c r="PR359" i="1"/>
  <c r="PR356" i="1"/>
  <c r="PR353" i="1"/>
  <c r="PR350" i="1"/>
  <c r="PR347" i="1"/>
  <c r="PR344" i="1"/>
  <c r="PR341" i="1"/>
  <c r="PR338" i="1"/>
  <c r="PR335" i="1"/>
  <c r="PR332" i="1"/>
  <c r="PR329" i="1"/>
  <c r="PR326" i="1"/>
  <c r="PR323" i="1"/>
  <c r="PR320" i="1"/>
  <c r="PR317" i="1"/>
  <c r="PR314" i="1"/>
  <c r="PR311" i="1"/>
  <c r="PR308" i="1"/>
  <c r="PR305" i="1"/>
  <c r="PR302" i="1"/>
  <c r="PR299" i="1"/>
  <c r="PR296" i="1"/>
  <c r="PR293" i="1"/>
  <c r="PR290" i="1"/>
  <c r="PR287" i="1"/>
  <c r="PR284" i="1"/>
  <c r="PR281" i="1"/>
  <c r="PR278" i="1"/>
  <c r="PR275" i="1"/>
  <c r="PR272" i="1"/>
  <c r="PR269" i="1"/>
  <c r="PR266" i="1"/>
  <c r="PR263" i="1"/>
  <c r="PR260" i="1"/>
  <c r="PR257" i="1"/>
  <c r="PR254" i="1"/>
  <c r="PR251" i="1"/>
  <c r="PR248" i="1"/>
  <c r="PR245" i="1"/>
  <c r="PR242" i="1"/>
  <c r="PR239" i="1"/>
  <c r="PR236" i="1"/>
  <c r="PR233" i="1"/>
  <c r="PR230" i="1"/>
  <c r="PR227" i="1"/>
  <c r="PR224" i="1"/>
  <c r="PR221" i="1"/>
  <c r="PR218" i="1"/>
  <c r="PR215" i="1"/>
  <c r="PR212" i="1"/>
  <c r="PR209" i="1"/>
  <c r="PR206" i="1"/>
  <c r="PR203" i="1"/>
  <c r="PR200" i="1"/>
  <c r="PR197" i="1"/>
  <c r="PR194" i="1"/>
  <c r="PR191" i="1"/>
  <c r="PR188" i="1"/>
  <c r="PR185" i="1"/>
  <c r="PR182" i="1"/>
  <c r="PR179" i="1"/>
  <c r="PR176" i="1"/>
  <c r="PR173" i="1"/>
  <c r="PR170" i="1"/>
  <c r="PR167" i="1"/>
  <c r="PR164" i="1"/>
  <c r="PR161" i="1"/>
  <c r="PR158" i="1"/>
  <c r="PR155" i="1"/>
  <c r="PR152" i="1"/>
  <c r="PR149" i="1"/>
  <c r="PR146" i="1"/>
  <c r="PR143" i="1"/>
  <c r="PR140" i="1"/>
  <c r="PR137" i="1"/>
  <c r="PR134" i="1"/>
  <c r="PR131" i="1"/>
  <c r="PR128" i="1"/>
  <c r="PR125" i="1"/>
  <c r="PR122" i="1"/>
  <c r="PR119" i="1"/>
  <c r="PR116" i="1"/>
  <c r="PR113" i="1"/>
  <c r="PR110" i="1"/>
  <c r="PR107" i="1"/>
  <c r="PR104" i="1"/>
  <c r="PR101" i="1"/>
  <c r="PR98" i="1"/>
  <c r="PR95" i="1"/>
  <c r="PR92" i="1"/>
  <c r="PR89" i="1"/>
  <c r="PR86" i="1"/>
  <c r="PR83" i="1"/>
  <c r="PR80" i="1"/>
  <c r="PR77" i="1"/>
  <c r="PR74" i="1"/>
  <c r="PR71" i="1"/>
  <c r="PR68" i="1"/>
  <c r="PR65" i="1"/>
  <c r="PR62" i="1"/>
  <c r="PR59" i="1"/>
  <c r="PR56" i="1"/>
  <c r="PR53" i="1"/>
  <c r="PR50" i="1"/>
  <c r="PR47" i="1"/>
  <c r="PR44" i="1"/>
  <c r="PR41" i="1"/>
  <c r="PR38" i="1"/>
  <c r="PR35" i="1"/>
  <c r="PR32" i="1"/>
  <c r="PR29" i="1"/>
  <c r="PR26" i="1"/>
  <c r="PR23" i="1"/>
  <c r="PR20" i="1"/>
  <c r="PR17" i="1"/>
  <c r="PR14" i="1"/>
  <c r="PR11" i="1"/>
  <c r="PR8" i="1"/>
  <c r="PR5" i="1"/>
  <c r="PR2" i="1"/>
  <c r="AG15" i="10"/>
  <c r="AF14" i="9"/>
  <c r="X11" i="9" s="1"/>
  <c r="GV203" i="6"/>
  <c r="DH203" i="6"/>
  <c r="V147" i="9" l="1"/>
  <c r="V159" i="9"/>
  <c r="AP62" i="9"/>
  <c r="AS1" i="11"/>
  <c r="C1" i="11"/>
  <c r="JM216" i="6" l="1"/>
  <c r="JL216" i="6"/>
  <c r="JK216" i="6"/>
  <c r="JJ216" i="6"/>
  <c r="JI216" i="6"/>
  <c r="JH216" i="6"/>
  <c r="JG216" i="6"/>
  <c r="JF216" i="6"/>
  <c r="JE216" i="6"/>
  <c r="JD216" i="6"/>
  <c r="JC216" i="6"/>
  <c r="JB216" i="6"/>
  <c r="JA216" i="6"/>
  <c r="IZ216" i="6"/>
  <c r="IY216" i="6"/>
  <c r="IX216" i="6"/>
  <c r="IW216" i="6"/>
  <c r="IV216" i="6"/>
  <c r="IU216" i="6"/>
  <c r="IT216" i="6"/>
  <c r="IS216" i="6"/>
  <c r="IR216" i="6"/>
  <c r="IQ216" i="6"/>
  <c r="IP216" i="6"/>
  <c r="IO216" i="6"/>
  <c r="IN216" i="6"/>
  <c r="IM216" i="6"/>
  <c r="IL216" i="6"/>
  <c r="IK216" i="6"/>
  <c r="IJ216" i="6"/>
  <c r="II216" i="6"/>
  <c r="IH216" i="6"/>
  <c r="IG216" i="6"/>
  <c r="IF216" i="6"/>
  <c r="IE216" i="6"/>
  <c r="ID216" i="6"/>
  <c r="IC216" i="6"/>
  <c r="IB216" i="6"/>
  <c r="IA216" i="6"/>
  <c r="HZ216" i="6"/>
  <c r="HY216" i="6"/>
  <c r="HX216" i="6"/>
  <c r="HW216" i="6"/>
  <c r="HV216" i="6"/>
  <c r="HU216" i="6"/>
  <c r="HT216" i="6"/>
  <c r="HS216" i="6"/>
  <c r="HR216" i="6"/>
  <c r="HQ216" i="6"/>
  <c r="HP216" i="6"/>
  <c r="HO216" i="6"/>
  <c r="HN216" i="6"/>
  <c r="HM216" i="6"/>
  <c r="HL216" i="6"/>
  <c r="HK216" i="6"/>
  <c r="HJ216" i="6"/>
  <c r="HI216" i="6"/>
  <c r="HH216" i="6"/>
  <c r="HG216" i="6"/>
  <c r="HF216" i="6"/>
  <c r="HE216" i="6"/>
  <c r="HD216" i="6"/>
  <c r="HC216" i="6"/>
  <c r="HB216" i="6"/>
  <c r="HA216" i="6"/>
  <c r="GZ216" i="6"/>
  <c r="GY216" i="6"/>
  <c r="GX216" i="6"/>
  <c r="GW216" i="6"/>
  <c r="GV216" i="6"/>
  <c r="GU216" i="6"/>
  <c r="GT216" i="6"/>
  <c r="GS216" i="6"/>
  <c r="GR216" i="6"/>
  <c r="GQ216" i="6"/>
  <c r="GP216" i="6"/>
  <c r="GO216" i="6"/>
  <c r="GN216" i="6"/>
  <c r="GM216" i="6"/>
  <c r="GL216" i="6"/>
  <c r="GK216" i="6"/>
  <c r="GJ216" i="6"/>
  <c r="GI216" i="6"/>
  <c r="GH216" i="6"/>
  <c r="GG216" i="6"/>
  <c r="GF216" i="6"/>
  <c r="GE216" i="6"/>
  <c r="GD216" i="6"/>
  <c r="GC216" i="6"/>
  <c r="GB216" i="6"/>
  <c r="GA216" i="6"/>
  <c r="FZ216" i="6"/>
  <c r="FY216" i="6"/>
  <c r="FX216" i="6"/>
  <c r="FW216" i="6"/>
  <c r="FV216" i="6"/>
  <c r="FU216" i="6"/>
  <c r="FT216" i="6"/>
  <c r="FS216" i="6"/>
  <c r="FR216" i="6"/>
  <c r="FQ216" i="6"/>
  <c r="FP216" i="6"/>
  <c r="FO216" i="6"/>
  <c r="FN216" i="6"/>
  <c r="FM216" i="6"/>
  <c r="FL216" i="6"/>
  <c r="FK216" i="6"/>
  <c r="FJ216" i="6"/>
  <c r="FI216" i="6"/>
  <c r="FH216" i="6"/>
  <c r="FG216" i="6"/>
  <c r="FF216" i="6"/>
  <c r="FE216" i="6"/>
  <c r="FD216" i="6"/>
  <c r="FC216" i="6"/>
  <c r="FB216" i="6"/>
  <c r="FA216" i="6"/>
  <c r="EZ216" i="6"/>
  <c r="EY216" i="6"/>
  <c r="EX216" i="6"/>
  <c r="EW216" i="6"/>
  <c r="EV216" i="6"/>
  <c r="EU216" i="6"/>
  <c r="ET216" i="6"/>
  <c r="ES216" i="6"/>
  <c r="ER216" i="6"/>
  <c r="EQ216" i="6"/>
  <c r="EP216" i="6"/>
  <c r="EO216" i="6"/>
  <c r="EN216" i="6"/>
  <c r="EM216" i="6"/>
  <c r="EL216" i="6"/>
  <c r="EK216" i="6"/>
  <c r="EJ216" i="6"/>
  <c r="EI216" i="6"/>
  <c r="EH216" i="6"/>
  <c r="EG216" i="6"/>
  <c r="EF216" i="6"/>
  <c r="EE216" i="6"/>
  <c r="ED216" i="6"/>
  <c r="EC216" i="6"/>
  <c r="EB216" i="6"/>
  <c r="EA216" i="6"/>
  <c r="DZ216" i="6"/>
  <c r="DY216" i="6"/>
  <c r="DX216" i="6"/>
  <c r="DW216" i="6"/>
  <c r="DV216" i="6"/>
  <c r="DU216" i="6"/>
  <c r="DT216" i="6"/>
  <c r="DS216" i="6"/>
  <c r="DR216" i="6"/>
  <c r="DQ216" i="6"/>
  <c r="DP216" i="6"/>
  <c r="DO216" i="6"/>
  <c r="DN216" i="6"/>
  <c r="DM216" i="6"/>
  <c r="DL216" i="6"/>
  <c r="DK216" i="6"/>
  <c r="DJ216" i="6"/>
  <c r="DI216" i="6"/>
  <c r="DH216" i="6"/>
  <c r="DG216" i="6"/>
  <c r="DF216" i="6"/>
  <c r="DE216" i="6"/>
  <c r="DD216" i="6"/>
  <c r="DC216" i="6"/>
  <c r="DB216" i="6"/>
  <c r="DA216" i="6"/>
  <c r="CZ216" i="6"/>
  <c r="CY216" i="6"/>
  <c r="CX216" i="6"/>
  <c r="CW216" i="6"/>
  <c r="CV216" i="6"/>
  <c r="CU216" i="6"/>
  <c r="CT216" i="6"/>
  <c r="CS216" i="6"/>
  <c r="CR216" i="6"/>
  <c r="CQ216" i="6"/>
  <c r="CP216" i="6"/>
  <c r="CO216" i="6"/>
  <c r="CN216" i="6"/>
  <c r="CM216" i="6"/>
  <c r="CL216" i="6"/>
  <c r="CK216" i="6"/>
  <c r="CJ216" i="6"/>
  <c r="CI216" i="6"/>
  <c r="CH216" i="6"/>
  <c r="CG216" i="6"/>
  <c r="CF216" i="6"/>
  <c r="CE216" i="6"/>
  <c r="CD216" i="6"/>
  <c r="CC216" i="6"/>
  <c r="CB216" i="6"/>
  <c r="CA216" i="6"/>
  <c r="BZ216" i="6"/>
  <c r="BY216" i="6"/>
  <c r="BX216" i="6"/>
  <c r="BW216" i="6"/>
  <c r="BV216" i="6"/>
  <c r="BU216" i="6"/>
  <c r="BT216" i="6"/>
  <c r="BS216" i="6"/>
  <c r="BR216" i="6"/>
  <c r="BQ216" i="6"/>
  <c r="BP216" i="6"/>
  <c r="BO216" i="6"/>
  <c r="BN216" i="6"/>
  <c r="BM216" i="6"/>
  <c r="BL216" i="6"/>
  <c r="BK216" i="6"/>
  <c r="BJ216" i="6"/>
  <c r="BI216" i="6"/>
  <c r="BH216" i="6"/>
  <c r="BG216" i="6"/>
  <c r="BF216" i="6"/>
  <c r="BE216" i="6"/>
  <c r="BD216" i="6"/>
  <c r="BC216" i="6"/>
  <c r="BB216" i="6"/>
  <c r="BA216" i="6"/>
  <c r="AZ216" i="6"/>
  <c r="AY216" i="6"/>
  <c r="AX216" i="6"/>
  <c r="AW216" i="6"/>
  <c r="AV216" i="6"/>
  <c r="AU216" i="6"/>
  <c r="AT216" i="6"/>
  <c r="AS216" i="6"/>
  <c r="AR216" i="6"/>
  <c r="AQ216" i="6"/>
  <c r="AP216" i="6"/>
  <c r="AO216" i="6"/>
  <c r="AN216" i="6"/>
  <c r="AM216" i="6"/>
  <c r="AL216" i="6"/>
  <c r="AK216" i="6"/>
  <c r="AJ216" i="6"/>
  <c r="AI216" i="6"/>
  <c r="AH216" i="6"/>
  <c r="AG216" i="6"/>
  <c r="AF216" i="6"/>
  <c r="AE216" i="6"/>
  <c r="AD216" i="6"/>
  <c r="AC216" i="6"/>
  <c r="AB216" i="6"/>
  <c r="AA216" i="6"/>
  <c r="Z216" i="6"/>
  <c r="Y216" i="6"/>
  <c r="X216" i="6"/>
  <c r="W216" i="6"/>
  <c r="V216" i="6"/>
  <c r="U216" i="6"/>
  <c r="T216" i="6"/>
  <c r="S216" i="6"/>
  <c r="R216" i="6"/>
  <c r="Q216" i="6"/>
  <c r="P216" i="6"/>
  <c r="O216" i="6"/>
  <c r="FZ203" i="6"/>
  <c r="FZ204" i="6"/>
  <c r="FZ205" i="6"/>
  <c r="FZ202" i="6" l="1"/>
  <c r="B199" i="6" l="1"/>
  <c r="FZ199" i="6" s="1"/>
  <c r="B198" i="6"/>
  <c r="FZ198" i="6" s="1"/>
  <c r="B197" i="6"/>
  <c r="FZ197" i="6" s="1"/>
  <c r="B196" i="6"/>
  <c r="FZ196" i="6" s="1"/>
  <c r="B195" i="6"/>
  <c r="FZ195" i="6" s="1"/>
  <c r="B194" i="6"/>
  <c r="FZ194" i="6" s="1"/>
  <c r="B193" i="6"/>
  <c r="FZ193" i="6" s="1"/>
  <c r="B192" i="6"/>
  <c r="FZ192" i="6" s="1"/>
  <c r="B191" i="6"/>
  <c r="FZ191" i="6" s="1"/>
  <c r="B190" i="6"/>
  <c r="FZ190" i="6" s="1"/>
  <c r="B189" i="6"/>
  <c r="FZ189" i="6" s="1"/>
  <c r="B188" i="6"/>
  <c r="FZ188" i="6" s="1"/>
  <c r="B187" i="6"/>
  <c r="FZ187" i="6" s="1"/>
  <c r="B186" i="6"/>
  <c r="FZ186" i="6" s="1"/>
  <c r="B185" i="6"/>
  <c r="FZ185" i="6" s="1"/>
  <c r="B184" i="6"/>
  <c r="FZ184" i="6" s="1"/>
  <c r="B183" i="6"/>
  <c r="FZ183" i="6" s="1"/>
  <c r="B182" i="6"/>
  <c r="FZ182" i="6" s="1"/>
  <c r="B181" i="6"/>
  <c r="FZ181" i="6" s="1"/>
  <c r="B180" i="6"/>
  <c r="FZ180" i="6" s="1"/>
  <c r="B179" i="6"/>
  <c r="FZ179" i="6" s="1"/>
  <c r="B178" i="6"/>
  <c r="FZ178" i="6" s="1"/>
  <c r="B177" i="6"/>
  <c r="FZ177" i="6" s="1"/>
  <c r="B176" i="6"/>
  <c r="FZ176" i="6" s="1"/>
  <c r="B175" i="6"/>
  <c r="FZ175" i="6" s="1"/>
  <c r="B174" i="6"/>
  <c r="FZ174" i="6" s="1"/>
  <c r="B173" i="6"/>
  <c r="FZ173" i="6" s="1"/>
  <c r="B172" i="6"/>
  <c r="FZ172" i="6" s="1"/>
  <c r="B171" i="6"/>
  <c r="FZ171" i="6" s="1"/>
  <c r="B170" i="6"/>
  <c r="FZ170" i="6" s="1"/>
  <c r="B169" i="6"/>
  <c r="FZ169" i="6" s="1"/>
  <c r="B168" i="6"/>
  <c r="FZ168" i="6" s="1"/>
  <c r="B167" i="6"/>
  <c r="FZ167" i="6" s="1"/>
  <c r="B166" i="6"/>
  <c r="FZ166" i="6" s="1"/>
  <c r="B165" i="6"/>
  <c r="FZ165" i="6" s="1"/>
  <c r="B164" i="6"/>
  <c r="FZ164" i="6" s="1"/>
  <c r="B163" i="6"/>
  <c r="FZ163" i="6" s="1"/>
  <c r="B162" i="6"/>
  <c r="FZ162" i="6" s="1"/>
  <c r="B161" i="6"/>
  <c r="FZ161" i="6" s="1"/>
  <c r="B160" i="6"/>
  <c r="FZ160" i="6" s="1"/>
  <c r="B159" i="6"/>
  <c r="FZ159" i="6" s="1"/>
  <c r="B158" i="6"/>
  <c r="FZ158" i="6" s="1"/>
  <c r="B157" i="6"/>
  <c r="FZ157" i="6" s="1"/>
  <c r="B156" i="6"/>
  <c r="FZ156" i="6" s="1"/>
  <c r="B155" i="6"/>
  <c r="FZ155" i="6" s="1"/>
  <c r="B154" i="6"/>
  <c r="FZ154" i="6" s="1"/>
  <c r="B153" i="6"/>
  <c r="FZ153" i="6" s="1"/>
  <c r="B152" i="6"/>
  <c r="FZ152" i="6" s="1"/>
  <c r="B151" i="6"/>
  <c r="FZ151" i="6" s="1"/>
  <c r="B150" i="6"/>
  <c r="FZ150" i="6" s="1"/>
  <c r="B149" i="6"/>
  <c r="FZ149" i="6" s="1"/>
  <c r="B148" i="6"/>
  <c r="FZ148" i="6" s="1"/>
  <c r="B147" i="6"/>
  <c r="FZ147" i="6" s="1"/>
  <c r="B146" i="6"/>
  <c r="FZ146" i="6" s="1"/>
  <c r="B145" i="6"/>
  <c r="FZ145" i="6" s="1"/>
  <c r="B144" i="6"/>
  <c r="FZ144" i="6" s="1"/>
  <c r="B143" i="6"/>
  <c r="FZ143" i="6" s="1"/>
  <c r="B142" i="6"/>
  <c r="FZ142" i="6" s="1"/>
  <c r="B141" i="6"/>
  <c r="FZ141" i="6" s="1"/>
  <c r="B140" i="6"/>
  <c r="FZ140" i="6" s="1"/>
  <c r="B139" i="6"/>
  <c r="FZ139" i="6" s="1"/>
  <c r="B138" i="6"/>
  <c r="FZ138" i="6" s="1"/>
  <c r="B137" i="6"/>
  <c r="FZ137" i="6" s="1"/>
  <c r="B136" i="6"/>
  <c r="FZ136" i="6" s="1"/>
  <c r="B135" i="6"/>
  <c r="FZ135" i="6" s="1"/>
  <c r="B134" i="6"/>
  <c r="FZ134" i="6" s="1"/>
  <c r="B133" i="6"/>
  <c r="FZ133" i="6" s="1"/>
  <c r="B132" i="6"/>
  <c r="FZ132" i="6" s="1"/>
  <c r="B131" i="6"/>
  <c r="FZ131" i="6" s="1"/>
  <c r="B130" i="6"/>
  <c r="B129" i="6"/>
  <c r="FZ129" i="6" s="1"/>
  <c r="B128" i="6"/>
  <c r="FZ128" i="6" s="1"/>
  <c r="B127" i="6"/>
  <c r="FZ127" i="6" s="1"/>
  <c r="B126" i="6"/>
  <c r="FZ126" i="6" s="1"/>
  <c r="B125" i="6"/>
  <c r="FZ125" i="6" s="1"/>
  <c r="B124" i="6"/>
  <c r="FZ124" i="6" s="1"/>
  <c r="B123" i="6"/>
  <c r="FZ123" i="6" s="1"/>
  <c r="B122" i="6"/>
  <c r="FZ122" i="6" s="1"/>
  <c r="B121" i="6"/>
  <c r="FZ121" i="6" s="1"/>
  <c r="B120" i="6"/>
  <c r="FZ120" i="6" s="1"/>
  <c r="B119" i="6"/>
  <c r="FZ119" i="6" s="1"/>
  <c r="B118" i="6"/>
  <c r="FZ118" i="6" s="1"/>
  <c r="B117" i="6"/>
  <c r="FZ117" i="6" s="1"/>
  <c r="B116" i="6"/>
  <c r="FZ116" i="6" s="1"/>
  <c r="B115" i="6"/>
  <c r="FZ115" i="6" s="1"/>
  <c r="B114" i="6"/>
  <c r="FZ114" i="6" s="1"/>
  <c r="B113" i="6"/>
  <c r="FZ113" i="6" s="1"/>
  <c r="B112" i="6"/>
  <c r="FZ112" i="6" s="1"/>
  <c r="B111" i="6"/>
  <c r="FZ111" i="6" s="1"/>
  <c r="B110" i="6"/>
  <c r="FZ110" i="6" s="1"/>
  <c r="B109" i="6"/>
  <c r="FZ109" i="6" s="1"/>
  <c r="B108" i="6"/>
  <c r="FZ108" i="6" s="1"/>
  <c r="B107" i="6"/>
  <c r="FZ107" i="6" s="1"/>
  <c r="B106" i="6"/>
  <c r="FZ106" i="6" s="1"/>
  <c r="B105" i="6"/>
  <c r="FZ105" i="6" s="1"/>
  <c r="B104" i="6"/>
  <c r="FZ104" i="6" s="1"/>
  <c r="B103" i="6"/>
  <c r="FZ103" i="6" s="1"/>
  <c r="B102" i="6"/>
  <c r="FZ102" i="6" s="1"/>
  <c r="B101" i="6"/>
  <c r="FZ101" i="6" s="1"/>
  <c r="B100" i="6"/>
  <c r="FZ100" i="6" s="1"/>
  <c r="B99" i="6"/>
  <c r="FZ99" i="6" s="1"/>
  <c r="B98" i="6"/>
  <c r="FZ98" i="6" s="1"/>
  <c r="B97" i="6"/>
  <c r="FZ97" i="6" s="1"/>
  <c r="B96" i="6"/>
  <c r="FZ96" i="6" s="1"/>
  <c r="B95" i="6"/>
  <c r="FZ95" i="6" s="1"/>
  <c r="B94" i="6"/>
  <c r="FZ94" i="6" s="1"/>
  <c r="B93" i="6"/>
  <c r="FZ93" i="6" s="1"/>
  <c r="B92" i="6"/>
  <c r="FZ92" i="6" s="1"/>
  <c r="B91" i="6"/>
  <c r="FZ91" i="6" s="1"/>
  <c r="B90" i="6"/>
  <c r="FZ90" i="6" s="1"/>
  <c r="B89" i="6"/>
  <c r="FZ89" i="6" s="1"/>
  <c r="B88" i="6"/>
  <c r="FZ88" i="6" s="1"/>
  <c r="B87" i="6"/>
  <c r="FZ87" i="6" s="1"/>
  <c r="B86" i="6"/>
  <c r="FZ86" i="6" s="1"/>
  <c r="B85" i="6"/>
  <c r="FZ85" i="6" s="1"/>
  <c r="B84" i="6"/>
  <c r="FZ84" i="6" s="1"/>
  <c r="B83" i="6"/>
  <c r="FZ83" i="6" s="1"/>
  <c r="B82" i="6"/>
  <c r="FZ82" i="6" s="1"/>
  <c r="B81" i="6"/>
  <c r="FZ81" i="6" s="1"/>
  <c r="B80" i="6"/>
  <c r="FZ80" i="6" s="1"/>
  <c r="B79" i="6"/>
  <c r="FZ79" i="6" s="1"/>
  <c r="B78" i="6"/>
  <c r="FZ78" i="6" s="1"/>
  <c r="B77" i="6"/>
  <c r="FZ77" i="6" s="1"/>
  <c r="B76" i="6"/>
  <c r="FZ76" i="6" s="1"/>
  <c r="B75" i="6"/>
  <c r="FZ75" i="6" s="1"/>
  <c r="B74" i="6"/>
  <c r="FZ74" i="6" s="1"/>
  <c r="B73" i="6"/>
  <c r="FZ73" i="6" s="1"/>
  <c r="B72" i="6"/>
  <c r="FZ72" i="6" s="1"/>
  <c r="B71" i="6"/>
  <c r="FZ71" i="6" s="1"/>
  <c r="B70" i="6"/>
  <c r="FZ70" i="6" s="1"/>
  <c r="B69" i="6"/>
  <c r="FZ69" i="6" s="1"/>
  <c r="B68" i="6"/>
  <c r="FZ68" i="6" s="1"/>
  <c r="B67" i="6"/>
  <c r="FZ67" i="6" s="1"/>
  <c r="B66" i="6"/>
  <c r="FZ66" i="6" s="1"/>
  <c r="B65" i="6"/>
  <c r="FZ65" i="6" s="1"/>
  <c r="B64" i="6"/>
  <c r="FZ64" i="6" s="1"/>
  <c r="B63" i="6"/>
  <c r="FZ63" i="6" s="1"/>
  <c r="B62" i="6"/>
  <c r="FZ62" i="6" s="1"/>
  <c r="B61" i="6"/>
  <c r="FZ61" i="6" s="1"/>
  <c r="B60" i="6"/>
  <c r="FZ60" i="6" s="1"/>
  <c r="B59" i="6"/>
  <c r="FZ59" i="6" s="1"/>
  <c r="B58" i="6"/>
  <c r="FZ58" i="6" s="1"/>
  <c r="B57" i="6"/>
  <c r="FZ57" i="6" s="1"/>
  <c r="B56" i="6"/>
  <c r="FZ56" i="6" s="1"/>
  <c r="B55" i="6"/>
  <c r="FZ55" i="6" s="1"/>
  <c r="B54" i="6"/>
  <c r="FZ54" i="6" s="1"/>
  <c r="B53" i="6"/>
  <c r="FZ53" i="6" s="1"/>
  <c r="B52" i="6"/>
  <c r="FZ52" i="6" s="1"/>
  <c r="B51" i="6"/>
  <c r="FZ51" i="6" s="1"/>
  <c r="B50" i="6"/>
  <c r="FZ50" i="6" s="1"/>
  <c r="B49" i="6"/>
  <c r="FZ49" i="6" s="1"/>
  <c r="B48" i="6"/>
  <c r="FZ48" i="6" s="1"/>
  <c r="B47" i="6"/>
  <c r="FZ47" i="6" s="1"/>
  <c r="B46" i="6"/>
  <c r="FZ46" i="6" s="1"/>
  <c r="B45" i="6"/>
  <c r="FZ45" i="6" s="1"/>
  <c r="B44" i="6"/>
  <c r="FZ44" i="6" s="1"/>
  <c r="B43" i="6"/>
  <c r="FZ43" i="6" s="1"/>
  <c r="B42" i="6"/>
  <c r="FZ42" i="6" s="1"/>
  <c r="B41" i="6"/>
  <c r="FZ41" i="6" s="1"/>
  <c r="B40" i="6"/>
  <c r="FZ40" i="6" s="1"/>
  <c r="B39" i="6"/>
  <c r="FZ39" i="6" s="1"/>
  <c r="B38" i="6"/>
  <c r="FZ38" i="6" s="1"/>
  <c r="B37" i="6"/>
  <c r="FZ37" i="6" s="1"/>
  <c r="B36" i="6"/>
  <c r="FZ36" i="6" s="1"/>
  <c r="B35" i="6"/>
  <c r="FZ35" i="6" s="1"/>
  <c r="B34" i="6"/>
  <c r="FZ34" i="6" s="1"/>
  <c r="B33" i="6"/>
  <c r="FZ33" i="6" s="1"/>
  <c r="B32" i="6"/>
  <c r="FZ32" i="6" s="1"/>
  <c r="B31" i="6"/>
  <c r="FZ31" i="6" s="1"/>
  <c r="B30" i="6"/>
  <c r="FZ30" i="6" s="1"/>
  <c r="B29" i="6"/>
  <c r="FZ29" i="6" s="1"/>
  <c r="B28" i="6"/>
  <c r="FZ28" i="6" s="1"/>
  <c r="B27" i="6"/>
  <c r="FZ27" i="6" s="1"/>
  <c r="B26" i="6"/>
  <c r="FZ26" i="6" s="1"/>
  <c r="B25" i="6"/>
  <c r="FZ25" i="6" s="1"/>
  <c r="B24" i="6"/>
  <c r="FZ24" i="6" s="1"/>
  <c r="B23" i="6"/>
  <c r="FZ23" i="6" s="1"/>
  <c r="B22" i="6"/>
  <c r="FZ22" i="6" s="1"/>
  <c r="B21" i="6"/>
  <c r="FZ21" i="6" s="1"/>
  <c r="B20" i="6"/>
  <c r="FZ20" i="6" s="1"/>
  <c r="B19" i="6"/>
  <c r="FZ19" i="6" s="1"/>
  <c r="B18" i="6"/>
  <c r="FZ18" i="6" s="1"/>
  <c r="B17" i="6"/>
  <c r="FZ17" i="6" s="1"/>
  <c r="B16" i="6"/>
  <c r="FZ16" i="6" s="1"/>
  <c r="B15" i="6"/>
  <c r="FZ15" i="6" s="1"/>
  <c r="B14" i="6"/>
  <c r="FZ14" i="6" s="1"/>
  <c r="B13" i="6"/>
  <c r="FZ13" i="6" s="1"/>
  <c r="B12" i="6"/>
  <c r="FZ12" i="6" s="1"/>
  <c r="B11" i="6"/>
  <c r="FZ11" i="6" s="1"/>
  <c r="B10" i="6"/>
  <c r="FZ10" i="6" s="1"/>
  <c r="B9" i="6"/>
  <c r="FZ9" i="6" s="1"/>
  <c r="B8" i="6"/>
  <c r="FZ8" i="6" s="1"/>
  <c r="B7" i="6"/>
  <c r="FZ7" i="6" s="1"/>
  <c r="B6" i="6"/>
  <c r="FZ6" i="6" s="1"/>
  <c r="B5" i="6"/>
  <c r="FZ5" i="6" s="1"/>
  <c r="B4" i="6"/>
  <c r="FZ4" i="6" s="1"/>
  <c r="B3" i="6"/>
  <c r="FZ3" i="6" s="1"/>
  <c r="B2" i="6"/>
  <c r="CK194" i="11"/>
  <c r="CK193" i="11"/>
  <c r="CK192" i="11"/>
  <c r="CK191" i="11"/>
  <c r="CK190" i="11"/>
  <c r="CK189" i="11"/>
  <c r="CK188" i="11"/>
  <c r="CK187" i="11"/>
  <c r="CK186" i="11"/>
  <c r="CK185" i="11"/>
  <c r="CK184" i="11"/>
  <c r="CK183" i="11"/>
  <c r="CK182" i="11"/>
  <c r="CK181" i="11"/>
  <c r="CK180" i="11"/>
  <c r="CK179" i="11"/>
  <c r="CK178" i="11"/>
  <c r="CK177" i="11"/>
  <c r="CK176" i="11"/>
  <c r="CK175" i="11"/>
  <c r="CK174" i="11"/>
  <c r="CK173" i="11"/>
  <c r="CK172" i="11"/>
  <c r="CK171" i="11"/>
  <c r="CK170" i="11"/>
  <c r="CK169" i="11"/>
  <c r="CK168" i="11"/>
  <c r="CK167" i="11"/>
  <c r="CK166" i="11"/>
  <c r="CK165" i="11"/>
  <c r="CK164" i="11"/>
  <c r="CK163" i="11"/>
  <c r="CK162" i="11"/>
  <c r="CK161" i="11"/>
  <c r="CK160" i="11"/>
  <c r="CK159" i="11"/>
  <c r="CK158" i="11"/>
  <c r="CK157" i="11"/>
  <c r="CK156" i="11"/>
  <c r="CK155" i="11"/>
  <c r="CK154" i="11"/>
  <c r="CK153" i="11"/>
  <c r="CK152" i="11"/>
  <c r="CK151" i="11"/>
  <c r="CK150" i="11"/>
  <c r="CK149" i="11"/>
  <c r="CK148" i="11"/>
  <c r="CK147" i="11"/>
  <c r="CK146" i="11"/>
  <c r="CK145" i="11"/>
  <c r="CK144" i="11"/>
  <c r="CK143" i="11"/>
  <c r="CK142" i="11"/>
  <c r="CK141" i="11"/>
  <c r="CK140" i="11"/>
  <c r="CK139" i="11"/>
  <c r="CK138" i="11"/>
  <c r="CK137" i="11"/>
  <c r="CK136" i="11"/>
  <c r="CK135" i="11"/>
  <c r="CK134" i="11"/>
  <c r="CK133" i="11"/>
  <c r="CK132" i="11"/>
  <c r="CK131" i="11"/>
  <c r="CK130" i="11"/>
  <c r="CK129" i="11"/>
  <c r="CK128" i="11"/>
  <c r="CK127" i="11"/>
  <c r="CK126" i="11"/>
  <c r="CK125" i="11"/>
  <c r="CK124" i="11"/>
  <c r="CK123" i="11"/>
  <c r="CK122" i="11"/>
  <c r="CK121" i="11"/>
  <c r="CK120" i="11"/>
  <c r="CK119" i="11"/>
  <c r="CK118" i="11"/>
  <c r="CK117" i="11"/>
  <c r="CK116" i="11"/>
  <c r="CK115" i="11"/>
  <c r="CK114" i="11"/>
  <c r="CK113" i="11"/>
  <c r="CK112" i="11"/>
  <c r="CK111" i="11"/>
  <c r="CK110" i="11"/>
  <c r="CK109" i="11"/>
  <c r="CK108" i="11"/>
  <c r="CK107" i="11"/>
  <c r="CK106" i="11"/>
  <c r="CK105" i="11"/>
  <c r="CK104" i="11"/>
  <c r="CK103" i="11"/>
  <c r="CK102" i="11"/>
  <c r="CK101" i="11"/>
  <c r="CK100" i="11"/>
  <c r="CK99" i="11"/>
  <c r="CK98" i="11"/>
  <c r="CK97" i="11"/>
  <c r="CK96" i="11"/>
  <c r="CK95" i="11"/>
  <c r="CK94" i="11"/>
  <c r="CK93" i="11"/>
  <c r="CK92" i="11"/>
  <c r="CK91" i="11"/>
  <c r="CK90" i="11"/>
  <c r="CK89" i="11"/>
  <c r="CK88" i="11"/>
  <c r="CK87" i="11"/>
  <c r="CK86" i="11"/>
  <c r="CK85" i="11"/>
  <c r="CK84" i="11"/>
  <c r="CK83" i="11"/>
  <c r="CK82" i="11"/>
  <c r="CK81" i="11"/>
  <c r="CK80" i="11"/>
  <c r="CK79" i="11"/>
  <c r="CK78" i="11"/>
  <c r="CK77" i="11"/>
  <c r="CK76" i="11"/>
  <c r="CK75" i="11"/>
  <c r="CK74" i="11"/>
  <c r="CK73" i="11"/>
  <c r="CK72" i="11"/>
  <c r="CK71" i="11"/>
  <c r="CK70" i="11"/>
  <c r="CK69" i="11"/>
  <c r="CK68" i="11"/>
  <c r="CK67" i="11"/>
  <c r="CK66" i="11"/>
  <c r="CK65" i="11"/>
  <c r="CK64" i="11"/>
  <c r="CK63" i="11"/>
  <c r="CK62" i="11"/>
  <c r="CK61" i="11"/>
  <c r="CK60" i="11"/>
  <c r="CK59" i="11"/>
  <c r="CK58" i="11"/>
  <c r="CK57" i="11"/>
  <c r="CK56" i="11"/>
  <c r="CK55" i="11"/>
  <c r="CK54" i="11"/>
  <c r="CK53" i="11"/>
  <c r="CK52" i="11"/>
  <c r="CK51" i="11"/>
  <c r="CK50" i="11"/>
  <c r="CK49" i="11"/>
  <c r="CK48" i="11"/>
  <c r="CK47" i="11"/>
  <c r="CK46" i="11"/>
  <c r="CK45" i="11"/>
  <c r="CK44" i="11"/>
  <c r="CK43" i="11"/>
  <c r="CK42" i="11"/>
  <c r="CK41" i="11"/>
  <c r="CK40" i="11"/>
  <c r="CK39" i="11"/>
  <c r="CK38" i="11"/>
  <c r="CK37" i="11"/>
  <c r="CK36" i="11"/>
  <c r="CK35" i="11"/>
  <c r="CK34" i="11"/>
  <c r="CK33" i="11"/>
  <c r="CK32" i="11"/>
  <c r="CK31" i="11"/>
  <c r="CK30" i="11"/>
  <c r="CK29" i="11"/>
  <c r="CK28" i="11"/>
  <c r="CK27" i="11"/>
  <c r="CK26" i="11"/>
  <c r="CK25" i="11"/>
  <c r="CK24" i="11"/>
  <c r="CK23" i="11"/>
  <c r="CK22" i="11"/>
  <c r="CK21" i="11"/>
  <c r="CK20" i="11"/>
  <c r="CK19" i="11"/>
  <c r="CK18" i="11"/>
  <c r="CK17" i="11"/>
  <c r="CK16" i="11"/>
  <c r="CK15" i="11"/>
  <c r="CK14" i="11"/>
  <c r="CK13" i="11"/>
  <c r="CK12" i="11"/>
  <c r="CK11" i="11"/>
  <c r="CK10" i="11"/>
  <c r="CK9" i="11"/>
  <c r="CK8" i="11"/>
  <c r="CK7" i="11"/>
  <c r="CK6" i="11"/>
  <c r="CK5" i="11"/>
  <c r="CK4" i="11"/>
  <c r="CK3" i="11"/>
  <c r="B63" i="11"/>
  <c r="BC1" i="11" s="1"/>
  <c r="AF45" i="11"/>
  <c r="AF44" i="11"/>
  <c r="AF43" i="11"/>
  <c r="AF42" i="11"/>
  <c r="AF41" i="11"/>
  <c r="AF40" i="11"/>
  <c r="AF39" i="11"/>
  <c r="AF38" i="11"/>
  <c r="AF37" i="11"/>
  <c r="AF36" i="11"/>
  <c r="AF35" i="11"/>
  <c r="AF34" i="11"/>
  <c r="AF33" i="11"/>
  <c r="AF32" i="11"/>
  <c r="AF31" i="11"/>
  <c r="AF30" i="11"/>
  <c r="AF29" i="11"/>
  <c r="AF28" i="11"/>
  <c r="AF27" i="11"/>
  <c r="AF26" i="11"/>
  <c r="AF25" i="11"/>
  <c r="AF24" i="11"/>
  <c r="AF23" i="11"/>
  <c r="AF22" i="11"/>
  <c r="AF21" i="11"/>
  <c r="AF20" i="11"/>
  <c r="AF19" i="11"/>
  <c r="AF18" i="11"/>
  <c r="AF17" i="11"/>
  <c r="AF16" i="11"/>
  <c r="AF15" i="11"/>
  <c r="AF14" i="11"/>
  <c r="AF13" i="11"/>
  <c r="AF12" i="11"/>
  <c r="AF11" i="11"/>
  <c r="AF10" i="11"/>
  <c r="AF9" i="11"/>
  <c r="AF8" i="11"/>
  <c r="AF7" i="11"/>
  <c r="AF6" i="11"/>
  <c r="AF5" i="11"/>
  <c r="AF4" i="11"/>
  <c r="FZ2" i="6" l="1"/>
  <c r="JW130" i="6"/>
  <c r="QE388" i="1"/>
  <c r="QG388" i="1"/>
  <c r="QM388" i="1"/>
  <c r="QI388" i="1"/>
  <c r="QK388" i="1"/>
  <c r="BD32" i="11"/>
  <c r="BD5" i="11"/>
  <c r="BH16" i="11"/>
  <c r="BL42" i="11"/>
  <c r="BD13" i="11"/>
  <c r="BD45" i="11"/>
  <c r="BF19" i="11"/>
  <c r="BF35" i="11"/>
  <c r="BH26" i="11"/>
  <c r="BH42" i="11"/>
  <c r="BJ15" i="11"/>
  <c r="BL20" i="11"/>
  <c r="BD14" i="11"/>
  <c r="BD30" i="11"/>
  <c r="BF5" i="11"/>
  <c r="BF21" i="11"/>
  <c r="BF37" i="11"/>
  <c r="BH11" i="11"/>
  <c r="BH27" i="11"/>
  <c r="BH43" i="11"/>
  <c r="BJ16" i="11"/>
  <c r="BJ32" i="11"/>
  <c r="BL5" i="11"/>
  <c r="BL21" i="11"/>
  <c r="BL37" i="11"/>
  <c r="BN10" i="11"/>
  <c r="BN26" i="11"/>
  <c r="BN42" i="11"/>
  <c r="BP21" i="11"/>
  <c r="BP43" i="11"/>
  <c r="BR24" i="11"/>
  <c r="BR43" i="11"/>
  <c r="BT24" i="11"/>
  <c r="BT4" i="11"/>
  <c r="BV22" i="11"/>
  <c r="BV45" i="11"/>
  <c r="BX26" i="11"/>
  <c r="BZ5" i="11"/>
  <c r="BZ24" i="11"/>
  <c r="CB4" i="11"/>
  <c r="CB26" i="11"/>
  <c r="CB45" i="11"/>
  <c r="CD25" i="11"/>
  <c r="CF4" i="11"/>
  <c r="CF23" i="11"/>
  <c r="BF38" i="11"/>
  <c r="BH15" i="11"/>
  <c r="BH31" i="11"/>
  <c r="BJ4" i="11"/>
  <c r="BJ20" i="11"/>
  <c r="BJ36" i="11"/>
  <c r="BL9" i="11"/>
  <c r="BL25" i="11"/>
  <c r="BL41" i="11"/>
  <c r="BN14" i="11"/>
  <c r="BN30" i="11"/>
  <c r="BP5" i="11"/>
  <c r="BP22" i="11"/>
  <c r="BP45" i="11"/>
  <c r="BR26" i="11"/>
  <c r="BT6" i="11"/>
  <c r="BT25" i="11"/>
  <c r="BV5" i="11"/>
  <c r="BV27" i="11"/>
  <c r="BX8" i="11"/>
  <c r="BX27" i="11"/>
  <c r="BZ7" i="11"/>
  <c r="BZ29" i="11"/>
  <c r="CB5" i="11"/>
  <c r="CB28" i="11"/>
  <c r="CD7" i="11"/>
  <c r="CD26" i="11"/>
  <c r="CF6" i="11"/>
  <c r="CF28" i="11"/>
  <c r="BD17" i="11"/>
  <c r="BH32" i="11"/>
  <c r="BN15" i="11"/>
  <c r="BR8" i="11"/>
  <c r="BV29" i="11"/>
  <c r="BZ31" i="11"/>
  <c r="CD31" i="11"/>
  <c r="BD6" i="11"/>
  <c r="BD21" i="11"/>
  <c r="BD37" i="11"/>
  <c r="BF11" i="11"/>
  <c r="BF27" i="11"/>
  <c r="BF43" i="11"/>
  <c r="BH18" i="11"/>
  <c r="BH34" i="11"/>
  <c r="BJ7" i="11"/>
  <c r="BJ23" i="11"/>
  <c r="BJ39" i="11"/>
  <c r="BL12" i="11"/>
  <c r="BL28" i="11"/>
  <c r="BL44" i="11"/>
  <c r="BN17" i="11"/>
  <c r="BN33" i="11"/>
  <c r="BP10" i="11"/>
  <c r="BP29" i="11"/>
  <c r="BR10" i="11"/>
  <c r="BR32" i="11"/>
  <c r="BT9" i="11"/>
  <c r="BT32" i="11"/>
  <c r="BV11" i="11"/>
  <c r="BV30" i="11"/>
  <c r="BX11" i="11"/>
  <c r="BX34" i="11"/>
  <c r="BZ13" i="11"/>
  <c r="BZ32" i="11"/>
  <c r="CB12" i="11"/>
  <c r="CB34" i="11"/>
  <c r="CD10" i="11"/>
  <c r="CD33" i="11"/>
  <c r="CF12" i="11"/>
  <c r="CF31" i="11"/>
  <c r="BD16" i="11"/>
  <c r="BF26" i="11"/>
  <c r="BJ37" i="11"/>
  <c r="BN31" i="11"/>
  <c r="BR27" i="11"/>
  <c r="BX10" i="11"/>
  <c r="CB29" i="11"/>
  <c r="CD9" i="11"/>
  <c r="BD7" i="11"/>
  <c r="BD22" i="11"/>
  <c r="BD38" i="11"/>
  <c r="BF13" i="11"/>
  <c r="BF29" i="11"/>
  <c r="BF45" i="11"/>
  <c r="BH19" i="11"/>
  <c r="BH35" i="11"/>
  <c r="BJ8" i="11"/>
  <c r="BJ24" i="11"/>
  <c r="BJ40" i="11"/>
  <c r="BL13" i="11"/>
  <c r="BL29" i="11"/>
  <c r="BL45" i="11"/>
  <c r="BN18" i="11"/>
  <c r="BN34" i="11"/>
  <c r="BP11" i="11"/>
  <c r="BP30" i="11"/>
  <c r="BR11" i="11"/>
  <c r="BR34" i="11"/>
  <c r="BT14" i="11"/>
  <c r="BT33" i="11"/>
  <c r="BV13" i="11"/>
  <c r="BV35" i="11"/>
  <c r="BX16" i="11"/>
  <c r="BX35" i="11"/>
  <c r="BZ15" i="11"/>
  <c r="BZ37" i="11"/>
  <c r="CB13" i="11"/>
  <c r="CB36" i="11"/>
  <c r="CD15" i="11"/>
  <c r="CD34" i="11"/>
  <c r="CF14" i="11"/>
  <c r="CF36" i="11"/>
  <c r="BF6" i="11"/>
  <c r="BF10" i="11"/>
  <c r="BJ5" i="11"/>
  <c r="BL26" i="11"/>
  <c r="BP27" i="11"/>
  <c r="BT30" i="11"/>
  <c r="BX32" i="11"/>
  <c r="CB10" i="11"/>
  <c r="CF7" i="11"/>
  <c r="BD8" i="11"/>
  <c r="BD24" i="11"/>
  <c r="BD40" i="11"/>
  <c r="BF14" i="11"/>
  <c r="BF30" i="11"/>
  <c r="BH7" i="11"/>
  <c r="BH23" i="11"/>
  <c r="BH39" i="11"/>
  <c r="BJ12" i="11"/>
  <c r="BJ28" i="11"/>
  <c r="BJ44" i="11"/>
  <c r="BL17" i="11"/>
  <c r="BL33" i="11"/>
  <c r="BN6" i="11"/>
  <c r="BN22" i="11"/>
  <c r="BN38" i="11"/>
  <c r="BP13" i="11"/>
  <c r="BP35" i="11"/>
  <c r="BR16" i="11"/>
  <c r="BR35" i="11"/>
  <c r="BT16" i="11"/>
  <c r="BT38" i="11"/>
  <c r="BV14" i="11"/>
  <c r="BV37" i="11"/>
  <c r="BX18" i="11"/>
  <c r="BX40" i="11"/>
  <c r="BZ16" i="11"/>
  <c r="BZ39" i="11"/>
  <c r="CB18" i="11"/>
  <c r="CB37" i="11"/>
  <c r="CD17" i="11"/>
  <c r="CD39" i="11"/>
  <c r="CF15" i="11"/>
  <c r="CF38" i="11"/>
  <c r="BF22" i="11"/>
  <c r="BF42" i="11"/>
  <c r="BJ21" i="11"/>
  <c r="BL10" i="11"/>
  <c r="BP6" i="11"/>
  <c r="BT8" i="11"/>
  <c r="BV6" i="11"/>
  <c r="BZ8" i="11"/>
  <c r="CF30" i="11"/>
  <c r="BD9" i="11"/>
  <c r="BD25" i="11"/>
  <c r="BD41" i="11"/>
  <c r="BF18" i="11"/>
  <c r="BF34" i="11"/>
  <c r="BH8" i="11"/>
  <c r="BH24" i="11"/>
  <c r="BH40" i="11"/>
  <c r="BJ13" i="11"/>
  <c r="BJ29" i="11"/>
  <c r="BJ45" i="11"/>
  <c r="BL18" i="11"/>
  <c r="BL34" i="11"/>
  <c r="BN7" i="11"/>
  <c r="BN23" i="11"/>
  <c r="BN39" i="11"/>
  <c r="BP14" i="11"/>
  <c r="BP37" i="11"/>
  <c r="BR18" i="11"/>
  <c r="BR40" i="11"/>
  <c r="BT17" i="11"/>
  <c r="BT40" i="11"/>
  <c r="BV19" i="11"/>
  <c r="BV38" i="11"/>
  <c r="BX19" i="11"/>
  <c r="BX42" i="11"/>
  <c r="BZ21" i="11"/>
  <c r="BZ40" i="11"/>
  <c r="CB20" i="11"/>
  <c r="CB42" i="11"/>
  <c r="CD18" i="11"/>
  <c r="CD41" i="11"/>
  <c r="CF20" i="11"/>
  <c r="CF39" i="11"/>
  <c r="BD33" i="11"/>
  <c r="BD29" i="11"/>
  <c r="BH10" i="11"/>
  <c r="BJ31" i="11"/>
  <c r="BL4" i="11"/>
  <c r="BL36" i="11"/>
  <c r="BN9" i="11"/>
  <c r="BN25" i="11"/>
  <c r="BN41" i="11"/>
  <c r="BP19" i="11"/>
  <c r="BP38" i="11"/>
  <c r="BR19" i="11"/>
  <c r="BR42" i="11"/>
  <c r="BT22" i="11"/>
  <c r="BT41" i="11"/>
  <c r="BV21" i="11"/>
  <c r="BV43" i="11"/>
  <c r="BX24" i="11"/>
  <c r="BX43" i="11"/>
  <c r="BZ23" i="11"/>
  <c r="BZ45" i="11"/>
  <c r="CB21" i="11"/>
  <c r="CB44" i="11"/>
  <c r="CD23" i="11"/>
  <c r="CD42" i="11"/>
  <c r="CF22" i="11"/>
  <c r="CF44" i="11"/>
  <c r="BD10" i="11"/>
  <c r="BD18" i="11"/>
  <c r="BD26" i="11"/>
  <c r="BD34" i="11"/>
  <c r="BD42" i="11"/>
  <c r="BF7" i="11"/>
  <c r="BF15" i="11"/>
  <c r="BF23" i="11"/>
  <c r="BF31" i="11"/>
  <c r="BF39" i="11"/>
  <c r="BH4" i="11"/>
  <c r="BH12" i="11"/>
  <c r="BH20" i="11"/>
  <c r="BH28" i="11"/>
  <c r="BH36" i="11"/>
  <c r="BH44" i="11"/>
  <c r="BJ9" i="11"/>
  <c r="BJ17" i="11"/>
  <c r="BJ25" i="11"/>
  <c r="BJ33" i="11"/>
  <c r="BJ41" i="11"/>
  <c r="BL6" i="11"/>
  <c r="BL14" i="11"/>
  <c r="BL22" i="11"/>
  <c r="BL30" i="11"/>
  <c r="BL38" i="11"/>
  <c r="BN11" i="11"/>
  <c r="BN19" i="11"/>
  <c r="BN27" i="11"/>
  <c r="BN35" i="11"/>
  <c r="BN43" i="11"/>
  <c r="BP7" i="11"/>
  <c r="BP15" i="11"/>
  <c r="BP23" i="11"/>
  <c r="BP31" i="11"/>
  <c r="BP39" i="11"/>
  <c r="BR4" i="11"/>
  <c r="BR12" i="11"/>
  <c r="BR20" i="11"/>
  <c r="BR28" i="11"/>
  <c r="BR36" i="11"/>
  <c r="BR44" i="11"/>
  <c r="BT10" i="11"/>
  <c r="BT18" i="11"/>
  <c r="BT26" i="11"/>
  <c r="BT34" i="11"/>
  <c r="BT42" i="11"/>
  <c r="BV7" i="11"/>
  <c r="BV15" i="11"/>
  <c r="BV23" i="11"/>
  <c r="BV31" i="11"/>
  <c r="BV39" i="11"/>
  <c r="BX4" i="11"/>
  <c r="BX12" i="11"/>
  <c r="BX20" i="11"/>
  <c r="BX28" i="11"/>
  <c r="BX36" i="11"/>
  <c r="BX44" i="11"/>
  <c r="BZ9" i="11"/>
  <c r="BZ17" i="11"/>
  <c r="BZ25" i="11"/>
  <c r="BZ33" i="11"/>
  <c r="BZ41" i="11"/>
  <c r="CB6" i="11"/>
  <c r="CB14" i="11"/>
  <c r="CB22" i="11"/>
  <c r="CB30" i="11"/>
  <c r="CB38" i="11"/>
  <c r="CD11" i="11"/>
  <c r="CD19" i="11"/>
  <c r="CD27" i="11"/>
  <c r="CD35" i="11"/>
  <c r="CD43" i="11"/>
  <c r="CF8" i="11"/>
  <c r="CF16" i="11"/>
  <c r="CF24" i="11"/>
  <c r="CF32" i="11"/>
  <c r="CF40" i="11"/>
  <c r="BD11" i="11"/>
  <c r="BD19" i="11"/>
  <c r="BD27" i="11"/>
  <c r="BD35" i="11"/>
  <c r="BD43" i="11"/>
  <c r="BF8" i="11"/>
  <c r="BF16" i="11"/>
  <c r="BF24" i="11"/>
  <c r="BF32" i="11"/>
  <c r="BF40" i="11"/>
  <c r="BH5" i="11"/>
  <c r="BH13" i="11"/>
  <c r="BH21" i="11"/>
  <c r="BH29" i="11"/>
  <c r="BH37" i="11"/>
  <c r="BH45" i="11"/>
  <c r="BJ10" i="11"/>
  <c r="BJ18" i="11"/>
  <c r="BJ26" i="11"/>
  <c r="BJ34" i="11"/>
  <c r="BJ42" i="11"/>
  <c r="BL7" i="11"/>
  <c r="BL15" i="11"/>
  <c r="BL23" i="11"/>
  <c r="BL31" i="11"/>
  <c r="BL39" i="11"/>
  <c r="BN4" i="11"/>
  <c r="BN12" i="11"/>
  <c r="BN20" i="11"/>
  <c r="BN28" i="11"/>
  <c r="BN36" i="11"/>
  <c r="BN44" i="11"/>
  <c r="BP8" i="11"/>
  <c r="BP16" i="11"/>
  <c r="BP24" i="11"/>
  <c r="BP32" i="11"/>
  <c r="BP40" i="11"/>
  <c r="BR5" i="11"/>
  <c r="BR13" i="11"/>
  <c r="BR21" i="11"/>
  <c r="BR29" i="11"/>
  <c r="BR37" i="11"/>
  <c r="BR45" i="11"/>
  <c r="BT11" i="11"/>
  <c r="BT19" i="11"/>
  <c r="BT27" i="11"/>
  <c r="BT35" i="11"/>
  <c r="BT43" i="11"/>
  <c r="BV8" i="11"/>
  <c r="BV16" i="11"/>
  <c r="BV24" i="11"/>
  <c r="BV32" i="11"/>
  <c r="BV40" i="11"/>
  <c r="BX5" i="11"/>
  <c r="BX13" i="11"/>
  <c r="BX21" i="11"/>
  <c r="BX29" i="11"/>
  <c r="BX37" i="11"/>
  <c r="BX45" i="11"/>
  <c r="BZ10" i="11"/>
  <c r="BZ18" i="11"/>
  <c r="BZ26" i="11"/>
  <c r="BZ34" i="11"/>
  <c r="BZ42" i="11"/>
  <c r="CB7" i="11"/>
  <c r="CB15" i="11"/>
  <c r="CB23" i="11"/>
  <c r="CB31" i="11"/>
  <c r="CB39" i="11"/>
  <c r="CD4" i="11"/>
  <c r="CD12" i="11"/>
  <c r="CD20" i="11"/>
  <c r="CD28" i="11"/>
  <c r="CD36" i="11"/>
  <c r="CD44" i="11"/>
  <c r="CF9" i="11"/>
  <c r="CF17" i="11"/>
  <c r="CF25" i="11"/>
  <c r="CF33" i="11"/>
  <c r="CF41" i="11"/>
  <c r="BD4" i="11"/>
  <c r="BD12" i="11"/>
  <c r="BD20" i="11"/>
  <c r="BD28" i="11"/>
  <c r="BD36" i="11"/>
  <c r="BD44" i="11"/>
  <c r="BF9" i="11"/>
  <c r="BF17" i="11"/>
  <c r="BF25" i="11"/>
  <c r="BF33" i="11"/>
  <c r="BF41" i="11"/>
  <c r="BH6" i="11"/>
  <c r="BH14" i="11"/>
  <c r="BH22" i="11"/>
  <c r="BH30" i="11"/>
  <c r="BH38" i="11"/>
  <c r="BJ11" i="11"/>
  <c r="BJ19" i="11"/>
  <c r="BJ27" i="11"/>
  <c r="BJ35" i="11"/>
  <c r="BJ43" i="11"/>
  <c r="BL8" i="11"/>
  <c r="BL16" i="11"/>
  <c r="BL24" i="11"/>
  <c r="BL32" i="11"/>
  <c r="BL40" i="11"/>
  <c r="BN5" i="11"/>
  <c r="BN13" i="11"/>
  <c r="BN21" i="11"/>
  <c r="BN29" i="11"/>
  <c r="BN37" i="11"/>
  <c r="BN45" i="11"/>
  <c r="BP9" i="11"/>
  <c r="BP17" i="11"/>
  <c r="BP25" i="11"/>
  <c r="BP33" i="11"/>
  <c r="BP41" i="11"/>
  <c r="BR6" i="11"/>
  <c r="BR14" i="11"/>
  <c r="BR22" i="11"/>
  <c r="BR30" i="11"/>
  <c r="BR38" i="11"/>
  <c r="BT12" i="11"/>
  <c r="BT20" i="11"/>
  <c r="BT28" i="11"/>
  <c r="BT36" i="11"/>
  <c r="BT44" i="11"/>
  <c r="BV9" i="11"/>
  <c r="BV17" i="11"/>
  <c r="BV25" i="11"/>
  <c r="BV33" i="11"/>
  <c r="BV41" i="11"/>
  <c r="BX6" i="11"/>
  <c r="BX14" i="11"/>
  <c r="BX22" i="11"/>
  <c r="BX30" i="11"/>
  <c r="BX38" i="11"/>
  <c r="BZ11" i="11"/>
  <c r="BZ19" i="11"/>
  <c r="BZ27" i="11"/>
  <c r="BZ35" i="11"/>
  <c r="BZ43" i="11"/>
  <c r="CB8" i="11"/>
  <c r="CB16" i="11"/>
  <c r="CB24" i="11"/>
  <c r="CB32" i="11"/>
  <c r="CB40" i="11"/>
  <c r="CD5" i="11"/>
  <c r="CD13" i="11"/>
  <c r="CD21" i="11"/>
  <c r="CD29" i="11"/>
  <c r="CD37" i="11"/>
  <c r="CD45" i="11"/>
  <c r="CF10" i="11"/>
  <c r="CF18" i="11"/>
  <c r="CF26" i="11"/>
  <c r="CF34" i="11"/>
  <c r="CF42" i="11"/>
  <c r="BP18" i="11"/>
  <c r="BP26" i="11"/>
  <c r="BP34" i="11"/>
  <c r="BP42" i="11"/>
  <c r="BR7" i="11"/>
  <c r="BR15" i="11"/>
  <c r="BR23" i="11"/>
  <c r="BR31" i="11"/>
  <c r="BR39" i="11"/>
  <c r="BT5" i="11"/>
  <c r="BT13" i="11"/>
  <c r="BT21" i="11"/>
  <c r="BT29" i="11"/>
  <c r="BT37" i="11"/>
  <c r="BT45" i="11"/>
  <c r="BV10" i="11"/>
  <c r="BV18" i="11"/>
  <c r="BV26" i="11"/>
  <c r="BV34" i="11"/>
  <c r="BV42" i="11"/>
  <c r="BX7" i="11"/>
  <c r="BX15" i="11"/>
  <c r="BX23" i="11"/>
  <c r="BX31" i="11"/>
  <c r="BX39" i="11"/>
  <c r="BZ4" i="11"/>
  <c r="BZ12" i="11"/>
  <c r="BZ20" i="11"/>
  <c r="BZ28" i="11"/>
  <c r="BZ36" i="11"/>
  <c r="BZ44" i="11"/>
  <c r="CB9" i="11"/>
  <c r="CB17" i="11"/>
  <c r="CB25" i="11"/>
  <c r="CB33" i="11"/>
  <c r="CB41" i="11"/>
  <c r="CD6" i="11"/>
  <c r="CD14" i="11"/>
  <c r="CD22" i="11"/>
  <c r="CD30" i="11"/>
  <c r="CD38" i="11"/>
  <c r="CF11" i="11"/>
  <c r="CF19" i="11"/>
  <c r="CF27" i="11"/>
  <c r="CF35" i="11"/>
  <c r="CF43" i="11"/>
  <c r="BD15" i="11"/>
  <c r="BD23" i="11"/>
  <c r="BD31" i="11"/>
  <c r="BD39" i="11"/>
  <c r="BF4" i="11"/>
  <c r="BF12" i="11"/>
  <c r="BF20" i="11"/>
  <c r="BF28" i="11"/>
  <c r="BF36" i="11"/>
  <c r="BF44" i="11"/>
  <c r="BH9" i="11"/>
  <c r="BH17" i="11"/>
  <c r="BH25" i="11"/>
  <c r="BH33" i="11"/>
  <c r="BH41" i="11"/>
  <c r="BJ6" i="11"/>
  <c r="BJ14" i="11"/>
  <c r="BJ22" i="11"/>
  <c r="BJ30" i="11"/>
  <c r="BJ38" i="11"/>
  <c r="BL11" i="11"/>
  <c r="BL19" i="11"/>
  <c r="BL27" i="11"/>
  <c r="BL35" i="11"/>
  <c r="BL43" i="11"/>
  <c r="BN8" i="11"/>
  <c r="BN16" i="11"/>
  <c r="BN24" i="11"/>
  <c r="BN32" i="11"/>
  <c r="BN40" i="11"/>
  <c r="BP4" i="11"/>
  <c r="BP12" i="11"/>
  <c r="BP20" i="11"/>
  <c r="BP28" i="11"/>
  <c r="BP36" i="11"/>
  <c r="BP44" i="11"/>
  <c r="BR9" i="11"/>
  <c r="BR17" i="11"/>
  <c r="BR25" i="11"/>
  <c r="BR33" i="11"/>
  <c r="BR41" i="11"/>
  <c r="BT7" i="11"/>
  <c r="BT15" i="11"/>
  <c r="BT23" i="11"/>
  <c r="BT31" i="11"/>
  <c r="BT39" i="11"/>
  <c r="BV4" i="11"/>
  <c r="BV12" i="11"/>
  <c r="BV20" i="11"/>
  <c r="BV28" i="11"/>
  <c r="BV36" i="11"/>
  <c r="BV44" i="11"/>
  <c r="BX9" i="11"/>
  <c r="BX17" i="11"/>
  <c r="BX25" i="11"/>
  <c r="BX33" i="11"/>
  <c r="BX41" i="11"/>
  <c r="BZ6" i="11"/>
  <c r="BZ14" i="11"/>
  <c r="BZ22" i="11"/>
  <c r="BZ30" i="11"/>
  <c r="BZ38" i="11"/>
  <c r="CB11" i="11"/>
  <c r="CB19" i="11"/>
  <c r="CB27" i="11"/>
  <c r="CB35" i="11"/>
  <c r="CB43" i="11"/>
  <c r="CD8" i="11"/>
  <c r="CD16" i="11"/>
  <c r="CD24" i="11"/>
  <c r="CD32" i="11"/>
  <c r="CD40" i="11"/>
  <c r="CF5" i="11"/>
  <c r="CF13" i="11"/>
  <c r="CF21" i="11"/>
  <c r="CF29" i="11"/>
  <c r="CF37" i="11"/>
  <c r="CF45" i="11"/>
  <c r="AH22" i="11"/>
  <c r="AJ12" i="11"/>
  <c r="AJ44" i="11"/>
  <c r="AL34" i="11"/>
  <c r="AN16" i="11"/>
  <c r="AH7" i="11"/>
  <c r="AJ13" i="11"/>
  <c r="AJ29" i="11"/>
  <c r="AJ45" i="11"/>
  <c r="AL19" i="11"/>
  <c r="AL35" i="11"/>
  <c r="AL43" i="11"/>
  <c r="AN17" i="11"/>
  <c r="AN41" i="11"/>
  <c r="AH8" i="11"/>
  <c r="AH16" i="11"/>
  <c r="AH24" i="11"/>
  <c r="AH32" i="11"/>
  <c r="AH40" i="11"/>
  <c r="AJ6" i="11"/>
  <c r="AJ14" i="11"/>
  <c r="AJ22" i="11"/>
  <c r="AJ30" i="11"/>
  <c r="AJ38" i="11"/>
  <c r="AL4" i="11"/>
  <c r="AL12" i="11"/>
  <c r="AL20" i="11"/>
  <c r="AL28" i="11"/>
  <c r="AL36" i="11"/>
  <c r="AL44" i="11"/>
  <c r="AN10" i="11"/>
  <c r="AN18" i="11"/>
  <c r="AN26" i="11"/>
  <c r="AN34" i="11"/>
  <c r="AN42" i="11"/>
  <c r="AH6" i="11"/>
  <c r="AJ4" i="11"/>
  <c r="AJ28" i="11"/>
  <c r="AL18" i="11"/>
  <c r="AL42" i="11"/>
  <c r="AN24" i="11"/>
  <c r="AH15" i="11"/>
  <c r="AJ5" i="11"/>
  <c r="AJ21" i="11"/>
  <c r="AJ37" i="11"/>
  <c r="AL11" i="11"/>
  <c r="AL27" i="11"/>
  <c r="AN9" i="11"/>
  <c r="AN25" i="11"/>
  <c r="AN33" i="11"/>
  <c r="AH9" i="11"/>
  <c r="AH17" i="11"/>
  <c r="AH25" i="11"/>
  <c r="AH33" i="11"/>
  <c r="AH41" i="11"/>
  <c r="AJ7" i="11"/>
  <c r="AJ15" i="11"/>
  <c r="AJ23" i="11"/>
  <c r="AJ31" i="11"/>
  <c r="AJ39" i="11"/>
  <c r="AL5" i="11"/>
  <c r="AL13" i="11"/>
  <c r="AL21" i="11"/>
  <c r="AL29" i="11"/>
  <c r="AL37" i="11"/>
  <c r="AL45" i="11"/>
  <c r="AN11" i="11"/>
  <c r="AN19" i="11"/>
  <c r="AN27" i="11"/>
  <c r="AN35" i="11"/>
  <c r="AN43" i="11"/>
  <c r="AH14" i="11"/>
  <c r="AH38" i="11"/>
  <c r="AJ36" i="11"/>
  <c r="AL26" i="11"/>
  <c r="AN40" i="11"/>
  <c r="AH31" i="11"/>
  <c r="AH10" i="11"/>
  <c r="AH34" i="11"/>
  <c r="AJ16" i="11"/>
  <c r="AJ40" i="11"/>
  <c r="AL22" i="11"/>
  <c r="AN4" i="11"/>
  <c r="AN36" i="11"/>
  <c r="AH11" i="11"/>
  <c r="AH19" i="11"/>
  <c r="AH27" i="11"/>
  <c r="AH35" i="11"/>
  <c r="AH43" i="11"/>
  <c r="AJ9" i="11"/>
  <c r="AJ17" i="11"/>
  <c r="AJ25" i="11"/>
  <c r="AJ33" i="11"/>
  <c r="AJ41" i="11"/>
  <c r="AL7" i="11"/>
  <c r="AL15" i="11"/>
  <c r="AL23" i="11"/>
  <c r="AL31" i="11"/>
  <c r="AL39" i="11"/>
  <c r="AN5" i="11"/>
  <c r="AN13" i="11"/>
  <c r="AN21" i="11"/>
  <c r="AN29" i="11"/>
  <c r="AN37" i="11"/>
  <c r="AN45" i="11"/>
  <c r="AH30" i="11"/>
  <c r="AJ20" i="11"/>
  <c r="AL10" i="11"/>
  <c r="AN8" i="11"/>
  <c r="AN32" i="11"/>
  <c r="AH23" i="11"/>
  <c r="AH18" i="11"/>
  <c r="AH42" i="11"/>
  <c r="AJ24" i="11"/>
  <c r="AL6" i="11"/>
  <c r="AL30" i="11"/>
  <c r="AN12" i="11"/>
  <c r="AN44" i="11"/>
  <c r="AH4" i="11"/>
  <c r="AH12" i="11"/>
  <c r="AH20" i="11"/>
  <c r="AH28" i="11"/>
  <c r="AH36" i="11"/>
  <c r="AH44" i="11"/>
  <c r="AJ10" i="11"/>
  <c r="AJ18" i="11"/>
  <c r="AJ26" i="11"/>
  <c r="AJ34" i="11"/>
  <c r="AJ42" i="11"/>
  <c r="AL8" i="11"/>
  <c r="AL16" i="11"/>
  <c r="AL24" i="11"/>
  <c r="AL32" i="11"/>
  <c r="AL40" i="11"/>
  <c r="AN6" i="11"/>
  <c r="AN14" i="11"/>
  <c r="AN22" i="11"/>
  <c r="AN30" i="11"/>
  <c r="AN38" i="11"/>
  <c r="M1" i="11"/>
  <c r="AH39" i="11"/>
  <c r="AH26" i="11"/>
  <c r="AJ8" i="11"/>
  <c r="AJ32" i="11"/>
  <c r="AL14" i="11"/>
  <c r="AL38" i="11"/>
  <c r="AN20" i="11"/>
  <c r="AN28" i="11"/>
  <c r="AH5" i="11"/>
  <c r="AH13" i="11"/>
  <c r="AH21" i="11"/>
  <c r="AH29" i="11"/>
  <c r="AH37" i="11"/>
  <c r="AH45" i="11"/>
  <c r="AJ11" i="11"/>
  <c r="AJ19" i="11"/>
  <c r="AJ27" i="11"/>
  <c r="AJ35" i="11"/>
  <c r="AJ43" i="11"/>
  <c r="AL9" i="11"/>
  <c r="AL17" i="11"/>
  <c r="AL25" i="11"/>
  <c r="AL33" i="11"/>
  <c r="AL41" i="11"/>
  <c r="AN7" i="11"/>
  <c r="AN15" i="11"/>
  <c r="AN23" i="11"/>
  <c r="AN31" i="11"/>
  <c r="AN39" i="11"/>
  <c r="AD45" i="11" l="1"/>
  <c r="AD44" i="11"/>
  <c r="AD43" i="11"/>
  <c r="AD42" i="11"/>
  <c r="AD41" i="11"/>
  <c r="AD40" i="11"/>
  <c r="AD39" i="11"/>
  <c r="AD38" i="11"/>
  <c r="AD37" i="11"/>
  <c r="AD36" i="11"/>
  <c r="AD35" i="11"/>
  <c r="AD34" i="11"/>
  <c r="AD33" i="11"/>
  <c r="AD32" i="11"/>
  <c r="AD31" i="11"/>
  <c r="AD30" i="11"/>
  <c r="AD29" i="11"/>
  <c r="AD28" i="11"/>
  <c r="AD27" i="11"/>
  <c r="AD26" i="11"/>
  <c r="AD25" i="11"/>
  <c r="AD24" i="11"/>
  <c r="AD23" i="11"/>
  <c r="AD22" i="11"/>
  <c r="AD21" i="11"/>
  <c r="AD20" i="11"/>
  <c r="AD19" i="11"/>
  <c r="AD18" i="11"/>
  <c r="AD17" i="11"/>
  <c r="AD16" i="11"/>
  <c r="AD15" i="11"/>
  <c r="AD14" i="11"/>
  <c r="AD13" i="11"/>
  <c r="AD12" i="11"/>
  <c r="AD11" i="11"/>
  <c r="AD10" i="11"/>
  <c r="AD9" i="11"/>
  <c r="AD8" i="11"/>
  <c r="AD7" i="11"/>
  <c r="AD6" i="11"/>
  <c r="AD5" i="11"/>
  <c r="AD4" i="11"/>
  <c r="AB45" i="11"/>
  <c r="AB44" i="11"/>
  <c r="AB43" i="11"/>
  <c r="AB42" i="11"/>
  <c r="AB41" i="11"/>
  <c r="AB40" i="11"/>
  <c r="AB39" i="11"/>
  <c r="AB38" i="11"/>
  <c r="AB37" i="11"/>
  <c r="AB36" i="11"/>
  <c r="AB35" i="11"/>
  <c r="AB34" i="11"/>
  <c r="AB33" i="11"/>
  <c r="AB32" i="11"/>
  <c r="AB31" i="11"/>
  <c r="AB30" i="11"/>
  <c r="AB29" i="11"/>
  <c r="AB28" i="11"/>
  <c r="AB27" i="11"/>
  <c r="AB26" i="11"/>
  <c r="AB25" i="11"/>
  <c r="AB24" i="11"/>
  <c r="AB23" i="11"/>
  <c r="AB22" i="11"/>
  <c r="AB21" i="11"/>
  <c r="AB20" i="11"/>
  <c r="AB19" i="11"/>
  <c r="AB18" i="11"/>
  <c r="AB17" i="11"/>
  <c r="AB16" i="11"/>
  <c r="AB15" i="11"/>
  <c r="AB14" i="11"/>
  <c r="AB13" i="11"/>
  <c r="AB12" i="11"/>
  <c r="AB11" i="11"/>
  <c r="AB10" i="11"/>
  <c r="AB9" i="11"/>
  <c r="AB8" i="11"/>
  <c r="AB7" i="11"/>
  <c r="AB6" i="11"/>
  <c r="AB5" i="11"/>
  <c r="AB4" i="11"/>
  <c r="Z45" i="11"/>
  <c r="Z44" i="11"/>
  <c r="Z43" i="11"/>
  <c r="Z42" i="11"/>
  <c r="Z41" i="11"/>
  <c r="Z40" i="11"/>
  <c r="Z39" i="11"/>
  <c r="Z38" i="11"/>
  <c r="Z37" i="11"/>
  <c r="Z36" i="11"/>
  <c r="Z35" i="11"/>
  <c r="Z34" i="11"/>
  <c r="Z33" i="11"/>
  <c r="Z32" i="11"/>
  <c r="Z31" i="11"/>
  <c r="Z30" i="11"/>
  <c r="Z29" i="11"/>
  <c r="Z28" i="11"/>
  <c r="Z27" i="11"/>
  <c r="Z26" i="11"/>
  <c r="Z25" i="11"/>
  <c r="Z24" i="11"/>
  <c r="Z23" i="11"/>
  <c r="Z22" i="11"/>
  <c r="Z21" i="11"/>
  <c r="Z20" i="11"/>
  <c r="Z19" i="11"/>
  <c r="Z18" i="11"/>
  <c r="Z17" i="11"/>
  <c r="Z16" i="11"/>
  <c r="Z15" i="11"/>
  <c r="Z14" i="11"/>
  <c r="Z13" i="11"/>
  <c r="Z12" i="11"/>
  <c r="Z11" i="11"/>
  <c r="Z10" i="11"/>
  <c r="Z9" i="11"/>
  <c r="Z8" i="11"/>
  <c r="Z7" i="11"/>
  <c r="Z6" i="11"/>
  <c r="Z5" i="11"/>
  <c r="Z4"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X4"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V12" i="11"/>
  <c r="V11" i="11"/>
  <c r="V10" i="11"/>
  <c r="V9" i="11"/>
  <c r="V8" i="11"/>
  <c r="V7" i="11"/>
  <c r="V6" i="11"/>
  <c r="V5" i="11"/>
  <c r="V4" i="11"/>
  <c r="T45" i="11"/>
  <c r="T44" i="11"/>
  <c r="T43" i="11"/>
  <c r="T42" i="11"/>
  <c r="T41" i="11"/>
  <c r="T40" i="11"/>
  <c r="T39" i="11"/>
  <c r="T38" i="11"/>
  <c r="T37" i="11"/>
  <c r="T36" i="11"/>
  <c r="T35" i="11"/>
  <c r="T34" i="11"/>
  <c r="T33" i="11"/>
  <c r="T32" i="11"/>
  <c r="T31" i="11"/>
  <c r="T30" i="11"/>
  <c r="T29" i="11"/>
  <c r="T28" i="11"/>
  <c r="T27" i="11"/>
  <c r="T26" i="11"/>
  <c r="T25" i="11"/>
  <c r="T24" i="11"/>
  <c r="T23" i="11"/>
  <c r="T22" i="11"/>
  <c r="T21" i="11"/>
  <c r="T20" i="11"/>
  <c r="T19" i="11"/>
  <c r="T18" i="11"/>
  <c r="T17" i="11"/>
  <c r="T16" i="11"/>
  <c r="T15" i="11"/>
  <c r="T14" i="11"/>
  <c r="T13" i="11"/>
  <c r="T12" i="11"/>
  <c r="T11" i="11"/>
  <c r="T10" i="11"/>
  <c r="T9" i="11"/>
  <c r="T8" i="11"/>
  <c r="T7" i="11"/>
  <c r="T6" i="11"/>
  <c r="T5" i="11"/>
  <c r="T4"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P7" i="11"/>
  <c r="P6" i="11"/>
  <c r="P5" i="11"/>
  <c r="P4"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N44" i="11"/>
  <c r="N43" i="11"/>
  <c r="N42" i="11"/>
  <c r="N41" i="11"/>
  <c r="N40" i="11"/>
  <c r="N39" i="11"/>
  <c r="N38" i="11"/>
  <c r="N37" i="11"/>
  <c r="N36" i="11"/>
  <c r="N35" i="11"/>
  <c r="N34" i="11"/>
  <c r="N33" i="11"/>
  <c r="N32" i="11"/>
  <c r="N31" i="11"/>
  <c r="N30" i="11"/>
  <c r="N29" i="11"/>
  <c r="N28" i="11"/>
  <c r="N27" i="11"/>
  <c r="N26" i="11"/>
  <c r="N25" i="11"/>
  <c r="N24" i="11"/>
  <c r="N23" i="11"/>
  <c r="N22" i="11"/>
  <c r="N21" i="11"/>
  <c r="N20" i="11"/>
  <c r="N19" i="11"/>
  <c r="N18" i="11"/>
  <c r="N17" i="11"/>
  <c r="N16" i="11"/>
  <c r="N15" i="11"/>
  <c r="N14" i="11"/>
  <c r="N13" i="11"/>
  <c r="N12" i="11"/>
  <c r="N11" i="11"/>
  <c r="N10" i="11"/>
  <c r="N9" i="11"/>
  <c r="N8" i="11"/>
  <c r="N7" i="11"/>
  <c r="N6" i="11"/>
  <c r="N5" i="11"/>
  <c r="N4" i="11"/>
  <c r="N45" i="11"/>
  <c r="DM14" i="10" l="1"/>
  <c r="DO1" i="10" s="1"/>
  <c r="AO198" i="10"/>
  <c r="AN198" i="10"/>
  <c r="AO197" i="10"/>
  <c r="AN197" i="10"/>
  <c r="AO196" i="10"/>
  <c r="AN196" i="10"/>
  <c r="AO195" i="10"/>
  <c r="AN195" i="10"/>
  <c r="AO194" i="10"/>
  <c r="AN194" i="10"/>
  <c r="AO193" i="10"/>
  <c r="AN193" i="10"/>
  <c r="AO192" i="10"/>
  <c r="AN192" i="10"/>
  <c r="AO191" i="10"/>
  <c r="AN191" i="10"/>
  <c r="AO190" i="10"/>
  <c r="AN190" i="10"/>
  <c r="AO189" i="10"/>
  <c r="AN189" i="10"/>
  <c r="AO188" i="10"/>
  <c r="AN188" i="10"/>
  <c r="AO187" i="10"/>
  <c r="AN187" i="10"/>
  <c r="AO186" i="10"/>
  <c r="AN186" i="10"/>
  <c r="AO185" i="10"/>
  <c r="AN185" i="10"/>
  <c r="AO184" i="10"/>
  <c r="AN184" i="10"/>
  <c r="AO183" i="10"/>
  <c r="AN183" i="10"/>
  <c r="AO182" i="10"/>
  <c r="AN182" i="10"/>
  <c r="AO181" i="10"/>
  <c r="AN181" i="10"/>
  <c r="AO143" i="10"/>
  <c r="AN143" i="10"/>
  <c r="AO180" i="10"/>
  <c r="AN180" i="10"/>
  <c r="AO179" i="10"/>
  <c r="AN179" i="10"/>
  <c r="AO178" i="10"/>
  <c r="AN178" i="10"/>
  <c r="AO177" i="10"/>
  <c r="AN177" i="10"/>
  <c r="AO176" i="10"/>
  <c r="AN176" i="10"/>
  <c r="AO175" i="10"/>
  <c r="AN175" i="10"/>
  <c r="AO174" i="10"/>
  <c r="AN174" i="10"/>
  <c r="AO173" i="10"/>
  <c r="AN173" i="10"/>
  <c r="AO172" i="10"/>
  <c r="AN172" i="10"/>
  <c r="AO171" i="10"/>
  <c r="AN171" i="10"/>
  <c r="AO170" i="10"/>
  <c r="AN170" i="10"/>
  <c r="AO169" i="10"/>
  <c r="AN169" i="10"/>
  <c r="AO168" i="10"/>
  <c r="AN168" i="10"/>
  <c r="AO167" i="10"/>
  <c r="AN167" i="10"/>
  <c r="AO166" i="10"/>
  <c r="AN166" i="10"/>
  <c r="AO165" i="10"/>
  <c r="AN165" i="10"/>
  <c r="AO164" i="10"/>
  <c r="AN164" i="10"/>
  <c r="AO151" i="10"/>
  <c r="AN151" i="10"/>
  <c r="AO163" i="10"/>
  <c r="AN163" i="10"/>
  <c r="AO162" i="10"/>
  <c r="AN162" i="10"/>
  <c r="AO161" i="10"/>
  <c r="AN161" i="10"/>
  <c r="AO160" i="10"/>
  <c r="AN160" i="10"/>
  <c r="AO159" i="10"/>
  <c r="AN159" i="10"/>
  <c r="AO136" i="10"/>
  <c r="AN136" i="10"/>
  <c r="AO158" i="10"/>
  <c r="AN158" i="10"/>
  <c r="AO157" i="10"/>
  <c r="AN157" i="10"/>
  <c r="AO156" i="10"/>
  <c r="AN156" i="10"/>
  <c r="AO155" i="10"/>
  <c r="AN155" i="10"/>
  <c r="AO154" i="10"/>
  <c r="AN154" i="10"/>
  <c r="AO153" i="10"/>
  <c r="AN153" i="10"/>
  <c r="AO152" i="10"/>
  <c r="AN152" i="10"/>
  <c r="AO150" i="10"/>
  <c r="AN150" i="10"/>
  <c r="AO149" i="10"/>
  <c r="AN149" i="10"/>
  <c r="AO148" i="10"/>
  <c r="AN148" i="10"/>
  <c r="AO147" i="10"/>
  <c r="AN147" i="10"/>
  <c r="AO146" i="10"/>
  <c r="AN146" i="10"/>
  <c r="AO145" i="10"/>
  <c r="AN145" i="10"/>
  <c r="AO144" i="10"/>
  <c r="AN144" i="10"/>
  <c r="AO142" i="10"/>
  <c r="AN142" i="10"/>
  <c r="AO141" i="10"/>
  <c r="AN141" i="10"/>
  <c r="AO140" i="10"/>
  <c r="AN140" i="10"/>
  <c r="AO139" i="10"/>
  <c r="AN139" i="10"/>
  <c r="AO138" i="10"/>
  <c r="AN138" i="10"/>
  <c r="AO137" i="10"/>
  <c r="AN137" i="10"/>
  <c r="AO135" i="10"/>
  <c r="AN135" i="10"/>
  <c r="AO134" i="10"/>
  <c r="AN134" i="10"/>
  <c r="AO133" i="10"/>
  <c r="AN133" i="10"/>
  <c r="AO132" i="10"/>
  <c r="AN132" i="10"/>
  <c r="AO131" i="10"/>
  <c r="AN131" i="10"/>
  <c r="AO130" i="10"/>
  <c r="AN130" i="10"/>
  <c r="AO129" i="10"/>
  <c r="AN129" i="10"/>
  <c r="AO128" i="10"/>
  <c r="AN128" i="10"/>
  <c r="AO127" i="10"/>
  <c r="AN127" i="10"/>
  <c r="AO126" i="10"/>
  <c r="AN126" i="10"/>
  <c r="AO125" i="10"/>
  <c r="AN125" i="10"/>
  <c r="AO124" i="10"/>
  <c r="AN124" i="10"/>
  <c r="AO123" i="10"/>
  <c r="AN123" i="10"/>
  <c r="AO122" i="10"/>
  <c r="AN122" i="10"/>
  <c r="AO121" i="10"/>
  <c r="AN121" i="10"/>
  <c r="AO120" i="10"/>
  <c r="AN120" i="10"/>
  <c r="AO119" i="10"/>
  <c r="AN119" i="10"/>
  <c r="AO118" i="10"/>
  <c r="AN118" i="10"/>
  <c r="AO117" i="10"/>
  <c r="AN117" i="10"/>
  <c r="AO116" i="10"/>
  <c r="AN116" i="10"/>
  <c r="AO115" i="10"/>
  <c r="AN115" i="10"/>
  <c r="AO114" i="10"/>
  <c r="AN114" i="10"/>
  <c r="AO113" i="10"/>
  <c r="AN113" i="10"/>
  <c r="AO112" i="10"/>
  <c r="AN112" i="10"/>
  <c r="AO111" i="10"/>
  <c r="AN111" i="10"/>
  <c r="AO110" i="10"/>
  <c r="AN110" i="10"/>
  <c r="AO109" i="10"/>
  <c r="AN109" i="10"/>
  <c r="AO108" i="10"/>
  <c r="AN108" i="10"/>
  <c r="AO107" i="10"/>
  <c r="AN107" i="10"/>
  <c r="AO106" i="10"/>
  <c r="AN106" i="10"/>
  <c r="AO105" i="10"/>
  <c r="AN105" i="10"/>
  <c r="AO104" i="10"/>
  <c r="AN104" i="10"/>
  <c r="AO103" i="10"/>
  <c r="AN103" i="10"/>
  <c r="AO102" i="10"/>
  <c r="AN102" i="10"/>
  <c r="AO101" i="10"/>
  <c r="AN101" i="10"/>
  <c r="AO100" i="10"/>
  <c r="AN100" i="10"/>
  <c r="AO99" i="10"/>
  <c r="AN99" i="10"/>
  <c r="AO98" i="10"/>
  <c r="AN98" i="10"/>
  <c r="AO97" i="10"/>
  <c r="AN97" i="10"/>
  <c r="AO96" i="10"/>
  <c r="AN96" i="10"/>
  <c r="AO95" i="10"/>
  <c r="AN95" i="10"/>
  <c r="AO94" i="10"/>
  <c r="AN94" i="10"/>
  <c r="AO93" i="10"/>
  <c r="AN93" i="10"/>
  <c r="AO92" i="10"/>
  <c r="AN92" i="10"/>
  <c r="AO91" i="10"/>
  <c r="AN91" i="10"/>
  <c r="AO90" i="10"/>
  <c r="AN90" i="10"/>
  <c r="AO89" i="10"/>
  <c r="AN89" i="10"/>
  <c r="AO88" i="10"/>
  <c r="AN88" i="10"/>
  <c r="AO87" i="10"/>
  <c r="AN87" i="10"/>
  <c r="AO86" i="10"/>
  <c r="AN86" i="10"/>
  <c r="AO85" i="10"/>
  <c r="AN85" i="10"/>
  <c r="AO84" i="10"/>
  <c r="AN84" i="10"/>
  <c r="AO83" i="10"/>
  <c r="AN83" i="10"/>
  <c r="AO82" i="10"/>
  <c r="AN82" i="10"/>
  <c r="AO81" i="10"/>
  <c r="AN81" i="10"/>
  <c r="AO80" i="10"/>
  <c r="AN80" i="10"/>
  <c r="AO79" i="10"/>
  <c r="AN79" i="10"/>
  <c r="AO78" i="10"/>
  <c r="AN78" i="10"/>
  <c r="AO77" i="10"/>
  <c r="AN77" i="10"/>
  <c r="AO76" i="10"/>
  <c r="AN76" i="10"/>
  <c r="AO75" i="10"/>
  <c r="AN75" i="10"/>
  <c r="AO74" i="10"/>
  <c r="AN74" i="10"/>
  <c r="AO73" i="10"/>
  <c r="AN73" i="10"/>
  <c r="AO72" i="10"/>
  <c r="AN72" i="10"/>
  <c r="AO71" i="10"/>
  <c r="AN71" i="10"/>
  <c r="AO70" i="10"/>
  <c r="AN70" i="10"/>
  <c r="AO69" i="10"/>
  <c r="AN69" i="10"/>
  <c r="AO68" i="10"/>
  <c r="AN68" i="10"/>
  <c r="AO67" i="10"/>
  <c r="AN67" i="10"/>
  <c r="AO66" i="10"/>
  <c r="AN66" i="10"/>
  <c r="AO65" i="10"/>
  <c r="AN65" i="10"/>
  <c r="AO64" i="10"/>
  <c r="AN64" i="10"/>
  <c r="AO63" i="10"/>
  <c r="AN63" i="10"/>
  <c r="AO62" i="10"/>
  <c r="AN62" i="10"/>
  <c r="AO61" i="10"/>
  <c r="AN61" i="10"/>
  <c r="AO60" i="10"/>
  <c r="AN60" i="10"/>
  <c r="AO59" i="10"/>
  <c r="AN59" i="10"/>
  <c r="AO58" i="10"/>
  <c r="AN58" i="10"/>
  <c r="AO57" i="10"/>
  <c r="AN57" i="10"/>
  <c r="AO56" i="10"/>
  <c r="AN56" i="10"/>
  <c r="AO55" i="10"/>
  <c r="AN55" i="10"/>
  <c r="AO54" i="10"/>
  <c r="AN54" i="10"/>
  <c r="AO53" i="10"/>
  <c r="AN53" i="10"/>
  <c r="AO52" i="10"/>
  <c r="AN52" i="10"/>
  <c r="AO51" i="10"/>
  <c r="AN51" i="10"/>
  <c r="AO50" i="10"/>
  <c r="AN50" i="10"/>
  <c r="AO49" i="10"/>
  <c r="AN49" i="10"/>
  <c r="AO48" i="10"/>
  <c r="AN48" i="10"/>
  <c r="AO47" i="10"/>
  <c r="AN47" i="10"/>
  <c r="AO46" i="10"/>
  <c r="AN46" i="10"/>
  <c r="AO45" i="10"/>
  <c r="AN45" i="10"/>
  <c r="AO44" i="10"/>
  <c r="AN44" i="10"/>
  <c r="AO43" i="10"/>
  <c r="AN43" i="10"/>
  <c r="AO42" i="10"/>
  <c r="AN42" i="10"/>
  <c r="AO41" i="10"/>
  <c r="AN41" i="10"/>
  <c r="AO40" i="10"/>
  <c r="AN40" i="10"/>
  <c r="AO39" i="10"/>
  <c r="AN39" i="10"/>
  <c r="AO38" i="10"/>
  <c r="AN38" i="10"/>
  <c r="AO37" i="10"/>
  <c r="AN37" i="10"/>
  <c r="AO36" i="10"/>
  <c r="AN36" i="10"/>
  <c r="AO35" i="10"/>
  <c r="AN35" i="10"/>
  <c r="AO34" i="10"/>
  <c r="AN34" i="10"/>
  <c r="AO33" i="10"/>
  <c r="AN33" i="10"/>
  <c r="AO32" i="10"/>
  <c r="AN32" i="10"/>
  <c r="AO31" i="10"/>
  <c r="AN31" i="10"/>
  <c r="AO30" i="10"/>
  <c r="AN30" i="10"/>
  <c r="AO29" i="10"/>
  <c r="AN29" i="10"/>
  <c r="AO28" i="10"/>
  <c r="AN28" i="10"/>
  <c r="AO27" i="10"/>
  <c r="AN27" i="10"/>
  <c r="AO26" i="10"/>
  <c r="AN26" i="10"/>
  <c r="AO25" i="10"/>
  <c r="AN25" i="10"/>
  <c r="AO24" i="10"/>
  <c r="AN24" i="10"/>
  <c r="AO23" i="10"/>
  <c r="AN23" i="10"/>
  <c r="AO22" i="10"/>
  <c r="AN22" i="10"/>
  <c r="AO21" i="10"/>
  <c r="AN21" i="10"/>
  <c r="AO20" i="10"/>
  <c r="AN20" i="10"/>
  <c r="AO19" i="10"/>
  <c r="AN19" i="10"/>
  <c r="AO18" i="10"/>
  <c r="AN18" i="10"/>
  <c r="AO17" i="10"/>
  <c r="AN17" i="10"/>
  <c r="AO16" i="10"/>
  <c r="AN16" i="10"/>
  <c r="AO15" i="10"/>
  <c r="AN15" i="10"/>
  <c r="AO14" i="10"/>
  <c r="AN14" i="10"/>
  <c r="AO13" i="10"/>
  <c r="AN13" i="10"/>
  <c r="AO12" i="10"/>
  <c r="AN12" i="10"/>
  <c r="AO11" i="10"/>
  <c r="AN11" i="10"/>
  <c r="AO10" i="10"/>
  <c r="AN10" i="10"/>
  <c r="AO9" i="10"/>
  <c r="AN9" i="10"/>
  <c r="AO8" i="10"/>
  <c r="AN8" i="10"/>
  <c r="AO7" i="10"/>
  <c r="AN7" i="10"/>
  <c r="AO6" i="10"/>
  <c r="AN6" i="10"/>
  <c r="AO5" i="10"/>
  <c r="AN5" i="10"/>
  <c r="AO4" i="10"/>
  <c r="AN4" i="10"/>
  <c r="AO3" i="10"/>
  <c r="AN3" i="10"/>
  <c r="AO2" i="10"/>
  <c r="AN2" i="10"/>
  <c r="AA198" i="10"/>
  <c r="AA197" i="10"/>
  <c r="AA196" i="10"/>
  <c r="AA195" i="10"/>
  <c r="AA194" i="10"/>
  <c r="AA193" i="10"/>
  <c r="AA192" i="10"/>
  <c r="AA191" i="10"/>
  <c r="AA190" i="10"/>
  <c r="AA189" i="10"/>
  <c r="AA188" i="10"/>
  <c r="AA187" i="10"/>
  <c r="AA186" i="10"/>
  <c r="AA185" i="10"/>
  <c r="AA184" i="10"/>
  <c r="AA183" i="10"/>
  <c r="AA182" i="10"/>
  <c r="AA181" i="10"/>
  <c r="AA143" i="10"/>
  <c r="AA180" i="10"/>
  <c r="AA179" i="10"/>
  <c r="AA178" i="10"/>
  <c r="AA177" i="10"/>
  <c r="AA176" i="10"/>
  <c r="AA175" i="10"/>
  <c r="AA174" i="10"/>
  <c r="AA173" i="10"/>
  <c r="AA172" i="10"/>
  <c r="AA171" i="10"/>
  <c r="AA170" i="10"/>
  <c r="AA169" i="10"/>
  <c r="AA168" i="10"/>
  <c r="AA167" i="10"/>
  <c r="AA166" i="10"/>
  <c r="AA165" i="10"/>
  <c r="AA164" i="10"/>
  <c r="AA151" i="10"/>
  <c r="AA163" i="10"/>
  <c r="AA162" i="10"/>
  <c r="AA161" i="10"/>
  <c r="AA160" i="10"/>
  <c r="AA159" i="10"/>
  <c r="AA136" i="10"/>
  <c r="AA158" i="10"/>
  <c r="AA157" i="10"/>
  <c r="AA156" i="10"/>
  <c r="AA155" i="10"/>
  <c r="AA154" i="10"/>
  <c r="AA153" i="10"/>
  <c r="AA152" i="10"/>
  <c r="AA150" i="10"/>
  <c r="AA149" i="10"/>
  <c r="AA148" i="10"/>
  <c r="AA147" i="10"/>
  <c r="AA146" i="10"/>
  <c r="AA145" i="10"/>
  <c r="AA144" i="10"/>
  <c r="AA142" i="10"/>
  <c r="AA141" i="10"/>
  <c r="AA140" i="10"/>
  <c r="AA139" i="10"/>
  <c r="AA138" i="10"/>
  <c r="AA137" i="10"/>
  <c r="AA135" i="10"/>
  <c r="AA134" i="10"/>
  <c r="AA133" i="10"/>
  <c r="AA132" i="10"/>
  <c r="AA131" i="10"/>
  <c r="AA130" i="10"/>
  <c r="AA129" i="10"/>
  <c r="AA128" i="10"/>
  <c r="AA127" i="10"/>
  <c r="AA126" i="10"/>
  <c r="AA125" i="10"/>
  <c r="AA124" i="10"/>
  <c r="AA123" i="10"/>
  <c r="AA122" i="10"/>
  <c r="AA121" i="10"/>
  <c r="AA120" i="10"/>
  <c r="AA119" i="10"/>
  <c r="AA118" i="10"/>
  <c r="AA117" i="10"/>
  <c r="AA116" i="10"/>
  <c r="AA115" i="10"/>
  <c r="AA114" i="10"/>
  <c r="AA113" i="10"/>
  <c r="AA112" i="10"/>
  <c r="AA111" i="10"/>
  <c r="AA110" i="10"/>
  <c r="AA109" i="10"/>
  <c r="AA108" i="10"/>
  <c r="AA107" i="10"/>
  <c r="AA106" i="10"/>
  <c r="AA105" i="10"/>
  <c r="AA104" i="10"/>
  <c r="AA103" i="10"/>
  <c r="AA102" i="10"/>
  <c r="AA101" i="10"/>
  <c r="AA100" i="10"/>
  <c r="AA99" i="10"/>
  <c r="AA98" i="10"/>
  <c r="AA97" i="10"/>
  <c r="AA96" i="10"/>
  <c r="AA95" i="10"/>
  <c r="AA94" i="10"/>
  <c r="AA93" i="10"/>
  <c r="AA92" i="10"/>
  <c r="AA91" i="10"/>
  <c r="AA90" i="10"/>
  <c r="AA89" i="10"/>
  <c r="AA88" i="10"/>
  <c r="AA87" i="10"/>
  <c r="AA86" i="10"/>
  <c r="AA85" i="10"/>
  <c r="AA84" i="10"/>
  <c r="AA83" i="10"/>
  <c r="AA82" i="10"/>
  <c r="AA81" i="10"/>
  <c r="AA80" i="10"/>
  <c r="AA79" i="10"/>
  <c r="AA78" i="10"/>
  <c r="AA77" i="10"/>
  <c r="AA76" i="10"/>
  <c r="AA75" i="10"/>
  <c r="AA74" i="10"/>
  <c r="AA73" i="10"/>
  <c r="AA72" i="10"/>
  <c r="AA71" i="10"/>
  <c r="AA70" i="10"/>
  <c r="AA69" i="10"/>
  <c r="AA68" i="10"/>
  <c r="AA67" i="10"/>
  <c r="AA66" i="10"/>
  <c r="AA65" i="10"/>
  <c r="AA64" i="10"/>
  <c r="AA63" i="10"/>
  <c r="AA62" i="10"/>
  <c r="AA61" i="10"/>
  <c r="AA60" i="10"/>
  <c r="AA59" i="10"/>
  <c r="AA58" i="10"/>
  <c r="AA57" i="10"/>
  <c r="AA56" i="10"/>
  <c r="AA55" i="10"/>
  <c r="AA54" i="10"/>
  <c r="AA53" i="10"/>
  <c r="AA52" i="10"/>
  <c r="AA51" i="10"/>
  <c r="AA50" i="10"/>
  <c r="AA49" i="10"/>
  <c r="AA48" i="10"/>
  <c r="AA47" i="10"/>
  <c r="AA46" i="10"/>
  <c r="AA45" i="10"/>
  <c r="AA44" i="10"/>
  <c r="AA43" i="10"/>
  <c r="AA42" i="10"/>
  <c r="AA41" i="10"/>
  <c r="AA40" i="10"/>
  <c r="AA39" i="10"/>
  <c r="AA38" i="10"/>
  <c r="AA37" i="10"/>
  <c r="AA36" i="10"/>
  <c r="AA35" i="10"/>
  <c r="AA34" i="10"/>
  <c r="AA33" i="10"/>
  <c r="AA32" i="10"/>
  <c r="AA31" i="10"/>
  <c r="AA30" i="10"/>
  <c r="AA29" i="10"/>
  <c r="AA28" i="10"/>
  <c r="AA27" i="10"/>
  <c r="AA26" i="10"/>
  <c r="AA25" i="10"/>
  <c r="AA24" i="10"/>
  <c r="AA23" i="10"/>
  <c r="AA22" i="10"/>
  <c r="AA21" i="10"/>
  <c r="AA20" i="10"/>
  <c r="AA19" i="10"/>
  <c r="AA18" i="10"/>
  <c r="AA17" i="10"/>
  <c r="AA16" i="10"/>
  <c r="AA15" i="10"/>
  <c r="AA14" i="10"/>
  <c r="AA13" i="10"/>
  <c r="AA12" i="10"/>
  <c r="AA11" i="10"/>
  <c r="AA10" i="10"/>
  <c r="AA9" i="10"/>
  <c r="AA8" i="10"/>
  <c r="AA7" i="10"/>
  <c r="AA6" i="10"/>
  <c r="AA5" i="10"/>
  <c r="AA4" i="10"/>
  <c r="AA3" i="10"/>
  <c r="AA2" i="10"/>
  <c r="DO3" i="10"/>
  <c r="DN2" i="10"/>
  <c r="AP2" i="9"/>
  <c r="I4" i="2"/>
  <c r="AQ2" i="9"/>
  <c r="AY215" i="10"/>
  <c r="AY214" i="10"/>
  <c r="AY213" i="10"/>
  <c r="BK201" i="10"/>
  <c r="BJ201" i="10"/>
  <c r="BI201" i="10"/>
  <c r="BH201" i="10"/>
  <c r="BG201" i="10"/>
  <c r="BF201" i="10"/>
  <c r="BK200" i="10"/>
  <c r="BJ200" i="10"/>
  <c r="BI200" i="10"/>
  <c r="BH200" i="10"/>
  <c r="BG200" i="10"/>
  <c r="BF200" i="10"/>
  <c r="BK199" i="10"/>
  <c r="BJ199" i="10"/>
  <c r="BI199" i="10"/>
  <c r="BH199" i="10"/>
  <c r="BG199" i="10"/>
  <c r="BF199" i="10"/>
  <c r="BK198" i="10"/>
  <c r="BJ198" i="10"/>
  <c r="BI198" i="10"/>
  <c r="BH198" i="10"/>
  <c r="BG198" i="10"/>
  <c r="BF198" i="10"/>
  <c r="BK197" i="10"/>
  <c r="BJ197" i="10"/>
  <c r="BI197" i="10"/>
  <c r="BH197" i="10"/>
  <c r="BG197" i="10"/>
  <c r="BF197" i="10"/>
  <c r="BK196" i="10"/>
  <c r="BJ196" i="10"/>
  <c r="BI196" i="10"/>
  <c r="BH196" i="10"/>
  <c r="BG196" i="10"/>
  <c r="BF196" i="10"/>
  <c r="BK195" i="10"/>
  <c r="BJ195" i="10"/>
  <c r="BI195" i="10"/>
  <c r="BH195" i="10"/>
  <c r="BG195" i="10"/>
  <c r="BF195" i="10"/>
  <c r="B601" i="1"/>
  <c r="AW11" i="10" a="1"/>
  <c r="DX3" i="10" l="1"/>
  <c r="DY3" i="10" s="1"/>
  <c r="DX20" i="10"/>
  <c r="DZ20" i="10" s="1"/>
  <c r="DX19" i="10"/>
  <c r="DZ19" i="10" s="1"/>
  <c r="DY22" i="10"/>
  <c r="DZ22" i="10" s="1"/>
  <c r="DY5" i="10"/>
  <c r="DZ5" i="10" s="1"/>
  <c r="DT21" i="10"/>
  <c r="DU21" i="10" s="1"/>
  <c r="DT18" i="10"/>
  <c r="DU18" i="10" s="1"/>
  <c r="DY23" i="10"/>
  <c r="DZ23" i="10" s="1"/>
  <c r="FZ598" i="1"/>
  <c r="KU598" i="1"/>
  <c r="DW19" i="10"/>
  <c r="DW20" i="10"/>
  <c r="AW11" i="10"/>
  <c r="DY20" i="10" l="1"/>
  <c r="DY19" i="10"/>
  <c r="DZ3" i="10"/>
  <c r="BN1" i="10"/>
  <c r="AT399" i="10"/>
  <c r="AS399" i="10"/>
  <c r="AR399" i="10"/>
  <c r="AQ399" i="10"/>
  <c r="AP399" i="10"/>
  <c r="AM399" i="10"/>
  <c r="AL399" i="10"/>
  <c r="AK399" i="10"/>
  <c r="AJ399" i="10"/>
  <c r="AI399" i="10"/>
  <c r="AH399" i="10"/>
  <c r="AG399" i="10"/>
  <c r="AF399" i="10"/>
  <c r="AE399" i="10"/>
  <c r="AD399" i="10"/>
  <c r="AC399" i="10"/>
  <c r="AB399" i="10"/>
  <c r="Z399" i="10"/>
  <c r="Y399" i="10"/>
  <c r="X399" i="10"/>
  <c r="W399" i="10"/>
  <c r="V399" i="10"/>
  <c r="U399" i="10"/>
  <c r="T399" i="10"/>
  <c r="S399" i="10"/>
  <c r="R399" i="10"/>
  <c r="Q399" i="10"/>
  <c r="P399" i="10"/>
  <c r="O399" i="10"/>
  <c r="N399" i="10"/>
  <c r="M399" i="10"/>
  <c r="L399" i="10"/>
  <c r="K399" i="10"/>
  <c r="J399" i="10"/>
  <c r="I399" i="10"/>
  <c r="H399" i="10"/>
  <c r="G399" i="10"/>
  <c r="F399" i="10"/>
  <c r="E399" i="10"/>
  <c r="D399" i="10"/>
  <c r="AT398" i="10"/>
  <c r="AS398" i="10"/>
  <c r="AR398" i="10"/>
  <c r="AQ398" i="10"/>
  <c r="AP398" i="10"/>
  <c r="AM398" i="10"/>
  <c r="AL398" i="10"/>
  <c r="AK398" i="10"/>
  <c r="AJ398" i="10"/>
  <c r="AI398" i="10"/>
  <c r="AH398" i="10"/>
  <c r="AG398" i="10"/>
  <c r="AF398" i="10"/>
  <c r="AE398" i="10"/>
  <c r="AD398" i="10"/>
  <c r="AC398" i="10"/>
  <c r="AB398" i="10"/>
  <c r="Z398" i="10"/>
  <c r="Y398" i="10"/>
  <c r="X398" i="10"/>
  <c r="W398" i="10"/>
  <c r="V398" i="10"/>
  <c r="U398" i="10"/>
  <c r="T398" i="10"/>
  <c r="S398" i="10"/>
  <c r="R398" i="10"/>
  <c r="Q398" i="10"/>
  <c r="P398" i="10"/>
  <c r="O398" i="10"/>
  <c r="N398" i="10"/>
  <c r="M398" i="10"/>
  <c r="L398" i="10"/>
  <c r="K398" i="10"/>
  <c r="J398" i="10"/>
  <c r="I398" i="10"/>
  <c r="H398" i="10"/>
  <c r="G398" i="10"/>
  <c r="F398" i="10"/>
  <c r="E398" i="10"/>
  <c r="D398" i="10"/>
  <c r="AT397" i="10"/>
  <c r="AS397" i="10"/>
  <c r="AR397" i="10"/>
  <c r="AQ397" i="10"/>
  <c r="AP397" i="10"/>
  <c r="AM397" i="10"/>
  <c r="AL397" i="10"/>
  <c r="AK397" i="10"/>
  <c r="AJ397" i="10"/>
  <c r="AI397" i="10"/>
  <c r="AH397" i="10"/>
  <c r="AG397" i="10"/>
  <c r="AF397" i="10"/>
  <c r="AE397" i="10"/>
  <c r="AD397" i="10"/>
  <c r="AC397" i="10"/>
  <c r="AB397" i="10"/>
  <c r="Z397" i="10"/>
  <c r="Y397" i="10"/>
  <c r="X397" i="10"/>
  <c r="W397" i="10"/>
  <c r="V397" i="10"/>
  <c r="U397" i="10"/>
  <c r="T397" i="10"/>
  <c r="S397" i="10"/>
  <c r="R397" i="10"/>
  <c r="Q397" i="10"/>
  <c r="P397" i="10"/>
  <c r="O397" i="10"/>
  <c r="N397" i="10"/>
  <c r="M397" i="10"/>
  <c r="L397" i="10"/>
  <c r="K397" i="10"/>
  <c r="J397" i="10"/>
  <c r="I397" i="10"/>
  <c r="H397" i="10"/>
  <c r="G397" i="10"/>
  <c r="F397" i="10"/>
  <c r="E397" i="10"/>
  <c r="D397" i="10"/>
  <c r="AT396" i="10"/>
  <c r="AS396" i="10"/>
  <c r="AR396" i="10"/>
  <c r="AQ396" i="10"/>
  <c r="AP396" i="10"/>
  <c r="AM396" i="10"/>
  <c r="AL396" i="10"/>
  <c r="AK396" i="10"/>
  <c r="AJ396" i="10"/>
  <c r="AI396" i="10"/>
  <c r="AH396" i="10"/>
  <c r="AG396" i="10"/>
  <c r="AF396" i="10"/>
  <c r="AE396" i="10"/>
  <c r="AD396" i="10"/>
  <c r="AC396" i="10"/>
  <c r="AB396" i="10"/>
  <c r="Z396" i="10"/>
  <c r="Y396" i="10"/>
  <c r="X396" i="10"/>
  <c r="W396" i="10"/>
  <c r="V396" i="10"/>
  <c r="U396" i="10"/>
  <c r="T396" i="10"/>
  <c r="S396" i="10"/>
  <c r="R396" i="10"/>
  <c r="Q396" i="10"/>
  <c r="P396" i="10"/>
  <c r="O396" i="10"/>
  <c r="N396" i="10"/>
  <c r="M396" i="10"/>
  <c r="L396" i="10"/>
  <c r="K396" i="10"/>
  <c r="J396" i="10"/>
  <c r="I396" i="10"/>
  <c r="H396" i="10"/>
  <c r="G396" i="10"/>
  <c r="F396" i="10"/>
  <c r="E396" i="10"/>
  <c r="D396" i="10"/>
  <c r="AT395" i="10"/>
  <c r="AS395" i="10"/>
  <c r="AR395" i="10"/>
  <c r="AQ395" i="10"/>
  <c r="AP395" i="10"/>
  <c r="AM395" i="10"/>
  <c r="AL395" i="10"/>
  <c r="AK395" i="10"/>
  <c r="AJ395" i="10"/>
  <c r="AI395" i="10"/>
  <c r="AH395" i="10"/>
  <c r="AG395" i="10"/>
  <c r="AF395" i="10"/>
  <c r="AE395" i="10"/>
  <c r="AD395" i="10"/>
  <c r="AC395" i="10"/>
  <c r="AB395" i="10"/>
  <c r="Z395" i="10"/>
  <c r="Y395" i="10"/>
  <c r="X395" i="10"/>
  <c r="W395" i="10"/>
  <c r="V395" i="10"/>
  <c r="U395" i="10"/>
  <c r="T395" i="10"/>
  <c r="S395" i="10"/>
  <c r="R395" i="10"/>
  <c r="Q395" i="10"/>
  <c r="P395" i="10"/>
  <c r="O395" i="10"/>
  <c r="N395" i="10"/>
  <c r="M395" i="10"/>
  <c r="L395" i="10"/>
  <c r="K395" i="10"/>
  <c r="J395" i="10"/>
  <c r="I395" i="10"/>
  <c r="H395" i="10"/>
  <c r="G395" i="10"/>
  <c r="F395" i="10"/>
  <c r="E395" i="10"/>
  <c r="D395" i="10"/>
  <c r="AT394" i="10"/>
  <c r="AS394" i="10"/>
  <c r="AR394" i="10"/>
  <c r="AQ394" i="10"/>
  <c r="AP394" i="10"/>
  <c r="AM394" i="10"/>
  <c r="AL394" i="10"/>
  <c r="AK394" i="10"/>
  <c r="AJ394" i="10"/>
  <c r="AI394" i="10"/>
  <c r="AH394" i="10"/>
  <c r="AG394" i="10"/>
  <c r="AF394" i="10"/>
  <c r="AE394" i="10"/>
  <c r="AD394" i="10"/>
  <c r="AC394" i="10"/>
  <c r="AB394" i="10"/>
  <c r="Z394" i="10"/>
  <c r="Y394" i="10"/>
  <c r="X394" i="10"/>
  <c r="W394" i="10"/>
  <c r="V394" i="10"/>
  <c r="U394" i="10"/>
  <c r="T394" i="10"/>
  <c r="S394" i="10"/>
  <c r="R394" i="10"/>
  <c r="Q394" i="10"/>
  <c r="P394" i="10"/>
  <c r="O394" i="10"/>
  <c r="N394" i="10"/>
  <c r="M394" i="10"/>
  <c r="L394" i="10"/>
  <c r="K394" i="10"/>
  <c r="J394" i="10"/>
  <c r="I394" i="10"/>
  <c r="H394" i="10"/>
  <c r="G394" i="10"/>
  <c r="F394" i="10"/>
  <c r="E394" i="10"/>
  <c r="D394" i="10"/>
  <c r="AT393" i="10"/>
  <c r="AS393" i="10"/>
  <c r="AR393" i="10"/>
  <c r="AQ393" i="10"/>
  <c r="AP393" i="10"/>
  <c r="AM393" i="10"/>
  <c r="AL393" i="10"/>
  <c r="AK393" i="10"/>
  <c r="AJ393" i="10"/>
  <c r="AI393" i="10"/>
  <c r="AH393" i="10"/>
  <c r="AG393" i="10"/>
  <c r="AF393" i="10"/>
  <c r="AE393" i="10"/>
  <c r="AD393" i="10"/>
  <c r="AC393" i="10"/>
  <c r="AB393" i="10"/>
  <c r="Z393" i="10"/>
  <c r="Y393" i="10"/>
  <c r="X393" i="10"/>
  <c r="W393" i="10"/>
  <c r="V393" i="10"/>
  <c r="U393" i="10"/>
  <c r="T393" i="10"/>
  <c r="S393" i="10"/>
  <c r="R393" i="10"/>
  <c r="Q393" i="10"/>
  <c r="P393" i="10"/>
  <c r="O393" i="10"/>
  <c r="N393" i="10"/>
  <c r="M393" i="10"/>
  <c r="L393" i="10"/>
  <c r="K393" i="10"/>
  <c r="J393" i="10"/>
  <c r="I393" i="10"/>
  <c r="H393" i="10"/>
  <c r="G393" i="10"/>
  <c r="F393" i="10"/>
  <c r="E393" i="10"/>
  <c r="D393" i="10"/>
  <c r="AT392" i="10"/>
  <c r="AS392" i="10"/>
  <c r="AR392" i="10"/>
  <c r="AQ392" i="10"/>
  <c r="AP392" i="10"/>
  <c r="AM392" i="10"/>
  <c r="AL392" i="10"/>
  <c r="AK392" i="10"/>
  <c r="AJ392" i="10"/>
  <c r="AI392" i="10"/>
  <c r="AH392" i="10"/>
  <c r="AG392" i="10"/>
  <c r="AF392" i="10"/>
  <c r="AE392" i="10"/>
  <c r="AD392" i="10"/>
  <c r="AC392" i="10"/>
  <c r="AB392" i="10"/>
  <c r="Z392" i="10"/>
  <c r="Y392" i="10"/>
  <c r="X392" i="10"/>
  <c r="W392" i="10"/>
  <c r="V392" i="10"/>
  <c r="U392" i="10"/>
  <c r="T392" i="10"/>
  <c r="S392" i="10"/>
  <c r="R392" i="10"/>
  <c r="Q392" i="10"/>
  <c r="P392" i="10"/>
  <c r="O392" i="10"/>
  <c r="N392" i="10"/>
  <c r="M392" i="10"/>
  <c r="L392" i="10"/>
  <c r="K392" i="10"/>
  <c r="J392" i="10"/>
  <c r="I392" i="10"/>
  <c r="H392" i="10"/>
  <c r="G392" i="10"/>
  <c r="F392" i="10"/>
  <c r="E392" i="10"/>
  <c r="D392" i="10"/>
  <c r="AT391" i="10"/>
  <c r="AS391" i="10"/>
  <c r="AR391" i="10"/>
  <c r="AQ391" i="10"/>
  <c r="AP391" i="10"/>
  <c r="AM391" i="10"/>
  <c r="AL391" i="10"/>
  <c r="AK391" i="10"/>
  <c r="AJ391" i="10"/>
  <c r="AI391" i="10"/>
  <c r="AH391" i="10"/>
  <c r="AG391" i="10"/>
  <c r="AF391" i="10"/>
  <c r="AE391" i="10"/>
  <c r="AD391" i="10"/>
  <c r="AC391" i="10"/>
  <c r="AB391" i="10"/>
  <c r="Z391" i="10"/>
  <c r="Y391" i="10"/>
  <c r="X391" i="10"/>
  <c r="W391" i="10"/>
  <c r="V391" i="10"/>
  <c r="U391" i="10"/>
  <c r="T391" i="10"/>
  <c r="S391" i="10"/>
  <c r="R391" i="10"/>
  <c r="Q391" i="10"/>
  <c r="P391" i="10"/>
  <c r="O391" i="10"/>
  <c r="N391" i="10"/>
  <c r="M391" i="10"/>
  <c r="L391" i="10"/>
  <c r="K391" i="10"/>
  <c r="J391" i="10"/>
  <c r="I391" i="10"/>
  <c r="H391" i="10"/>
  <c r="G391" i="10"/>
  <c r="F391" i="10"/>
  <c r="E391" i="10"/>
  <c r="D391" i="10"/>
  <c r="AT390" i="10"/>
  <c r="AS390" i="10"/>
  <c r="AR390" i="10"/>
  <c r="AQ390" i="10"/>
  <c r="AP390" i="10"/>
  <c r="AM390" i="10"/>
  <c r="AL390" i="10"/>
  <c r="AK390" i="10"/>
  <c r="AJ390" i="10"/>
  <c r="AI390" i="10"/>
  <c r="AH390" i="10"/>
  <c r="AG390" i="10"/>
  <c r="AF390" i="10"/>
  <c r="AE390" i="10"/>
  <c r="AD390" i="10"/>
  <c r="AC390" i="10"/>
  <c r="AB390" i="10"/>
  <c r="Z390" i="10"/>
  <c r="Y390" i="10"/>
  <c r="X390" i="10"/>
  <c r="W390" i="10"/>
  <c r="V390" i="10"/>
  <c r="U390" i="10"/>
  <c r="T390" i="10"/>
  <c r="S390" i="10"/>
  <c r="R390" i="10"/>
  <c r="Q390" i="10"/>
  <c r="P390" i="10"/>
  <c r="O390" i="10"/>
  <c r="N390" i="10"/>
  <c r="M390" i="10"/>
  <c r="L390" i="10"/>
  <c r="K390" i="10"/>
  <c r="J390" i="10"/>
  <c r="I390" i="10"/>
  <c r="H390" i="10"/>
  <c r="G390" i="10"/>
  <c r="F390" i="10"/>
  <c r="E390" i="10"/>
  <c r="D390" i="10"/>
  <c r="AT389" i="10"/>
  <c r="AS389" i="10"/>
  <c r="AR389" i="10"/>
  <c r="AQ389" i="10"/>
  <c r="AP389" i="10"/>
  <c r="AM389" i="10"/>
  <c r="AL389" i="10"/>
  <c r="AK389" i="10"/>
  <c r="AJ389" i="10"/>
  <c r="AI389" i="10"/>
  <c r="AH389" i="10"/>
  <c r="AG389" i="10"/>
  <c r="AF389" i="10"/>
  <c r="AE389" i="10"/>
  <c r="AD389" i="10"/>
  <c r="AC389" i="10"/>
  <c r="AB389" i="10"/>
  <c r="Z389" i="10"/>
  <c r="Y389" i="10"/>
  <c r="X389" i="10"/>
  <c r="W389" i="10"/>
  <c r="V389" i="10"/>
  <c r="U389" i="10"/>
  <c r="T389" i="10"/>
  <c r="S389" i="10"/>
  <c r="R389" i="10"/>
  <c r="Q389" i="10"/>
  <c r="P389" i="10"/>
  <c r="O389" i="10"/>
  <c r="N389" i="10"/>
  <c r="M389" i="10"/>
  <c r="L389" i="10"/>
  <c r="K389" i="10"/>
  <c r="J389" i="10"/>
  <c r="I389" i="10"/>
  <c r="H389" i="10"/>
  <c r="G389" i="10"/>
  <c r="F389" i="10"/>
  <c r="E389" i="10"/>
  <c r="D389" i="10"/>
  <c r="AT388" i="10"/>
  <c r="AS388" i="10"/>
  <c r="AR388" i="10"/>
  <c r="AQ388" i="10"/>
  <c r="AP388" i="10"/>
  <c r="AM388" i="10"/>
  <c r="AL388" i="10"/>
  <c r="AK388" i="10"/>
  <c r="AJ388" i="10"/>
  <c r="AI388" i="10"/>
  <c r="AH388" i="10"/>
  <c r="AG388" i="10"/>
  <c r="AF388" i="10"/>
  <c r="AE388" i="10"/>
  <c r="AD388" i="10"/>
  <c r="AC388" i="10"/>
  <c r="AB388" i="10"/>
  <c r="Z388" i="10"/>
  <c r="Y388" i="10"/>
  <c r="X388" i="10"/>
  <c r="W388" i="10"/>
  <c r="V388" i="10"/>
  <c r="U388" i="10"/>
  <c r="T388" i="10"/>
  <c r="S388" i="10"/>
  <c r="R388" i="10"/>
  <c r="Q388" i="10"/>
  <c r="P388" i="10"/>
  <c r="O388" i="10"/>
  <c r="N388" i="10"/>
  <c r="M388" i="10"/>
  <c r="L388" i="10"/>
  <c r="K388" i="10"/>
  <c r="J388" i="10"/>
  <c r="I388" i="10"/>
  <c r="H388" i="10"/>
  <c r="G388" i="10"/>
  <c r="F388" i="10"/>
  <c r="E388" i="10"/>
  <c r="D388" i="10"/>
  <c r="AT387" i="10"/>
  <c r="AS387" i="10"/>
  <c r="AR387" i="10"/>
  <c r="AQ387" i="10"/>
  <c r="AP387" i="10"/>
  <c r="AM387" i="10"/>
  <c r="AL387" i="10"/>
  <c r="AK387" i="10"/>
  <c r="AJ387" i="10"/>
  <c r="AI387" i="10"/>
  <c r="AH387" i="10"/>
  <c r="AG387" i="10"/>
  <c r="AF387" i="10"/>
  <c r="AE387" i="10"/>
  <c r="AD387" i="10"/>
  <c r="AC387" i="10"/>
  <c r="AB387" i="10"/>
  <c r="Z387" i="10"/>
  <c r="Y387" i="10"/>
  <c r="X387" i="10"/>
  <c r="W387" i="10"/>
  <c r="V387" i="10"/>
  <c r="U387" i="10"/>
  <c r="T387" i="10"/>
  <c r="S387" i="10"/>
  <c r="R387" i="10"/>
  <c r="Q387" i="10"/>
  <c r="P387" i="10"/>
  <c r="O387" i="10"/>
  <c r="N387" i="10"/>
  <c r="M387" i="10"/>
  <c r="L387" i="10"/>
  <c r="K387" i="10"/>
  <c r="J387" i="10"/>
  <c r="I387" i="10"/>
  <c r="H387" i="10"/>
  <c r="G387" i="10"/>
  <c r="F387" i="10"/>
  <c r="E387" i="10"/>
  <c r="D387" i="10"/>
  <c r="AT386" i="10"/>
  <c r="AS386" i="10"/>
  <c r="AR386" i="10"/>
  <c r="AQ386" i="10"/>
  <c r="AP386" i="10"/>
  <c r="AM386" i="10"/>
  <c r="AL386" i="10"/>
  <c r="AK386" i="10"/>
  <c r="AJ386" i="10"/>
  <c r="AI386" i="10"/>
  <c r="AH386" i="10"/>
  <c r="AG386" i="10"/>
  <c r="AF386" i="10"/>
  <c r="AE386" i="10"/>
  <c r="AD386" i="10"/>
  <c r="AC386" i="10"/>
  <c r="AB386" i="10"/>
  <c r="Z386" i="10"/>
  <c r="Y386" i="10"/>
  <c r="X386" i="10"/>
  <c r="W386" i="10"/>
  <c r="V386" i="10"/>
  <c r="U386" i="10"/>
  <c r="T386" i="10"/>
  <c r="S386" i="10"/>
  <c r="R386" i="10"/>
  <c r="Q386" i="10"/>
  <c r="P386" i="10"/>
  <c r="O386" i="10"/>
  <c r="N386" i="10"/>
  <c r="M386" i="10"/>
  <c r="L386" i="10"/>
  <c r="K386" i="10"/>
  <c r="J386" i="10"/>
  <c r="I386" i="10"/>
  <c r="H386" i="10"/>
  <c r="G386" i="10"/>
  <c r="F386" i="10"/>
  <c r="E386" i="10"/>
  <c r="D386" i="10"/>
  <c r="AT385" i="10"/>
  <c r="AS385" i="10"/>
  <c r="AR385" i="10"/>
  <c r="AQ385" i="10"/>
  <c r="AP385" i="10"/>
  <c r="AM385" i="10"/>
  <c r="AL385" i="10"/>
  <c r="AK385" i="10"/>
  <c r="AJ385" i="10"/>
  <c r="AI385" i="10"/>
  <c r="AH385" i="10"/>
  <c r="AG385" i="10"/>
  <c r="AF385" i="10"/>
  <c r="AE385" i="10"/>
  <c r="AD385" i="10"/>
  <c r="AC385" i="10"/>
  <c r="AB385" i="10"/>
  <c r="Z385" i="10"/>
  <c r="Y385" i="10"/>
  <c r="X385" i="10"/>
  <c r="W385" i="10"/>
  <c r="V385" i="10"/>
  <c r="U385" i="10"/>
  <c r="T385" i="10"/>
  <c r="S385" i="10"/>
  <c r="R385" i="10"/>
  <c r="Q385" i="10"/>
  <c r="P385" i="10"/>
  <c r="O385" i="10"/>
  <c r="N385" i="10"/>
  <c r="M385" i="10"/>
  <c r="L385" i="10"/>
  <c r="K385" i="10"/>
  <c r="J385" i="10"/>
  <c r="I385" i="10"/>
  <c r="H385" i="10"/>
  <c r="G385" i="10"/>
  <c r="F385" i="10"/>
  <c r="E385" i="10"/>
  <c r="D385" i="10"/>
  <c r="AT384" i="10"/>
  <c r="AS384" i="10"/>
  <c r="AR384" i="10"/>
  <c r="AQ384" i="10"/>
  <c r="AP384" i="10"/>
  <c r="AM384" i="10"/>
  <c r="AL384" i="10"/>
  <c r="AK384" i="10"/>
  <c r="AJ384" i="10"/>
  <c r="AI384" i="10"/>
  <c r="AH384" i="10"/>
  <c r="AG384" i="10"/>
  <c r="AF384" i="10"/>
  <c r="AE384" i="10"/>
  <c r="AD384" i="10"/>
  <c r="AC384" i="10"/>
  <c r="AB384" i="10"/>
  <c r="Z384" i="10"/>
  <c r="Y384" i="10"/>
  <c r="X384" i="10"/>
  <c r="W384" i="10"/>
  <c r="V384" i="10"/>
  <c r="U384" i="10"/>
  <c r="T384" i="10"/>
  <c r="S384" i="10"/>
  <c r="R384" i="10"/>
  <c r="Q384" i="10"/>
  <c r="P384" i="10"/>
  <c r="O384" i="10"/>
  <c r="N384" i="10"/>
  <c r="M384" i="10"/>
  <c r="L384" i="10"/>
  <c r="K384" i="10"/>
  <c r="J384" i="10"/>
  <c r="I384" i="10"/>
  <c r="H384" i="10"/>
  <c r="G384" i="10"/>
  <c r="F384" i="10"/>
  <c r="E384" i="10"/>
  <c r="D384" i="10"/>
  <c r="AT383" i="10"/>
  <c r="AS383" i="10"/>
  <c r="AR383" i="10"/>
  <c r="AQ383" i="10"/>
  <c r="AP383" i="10"/>
  <c r="AM383" i="10"/>
  <c r="AL383" i="10"/>
  <c r="AK383" i="10"/>
  <c r="AJ383" i="10"/>
  <c r="AI383" i="10"/>
  <c r="AH383" i="10"/>
  <c r="AG383" i="10"/>
  <c r="AF383" i="10"/>
  <c r="AE383" i="10"/>
  <c r="AD383" i="10"/>
  <c r="AC383" i="10"/>
  <c r="AB383" i="10"/>
  <c r="Z383" i="10"/>
  <c r="Y383" i="10"/>
  <c r="X383" i="10"/>
  <c r="W383" i="10"/>
  <c r="V383" i="10"/>
  <c r="U383" i="10"/>
  <c r="T383" i="10"/>
  <c r="S383" i="10"/>
  <c r="R383" i="10"/>
  <c r="Q383" i="10"/>
  <c r="P383" i="10"/>
  <c r="O383" i="10"/>
  <c r="N383" i="10"/>
  <c r="M383" i="10"/>
  <c r="L383" i="10"/>
  <c r="K383" i="10"/>
  <c r="J383" i="10"/>
  <c r="I383" i="10"/>
  <c r="H383" i="10"/>
  <c r="G383" i="10"/>
  <c r="F383" i="10"/>
  <c r="E383" i="10"/>
  <c r="D383" i="10"/>
  <c r="AT382" i="10"/>
  <c r="AS382" i="10"/>
  <c r="AR382" i="10"/>
  <c r="AQ382" i="10"/>
  <c r="AP382" i="10"/>
  <c r="AM382" i="10"/>
  <c r="AL382" i="10"/>
  <c r="AK382" i="10"/>
  <c r="AJ382" i="10"/>
  <c r="AI382" i="10"/>
  <c r="AH382" i="10"/>
  <c r="AG382" i="10"/>
  <c r="AF382" i="10"/>
  <c r="AE382" i="10"/>
  <c r="AD382" i="10"/>
  <c r="AC382" i="10"/>
  <c r="AB382" i="10"/>
  <c r="Z382" i="10"/>
  <c r="Y382" i="10"/>
  <c r="X382" i="10"/>
  <c r="W382" i="10"/>
  <c r="V382" i="10"/>
  <c r="U382" i="10"/>
  <c r="T382" i="10"/>
  <c r="S382" i="10"/>
  <c r="R382" i="10"/>
  <c r="Q382" i="10"/>
  <c r="P382" i="10"/>
  <c r="O382" i="10"/>
  <c r="N382" i="10"/>
  <c r="M382" i="10"/>
  <c r="L382" i="10"/>
  <c r="K382" i="10"/>
  <c r="J382" i="10"/>
  <c r="I382" i="10"/>
  <c r="H382" i="10"/>
  <c r="G382" i="10"/>
  <c r="F382" i="10"/>
  <c r="E382" i="10"/>
  <c r="D382" i="10"/>
  <c r="AT344" i="10"/>
  <c r="AS344" i="10"/>
  <c r="AR344" i="10"/>
  <c r="AQ344" i="10"/>
  <c r="AP344" i="10"/>
  <c r="AM344" i="10"/>
  <c r="AL344" i="10"/>
  <c r="AK344" i="10"/>
  <c r="AJ344" i="10"/>
  <c r="AI344" i="10"/>
  <c r="AH344" i="10"/>
  <c r="AG344" i="10"/>
  <c r="AF344" i="10"/>
  <c r="AE344" i="10"/>
  <c r="AD344" i="10"/>
  <c r="AC344" i="10"/>
  <c r="AB344" i="10"/>
  <c r="Z344" i="10"/>
  <c r="Y344" i="10"/>
  <c r="X344" i="10"/>
  <c r="W344" i="10"/>
  <c r="V344" i="10"/>
  <c r="U344" i="10"/>
  <c r="T344" i="10"/>
  <c r="S344" i="10"/>
  <c r="R344" i="10"/>
  <c r="Q344" i="10"/>
  <c r="P344" i="10"/>
  <c r="O344" i="10"/>
  <c r="N344" i="10"/>
  <c r="M344" i="10"/>
  <c r="L344" i="10"/>
  <c r="K344" i="10"/>
  <c r="J344" i="10"/>
  <c r="I344" i="10"/>
  <c r="H344" i="10"/>
  <c r="G344" i="10"/>
  <c r="F344" i="10"/>
  <c r="E344" i="10"/>
  <c r="D344" i="10"/>
  <c r="AT381" i="10"/>
  <c r="AS381" i="10"/>
  <c r="AR381" i="10"/>
  <c r="AQ381" i="10"/>
  <c r="AP381" i="10"/>
  <c r="AM381" i="10"/>
  <c r="AL381" i="10"/>
  <c r="AK381" i="10"/>
  <c r="AJ381" i="10"/>
  <c r="AI381" i="10"/>
  <c r="AH381" i="10"/>
  <c r="AG381" i="10"/>
  <c r="AF381" i="10"/>
  <c r="AE381" i="10"/>
  <c r="AD381" i="10"/>
  <c r="AC381" i="10"/>
  <c r="AB381" i="10"/>
  <c r="Z381" i="10"/>
  <c r="Y381" i="10"/>
  <c r="X381" i="10"/>
  <c r="W381" i="10"/>
  <c r="V381" i="10"/>
  <c r="U381" i="10"/>
  <c r="T381" i="10"/>
  <c r="S381" i="10"/>
  <c r="R381" i="10"/>
  <c r="Q381" i="10"/>
  <c r="P381" i="10"/>
  <c r="O381" i="10"/>
  <c r="N381" i="10"/>
  <c r="M381" i="10"/>
  <c r="L381" i="10"/>
  <c r="K381" i="10"/>
  <c r="J381" i="10"/>
  <c r="I381" i="10"/>
  <c r="H381" i="10"/>
  <c r="G381" i="10"/>
  <c r="F381" i="10"/>
  <c r="E381" i="10"/>
  <c r="D381" i="10"/>
  <c r="AT380" i="10"/>
  <c r="AS380" i="10"/>
  <c r="AR380" i="10"/>
  <c r="AQ380" i="10"/>
  <c r="AP380" i="10"/>
  <c r="AM380" i="10"/>
  <c r="AL380" i="10"/>
  <c r="AK380" i="10"/>
  <c r="AJ380" i="10"/>
  <c r="AI380" i="10"/>
  <c r="AH380" i="10"/>
  <c r="AG380" i="10"/>
  <c r="AF380" i="10"/>
  <c r="AE380" i="10"/>
  <c r="AD380" i="10"/>
  <c r="AC380" i="10"/>
  <c r="AB380" i="10"/>
  <c r="Z380" i="10"/>
  <c r="Y380" i="10"/>
  <c r="X380" i="10"/>
  <c r="W380" i="10"/>
  <c r="V380" i="10"/>
  <c r="U380" i="10"/>
  <c r="T380" i="10"/>
  <c r="S380" i="10"/>
  <c r="R380" i="10"/>
  <c r="Q380" i="10"/>
  <c r="P380" i="10"/>
  <c r="O380" i="10"/>
  <c r="N380" i="10"/>
  <c r="M380" i="10"/>
  <c r="L380" i="10"/>
  <c r="K380" i="10"/>
  <c r="J380" i="10"/>
  <c r="I380" i="10"/>
  <c r="H380" i="10"/>
  <c r="G380" i="10"/>
  <c r="F380" i="10"/>
  <c r="E380" i="10"/>
  <c r="D380" i="10"/>
  <c r="AT379" i="10"/>
  <c r="AS379" i="10"/>
  <c r="AR379" i="10"/>
  <c r="AQ379" i="10"/>
  <c r="AP379" i="10"/>
  <c r="AM379" i="10"/>
  <c r="AL379" i="10"/>
  <c r="AK379" i="10"/>
  <c r="AJ379" i="10"/>
  <c r="AI379" i="10"/>
  <c r="AH379" i="10"/>
  <c r="AG379" i="10"/>
  <c r="AF379" i="10"/>
  <c r="AE379" i="10"/>
  <c r="AD379" i="10"/>
  <c r="AC379" i="10"/>
  <c r="AB379" i="10"/>
  <c r="Z379" i="10"/>
  <c r="Y379" i="10"/>
  <c r="X379" i="10"/>
  <c r="W379" i="10"/>
  <c r="V379" i="10"/>
  <c r="U379" i="10"/>
  <c r="T379" i="10"/>
  <c r="S379" i="10"/>
  <c r="R379" i="10"/>
  <c r="Q379" i="10"/>
  <c r="P379" i="10"/>
  <c r="O379" i="10"/>
  <c r="N379" i="10"/>
  <c r="M379" i="10"/>
  <c r="L379" i="10"/>
  <c r="K379" i="10"/>
  <c r="J379" i="10"/>
  <c r="I379" i="10"/>
  <c r="H379" i="10"/>
  <c r="G379" i="10"/>
  <c r="F379" i="10"/>
  <c r="E379" i="10"/>
  <c r="D379" i="10"/>
  <c r="AT378" i="10"/>
  <c r="AS378" i="10"/>
  <c r="AR378" i="10"/>
  <c r="AQ378" i="10"/>
  <c r="AP378" i="10"/>
  <c r="AM378" i="10"/>
  <c r="AL378" i="10"/>
  <c r="AK378" i="10"/>
  <c r="AJ378" i="10"/>
  <c r="AI378" i="10"/>
  <c r="AH378" i="10"/>
  <c r="AG378" i="10"/>
  <c r="AF378" i="10"/>
  <c r="AE378" i="10"/>
  <c r="AD378" i="10"/>
  <c r="AC378" i="10"/>
  <c r="AB378" i="10"/>
  <c r="Z378" i="10"/>
  <c r="Y378" i="10"/>
  <c r="X378" i="10"/>
  <c r="W378" i="10"/>
  <c r="V378" i="10"/>
  <c r="U378" i="10"/>
  <c r="T378" i="10"/>
  <c r="S378" i="10"/>
  <c r="R378" i="10"/>
  <c r="Q378" i="10"/>
  <c r="P378" i="10"/>
  <c r="O378" i="10"/>
  <c r="N378" i="10"/>
  <c r="M378" i="10"/>
  <c r="L378" i="10"/>
  <c r="K378" i="10"/>
  <c r="J378" i="10"/>
  <c r="I378" i="10"/>
  <c r="H378" i="10"/>
  <c r="G378" i="10"/>
  <c r="F378" i="10"/>
  <c r="E378" i="10"/>
  <c r="D378" i="10"/>
  <c r="AT377" i="10"/>
  <c r="AS377" i="10"/>
  <c r="AR377" i="10"/>
  <c r="AQ377" i="10"/>
  <c r="AP377" i="10"/>
  <c r="AM377" i="10"/>
  <c r="AL377" i="10"/>
  <c r="AK377" i="10"/>
  <c r="AJ377" i="10"/>
  <c r="AI377" i="10"/>
  <c r="AH377" i="10"/>
  <c r="AG377" i="10"/>
  <c r="AF377" i="10"/>
  <c r="AE377" i="10"/>
  <c r="AD377" i="10"/>
  <c r="AC377" i="10"/>
  <c r="AB377" i="10"/>
  <c r="Z377" i="10"/>
  <c r="Y377" i="10"/>
  <c r="X377" i="10"/>
  <c r="W377" i="10"/>
  <c r="V377" i="10"/>
  <c r="U377" i="10"/>
  <c r="T377" i="10"/>
  <c r="S377" i="10"/>
  <c r="R377" i="10"/>
  <c r="Q377" i="10"/>
  <c r="P377" i="10"/>
  <c r="O377" i="10"/>
  <c r="N377" i="10"/>
  <c r="M377" i="10"/>
  <c r="L377" i="10"/>
  <c r="K377" i="10"/>
  <c r="J377" i="10"/>
  <c r="I377" i="10"/>
  <c r="H377" i="10"/>
  <c r="G377" i="10"/>
  <c r="F377" i="10"/>
  <c r="E377" i="10"/>
  <c r="D377" i="10"/>
  <c r="AT376" i="10"/>
  <c r="AS376" i="10"/>
  <c r="AR376" i="10"/>
  <c r="AQ376" i="10"/>
  <c r="AP376" i="10"/>
  <c r="AM376" i="10"/>
  <c r="AL376" i="10"/>
  <c r="AK376" i="10"/>
  <c r="AJ376" i="10"/>
  <c r="AI376" i="10"/>
  <c r="AH376" i="10"/>
  <c r="AG376" i="10"/>
  <c r="AF376" i="10"/>
  <c r="AE376" i="10"/>
  <c r="AD376" i="10"/>
  <c r="AC376" i="10"/>
  <c r="AB376" i="10"/>
  <c r="Z376" i="10"/>
  <c r="Y376" i="10"/>
  <c r="X376" i="10"/>
  <c r="W376" i="10"/>
  <c r="V376" i="10"/>
  <c r="U376" i="10"/>
  <c r="T376" i="10"/>
  <c r="S376" i="10"/>
  <c r="R376" i="10"/>
  <c r="Q376" i="10"/>
  <c r="P376" i="10"/>
  <c r="O376" i="10"/>
  <c r="N376" i="10"/>
  <c r="M376" i="10"/>
  <c r="L376" i="10"/>
  <c r="K376" i="10"/>
  <c r="J376" i="10"/>
  <c r="I376" i="10"/>
  <c r="H376" i="10"/>
  <c r="G376" i="10"/>
  <c r="F376" i="10"/>
  <c r="E376" i="10"/>
  <c r="D376" i="10"/>
  <c r="AT375" i="10"/>
  <c r="AS375" i="10"/>
  <c r="AR375" i="10"/>
  <c r="AQ375" i="10"/>
  <c r="AP375" i="10"/>
  <c r="AM375" i="10"/>
  <c r="AL375" i="10"/>
  <c r="AK375" i="10"/>
  <c r="AJ375" i="10"/>
  <c r="AI375" i="10"/>
  <c r="AH375" i="10"/>
  <c r="AG375" i="10"/>
  <c r="AF375" i="10"/>
  <c r="AE375" i="10"/>
  <c r="AD375" i="10"/>
  <c r="AC375" i="10"/>
  <c r="AB375" i="10"/>
  <c r="Z375" i="10"/>
  <c r="Y375" i="10"/>
  <c r="X375" i="10"/>
  <c r="W375" i="10"/>
  <c r="V375" i="10"/>
  <c r="U375" i="10"/>
  <c r="T375" i="10"/>
  <c r="S375" i="10"/>
  <c r="R375" i="10"/>
  <c r="Q375" i="10"/>
  <c r="P375" i="10"/>
  <c r="O375" i="10"/>
  <c r="N375" i="10"/>
  <c r="M375" i="10"/>
  <c r="L375" i="10"/>
  <c r="K375" i="10"/>
  <c r="J375" i="10"/>
  <c r="I375" i="10"/>
  <c r="H375" i="10"/>
  <c r="G375" i="10"/>
  <c r="F375" i="10"/>
  <c r="E375" i="10"/>
  <c r="D375" i="10"/>
  <c r="AT374" i="10"/>
  <c r="AS374" i="10"/>
  <c r="AR374" i="10"/>
  <c r="AQ374" i="10"/>
  <c r="AP374" i="10"/>
  <c r="AM374" i="10"/>
  <c r="AL374" i="10"/>
  <c r="AK374" i="10"/>
  <c r="AJ374" i="10"/>
  <c r="AI374" i="10"/>
  <c r="AH374" i="10"/>
  <c r="AG374" i="10"/>
  <c r="AF374" i="10"/>
  <c r="AE374" i="10"/>
  <c r="AD374" i="10"/>
  <c r="AC374" i="10"/>
  <c r="AB374" i="10"/>
  <c r="Z374" i="10"/>
  <c r="Y374" i="10"/>
  <c r="X374" i="10"/>
  <c r="W374" i="10"/>
  <c r="V374" i="10"/>
  <c r="U374" i="10"/>
  <c r="T374" i="10"/>
  <c r="S374" i="10"/>
  <c r="R374" i="10"/>
  <c r="Q374" i="10"/>
  <c r="P374" i="10"/>
  <c r="O374" i="10"/>
  <c r="N374" i="10"/>
  <c r="M374" i="10"/>
  <c r="L374" i="10"/>
  <c r="K374" i="10"/>
  <c r="J374" i="10"/>
  <c r="I374" i="10"/>
  <c r="H374" i="10"/>
  <c r="G374" i="10"/>
  <c r="F374" i="10"/>
  <c r="E374" i="10"/>
  <c r="D374" i="10"/>
  <c r="AT373" i="10"/>
  <c r="AS373" i="10"/>
  <c r="AR373" i="10"/>
  <c r="AQ373" i="10"/>
  <c r="AP373" i="10"/>
  <c r="AM373" i="10"/>
  <c r="AL373" i="10"/>
  <c r="AK373" i="10"/>
  <c r="AJ373" i="10"/>
  <c r="AI373" i="10"/>
  <c r="AH373" i="10"/>
  <c r="AG373" i="10"/>
  <c r="AF373" i="10"/>
  <c r="AE373" i="10"/>
  <c r="AD373" i="10"/>
  <c r="AC373" i="10"/>
  <c r="AB373" i="10"/>
  <c r="Z373" i="10"/>
  <c r="Y373" i="10"/>
  <c r="X373" i="10"/>
  <c r="W373" i="10"/>
  <c r="V373" i="10"/>
  <c r="U373" i="10"/>
  <c r="T373" i="10"/>
  <c r="S373" i="10"/>
  <c r="R373" i="10"/>
  <c r="Q373" i="10"/>
  <c r="P373" i="10"/>
  <c r="O373" i="10"/>
  <c r="N373" i="10"/>
  <c r="M373" i="10"/>
  <c r="L373" i="10"/>
  <c r="K373" i="10"/>
  <c r="J373" i="10"/>
  <c r="I373" i="10"/>
  <c r="H373" i="10"/>
  <c r="G373" i="10"/>
  <c r="F373" i="10"/>
  <c r="E373" i="10"/>
  <c r="D373" i="10"/>
  <c r="AT372" i="10"/>
  <c r="AS372" i="10"/>
  <c r="AR372" i="10"/>
  <c r="AQ372" i="10"/>
  <c r="AP372" i="10"/>
  <c r="AM372" i="10"/>
  <c r="AL372" i="10"/>
  <c r="AK372" i="10"/>
  <c r="AJ372" i="10"/>
  <c r="AI372" i="10"/>
  <c r="AH372" i="10"/>
  <c r="AG372" i="10"/>
  <c r="AF372" i="10"/>
  <c r="AE372" i="10"/>
  <c r="AD372" i="10"/>
  <c r="AC372" i="10"/>
  <c r="AB372" i="10"/>
  <c r="Z372" i="10"/>
  <c r="Y372" i="10"/>
  <c r="X372" i="10"/>
  <c r="W372" i="10"/>
  <c r="V372" i="10"/>
  <c r="U372" i="10"/>
  <c r="T372" i="10"/>
  <c r="S372" i="10"/>
  <c r="R372" i="10"/>
  <c r="Q372" i="10"/>
  <c r="P372" i="10"/>
  <c r="O372" i="10"/>
  <c r="N372" i="10"/>
  <c r="M372" i="10"/>
  <c r="L372" i="10"/>
  <c r="K372" i="10"/>
  <c r="J372" i="10"/>
  <c r="I372" i="10"/>
  <c r="H372" i="10"/>
  <c r="G372" i="10"/>
  <c r="F372" i="10"/>
  <c r="E372" i="10"/>
  <c r="D372" i="10"/>
  <c r="AT371" i="10"/>
  <c r="AS371" i="10"/>
  <c r="AR371" i="10"/>
  <c r="AQ371" i="10"/>
  <c r="AP371" i="10"/>
  <c r="AM371" i="10"/>
  <c r="AL371" i="10"/>
  <c r="AK371" i="10"/>
  <c r="AJ371" i="10"/>
  <c r="AI371" i="10"/>
  <c r="AH371" i="10"/>
  <c r="AG371" i="10"/>
  <c r="AF371" i="10"/>
  <c r="AE371" i="10"/>
  <c r="AD371" i="10"/>
  <c r="AC371" i="10"/>
  <c r="AB371" i="10"/>
  <c r="Z371" i="10"/>
  <c r="Y371" i="10"/>
  <c r="X371" i="10"/>
  <c r="W371" i="10"/>
  <c r="V371" i="10"/>
  <c r="U371" i="10"/>
  <c r="T371" i="10"/>
  <c r="S371" i="10"/>
  <c r="R371" i="10"/>
  <c r="Q371" i="10"/>
  <c r="P371" i="10"/>
  <c r="O371" i="10"/>
  <c r="N371" i="10"/>
  <c r="M371" i="10"/>
  <c r="L371" i="10"/>
  <c r="K371" i="10"/>
  <c r="J371" i="10"/>
  <c r="I371" i="10"/>
  <c r="H371" i="10"/>
  <c r="G371" i="10"/>
  <c r="F371" i="10"/>
  <c r="E371" i="10"/>
  <c r="D371" i="10"/>
  <c r="AT370" i="10"/>
  <c r="AS370" i="10"/>
  <c r="AR370" i="10"/>
  <c r="AQ370" i="10"/>
  <c r="AP370" i="10"/>
  <c r="AM370" i="10"/>
  <c r="AL370" i="10"/>
  <c r="AK370" i="10"/>
  <c r="AJ370" i="10"/>
  <c r="AI370" i="10"/>
  <c r="AH370" i="10"/>
  <c r="AG370" i="10"/>
  <c r="AF370" i="10"/>
  <c r="AE370" i="10"/>
  <c r="AD370" i="10"/>
  <c r="AC370" i="10"/>
  <c r="AB370" i="10"/>
  <c r="Z370" i="10"/>
  <c r="Y370" i="10"/>
  <c r="X370" i="10"/>
  <c r="W370" i="10"/>
  <c r="V370" i="10"/>
  <c r="U370" i="10"/>
  <c r="T370" i="10"/>
  <c r="S370" i="10"/>
  <c r="R370" i="10"/>
  <c r="Q370" i="10"/>
  <c r="P370" i="10"/>
  <c r="O370" i="10"/>
  <c r="N370" i="10"/>
  <c r="M370" i="10"/>
  <c r="L370" i="10"/>
  <c r="K370" i="10"/>
  <c r="J370" i="10"/>
  <c r="I370" i="10"/>
  <c r="H370" i="10"/>
  <c r="G370" i="10"/>
  <c r="F370" i="10"/>
  <c r="E370" i="10"/>
  <c r="D370" i="10"/>
  <c r="AT369" i="10"/>
  <c r="AS369" i="10"/>
  <c r="AR369" i="10"/>
  <c r="AQ369" i="10"/>
  <c r="AP369" i="10"/>
  <c r="AM369" i="10"/>
  <c r="AL369" i="10"/>
  <c r="AK369" i="10"/>
  <c r="AJ369" i="10"/>
  <c r="AI369" i="10"/>
  <c r="AH369" i="10"/>
  <c r="AG369" i="10"/>
  <c r="AF369" i="10"/>
  <c r="AE369" i="10"/>
  <c r="AD369" i="10"/>
  <c r="AC369" i="10"/>
  <c r="AB369" i="10"/>
  <c r="Z369" i="10"/>
  <c r="Y369" i="10"/>
  <c r="X369" i="10"/>
  <c r="W369" i="10"/>
  <c r="V369" i="10"/>
  <c r="U369" i="10"/>
  <c r="T369" i="10"/>
  <c r="S369" i="10"/>
  <c r="R369" i="10"/>
  <c r="Q369" i="10"/>
  <c r="P369" i="10"/>
  <c r="O369" i="10"/>
  <c r="N369" i="10"/>
  <c r="M369" i="10"/>
  <c r="L369" i="10"/>
  <c r="K369" i="10"/>
  <c r="J369" i="10"/>
  <c r="I369" i="10"/>
  <c r="H369" i="10"/>
  <c r="G369" i="10"/>
  <c r="F369" i="10"/>
  <c r="E369" i="10"/>
  <c r="D369" i="10"/>
  <c r="AT368" i="10"/>
  <c r="AS368" i="10"/>
  <c r="AR368" i="10"/>
  <c r="AQ368" i="10"/>
  <c r="AP368" i="10"/>
  <c r="AM368" i="10"/>
  <c r="AL368" i="10"/>
  <c r="AK368" i="10"/>
  <c r="AJ368" i="10"/>
  <c r="AI368" i="10"/>
  <c r="AH368" i="10"/>
  <c r="AG368" i="10"/>
  <c r="AF368" i="10"/>
  <c r="AE368" i="10"/>
  <c r="AD368" i="10"/>
  <c r="AC368" i="10"/>
  <c r="AB368" i="10"/>
  <c r="Z368" i="10"/>
  <c r="Y368" i="10"/>
  <c r="X368" i="10"/>
  <c r="W368" i="10"/>
  <c r="V368" i="10"/>
  <c r="U368" i="10"/>
  <c r="T368" i="10"/>
  <c r="S368" i="10"/>
  <c r="R368" i="10"/>
  <c r="Q368" i="10"/>
  <c r="P368" i="10"/>
  <c r="O368" i="10"/>
  <c r="N368" i="10"/>
  <c r="M368" i="10"/>
  <c r="L368" i="10"/>
  <c r="K368" i="10"/>
  <c r="J368" i="10"/>
  <c r="I368" i="10"/>
  <c r="H368" i="10"/>
  <c r="G368" i="10"/>
  <c r="F368" i="10"/>
  <c r="E368" i="10"/>
  <c r="D368" i="10"/>
  <c r="AT367" i="10"/>
  <c r="AS367" i="10"/>
  <c r="AR367" i="10"/>
  <c r="AQ367" i="10"/>
  <c r="AP367" i="10"/>
  <c r="AM367" i="10"/>
  <c r="AL367" i="10"/>
  <c r="AK367" i="10"/>
  <c r="AJ367" i="10"/>
  <c r="AI367" i="10"/>
  <c r="AH367" i="10"/>
  <c r="AG367" i="10"/>
  <c r="AF367" i="10"/>
  <c r="AE367" i="10"/>
  <c r="AD367" i="10"/>
  <c r="AC367" i="10"/>
  <c r="AB367" i="10"/>
  <c r="Z367" i="10"/>
  <c r="Y367" i="10"/>
  <c r="X367" i="10"/>
  <c r="W367" i="10"/>
  <c r="V367" i="10"/>
  <c r="U367" i="10"/>
  <c r="T367" i="10"/>
  <c r="S367" i="10"/>
  <c r="R367" i="10"/>
  <c r="Q367" i="10"/>
  <c r="P367" i="10"/>
  <c r="O367" i="10"/>
  <c r="N367" i="10"/>
  <c r="M367" i="10"/>
  <c r="L367" i="10"/>
  <c r="K367" i="10"/>
  <c r="J367" i="10"/>
  <c r="I367" i="10"/>
  <c r="H367" i="10"/>
  <c r="G367" i="10"/>
  <c r="F367" i="10"/>
  <c r="E367" i="10"/>
  <c r="D367" i="10"/>
  <c r="AT366" i="10"/>
  <c r="AS366" i="10"/>
  <c r="AR366" i="10"/>
  <c r="AQ366" i="10"/>
  <c r="AP366" i="10"/>
  <c r="AM366" i="10"/>
  <c r="AL366" i="10"/>
  <c r="AK366" i="10"/>
  <c r="AJ366" i="10"/>
  <c r="AI366" i="10"/>
  <c r="AH366" i="10"/>
  <c r="AG366" i="10"/>
  <c r="AF366" i="10"/>
  <c r="AE366" i="10"/>
  <c r="AD366" i="10"/>
  <c r="AC366" i="10"/>
  <c r="AB366" i="10"/>
  <c r="Z366" i="10"/>
  <c r="Y366" i="10"/>
  <c r="X366" i="10"/>
  <c r="W366" i="10"/>
  <c r="V366" i="10"/>
  <c r="U366" i="10"/>
  <c r="T366" i="10"/>
  <c r="S366" i="10"/>
  <c r="R366" i="10"/>
  <c r="Q366" i="10"/>
  <c r="P366" i="10"/>
  <c r="O366" i="10"/>
  <c r="N366" i="10"/>
  <c r="M366" i="10"/>
  <c r="L366" i="10"/>
  <c r="K366" i="10"/>
  <c r="J366" i="10"/>
  <c r="I366" i="10"/>
  <c r="H366" i="10"/>
  <c r="G366" i="10"/>
  <c r="F366" i="10"/>
  <c r="E366" i="10"/>
  <c r="D366" i="10"/>
  <c r="AT365" i="10"/>
  <c r="AS365" i="10"/>
  <c r="AR365" i="10"/>
  <c r="AQ365" i="10"/>
  <c r="AP365" i="10"/>
  <c r="AM365" i="10"/>
  <c r="AL365" i="10"/>
  <c r="AK365" i="10"/>
  <c r="AJ365" i="10"/>
  <c r="AI365" i="10"/>
  <c r="AH365" i="10"/>
  <c r="AG365" i="10"/>
  <c r="AF365" i="10"/>
  <c r="AE365" i="10"/>
  <c r="AD365" i="10"/>
  <c r="AC365" i="10"/>
  <c r="AB365" i="10"/>
  <c r="Z365" i="10"/>
  <c r="Y365" i="10"/>
  <c r="X365" i="10"/>
  <c r="W365" i="10"/>
  <c r="V365" i="10"/>
  <c r="U365" i="10"/>
  <c r="T365" i="10"/>
  <c r="S365" i="10"/>
  <c r="R365" i="10"/>
  <c r="Q365" i="10"/>
  <c r="P365" i="10"/>
  <c r="O365" i="10"/>
  <c r="N365" i="10"/>
  <c r="M365" i="10"/>
  <c r="L365" i="10"/>
  <c r="K365" i="10"/>
  <c r="J365" i="10"/>
  <c r="I365" i="10"/>
  <c r="H365" i="10"/>
  <c r="G365" i="10"/>
  <c r="F365" i="10"/>
  <c r="E365" i="10"/>
  <c r="D365" i="10"/>
  <c r="AT352" i="10"/>
  <c r="AS352" i="10"/>
  <c r="AR352" i="10"/>
  <c r="AQ352" i="10"/>
  <c r="AP352" i="10"/>
  <c r="AM352" i="10"/>
  <c r="AL352" i="10"/>
  <c r="AK352" i="10"/>
  <c r="AJ352" i="10"/>
  <c r="AI352" i="10"/>
  <c r="AH352" i="10"/>
  <c r="AG352" i="10"/>
  <c r="AF352" i="10"/>
  <c r="AE352" i="10"/>
  <c r="AD352" i="10"/>
  <c r="AC352" i="10"/>
  <c r="AB352" i="10"/>
  <c r="Z352" i="10"/>
  <c r="Y352" i="10"/>
  <c r="X352" i="10"/>
  <c r="W352" i="10"/>
  <c r="V352" i="10"/>
  <c r="U352" i="10"/>
  <c r="T352" i="10"/>
  <c r="S352" i="10"/>
  <c r="R352" i="10"/>
  <c r="Q352" i="10"/>
  <c r="P352" i="10"/>
  <c r="O352" i="10"/>
  <c r="N352" i="10"/>
  <c r="M352" i="10"/>
  <c r="L352" i="10"/>
  <c r="K352" i="10"/>
  <c r="J352" i="10"/>
  <c r="I352" i="10"/>
  <c r="H352" i="10"/>
  <c r="G352" i="10"/>
  <c r="F352" i="10"/>
  <c r="E352" i="10"/>
  <c r="D352" i="10"/>
  <c r="AT364" i="10"/>
  <c r="AS364" i="10"/>
  <c r="AR364" i="10"/>
  <c r="AQ364" i="10"/>
  <c r="AP364" i="10"/>
  <c r="AM364" i="10"/>
  <c r="AL364" i="10"/>
  <c r="AK364" i="10"/>
  <c r="AJ364" i="10"/>
  <c r="AI364" i="10"/>
  <c r="AH364" i="10"/>
  <c r="AG364" i="10"/>
  <c r="AF364" i="10"/>
  <c r="AE364" i="10"/>
  <c r="AD364" i="10"/>
  <c r="AC364" i="10"/>
  <c r="AB364" i="10"/>
  <c r="Z364" i="10"/>
  <c r="Y364" i="10"/>
  <c r="X364" i="10"/>
  <c r="W364" i="10"/>
  <c r="V364" i="10"/>
  <c r="U364" i="10"/>
  <c r="T364" i="10"/>
  <c r="S364" i="10"/>
  <c r="R364" i="10"/>
  <c r="Q364" i="10"/>
  <c r="P364" i="10"/>
  <c r="O364" i="10"/>
  <c r="N364" i="10"/>
  <c r="M364" i="10"/>
  <c r="L364" i="10"/>
  <c r="K364" i="10"/>
  <c r="J364" i="10"/>
  <c r="I364" i="10"/>
  <c r="H364" i="10"/>
  <c r="G364" i="10"/>
  <c r="F364" i="10"/>
  <c r="E364" i="10"/>
  <c r="D364" i="10"/>
  <c r="AT363" i="10"/>
  <c r="AS363" i="10"/>
  <c r="AR363" i="10"/>
  <c r="AQ363" i="10"/>
  <c r="AP363" i="10"/>
  <c r="AM363" i="10"/>
  <c r="AL363" i="10"/>
  <c r="AK363" i="10"/>
  <c r="AJ363" i="10"/>
  <c r="AI363" i="10"/>
  <c r="AH363" i="10"/>
  <c r="AG363" i="10"/>
  <c r="AF363" i="10"/>
  <c r="AE363" i="10"/>
  <c r="AD363" i="10"/>
  <c r="AC363" i="10"/>
  <c r="AB363" i="10"/>
  <c r="Z363" i="10"/>
  <c r="Y363" i="10"/>
  <c r="X363" i="10"/>
  <c r="W363" i="10"/>
  <c r="V363" i="10"/>
  <c r="U363" i="10"/>
  <c r="T363" i="10"/>
  <c r="S363" i="10"/>
  <c r="R363" i="10"/>
  <c r="Q363" i="10"/>
  <c r="P363" i="10"/>
  <c r="O363" i="10"/>
  <c r="N363" i="10"/>
  <c r="M363" i="10"/>
  <c r="L363" i="10"/>
  <c r="K363" i="10"/>
  <c r="J363" i="10"/>
  <c r="I363" i="10"/>
  <c r="H363" i="10"/>
  <c r="G363" i="10"/>
  <c r="F363" i="10"/>
  <c r="E363" i="10"/>
  <c r="D363" i="10"/>
  <c r="AT362" i="10"/>
  <c r="AS362" i="10"/>
  <c r="AR362" i="10"/>
  <c r="AQ362" i="10"/>
  <c r="AP362" i="10"/>
  <c r="AM362" i="10"/>
  <c r="AL362" i="10"/>
  <c r="AK362" i="10"/>
  <c r="AJ362" i="10"/>
  <c r="AI362" i="10"/>
  <c r="AH362" i="10"/>
  <c r="AG362" i="10"/>
  <c r="AF362" i="10"/>
  <c r="AE362" i="10"/>
  <c r="AD362" i="10"/>
  <c r="AC362" i="10"/>
  <c r="AB362" i="10"/>
  <c r="Z362" i="10"/>
  <c r="Y362" i="10"/>
  <c r="X362" i="10"/>
  <c r="W362" i="10"/>
  <c r="V362" i="10"/>
  <c r="U362" i="10"/>
  <c r="T362" i="10"/>
  <c r="S362" i="10"/>
  <c r="R362" i="10"/>
  <c r="Q362" i="10"/>
  <c r="P362" i="10"/>
  <c r="O362" i="10"/>
  <c r="N362" i="10"/>
  <c r="M362" i="10"/>
  <c r="L362" i="10"/>
  <c r="K362" i="10"/>
  <c r="J362" i="10"/>
  <c r="I362" i="10"/>
  <c r="H362" i="10"/>
  <c r="G362" i="10"/>
  <c r="F362" i="10"/>
  <c r="E362" i="10"/>
  <c r="D362" i="10"/>
  <c r="AT361" i="10"/>
  <c r="AS361" i="10"/>
  <c r="AR361" i="10"/>
  <c r="AQ361" i="10"/>
  <c r="AP361" i="10"/>
  <c r="AM361" i="10"/>
  <c r="AL361" i="10"/>
  <c r="AK361" i="10"/>
  <c r="AJ361" i="10"/>
  <c r="AI361" i="10"/>
  <c r="AH361" i="10"/>
  <c r="AG361" i="10"/>
  <c r="AF361" i="10"/>
  <c r="AE361" i="10"/>
  <c r="AD361" i="10"/>
  <c r="AC361" i="10"/>
  <c r="AB361" i="10"/>
  <c r="Z361" i="10"/>
  <c r="Y361" i="10"/>
  <c r="X361" i="10"/>
  <c r="W361" i="10"/>
  <c r="V361" i="10"/>
  <c r="U361" i="10"/>
  <c r="T361" i="10"/>
  <c r="S361" i="10"/>
  <c r="R361" i="10"/>
  <c r="Q361" i="10"/>
  <c r="P361" i="10"/>
  <c r="O361" i="10"/>
  <c r="N361" i="10"/>
  <c r="M361" i="10"/>
  <c r="L361" i="10"/>
  <c r="K361" i="10"/>
  <c r="J361" i="10"/>
  <c r="I361" i="10"/>
  <c r="H361" i="10"/>
  <c r="G361" i="10"/>
  <c r="F361" i="10"/>
  <c r="E361" i="10"/>
  <c r="D361" i="10"/>
  <c r="AT360" i="10"/>
  <c r="AS360" i="10"/>
  <c r="AR360" i="10"/>
  <c r="AQ360" i="10"/>
  <c r="AP360" i="10"/>
  <c r="AM360" i="10"/>
  <c r="AL360" i="10"/>
  <c r="AK360" i="10"/>
  <c r="AJ360" i="10"/>
  <c r="AI360" i="10"/>
  <c r="AH360" i="10"/>
  <c r="AG360" i="10"/>
  <c r="AF360" i="10"/>
  <c r="AE360" i="10"/>
  <c r="AD360" i="10"/>
  <c r="AC360" i="10"/>
  <c r="AB360" i="10"/>
  <c r="Z360" i="10"/>
  <c r="Y360" i="10"/>
  <c r="X360" i="10"/>
  <c r="W360" i="10"/>
  <c r="V360" i="10"/>
  <c r="U360" i="10"/>
  <c r="T360" i="10"/>
  <c r="S360" i="10"/>
  <c r="R360" i="10"/>
  <c r="Q360" i="10"/>
  <c r="P360" i="10"/>
  <c r="O360" i="10"/>
  <c r="N360" i="10"/>
  <c r="M360" i="10"/>
  <c r="L360" i="10"/>
  <c r="K360" i="10"/>
  <c r="J360" i="10"/>
  <c r="I360" i="10"/>
  <c r="H360" i="10"/>
  <c r="G360" i="10"/>
  <c r="F360" i="10"/>
  <c r="E360" i="10"/>
  <c r="D360" i="10"/>
  <c r="AT337" i="10"/>
  <c r="AS337" i="10"/>
  <c r="AR337" i="10"/>
  <c r="AQ337" i="10"/>
  <c r="AP337" i="10"/>
  <c r="AM337" i="10"/>
  <c r="AL337" i="10"/>
  <c r="AK337" i="10"/>
  <c r="AJ337" i="10"/>
  <c r="AI337" i="10"/>
  <c r="AH337" i="10"/>
  <c r="AG337" i="10"/>
  <c r="AF337" i="10"/>
  <c r="AE337" i="10"/>
  <c r="AD337" i="10"/>
  <c r="AC337" i="10"/>
  <c r="AB337" i="10"/>
  <c r="Z337" i="10"/>
  <c r="Y337" i="10"/>
  <c r="X337" i="10"/>
  <c r="W337" i="10"/>
  <c r="V337" i="10"/>
  <c r="U337" i="10"/>
  <c r="T337" i="10"/>
  <c r="S337" i="10"/>
  <c r="R337" i="10"/>
  <c r="Q337" i="10"/>
  <c r="P337" i="10"/>
  <c r="O337" i="10"/>
  <c r="N337" i="10"/>
  <c r="M337" i="10"/>
  <c r="L337" i="10"/>
  <c r="K337" i="10"/>
  <c r="J337" i="10"/>
  <c r="I337" i="10"/>
  <c r="H337" i="10"/>
  <c r="G337" i="10"/>
  <c r="F337" i="10"/>
  <c r="E337" i="10"/>
  <c r="D337" i="10"/>
  <c r="AT359" i="10"/>
  <c r="AS359" i="10"/>
  <c r="AR359" i="10"/>
  <c r="AQ359" i="10"/>
  <c r="AP359" i="10"/>
  <c r="AM359" i="10"/>
  <c r="AL359" i="10"/>
  <c r="AK359" i="10"/>
  <c r="AJ359" i="10"/>
  <c r="AI359" i="10"/>
  <c r="AH359" i="10"/>
  <c r="AG359" i="10"/>
  <c r="AF359" i="10"/>
  <c r="AE359" i="10"/>
  <c r="AD359" i="10"/>
  <c r="AC359" i="10"/>
  <c r="AB359" i="10"/>
  <c r="Z359" i="10"/>
  <c r="Y359" i="10"/>
  <c r="X359" i="10"/>
  <c r="W359" i="10"/>
  <c r="V359" i="10"/>
  <c r="U359" i="10"/>
  <c r="T359" i="10"/>
  <c r="S359" i="10"/>
  <c r="R359" i="10"/>
  <c r="Q359" i="10"/>
  <c r="P359" i="10"/>
  <c r="O359" i="10"/>
  <c r="N359" i="10"/>
  <c r="M359" i="10"/>
  <c r="L359" i="10"/>
  <c r="K359" i="10"/>
  <c r="J359" i="10"/>
  <c r="I359" i="10"/>
  <c r="H359" i="10"/>
  <c r="G359" i="10"/>
  <c r="F359" i="10"/>
  <c r="E359" i="10"/>
  <c r="D359" i="10"/>
  <c r="AT358" i="10"/>
  <c r="AS358" i="10"/>
  <c r="AR358" i="10"/>
  <c r="AQ358" i="10"/>
  <c r="AP358" i="10"/>
  <c r="AM358" i="10"/>
  <c r="AL358" i="10"/>
  <c r="AK358" i="10"/>
  <c r="AJ358" i="10"/>
  <c r="AI358" i="10"/>
  <c r="AH358" i="10"/>
  <c r="AG358" i="10"/>
  <c r="AF358" i="10"/>
  <c r="AE358" i="10"/>
  <c r="AD358" i="10"/>
  <c r="AC358" i="10"/>
  <c r="AB358" i="10"/>
  <c r="Z358" i="10"/>
  <c r="Y358" i="10"/>
  <c r="X358" i="10"/>
  <c r="W358" i="10"/>
  <c r="V358" i="10"/>
  <c r="U358" i="10"/>
  <c r="T358" i="10"/>
  <c r="S358" i="10"/>
  <c r="R358" i="10"/>
  <c r="Q358" i="10"/>
  <c r="P358" i="10"/>
  <c r="O358" i="10"/>
  <c r="N358" i="10"/>
  <c r="M358" i="10"/>
  <c r="L358" i="10"/>
  <c r="K358" i="10"/>
  <c r="J358" i="10"/>
  <c r="I358" i="10"/>
  <c r="H358" i="10"/>
  <c r="G358" i="10"/>
  <c r="F358" i="10"/>
  <c r="E358" i="10"/>
  <c r="D358" i="10"/>
  <c r="AT357" i="10"/>
  <c r="AS357" i="10"/>
  <c r="AR357" i="10"/>
  <c r="AQ357" i="10"/>
  <c r="AP357" i="10"/>
  <c r="AM357" i="10"/>
  <c r="AL357" i="10"/>
  <c r="AK357" i="10"/>
  <c r="AJ357" i="10"/>
  <c r="AI357" i="10"/>
  <c r="AH357" i="10"/>
  <c r="AG357" i="10"/>
  <c r="AF357" i="10"/>
  <c r="AE357" i="10"/>
  <c r="AD357" i="10"/>
  <c r="AC357" i="10"/>
  <c r="AB357" i="10"/>
  <c r="Z357" i="10"/>
  <c r="Y357" i="10"/>
  <c r="X357" i="10"/>
  <c r="W357" i="10"/>
  <c r="V357" i="10"/>
  <c r="U357" i="10"/>
  <c r="T357" i="10"/>
  <c r="S357" i="10"/>
  <c r="R357" i="10"/>
  <c r="Q357" i="10"/>
  <c r="P357" i="10"/>
  <c r="O357" i="10"/>
  <c r="N357" i="10"/>
  <c r="M357" i="10"/>
  <c r="L357" i="10"/>
  <c r="K357" i="10"/>
  <c r="J357" i="10"/>
  <c r="I357" i="10"/>
  <c r="H357" i="10"/>
  <c r="G357" i="10"/>
  <c r="F357" i="10"/>
  <c r="E357" i="10"/>
  <c r="D357" i="10"/>
  <c r="AT356" i="10"/>
  <c r="AS356" i="10"/>
  <c r="AR356" i="10"/>
  <c r="AQ356" i="10"/>
  <c r="AP356" i="10"/>
  <c r="AM356" i="10"/>
  <c r="AL356" i="10"/>
  <c r="AK356" i="10"/>
  <c r="AJ356" i="10"/>
  <c r="AI356" i="10"/>
  <c r="AH356" i="10"/>
  <c r="AG356" i="10"/>
  <c r="AF356" i="10"/>
  <c r="AE356" i="10"/>
  <c r="AD356" i="10"/>
  <c r="AC356" i="10"/>
  <c r="AB356" i="10"/>
  <c r="Z356" i="10"/>
  <c r="Y356" i="10"/>
  <c r="X356" i="10"/>
  <c r="W356" i="10"/>
  <c r="V356" i="10"/>
  <c r="U356" i="10"/>
  <c r="T356" i="10"/>
  <c r="S356" i="10"/>
  <c r="R356" i="10"/>
  <c r="Q356" i="10"/>
  <c r="P356" i="10"/>
  <c r="O356" i="10"/>
  <c r="N356" i="10"/>
  <c r="M356" i="10"/>
  <c r="L356" i="10"/>
  <c r="K356" i="10"/>
  <c r="J356" i="10"/>
  <c r="I356" i="10"/>
  <c r="H356" i="10"/>
  <c r="G356" i="10"/>
  <c r="F356" i="10"/>
  <c r="E356" i="10"/>
  <c r="D356" i="10"/>
  <c r="AT355" i="10"/>
  <c r="AS355" i="10"/>
  <c r="AR355" i="10"/>
  <c r="AQ355" i="10"/>
  <c r="AP355" i="10"/>
  <c r="AM355" i="10"/>
  <c r="AL355" i="10"/>
  <c r="AK355" i="10"/>
  <c r="AJ355" i="10"/>
  <c r="AI355" i="10"/>
  <c r="AH355" i="10"/>
  <c r="AG355" i="10"/>
  <c r="AF355" i="10"/>
  <c r="AE355" i="10"/>
  <c r="AD355" i="10"/>
  <c r="AC355" i="10"/>
  <c r="AB355" i="10"/>
  <c r="Z355" i="10"/>
  <c r="Y355" i="10"/>
  <c r="X355" i="10"/>
  <c r="W355" i="10"/>
  <c r="V355" i="10"/>
  <c r="U355" i="10"/>
  <c r="T355" i="10"/>
  <c r="S355" i="10"/>
  <c r="R355" i="10"/>
  <c r="Q355" i="10"/>
  <c r="P355" i="10"/>
  <c r="O355" i="10"/>
  <c r="N355" i="10"/>
  <c r="M355" i="10"/>
  <c r="L355" i="10"/>
  <c r="K355" i="10"/>
  <c r="J355" i="10"/>
  <c r="I355" i="10"/>
  <c r="H355" i="10"/>
  <c r="G355" i="10"/>
  <c r="F355" i="10"/>
  <c r="E355" i="10"/>
  <c r="D355" i="10"/>
  <c r="AT354" i="10"/>
  <c r="AS354" i="10"/>
  <c r="AR354" i="10"/>
  <c r="AQ354" i="10"/>
  <c r="AP354" i="10"/>
  <c r="AM354" i="10"/>
  <c r="AL354" i="10"/>
  <c r="AK354" i="10"/>
  <c r="AJ354" i="10"/>
  <c r="AI354" i="10"/>
  <c r="AH354" i="10"/>
  <c r="AG354" i="10"/>
  <c r="AF354" i="10"/>
  <c r="AE354" i="10"/>
  <c r="AD354" i="10"/>
  <c r="AC354" i="10"/>
  <c r="AB354" i="10"/>
  <c r="Z354" i="10"/>
  <c r="Y354" i="10"/>
  <c r="X354" i="10"/>
  <c r="W354" i="10"/>
  <c r="V354" i="10"/>
  <c r="U354" i="10"/>
  <c r="T354" i="10"/>
  <c r="S354" i="10"/>
  <c r="R354" i="10"/>
  <c r="Q354" i="10"/>
  <c r="P354" i="10"/>
  <c r="O354" i="10"/>
  <c r="N354" i="10"/>
  <c r="M354" i="10"/>
  <c r="L354" i="10"/>
  <c r="K354" i="10"/>
  <c r="J354" i="10"/>
  <c r="I354" i="10"/>
  <c r="H354" i="10"/>
  <c r="G354" i="10"/>
  <c r="F354" i="10"/>
  <c r="E354" i="10"/>
  <c r="D354" i="10"/>
  <c r="AT353" i="10"/>
  <c r="AS353" i="10"/>
  <c r="AR353" i="10"/>
  <c r="AQ353" i="10"/>
  <c r="AP353" i="10"/>
  <c r="AM353" i="10"/>
  <c r="AL353" i="10"/>
  <c r="AK353" i="10"/>
  <c r="AJ353" i="10"/>
  <c r="AI353" i="10"/>
  <c r="AH353" i="10"/>
  <c r="AG353" i="10"/>
  <c r="AF353" i="10"/>
  <c r="AE353" i="10"/>
  <c r="AD353" i="10"/>
  <c r="AC353" i="10"/>
  <c r="AB353" i="10"/>
  <c r="Z353" i="10"/>
  <c r="Y353" i="10"/>
  <c r="X353" i="10"/>
  <c r="W353" i="10"/>
  <c r="V353" i="10"/>
  <c r="U353" i="10"/>
  <c r="T353" i="10"/>
  <c r="S353" i="10"/>
  <c r="R353" i="10"/>
  <c r="Q353" i="10"/>
  <c r="P353" i="10"/>
  <c r="O353" i="10"/>
  <c r="N353" i="10"/>
  <c r="M353" i="10"/>
  <c r="L353" i="10"/>
  <c r="K353" i="10"/>
  <c r="J353" i="10"/>
  <c r="I353" i="10"/>
  <c r="H353" i="10"/>
  <c r="G353" i="10"/>
  <c r="F353" i="10"/>
  <c r="E353" i="10"/>
  <c r="D353" i="10"/>
  <c r="AT351" i="10"/>
  <c r="AS351" i="10"/>
  <c r="AR351" i="10"/>
  <c r="AQ351" i="10"/>
  <c r="AP351" i="10"/>
  <c r="AM351" i="10"/>
  <c r="AL351" i="10"/>
  <c r="AK351" i="10"/>
  <c r="AJ351" i="10"/>
  <c r="AI351" i="10"/>
  <c r="AH351" i="10"/>
  <c r="AG351" i="10"/>
  <c r="AF351" i="10"/>
  <c r="AE351" i="10"/>
  <c r="AD351" i="10"/>
  <c r="AC351" i="10"/>
  <c r="AB351" i="10"/>
  <c r="Z351" i="10"/>
  <c r="Y351" i="10"/>
  <c r="X351" i="10"/>
  <c r="W351" i="10"/>
  <c r="V351" i="10"/>
  <c r="U351" i="10"/>
  <c r="T351" i="10"/>
  <c r="S351" i="10"/>
  <c r="R351" i="10"/>
  <c r="Q351" i="10"/>
  <c r="P351" i="10"/>
  <c r="O351" i="10"/>
  <c r="N351" i="10"/>
  <c r="M351" i="10"/>
  <c r="L351" i="10"/>
  <c r="K351" i="10"/>
  <c r="J351" i="10"/>
  <c r="I351" i="10"/>
  <c r="H351" i="10"/>
  <c r="G351" i="10"/>
  <c r="F351" i="10"/>
  <c r="E351" i="10"/>
  <c r="D351" i="10"/>
  <c r="AT350" i="10"/>
  <c r="AS350" i="10"/>
  <c r="AR350" i="10"/>
  <c r="AQ350" i="10"/>
  <c r="AP350" i="10"/>
  <c r="AM350" i="10"/>
  <c r="AL350" i="10"/>
  <c r="AK350" i="10"/>
  <c r="AJ350" i="10"/>
  <c r="AI350" i="10"/>
  <c r="AH350" i="10"/>
  <c r="AG350" i="10"/>
  <c r="AF350" i="10"/>
  <c r="AE350" i="10"/>
  <c r="AD350" i="10"/>
  <c r="AC350" i="10"/>
  <c r="AB350" i="10"/>
  <c r="Z350" i="10"/>
  <c r="Y350" i="10"/>
  <c r="X350" i="10"/>
  <c r="W350" i="10"/>
  <c r="V350" i="10"/>
  <c r="U350" i="10"/>
  <c r="T350" i="10"/>
  <c r="S350" i="10"/>
  <c r="R350" i="10"/>
  <c r="Q350" i="10"/>
  <c r="P350" i="10"/>
  <c r="O350" i="10"/>
  <c r="N350" i="10"/>
  <c r="M350" i="10"/>
  <c r="L350" i="10"/>
  <c r="K350" i="10"/>
  <c r="J350" i="10"/>
  <c r="I350" i="10"/>
  <c r="H350" i="10"/>
  <c r="G350" i="10"/>
  <c r="F350" i="10"/>
  <c r="E350" i="10"/>
  <c r="D350" i="10"/>
  <c r="AT349" i="10"/>
  <c r="AS349" i="10"/>
  <c r="AR349" i="10"/>
  <c r="AQ349" i="10"/>
  <c r="AP349" i="10"/>
  <c r="AM349" i="10"/>
  <c r="AL349" i="10"/>
  <c r="AK349" i="10"/>
  <c r="AJ349" i="10"/>
  <c r="AI349" i="10"/>
  <c r="AH349" i="10"/>
  <c r="AG349" i="10"/>
  <c r="AF349" i="10"/>
  <c r="AE349" i="10"/>
  <c r="AD349" i="10"/>
  <c r="AC349" i="10"/>
  <c r="AB349" i="10"/>
  <c r="Z349" i="10"/>
  <c r="Y349" i="10"/>
  <c r="X349" i="10"/>
  <c r="W349" i="10"/>
  <c r="V349" i="10"/>
  <c r="U349" i="10"/>
  <c r="T349" i="10"/>
  <c r="S349" i="10"/>
  <c r="R349" i="10"/>
  <c r="Q349" i="10"/>
  <c r="P349" i="10"/>
  <c r="O349" i="10"/>
  <c r="N349" i="10"/>
  <c r="M349" i="10"/>
  <c r="L349" i="10"/>
  <c r="K349" i="10"/>
  <c r="J349" i="10"/>
  <c r="I349" i="10"/>
  <c r="H349" i="10"/>
  <c r="G349" i="10"/>
  <c r="F349" i="10"/>
  <c r="E349" i="10"/>
  <c r="D349" i="10"/>
  <c r="AT348" i="10"/>
  <c r="AS348" i="10"/>
  <c r="AR348" i="10"/>
  <c r="AQ348" i="10"/>
  <c r="AP348" i="10"/>
  <c r="AM348" i="10"/>
  <c r="AL348" i="10"/>
  <c r="AK348" i="10"/>
  <c r="AJ348" i="10"/>
  <c r="AI348" i="10"/>
  <c r="AH348" i="10"/>
  <c r="AG348" i="10"/>
  <c r="AF348" i="10"/>
  <c r="AE348" i="10"/>
  <c r="AD348" i="10"/>
  <c r="AC348" i="10"/>
  <c r="AB348" i="10"/>
  <c r="Z348" i="10"/>
  <c r="Y348" i="10"/>
  <c r="X348" i="10"/>
  <c r="W348" i="10"/>
  <c r="V348" i="10"/>
  <c r="U348" i="10"/>
  <c r="T348" i="10"/>
  <c r="S348" i="10"/>
  <c r="R348" i="10"/>
  <c r="Q348" i="10"/>
  <c r="P348" i="10"/>
  <c r="O348" i="10"/>
  <c r="N348" i="10"/>
  <c r="M348" i="10"/>
  <c r="L348" i="10"/>
  <c r="K348" i="10"/>
  <c r="J348" i="10"/>
  <c r="I348" i="10"/>
  <c r="H348" i="10"/>
  <c r="G348" i="10"/>
  <c r="F348" i="10"/>
  <c r="E348" i="10"/>
  <c r="D348" i="10"/>
  <c r="AT347" i="10"/>
  <c r="AS347" i="10"/>
  <c r="AR347" i="10"/>
  <c r="AQ347" i="10"/>
  <c r="AP347" i="10"/>
  <c r="AM347" i="10"/>
  <c r="AL347" i="10"/>
  <c r="AK347" i="10"/>
  <c r="AJ347" i="10"/>
  <c r="AI347" i="10"/>
  <c r="AH347" i="10"/>
  <c r="AG347" i="10"/>
  <c r="AF347" i="10"/>
  <c r="AE347" i="10"/>
  <c r="AD347" i="10"/>
  <c r="AC347" i="10"/>
  <c r="AB347" i="10"/>
  <c r="Z347" i="10"/>
  <c r="Y347" i="10"/>
  <c r="X347" i="10"/>
  <c r="W347" i="10"/>
  <c r="V347" i="10"/>
  <c r="U347" i="10"/>
  <c r="T347" i="10"/>
  <c r="S347" i="10"/>
  <c r="R347" i="10"/>
  <c r="Q347" i="10"/>
  <c r="P347" i="10"/>
  <c r="O347" i="10"/>
  <c r="N347" i="10"/>
  <c r="M347" i="10"/>
  <c r="L347" i="10"/>
  <c r="K347" i="10"/>
  <c r="J347" i="10"/>
  <c r="I347" i="10"/>
  <c r="H347" i="10"/>
  <c r="G347" i="10"/>
  <c r="F347" i="10"/>
  <c r="E347" i="10"/>
  <c r="D347" i="10"/>
  <c r="AT346" i="10"/>
  <c r="AS346" i="10"/>
  <c r="AR346" i="10"/>
  <c r="AQ346" i="10"/>
  <c r="AP346" i="10"/>
  <c r="AM346" i="10"/>
  <c r="AL346" i="10"/>
  <c r="AK346" i="10"/>
  <c r="AJ346" i="10"/>
  <c r="AI346" i="10"/>
  <c r="AH346" i="10"/>
  <c r="AG346" i="10"/>
  <c r="AF346" i="10"/>
  <c r="AE346" i="10"/>
  <c r="AD346" i="10"/>
  <c r="AC346" i="10"/>
  <c r="AB346" i="10"/>
  <c r="Z346" i="10"/>
  <c r="Y346" i="10"/>
  <c r="X346" i="10"/>
  <c r="W346" i="10"/>
  <c r="V346" i="10"/>
  <c r="U346" i="10"/>
  <c r="T346" i="10"/>
  <c r="S346" i="10"/>
  <c r="R346" i="10"/>
  <c r="Q346" i="10"/>
  <c r="P346" i="10"/>
  <c r="O346" i="10"/>
  <c r="N346" i="10"/>
  <c r="M346" i="10"/>
  <c r="L346" i="10"/>
  <c r="K346" i="10"/>
  <c r="J346" i="10"/>
  <c r="I346" i="10"/>
  <c r="H346" i="10"/>
  <c r="G346" i="10"/>
  <c r="F346" i="10"/>
  <c r="E346" i="10"/>
  <c r="D346" i="10"/>
  <c r="AT345" i="10"/>
  <c r="AS345" i="10"/>
  <c r="AR345" i="10"/>
  <c r="AQ345" i="10"/>
  <c r="AP345" i="10"/>
  <c r="AM345" i="10"/>
  <c r="AL345" i="10"/>
  <c r="AK345" i="10"/>
  <c r="AJ345" i="10"/>
  <c r="AI345" i="10"/>
  <c r="AH345" i="10"/>
  <c r="AG345" i="10"/>
  <c r="AF345" i="10"/>
  <c r="AE345" i="10"/>
  <c r="AD345" i="10"/>
  <c r="AC345" i="10"/>
  <c r="AB345" i="10"/>
  <c r="Z345" i="10"/>
  <c r="Y345" i="10"/>
  <c r="X345" i="10"/>
  <c r="W345" i="10"/>
  <c r="V345" i="10"/>
  <c r="U345" i="10"/>
  <c r="T345" i="10"/>
  <c r="S345" i="10"/>
  <c r="R345" i="10"/>
  <c r="Q345" i="10"/>
  <c r="P345" i="10"/>
  <c r="O345" i="10"/>
  <c r="N345" i="10"/>
  <c r="M345" i="10"/>
  <c r="L345" i="10"/>
  <c r="K345" i="10"/>
  <c r="J345" i="10"/>
  <c r="I345" i="10"/>
  <c r="H345" i="10"/>
  <c r="G345" i="10"/>
  <c r="F345" i="10"/>
  <c r="E345" i="10"/>
  <c r="D345" i="10"/>
  <c r="AT343" i="10"/>
  <c r="AS343" i="10"/>
  <c r="AR343" i="10"/>
  <c r="AQ343" i="10"/>
  <c r="AP343" i="10"/>
  <c r="AM343" i="10"/>
  <c r="AL343" i="10"/>
  <c r="AK343" i="10"/>
  <c r="AJ343" i="10"/>
  <c r="AI343" i="10"/>
  <c r="AH343" i="10"/>
  <c r="AG343" i="10"/>
  <c r="AF343" i="10"/>
  <c r="AE343" i="10"/>
  <c r="AD343" i="10"/>
  <c r="AC343" i="10"/>
  <c r="AB343" i="10"/>
  <c r="Z343" i="10"/>
  <c r="Y343" i="10"/>
  <c r="X343" i="10"/>
  <c r="W343" i="10"/>
  <c r="V343" i="10"/>
  <c r="U343" i="10"/>
  <c r="T343" i="10"/>
  <c r="S343" i="10"/>
  <c r="R343" i="10"/>
  <c r="Q343" i="10"/>
  <c r="P343" i="10"/>
  <c r="O343" i="10"/>
  <c r="N343" i="10"/>
  <c r="M343" i="10"/>
  <c r="L343" i="10"/>
  <c r="K343" i="10"/>
  <c r="J343" i="10"/>
  <c r="I343" i="10"/>
  <c r="H343" i="10"/>
  <c r="G343" i="10"/>
  <c r="F343" i="10"/>
  <c r="E343" i="10"/>
  <c r="D343" i="10"/>
  <c r="AT342" i="10"/>
  <c r="AS342" i="10"/>
  <c r="AR342" i="10"/>
  <c r="AQ342" i="10"/>
  <c r="AP342" i="10"/>
  <c r="AM342" i="10"/>
  <c r="AL342" i="10"/>
  <c r="AK342" i="10"/>
  <c r="AJ342" i="10"/>
  <c r="AI342" i="10"/>
  <c r="AH342" i="10"/>
  <c r="AG342" i="10"/>
  <c r="AF342" i="10"/>
  <c r="AE342" i="10"/>
  <c r="AD342" i="10"/>
  <c r="AC342" i="10"/>
  <c r="AB342" i="10"/>
  <c r="Z342" i="10"/>
  <c r="Y342" i="10"/>
  <c r="X342" i="10"/>
  <c r="W342" i="10"/>
  <c r="V342" i="10"/>
  <c r="U342" i="10"/>
  <c r="T342" i="10"/>
  <c r="S342" i="10"/>
  <c r="R342" i="10"/>
  <c r="Q342" i="10"/>
  <c r="P342" i="10"/>
  <c r="O342" i="10"/>
  <c r="N342" i="10"/>
  <c r="M342" i="10"/>
  <c r="L342" i="10"/>
  <c r="K342" i="10"/>
  <c r="J342" i="10"/>
  <c r="I342" i="10"/>
  <c r="H342" i="10"/>
  <c r="G342" i="10"/>
  <c r="F342" i="10"/>
  <c r="E342" i="10"/>
  <c r="D342" i="10"/>
  <c r="AT341" i="10"/>
  <c r="AS341" i="10"/>
  <c r="AR341" i="10"/>
  <c r="AQ341" i="10"/>
  <c r="AP341" i="10"/>
  <c r="AM341" i="10"/>
  <c r="AL341" i="10"/>
  <c r="AK341" i="10"/>
  <c r="AJ341" i="10"/>
  <c r="AI341" i="10"/>
  <c r="AH341" i="10"/>
  <c r="AG341" i="10"/>
  <c r="AF341" i="10"/>
  <c r="AE341" i="10"/>
  <c r="AD341" i="10"/>
  <c r="AC341" i="10"/>
  <c r="AB341" i="10"/>
  <c r="Z341" i="10"/>
  <c r="Y341" i="10"/>
  <c r="X341" i="10"/>
  <c r="W341" i="10"/>
  <c r="V341" i="10"/>
  <c r="U341" i="10"/>
  <c r="T341" i="10"/>
  <c r="S341" i="10"/>
  <c r="R341" i="10"/>
  <c r="Q341" i="10"/>
  <c r="P341" i="10"/>
  <c r="O341" i="10"/>
  <c r="N341" i="10"/>
  <c r="M341" i="10"/>
  <c r="L341" i="10"/>
  <c r="K341" i="10"/>
  <c r="J341" i="10"/>
  <c r="I341" i="10"/>
  <c r="H341" i="10"/>
  <c r="G341" i="10"/>
  <c r="F341" i="10"/>
  <c r="E341" i="10"/>
  <c r="D341" i="10"/>
  <c r="AT340" i="10"/>
  <c r="AS340" i="10"/>
  <c r="AR340" i="10"/>
  <c r="AQ340" i="10"/>
  <c r="AP340" i="10"/>
  <c r="AM340" i="10"/>
  <c r="AL340" i="10"/>
  <c r="AK340" i="10"/>
  <c r="AJ340" i="10"/>
  <c r="AI340" i="10"/>
  <c r="AH340" i="10"/>
  <c r="AG340" i="10"/>
  <c r="AF340" i="10"/>
  <c r="AE340" i="10"/>
  <c r="AD340" i="10"/>
  <c r="AC340" i="10"/>
  <c r="AB340" i="10"/>
  <c r="Z340" i="10"/>
  <c r="Y340" i="10"/>
  <c r="X340" i="10"/>
  <c r="W340" i="10"/>
  <c r="V340" i="10"/>
  <c r="U340" i="10"/>
  <c r="T340" i="10"/>
  <c r="S340" i="10"/>
  <c r="R340" i="10"/>
  <c r="Q340" i="10"/>
  <c r="P340" i="10"/>
  <c r="O340" i="10"/>
  <c r="N340" i="10"/>
  <c r="M340" i="10"/>
  <c r="L340" i="10"/>
  <c r="K340" i="10"/>
  <c r="J340" i="10"/>
  <c r="I340" i="10"/>
  <c r="H340" i="10"/>
  <c r="G340" i="10"/>
  <c r="F340" i="10"/>
  <c r="E340" i="10"/>
  <c r="D340" i="10"/>
  <c r="AT339" i="10"/>
  <c r="AS339" i="10"/>
  <c r="AR339" i="10"/>
  <c r="AQ339" i="10"/>
  <c r="AP339" i="10"/>
  <c r="AM339" i="10"/>
  <c r="AL339" i="10"/>
  <c r="AK339" i="10"/>
  <c r="AJ339" i="10"/>
  <c r="AI339" i="10"/>
  <c r="AH339" i="10"/>
  <c r="AG339" i="10"/>
  <c r="AF339" i="10"/>
  <c r="AE339" i="10"/>
  <c r="AD339" i="10"/>
  <c r="AC339" i="10"/>
  <c r="AB339" i="10"/>
  <c r="Z339" i="10"/>
  <c r="Y339" i="10"/>
  <c r="X339" i="10"/>
  <c r="W339" i="10"/>
  <c r="V339" i="10"/>
  <c r="U339" i="10"/>
  <c r="T339" i="10"/>
  <c r="S339" i="10"/>
  <c r="R339" i="10"/>
  <c r="Q339" i="10"/>
  <c r="P339" i="10"/>
  <c r="O339" i="10"/>
  <c r="N339" i="10"/>
  <c r="M339" i="10"/>
  <c r="L339" i="10"/>
  <c r="K339" i="10"/>
  <c r="J339" i="10"/>
  <c r="I339" i="10"/>
  <c r="H339" i="10"/>
  <c r="G339" i="10"/>
  <c r="F339" i="10"/>
  <c r="E339" i="10"/>
  <c r="D339" i="10"/>
  <c r="AT338" i="10"/>
  <c r="AS338" i="10"/>
  <c r="AR338" i="10"/>
  <c r="AQ338" i="10"/>
  <c r="AP338" i="10"/>
  <c r="AM338" i="10"/>
  <c r="AL338" i="10"/>
  <c r="AK338" i="10"/>
  <c r="AJ338" i="10"/>
  <c r="AI338" i="10"/>
  <c r="AH338" i="10"/>
  <c r="AG338" i="10"/>
  <c r="AF338" i="10"/>
  <c r="AE338" i="10"/>
  <c r="AD338" i="10"/>
  <c r="AC338" i="10"/>
  <c r="AB338" i="10"/>
  <c r="Z338" i="10"/>
  <c r="Y338" i="10"/>
  <c r="X338" i="10"/>
  <c r="W338" i="10"/>
  <c r="V338" i="10"/>
  <c r="U338" i="10"/>
  <c r="T338" i="10"/>
  <c r="S338" i="10"/>
  <c r="R338" i="10"/>
  <c r="Q338" i="10"/>
  <c r="P338" i="10"/>
  <c r="O338" i="10"/>
  <c r="N338" i="10"/>
  <c r="M338" i="10"/>
  <c r="L338" i="10"/>
  <c r="K338" i="10"/>
  <c r="J338" i="10"/>
  <c r="I338" i="10"/>
  <c r="H338" i="10"/>
  <c r="G338" i="10"/>
  <c r="F338" i="10"/>
  <c r="E338" i="10"/>
  <c r="D338" i="10"/>
  <c r="AT336" i="10"/>
  <c r="AS336" i="10"/>
  <c r="AR336" i="10"/>
  <c r="AQ336" i="10"/>
  <c r="AP336" i="10"/>
  <c r="AM336" i="10"/>
  <c r="AL336" i="10"/>
  <c r="AK336" i="10"/>
  <c r="AJ336" i="10"/>
  <c r="AI336" i="10"/>
  <c r="AH336" i="10"/>
  <c r="AG336" i="10"/>
  <c r="AF336" i="10"/>
  <c r="AE336" i="10"/>
  <c r="AD336" i="10"/>
  <c r="AC336" i="10"/>
  <c r="AB336" i="10"/>
  <c r="Z336" i="10"/>
  <c r="Y336" i="10"/>
  <c r="X336" i="10"/>
  <c r="W336" i="10"/>
  <c r="V336" i="10"/>
  <c r="U336" i="10"/>
  <c r="T336" i="10"/>
  <c r="S336" i="10"/>
  <c r="R336" i="10"/>
  <c r="Q336" i="10"/>
  <c r="P336" i="10"/>
  <c r="O336" i="10"/>
  <c r="N336" i="10"/>
  <c r="M336" i="10"/>
  <c r="L336" i="10"/>
  <c r="K336" i="10"/>
  <c r="J336" i="10"/>
  <c r="I336" i="10"/>
  <c r="H336" i="10"/>
  <c r="G336" i="10"/>
  <c r="F336" i="10"/>
  <c r="E336" i="10"/>
  <c r="D336" i="10"/>
  <c r="AT335" i="10"/>
  <c r="AS335" i="10"/>
  <c r="AR335" i="10"/>
  <c r="AQ335" i="10"/>
  <c r="AP335" i="10"/>
  <c r="AM335" i="10"/>
  <c r="AL335" i="10"/>
  <c r="AK335" i="10"/>
  <c r="AJ335" i="10"/>
  <c r="AI335" i="10"/>
  <c r="AH335" i="10"/>
  <c r="AG335" i="10"/>
  <c r="AF335" i="10"/>
  <c r="AE335" i="10"/>
  <c r="AD335" i="10"/>
  <c r="AC335" i="10"/>
  <c r="AB335" i="10"/>
  <c r="Z335" i="10"/>
  <c r="Y335" i="10"/>
  <c r="X335" i="10"/>
  <c r="W335" i="10"/>
  <c r="V335" i="10"/>
  <c r="U335" i="10"/>
  <c r="T335" i="10"/>
  <c r="S335" i="10"/>
  <c r="R335" i="10"/>
  <c r="Q335" i="10"/>
  <c r="P335" i="10"/>
  <c r="O335" i="10"/>
  <c r="N335" i="10"/>
  <c r="M335" i="10"/>
  <c r="L335" i="10"/>
  <c r="K335" i="10"/>
  <c r="J335" i="10"/>
  <c r="I335" i="10"/>
  <c r="H335" i="10"/>
  <c r="G335" i="10"/>
  <c r="F335" i="10"/>
  <c r="E335" i="10"/>
  <c r="D335" i="10"/>
  <c r="AT334" i="10"/>
  <c r="AS334" i="10"/>
  <c r="AR334" i="10"/>
  <c r="AQ334" i="10"/>
  <c r="AP334" i="10"/>
  <c r="AM334" i="10"/>
  <c r="AL334" i="10"/>
  <c r="AK334" i="10"/>
  <c r="AJ334" i="10"/>
  <c r="AI334" i="10"/>
  <c r="AH334" i="10"/>
  <c r="AG334" i="10"/>
  <c r="AF334" i="10"/>
  <c r="AE334" i="10"/>
  <c r="AD334" i="10"/>
  <c r="AC334" i="10"/>
  <c r="AB334" i="10"/>
  <c r="Z334" i="10"/>
  <c r="Y334" i="10"/>
  <c r="X334" i="10"/>
  <c r="W334" i="10"/>
  <c r="V334" i="10"/>
  <c r="U334" i="10"/>
  <c r="T334" i="10"/>
  <c r="S334" i="10"/>
  <c r="R334" i="10"/>
  <c r="Q334" i="10"/>
  <c r="P334" i="10"/>
  <c r="O334" i="10"/>
  <c r="N334" i="10"/>
  <c r="M334" i="10"/>
  <c r="L334" i="10"/>
  <c r="K334" i="10"/>
  <c r="J334" i="10"/>
  <c r="I334" i="10"/>
  <c r="H334" i="10"/>
  <c r="G334" i="10"/>
  <c r="F334" i="10"/>
  <c r="E334" i="10"/>
  <c r="D334" i="10"/>
  <c r="AT333" i="10"/>
  <c r="AS333" i="10"/>
  <c r="AR333" i="10"/>
  <c r="AQ333" i="10"/>
  <c r="AP333" i="10"/>
  <c r="AM333" i="10"/>
  <c r="AL333" i="10"/>
  <c r="AK333" i="10"/>
  <c r="AJ333" i="10"/>
  <c r="AI333" i="10"/>
  <c r="AH333" i="10"/>
  <c r="AG333" i="10"/>
  <c r="AF333" i="10"/>
  <c r="AE333" i="10"/>
  <c r="AD333" i="10"/>
  <c r="AC333" i="10"/>
  <c r="AB333" i="10"/>
  <c r="Z333" i="10"/>
  <c r="Y333" i="10"/>
  <c r="X333" i="10"/>
  <c r="W333" i="10"/>
  <c r="V333" i="10"/>
  <c r="U333" i="10"/>
  <c r="T333" i="10"/>
  <c r="S333" i="10"/>
  <c r="R333" i="10"/>
  <c r="Q333" i="10"/>
  <c r="P333" i="10"/>
  <c r="O333" i="10"/>
  <c r="N333" i="10"/>
  <c r="M333" i="10"/>
  <c r="L333" i="10"/>
  <c r="K333" i="10"/>
  <c r="J333" i="10"/>
  <c r="I333" i="10"/>
  <c r="H333" i="10"/>
  <c r="G333" i="10"/>
  <c r="F333" i="10"/>
  <c r="E333" i="10"/>
  <c r="D333" i="10"/>
  <c r="AT332" i="10"/>
  <c r="AS332" i="10"/>
  <c r="AR332" i="10"/>
  <c r="AQ332" i="10"/>
  <c r="AP332" i="10"/>
  <c r="AM332" i="10"/>
  <c r="AL332" i="10"/>
  <c r="AK332" i="10"/>
  <c r="AJ332" i="10"/>
  <c r="AI332" i="10"/>
  <c r="AH332" i="10"/>
  <c r="AG332" i="10"/>
  <c r="AF332" i="10"/>
  <c r="AE332" i="10"/>
  <c r="AD332" i="10"/>
  <c r="AC332" i="10"/>
  <c r="AB332" i="10"/>
  <c r="Z332" i="10"/>
  <c r="Y332" i="10"/>
  <c r="X332" i="10"/>
  <c r="W332" i="10"/>
  <c r="V332" i="10"/>
  <c r="U332" i="10"/>
  <c r="T332" i="10"/>
  <c r="S332" i="10"/>
  <c r="R332" i="10"/>
  <c r="Q332" i="10"/>
  <c r="P332" i="10"/>
  <c r="O332" i="10"/>
  <c r="N332" i="10"/>
  <c r="M332" i="10"/>
  <c r="L332" i="10"/>
  <c r="K332" i="10"/>
  <c r="J332" i="10"/>
  <c r="I332" i="10"/>
  <c r="H332" i="10"/>
  <c r="G332" i="10"/>
  <c r="F332" i="10"/>
  <c r="E332" i="10"/>
  <c r="D332" i="10"/>
  <c r="AT331" i="10"/>
  <c r="AS331" i="10"/>
  <c r="AR331" i="10"/>
  <c r="AQ331" i="10"/>
  <c r="AP331" i="10"/>
  <c r="AM331" i="10"/>
  <c r="AL331" i="10"/>
  <c r="AK331" i="10"/>
  <c r="AJ331" i="10"/>
  <c r="AI331" i="10"/>
  <c r="AH331" i="10"/>
  <c r="AG331" i="10"/>
  <c r="AF331" i="10"/>
  <c r="AE331" i="10"/>
  <c r="AD331" i="10"/>
  <c r="AC331" i="10"/>
  <c r="AB331" i="10"/>
  <c r="Z331" i="10"/>
  <c r="Y331" i="10"/>
  <c r="X331" i="10"/>
  <c r="W331" i="10"/>
  <c r="V331" i="10"/>
  <c r="U331" i="10"/>
  <c r="T331" i="10"/>
  <c r="S331" i="10"/>
  <c r="R331" i="10"/>
  <c r="Q331" i="10"/>
  <c r="P331" i="10"/>
  <c r="O331" i="10"/>
  <c r="N331" i="10"/>
  <c r="M331" i="10"/>
  <c r="L331" i="10"/>
  <c r="K331" i="10"/>
  <c r="J331" i="10"/>
  <c r="I331" i="10"/>
  <c r="H331" i="10"/>
  <c r="G331" i="10"/>
  <c r="F331" i="10"/>
  <c r="E331" i="10"/>
  <c r="D331" i="10"/>
  <c r="AT330" i="10"/>
  <c r="AS330" i="10"/>
  <c r="AR330" i="10"/>
  <c r="AQ330" i="10"/>
  <c r="AP330" i="10"/>
  <c r="AM330" i="10"/>
  <c r="AL330" i="10"/>
  <c r="AK330" i="10"/>
  <c r="AJ330" i="10"/>
  <c r="AI330" i="10"/>
  <c r="AH330" i="10"/>
  <c r="AG330" i="10"/>
  <c r="AF330" i="10"/>
  <c r="AE330" i="10"/>
  <c r="AD330" i="10"/>
  <c r="AC330" i="10"/>
  <c r="AB330" i="10"/>
  <c r="Z330" i="10"/>
  <c r="Y330" i="10"/>
  <c r="X330" i="10"/>
  <c r="W330" i="10"/>
  <c r="V330" i="10"/>
  <c r="U330" i="10"/>
  <c r="T330" i="10"/>
  <c r="S330" i="10"/>
  <c r="R330" i="10"/>
  <c r="Q330" i="10"/>
  <c r="P330" i="10"/>
  <c r="O330" i="10"/>
  <c r="N330" i="10"/>
  <c r="M330" i="10"/>
  <c r="L330" i="10"/>
  <c r="K330" i="10"/>
  <c r="J330" i="10"/>
  <c r="I330" i="10"/>
  <c r="H330" i="10"/>
  <c r="G330" i="10"/>
  <c r="F330" i="10"/>
  <c r="E330" i="10"/>
  <c r="D330" i="10"/>
  <c r="AT329" i="10"/>
  <c r="AS329" i="10"/>
  <c r="AR329" i="10"/>
  <c r="AQ329" i="10"/>
  <c r="AP329" i="10"/>
  <c r="AM329" i="10"/>
  <c r="AL329" i="10"/>
  <c r="AK329" i="10"/>
  <c r="AJ329" i="10"/>
  <c r="AI329" i="10"/>
  <c r="AH329" i="10"/>
  <c r="AG329" i="10"/>
  <c r="AF329" i="10"/>
  <c r="AE329" i="10"/>
  <c r="AD329" i="10"/>
  <c r="AC329" i="10"/>
  <c r="AB329" i="10"/>
  <c r="Z329" i="10"/>
  <c r="Y329" i="10"/>
  <c r="X329" i="10"/>
  <c r="W329" i="10"/>
  <c r="V329" i="10"/>
  <c r="U329" i="10"/>
  <c r="T329" i="10"/>
  <c r="S329" i="10"/>
  <c r="R329" i="10"/>
  <c r="Q329" i="10"/>
  <c r="P329" i="10"/>
  <c r="O329" i="10"/>
  <c r="N329" i="10"/>
  <c r="M329" i="10"/>
  <c r="L329" i="10"/>
  <c r="K329" i="10"/>
  <c r="J329" i="10"/>
  <c r="I329" i="10"/>
  <c r="H329" i="10"/>
  <c r="G329" i="10"/>
  <c r="F329" i="10"/>
  <c r="E329" i="10"/>
  <c r="D329" i="10"/>
  <c r="AT328" i="10"/>
  <c r="AS328" i="10"/>
  <c r="AR328" i="10"/>
  <c r="AQ328" i="10"/>
  <c r="AP328" i="10"/>
  <c r="AM328" i="10"/>
  <c r="AL328" i="10"/>
  <c r="AK328" i="10"/>
  <c r="AJ328" i="10"/>
  <c r="AI328" i="10"/>
  <c r="AH328" i="10"/>
  <c r="AG328" i="10"/>
  <c r="AF328" i="10"/>
  <c r="AE328" i="10"/>
  <c r="AD328" i="10"/>
  <c r="AC328" i="10"/>
  <c r="AB328" i="10"/>
  <c r="Z328" i="10"/>
  <c r="Y328" i="10"/>
  <c r="X328" i="10"/>
  <c r="W328" i="10"/>
  <c r="V328" i="10"/>
  <c r="U328" i="10"/>
  <c r="T328" i="10"/>
  <c r="S328" i="10"/>
  <c r="R328" i="10"/>
  <c r="Q328" i="10"/>
  <c r="P328" i="10"/>
  <c r="O328" i="10"/>
  <c r="N328" i="10"/>
  <c r="M328" i="10"/>
  <c r="L328" i="10"/>
  <c r="K328" i="10"/>
  <c r="J328" i="10"/>
  <c r="I328" i="10"/>
  <c r="H328" i="10"/>
  <c r="G328" i="10"/>
  <c r="F328" i="10"/>
  <c r="E328" i="10"/>
  <c r="D328" i="10"/>
  <c r="AT327" i="10"/>
  <c r="AS327" i="10"/>
  <c r="AR327" i="10"/>
  <c r="AQ327" i="10"/>
  <c r="AP327" i="10"/>
  <c r="AM327" i="10"/>
  <c r="AL327" i="10"/>
  <c r="AK327" i="10"/>
  <c r="AJ327" i="10"/>
  <c r="AI327" i="10"/>
  <c r="AH327" i="10"/>
  <c r="AG327" i="10"/>
  <c r="AF327" i="10"/>
  <c r="AE327" i="10"/>
  <c r="AD327" i="10"/>
  <c r="AC327" i="10"/>
  <c r="AB327" i="10"/>
  <c r="Z327" i="10"/>
  <c r="Y327" i="10"/>
  <c r="X327" i="10"/>
  <c r="W327" i="10"/>
  <c r="V327" i="10"/>
  <c r="U327" i="10"/>
  <c r="T327" i="10"/>
  <c r="S327" i="10"/>
  <c r="R327" i="10"/>
  <c r="Q327" i="10"/>
  <c r="P327" i="10"/>
  <c r="O327" i="10"/>
  <c r="N327" i="10"/>
  <c r="M327" i="10"/>
  <c r="L327" i="10"/>
  <c r="K327" i="10"/>
  <c r="J327" i="10"/>
  <c r="I327" i="10"/>
  <c r="H327" i="10"/>
  <c r="G327" i="10"/>
  <c r="F327" i="10"/>
  <c r="E327" i="10"/>
  <c r="D327" i="10"/>
  <c r="AT326" i="10"/>
  <c r="AS326" i="10"/>
  <c r="AR326" i="10"/>
  <c r="AQ326" i="10"/>
  <c r="AP326" i="10"/>
  <c r="AM326" i="10"/>
  <c r="AL326" i="10"/>
  <c r="AK326" i="10"/>
  <c r="AJ326" i="10"/>
  <c r="AI326" i="10"/>
  <c r="AH326" i="10"/>
  <c r="AG326" i="10"/>
  <c r="AF326" i="10"/>
  <c r="AE326" i="10"/>
  <c r="AD326" i="10"/>
  <c r="AC326" i="10"/>
  <c r="AB326" i="10"/>
  <c r="Z326" i="10"/>
  <c r="Y326" i="10"/>
  <c r="X326" i="10"/>
  <c r="W326" i="10"/>
  <c r="V326" i="10"/>
  <c r="U326" i="10"/>
  <c r="T326" i="10"/>
  <c r="S326" i="10"/>
  <c r="R326" i="10"/>
  <c r="Q326" i="10"/>
  <c r="P326" i="10"/>
  <c r="O326" i="10"/>
  <c r="N326" i="10"/>
  <c r="M326" i="10"/>
  <c r="L326" i="10"/>
  <c r="K326" i="10"/>
  <c r="J326" i="10"/>
  <c r="I326" i="10"/>
  <c r="H326" i="10"/>
  <c r="G326" i="10"/>
  <c r="F326" i="10"/>
  <c r="E326" i="10"/>
  <c r="D326" i="10"/>
  <c r="AT325" i="10"/>
  <c r="AS325" i="10"/>
  <c r="AR325" i="10"/>
  <c r="AQ325" i="10"/>
  <c r="AP325" i="10"/>
  <c r="AM325" i="10"/>
  <c r="AL325" i="10"/>
  <c r="AK325" i="10"/>
  <c r="AJ325" i="10"/>
  <c r="AI325" i="10"/>
  <c r="AH325" i="10"/>
  <c r="AG325" i="10"/>
  <c r="AF325" i="10"/>
  <c r="AE325" i="10"/>
  <c r="AD325" i="10"/>
  <c r="AC325" i="10"/>
  <c r="AB325" i="10"/>
  <c r="Z325" i="10"/>
  <c r="Y325" i="10"/>
  <c r="X325" i="10"/>
  <c r="W325" i="10"/>
  <c r="V325" i="10"/>
  <c r="U325" i="10"/>
  <c r="T325" i="10"/>
  <c r="S325" i="10"/>
  <c r="R325" i="10"/>
  <c r="Q325" i="10"/>
  <c r="P325" i="10"/>
  <c r="O325" i="10"/>
  <c r="N325" i="10"/>
  <c r="M325" i="10"/>
  <c r="L325" i="10"/>
  <c r="K325" i="10"/>
  <c r="J325" i="10"/>
  <c r="I325" i="10"/>
  <c r="H325" i="10"/>
  <c r="G325" i="10"/>
  <c r="F325" i="10"/>
  <c r="E325" i="10"/>
  <c r="D325" i="10"/>
  <c r="AT324" i="10"/>
  <c r="AS324" i="10"/>
  <c r="AR324" i="10"/>
  <c r="AQ324" i="10"/>
  <c r="AP324" i="10"/>
  <c r="AM324" i="10"/>
  <c r="AL324" i="10"/>
  <c r="AK324" i="10"/>
  <c r="AJ324" i="10"/>
  <c r="AI324" i="10"/>
  <c r="AH324" i="10"/>
  <c r="AG324" i="10"/>
  <c r="AF324" i="10"/>
  <c r="AE324" i="10"/>
  <c r="AD324" i="10"/>
  <c r="AC324" i="10"/>
  <c r="AB324" i="10"/>
  <c r="Z324" i="10"/>
  <c r="Y324" i="10"/>
  <c r="X324" i="10"/>
  <c r="W324" i="10"/>
  <c r="V324" i="10"/>
  <c r="U324" i="10"/>
  <c r="T324" i="10"/>
  <c r="S324" i="10"/>
  <c r="R324" i="10"/>
  <c r="Q324" i="10"/>
  <c r="P324" i="10"/>
  <c r="O324" i="10"/>
  <c r="N324" i="10"/>
  <c r="M324" i="10"/>
  <c r="L324" i="10"/>
  <c r="K324" i="10"/>
  <c r="J324" i="10"/>
  <c r="I324" i="10"/>
  <c r="H324" i="10"/>
  <c r="G324" i="10"/>
  <c r="F324" i="10"/>
  <c r="E324" i="10"/>
  <c r="D324" i="10"/>
  <c r="AT323" i="10"/>
  <c r="AS323" i="10"/>
  <c r="AR323" i="10"/>
  <c r="AQ323" i="10"/>
  <c r="AP323" i="10"/>
  <c r="AM323" i="10"/>
  <c r="AL323" i="10"/>
  <c r="AK323" i="10"/>
  <c r="AJ323" i="10"/>
  <c r="AI323" i="10"/>
  <c r="AH323" i="10"/>
  <c r="AG323" i="10"/>
  <c r="AF323" i="10"/>
  <c r="AE323" i="10"/>
  <c r="AD323" i="10"/>
  <c r="AC323" i="10"/>
  <c r="AB323" i="10"/>
  <c r="Z323" i="10"/>
  <c r="Y323" i="10"/>
  <c r="X323" i="10"/>
  <c r="W323" i="10"/>
  <c r="V323" i="10"/>
  <c r="U323" i="10"/>
  <c r="T323" i="10"/>
  <c r="S323" i="10"/>
  <c r="R323" i="10"/>
  <c r="Q323" i="10"/>
  <c r="P323" i="10"/>
  <c r="O323" i="10"/>
  <c r="N323" i="10"/>
  <c r="M323" i="10"/>
  <c r="L323" i="10"/>
  <c r="K323" i="10"/>
  <c r="J323" i="10"/>
  <c r="I323" i="10"/>
  <c r="H323" i="10"/>
  <c r="G323" i="10"/>
  <c r="F323" i="10"/>
  <c r="E323" i="10"/>
  <c r="D323" i="10"/>
  <c r="AT322" i="10"/>
  <c r="AS322" i="10"/>
  <c r="AR322" i="10"/>
  <c r="AQ322" i="10"/>
  <c r="AP322" i="10"/>
  <c r="AM322" i="10"/>
  <c r="AL322" i="10"/>
  <c r="AK322" i="10"/>
  <c r="AJ322" i="10"/>
  <c r="AI322" i="10"/>
  <c r="AH322" i="10"/>
  <c r="AG322" i="10"/>
  <c r="AF322" i="10"/>
  <c r="AE322" i="10"/>
  <c r="AD322" i="10"/>
  <c r="AC322" i="10"/>
  <c r="AB322" i="10"/>
  <c r="Z322" i="10"/>
  <c r="Y322" i="10"/>
  <c r="X322" i="10"/>
  <c r="W322" i="10"/>
  <c r="V322" i="10"/>
  <c r="U322" i="10"/>
  <c r="T322" i="10"/>
  <c r="S322" i="10"/>
  <c r="R322" i="10"/>
  <c r="Q322" i="10"/>
  <c r="P322" i="10"/>
  <c r="O322" i="10"/>
  <c r="N322" i="10"/>
  <c r="M322" i="10"/>
  <c r="L322" i="10"/>
  <c r="K322" i="10"/>
  <c r="J322" i="10"/>
  <c r="I322" i="10"/>
  <c r="H322" i="10"/>
  <c r="G322" i="10"/>
  <c r="F322" i="10"/>
  <c r="E322" i="10"/>
  <c r="D322" i="10"/>
  <c r="AT321" i="10"/>
  <c r="AS321" i="10"/>
  <c r="AR321" i="10"/>
  <c r="AQ321" i="10"/>
  <c r="AP321" i="10"/>
  <c r="AM321" i="10"/>
  <c r="AL321" i="10"/>
  <c r="AK321" i="10"/>
  <c r="AJ321" i="10"/>
  <c r="AI321" i="10"/>
  <c r="AH321" i="10"/>
  <c r="AG321" i="10"/>
  <c r="AF321" i="10"/>
  <c r="AE321" i="10"/>
  <c r="AD321" i="10"/>
  <c r="AC321" i="10"/>
  <c r="AB321" i="10"/>
  <c r="Z321" i="10"/>
  <c r="Y321" i="10"/>
  <c r="X321" i="10"/>
  <c r="W321" i="10"/>
  <c r="V321" i="10"/>
  <c r="U321" i="10"/>
  <c r="T321" i="10"/>
  <c r="S321" i="10"/>
  <c r="R321" i="10"/>
  <c r="Q321" i="10"/>
  <c r="P321" i="10"/>
  <c r="O321" i="10"/>
  <c r="N321" i="10"/>
  <c r="M321" i="10"/>
  <c r="L321" i="10"/>
  <c r="K321" i="10"/>
  <c r="J321" i="10"/>
  <c r="I321" i="10"/>
  <c r="H321" i="10"/>
  <c r="G321" i="10"/>
  <c r="F321" i="10"/>
  <c r="E321" i="10"/>
  <c r="D321" i="10"/>
  <c r="AT320" i="10"/>
  <c r="AS320" i="10"/>
  <c r="AR320" i="10"/>
  <c r="AQ320" i="10"/>
  <c r="AP320" i="10"/>
  <c r="AM320" i="10"/>
  <c r="AL320" i="10"/>
  <c r="AK320" i="10"/>
  <c r="AJ320" i="10"/>
  <c r="AI320" i="10"/>
  <c r="AH320" i="10"/>
  <c r="AG320" i="10"/>
  <c r="AF320" i="10"/>
  <c r="AE320" i="10"/>
  <c r="AD320" i="10"/>
  <c r="AC320" i="10"/>
  <c r="AB320" i="10"/>
  <c r="Z320" i="10"/>
  <c r="Y320" i="10"/>
  <c r="X320" i="10"/>
  <c r="W320" i="10"/>
  <c r="V320" i="10"/>
  <c r="U320" i="10"/>
  <c r="T320" i="10"/>
  <c r="S320" i="10"/>
  <c r="R320" i="10"/>
  <c r="Q320" i="10"/>
  <c r="P320" i="10"/>
  <c r="O320" i="10"/>
  <c r="N320" i="10"/>
  <c r="M320" i="10"/>
  <c r="L320" i="10"/>
  <c r="K320" i="10"/>
  <c r="J320" i="10"/>
  <c r="I320" i="10"/>
  <c r="H320" i="10"/>
  <c r="G320" i="10"/>
  <c r="F320" i="10"/>
  <c r="E320" i="10"/>
  <c r="D320" i="10"/>
  <c r="AT319" i="10"/>
  <c r="AS319" i="10"/>
  <c r="AR319" i="10"/>
  <c r="AQ319" i="10"/>
  <c r="AP319" i="10"/>
  <c r="AM319" i="10"/>
  <c r="AL319" i="10"/>
  <c r="AK319" i="10"/>
  <c r="AJ319" i="10"/>
  <c r="AI319" i="10"/>
  <c r="AH319" i="10"/>
  <c r="AG319" i="10"/>
  <c r="AF319" i="10"/>
  <c r="AE319" i="10"/>
  <c r="AD319" i="10"/>
  <c r="AC319" i="10"/>
  <c r="AB319" i="10"/>
  <c r="Z319" i="10"/>
  <c r="Y319" i="10"/>
  <c r="X319" i="10"/>
  <c r="W319" i="10"/>
  <c r="V319" i="10"/>
  <c r="U319" i="10"/>
  <c r="T319" i="10"/>
  <c r="S319" i="10"/>
  <c r="R319" i="10"/>
  <c r="Q319" i="10"/>
  <c r="P319" i="10"/>
  <c r="O319" i="10"/>
  <c r="N319" i="10"/>
  <c r="M319" i="10"/>
  <c r="L319" i="10"/>
  <c r="K319" i="10"/>
  <c r="J319" i="10"/>
  <c r="I319" i="10"/>
  <c r="H319" i="10"/>
  <c r="G319" i="10"/>
  <c r="F319" i="10"/>
  <c r="E319" i="10"/>
  <c r="D319" i="10"/>
  <c r="AT318" i="10"/>
  <c r="AS318" i="10"/>
  <c r="AR318" i="10"/>
  <c r="AQ318" i="10"/>
  <c r="AP318" i="10"/>
  <c r="AM318" i="10"/>
  <c r="AL318" i="10"/>
  <c r="AK318" i="10"/>
  <c r="AJ318" i="10"/>
  <c r="AI318" i="10"/>
  <c r="AH318" i="10"/>
  <c r="AG318" i="10"/>
  <c r="AF318" i="10"/>
  <c r="AE318" i="10"/>
  <c r="AD318" i="10"/>
  <c r="AC318" i="10"/>
  <c r="AB318" i="10"/>
  <c r="Z318" i="10"/>
  <c r="Y318" i="10"/>
  <c r="X318" i="10"/>
  <c r="W318" i="10"/>
  <c r="V318" i="10"/>
  <c r="U318" i="10"/>
  <c r="T318" i="10"/>
  <c r="S318" i="10"/>
  <c r="R318" i="10"/>
  <c r="Q318" i="10"/>
  <c r="P318" i="10"/>
  <c r="O318" i="10"/>
  <c r="N318" i="10"/>
  <c r="M318" i="10"/>
  <c r="L318" i="10"/>
  <c r="K318" i="10"/>
  <c r="J318" i="10"/>
  <c r="I318" i="10"/>
  <c r="H318" i="10"/>
  <c r="G318" i="10"/>
  <c r="F318" i="10"/>
  <c r="E318" i="10"/>
  <c r="D318" i="10"/>
  <c r="AT317" i="10"/>
  <c r="AS317" i="10"/>
  <c r="AR317" i="10"/>
  <c r="AQ317" i="10"/>
  <c r="AP317" i="10"/>
  <c r="AM317" i="10"/>
  <c r="AL317" i="10"/>
  <c r="AK317" i="10"/>
  <c r="AJ317" i="10"/>
  <c r="AI317" i="10"/>
  <c r="AH317" i="10"/>
  <c r="AG317" i="10"/>
  <c r="AF317" i="10"/>
  <c r="AE317" i="10"/>
  <c r="AD317" i="10"/>
  <c r="AC317" i="10"/>
  <c r="AB317" i="10"/>
  <c r="Z317" i="10"/>
  <c r="Y317" i="10"/>
  <c r="X317" i="10"/>
  <c r="W317" i="10"/>
  <c r="V317" i="10"/>
  <c r="U317" i="10"/>
  <c r="T317" i="10"/>
  <c r="S317" i="10"/>
  <c r="R317" i="10"/>
  <c r="Q317" i="10"/>
  <c r="P317" i="10"/>
  <c r="O317" i="10"/>
  <c r="N317" i="10"/>
  <c r="M317" i="10"/>
  <c r="L317" i="10"/>
  <c r="K317" i="10"/>
  <c r="J317" i="10"/>
  <c r="I317" i="10"/>
  <c r="H317" i="10"/>
  <c r="G317" i="10"/>
  <c r="F317" i="10"/>
  <c r="E317" i="10"/>
  <c r="D317" i="10"/>
  <c r="AT316" i="10"/>
  <c r="AS316" i="10"/>
  <c r="AR316" i="10"/>
  <c r="AQ316" i="10"/>
  <c r="AP316" i="10"/>
  <c r="AM316" i="10"/>
  <c r="AL316" i="10"/>
  <c r="AK316" i="10"/>
  <c r="AJ316" i="10"/>
  <c r="AI316" i="10"/>
  <c r="AH316" i="10"/>
  <c r="AG316" i="10"/>
  <c r="AF316" i="10"/>
  <c r="AE316" i="10"/>
  <c r="AD316" i="10"/>
  <c r="AC316" i="10"/>
  <c r="AB316" i="10"/>
  <c r="Z316" i="10"/>
  <c r="Y316" i="10"/>
  <c r="X316" i="10"/>
  <c r="W316" i="10"/>
  <c r="V316" i="10"/>
  <c r="U316" i="10"/>
  <c r="T316" i="10"/>
  <c r="S316" i="10"/>
  <c r="R316" i="10"/>
  <c r="Q316" i="10"/>
  <c r="P316" i="10"/>
  <c r="O316" i="10"/>
  <c r="N316" i="10"/>
  <c r="M316" i="10"/>
  <c r="L316" i="10"/>
  <c r="K316" i="10"/>
  <c r="J316" i="10"/>
  <c r="I316" i="10"/>
  <c r="H316" i="10"/>
  <c r="G316" i="10"/>
  <c r="F316" i="10"/>
  <c r="E316" i="10"/>
  <c r="D316" i="10"/>
  <c r="AT315" i="10"/>
  <c r="AS315" i="10"/>
  <c r="AR315" i="10"/>
  <c r="AQ315" i="10"/>
  <c r="AP315" i="10"/>
  <c r="AM315" i="10"/>
  <c r="AL315" i="10"/>
  <c r="AK315" i="10"/>
  <c r="AJ315" i="10"/>
  <c r="AI315" i="10"/>
  <c r="AH315" i="10"/>
  <c r="AG315" i="10"/>
  <c r="AF315" i="10"/>
  <c r="AE315" i="10"/>
  <c r="AD315" i="10"/>
  <c r="AC315" i="10"/>
  <c r="AB315" i="10"/>
  <c r="Z315" i="10"/>
  <c r="Y315" i="10"/>
  <c r="X315" i="10"/>
  <c r="W315" i="10"/>
  <c r="V315" i="10"/>
  <c r="U315" i="10"/>
  <c r="T315" i="10"/>
  <c r="S315" i="10"/>
  <c r="R315" i="10"/>
  <c r="Q315" i="10"/>
  <c r="P315" i="10"/>
  <c r="O315" i="10"/>
  <c r="N315" i="10"/>
  <c r="M315" i="10"/>
  <c r="L315" i="10"/>
  <c r="K315" i="10"/>
  <c r="J315" i="10"/>
  <c r="I315" i="10"/>
  <c r="H315" i="10"/>
  <c r="G315" i="10"/>
  <c r="F315" i="10"/>
  <c r="E315" i="10"/>
  <c r="D315" i="10"/>
  <c r="AT314" i="10"/>
  <c r="AS314" i="10"/>
  <c r="AR314" i="10"/>
  <c r="AQ314" i="10"/>
  <c r="AP314" i="10"/>
  <c r="AM314" i="10"/>
  <c r="AL314" i="10"/>
  <c r="AK314" i="10"/>
  <c r="AJ314" i="10"/>
  <c r="AI314" i="10"/>
  <c r="AH314" i="10"/>
  <c r="AG314" i="10"/>
  <c r="AF314" i="10"/>
  <c r="AE314" i="10"/>
  <c r="AD314" i="10"/>
  <c r="AC314" i="10"/>
  <c r="AB314" i="10"/>
  <c r="Z314" i="10"/>
  <c r="Y314" i="10"/>
  <c r="X314" i="10"/>
  <c r="W314" i="10"/>
  <c r="V314" i="10"/>
  <c r="U314" i="10"/>
  <c r="T314" i="10"/>
  <c r="S314" i="10"/>
  <c r="R314" i="10"/>
  <c r="Q314" i="10"/>
  <c r="P314" i="10"/>
  <c r="O314" i="10"/>
  <c r="N314" i="10"/>
  <c r="M314" i="10"/>
  <c r="L314" i="10"/>
  <c r="K314" i="10"/>
  <c r="J314" i="10"/>
  <c r="I314" i="10"/>
  <c r="H314" i="10"/>
  <c r="G314" i="10"/>
  <c r="F314" i="10"/>
  <c r="E314" i="10"/>
  <c r="D314" i="10"/>
  <c r="AT313" i="10"/>
  <c r="AS313" i="10"/>
  <c r="AR313" i="10"/>
  <c r="AQ313" i="10"/>
  <c r="AP313" i="10"/>
  <c r="AM313" i="10"/>
  <c r="AL313" i="10"/>
  <c r="AK313" i="10"/>
  <c r="AJ313" i="10"/>
  <c r="AI313" i="10"/>
  <c r="AH313" i="10"/>
  <c r="AG313" i="10"/>
  <c r="AF313" i="10"/>
  <c r="AE313" i="10"/>
  <c r="AD313" i="10"/>
  <c r="AC313" i="10"/>
  <c r="AB313" i="10"/>
  <c r="Z313" i="10"/>
  <c r="Y313" i="10"/>
  <c r="X313" i="10"/>
  <c r="W313" i="10"/>
  <c r="V313" i="10"/>
  <c r="U313" i="10"/>
  <c r="T313" i="10"/>
  <c r="S313" i="10"/>
  <c r="R313" i="10"/>
  <c r="Q313" i="10"/>
  <c r="P313" i="10"/>
  <c r="O313" i="10"/>
  <c r="N313" i="10"/>
  <c r="M313" i="10"/>
  <c r="L313" i="10"/>
  <c r="K313" i="10"/>
  <c r="J313" i="10"/>
  <c r="I313" i="10"/>
  <c r="H313" i="10"/>
  <c r="G313" i="10"/>
  <c r="F313" i="10"/>
  <c r="E313" i="10"/>
  <c r="D313" i="10"/>
  <c r="AT312" i="10"/>
  <c r="AS312" i="10"/>
  <c r="AR312" i="10"/>
  <c r="AQ312" i="10"/>
  <c r="AP312" i="10"/>
  <c r="AM312" i="10"/>
  <c r="AL312" i="10"/>
  <c r="AK312" i="10"/>
  <c r="AJ312" i="10"/>
  <c r="AI312" i="10"/>
  <c r="AH312" i="10"/>
  <c r="AG312" i="10"/>
  <c r="AF312" i="10"/>
  <c r="AE312" i="10"/>
  <c r="AD312" i="10"/>
  <c r="AC312" i="10"/>
  <c r="AB312" i="10"/>
  <c r="Z312" i="10"/>
  <c r="Y312" i="10"/>
  <c r="X312" i="10"/>
  <c r="W312" i="10"/>
  <c r="V312" i="10"/>
  <c r="U312" i="10"/>
  <c r="T312" i="10"/>
  <c r="S312" i="10"/>
  <c r="R312" i="10"/>
  <c r="Q312" i="10"/>
  <c r="P312" i="10"/>
  <c r="O312" i="10"/>
  <c r="N312" i="10"/>
  <c r="M312" i="10"/>
  <c r="L312" i="10"/>
  <c r="K312" i="10"/>
  <c r="J312" i="10"/>
  <c r="I312" i="10"/>
  <c r="H312" i="10"/>
  <c r="G312" i="10"/>
  <c r="F312" i="10"/>
  <c r="E312" i="10"/>
  <c r="D312" i="10"/>
  <c r="AT311" i="10"/>
  <c r="AS311" i="10"/>
  <c r="AR311" i="10"/>
  <c r="AQ311" i="10"/>
  <c r="AP311" i="10"/>
  <c r="AM311" i="10"/>
  <c r="AL311" i="10"/>
  <c r="AK311" i="10"/>
  <c r="AJ311" i="10"/>
  <c r="AI311" i="10"/>
  <c r="AH311" i="10"/>
  <c r="AG311" i="10"/>
  <c r="AF311" i="10"/>
  <c r="AE311" i="10"/>
  <c r="AD311" i="10"/>
  <c r="AC311" i="10"/>
  <c r="AB311" i="10"/>
  <c r="Z311" i="10"/>
  <c r="Y311" i="10"/>
  <c r="X311" i="10"/>
  <c r="W311" i="10"/>
  <c r="V311" i="10"/>
  <c r="U311" i="10"/>
  <c r="T311" i="10"/>
  <c r="S311" i="10"/>
  <c r="R311" i="10"/>
  <c r="Q311" i="10"/>
  <c r="P311" i="10"/>
  <c r="O311" i="10"/>
  <c r="N311" i="10"/>
  <c r="M311" i="10"/>
  <c r="L311" i="10"/>
  <c r="K311" i="10"/>
  <c r="J311" i="10"/>
  <c r="I311" i="10"/>
  <c r="H311" i="10"/>
  <c r="G311" i="10"/>
  <c r="F311" i="10"/>
  <c r="E311" i="10"/>
  <c r="D311" i="10"/>
  <c r="AT310" i="10"/>
  <c r="AS310" i="10"/>
  <c r="AR310" i="10"/>
  <c r="AQ310" i="10"/>
  <c r="AP310" i="10"/>
  <c r="AM310" i="10"/>
  <c r="AL310" i="10"/>
  <c r="AK310" i="10"/>
  <c r="AJ310" i="10"/>
  <c r="AI310" i="10"/>
  <c r="AH310" i="10"/>
  <c r="AG310" i="10"/>
  <c r="AF310" i="10"/>
  <c r="AE310" i="10"/>
  <c r="AD310" i="10"/>
  <c r="AC310" i="10"/>
  <c r="AB310" i="10"/>
  <c r="Z310" i="10"/>
  <c r="Y310" i="10"/>
  <c r="X310" i="10"/>
  <c r="W310" i="10"/>
  <c r="V310" i="10"/>
  <c r="U310" i="10"/>
  <c r="T310" i="10"/>
  <c r="S310" i="10"/>
  <c r="R310" i="10"/>
  <c r="Q310" i="10"/>
  <c r="P310" i="10"/>
  <c r="O310" i="10"/>
  <c r="N310" i="10"/>
  <c r="M310" i="10"/>
  <c r="L310" i="10"/>
  <c r="K310" i="10"/>
  <c r="J310" i="10"/>
  <c r="I310" i="10"/>
  <c r="H310" i="10"/>
  <c r="G310" i="10"/>
  <c r="F310" i="10"/>
  <c r="E310" i="10"/>
  <c r="D310" i="10"/>
  <c r="AT309" i="10"/>
  <c r="AS309" i="10"/>
  <c r="AR309" i="10"/>
  <c r="AQ309" i="10"/>
  <c r="AP309" i="10"/>
  <c r="AM309" i="10"/>
  <c r="AL309" i="10"/>
  <c r="AK309" i="10"/>
  <c r="AJ309" i="10"/>
  <c r="AI309" i="10"/>
  <c r="AH309" i="10"/>
  <c r="AG309" i="10"/>
  <c r="AF309" i="10"/>
  <c r="AE309" i="10"/>
  <c r="AD309" i="10"/>
  <c r="AC309" i="10"/>
  <c r="AB309" i="10"/>
  <c r="Z309" i="10"/>
  <c r="Y309" i="10"/>
  <c r="X309" i="10"/>
  <c r="W309" i="10"/>
  <c r="V309" i="10"/>
  <c r="U309" i="10"/>
  <c r="T309" i="10"/>
  <c r="S309" i="10"/>
  <c r="R309" i="10"/>
  <c r="Q309" i="10"/>
  <c r="P309" i="10"/>
  <c r="O309" i="10"/>
  <c r="N309" i="10"/>
  <c r="M309" i="10"/>
  <c r="L309" i="10"/>
  <c r="K309" i="10"/>
  <c r="J309" i="10"/>
  <c r="I309" i="10"/>
  <c r="H309" i="10"/>
  <c r="G309" i="10"/>
  <c r="F309" i="10"/>
  <c r="E309" i="10"/>
  <c r="D309" i="10"/>
  <c r="AT308" i="10"/>
  <c r="AS308" i="10"/>
  <c r="AR308" i="10"/>
  <c r="AQ308" i="10"/>
  <c r="AP308" i="10"/>
  <c r="AM308" i="10"/>
  <c r="AL308" i="10"/>
  <c r="AK308" i="10"/>
  <c r="AJ308" i="10"/>
  <c r="AI308" i="10"/>
  <c r="AH308" i="10"/>
  <c r="AG308" i="10"/>
  <c r="AF308" i="10"/>
  <c r="AE308" i="10"/>
  <c r="AD308" i="10"/>
  <c r="AC308" i="10"/>
  <c r="AB308" i="10"/>
  <c r="Z308" i="10"/>
  <c r="Y308" i="10"/>
  <c r="X308" i="10"/>
  <c r="W308" i="10"/>
  <c r="V308" i="10"/>
  <c r="U308" i="10"/>
  <c r="T308" i="10"/>
  <c r="S308" i="10"/>
  <c r="R308" i="10"/>
  <c r="Q308" i="10"/>
  <c r="P308" i="10"/>
  <c r="O308" i="10"/>
  <c r="N308" i="10"/>
  <c r="M308" i="10"/>
  <c r="L308" i="10"/>
  <c r="K308" i="10"/>
  <c r="J308" i="10"/>
  <c r="I308" i="10"/>
  <c r="H308" i="10"/>
  <c r="G308" i="10"/>
  <c r="F308" i="10"/>
  <c r="E308" i="10"/>
  <c r="D308" i="10"/>
  <c r="AT307" i="10"/>
  <c r="AS307" i="10"/>
  <c r="AR307" i="10"/>
  <c r="AQ307" i="10"/>
  <c r="AP307" i="10"/>
  <c r="AM307" i="10"/>
  <c r="AL307" i="10"/>
  <c r="AK307" i="10"/>
  <c r="AJ307" i="10"/>
  <c r="AI307" i="10"/>
  <c r="AH307" i="10"/>
  <c r="AG307" i="10"/>
  <c r="AF307" i="10"/>
  <c r="AE307" i="10"/>
  <c r="AD307" i="10"/>
  <c r="AC307" i="10"/>
  <c r="AB307" i="10"/>
  <c r="Z307" i="10"/>
  <c r="Y307" i="10"/>
  <c r="X307" i="10"/>
  <c r="W307" i="10"/>
  <c r="V307" i="10"/>
  <c r="U307" i="10"/>
  <c r="T307" i="10"/>
  <c r="S307" i="10"/>
  <c r="R307" i="10"/>
  <c r="Q307" i="10"/>
  <c r="P307" i="10"/>
  <c r="O307" i="10"/>
  <c r="N307" i="10"/>
  <c r="M307" i="10"/>
  <c r="L307" i="10"/>
  <c r="K307" i="10"/>
  <c r="J307" i="10"/>
  <c r="I307" i="10"/>
  <c r="H307" i="10"/>
  <c r="G307" i="10"/>
  <c r="F307" i="10"/>
  <c r="E307" i="10"/>
  <c r="D307" i="10"/>
  <c r="AT306" i="10"/>
  <c r="AS306" i="10"/>
  <c r="AR306" i="10"/>
  <c r="AQ306" i="10"/>
  <c r="AP306" i="10"/>
  <c r="AM306" i="10"/>
  <c r="AL306" i="10"/>
  <c r="AK306" i="10"/>
  <c r="AJ306" i="10"/>
  <c r="AI306" i="10"/>
  <c r="AH306" i="10"/>
  <c r="AG306" i="10"/>
  <c r="AF306" i="10"/>
  <c r="AE306" i="10"/>
  <c r="AD306" i="10"/>
  <c r="AC306" i="10"/>
  <c r="AB306" i="10"/>
  <c r="Z306" i="10"/>
  <c r="Y306" i="10"/>
  <c r="X306" i="10"/>
  <c r="W306" i="10"/>
  <c r="V306" i="10"/>
  <c r="U306" i="10"/>
  <c r="T306" i="10"/>
  <c r="S306" i="10"/>
  <c r="R306" i="10"/>
  <c r="Q306" i="10"/>
  <c r="P306" i="10"/>
  <c r="O306" i="10"/>
  <c r="N306" i="10"/>
  <c r="M306" i="10"/>
  <c r="L306" i="10"/>
  <c r="K306" i="10"/>
  <c r="J306" i="10"/>
  <c r="I306" i="10"/>
  <c r="H306" i="10"/>
  <c r="G306" i="10"/>
  <c r="F306" i="10"/>
  <c r="E306" i="10"/>
  <c r="D306" i="10"/>
  <c r="AT305" i="10"/>
  <c r="AS305" i="10"/>
  <c r="AR305" i="10"/>
  <c r="AQ305" i="10"/>
  <c r="AP305" i="10"/>
  <c r="AM305" i="10"/>
  <c r="AL305" i="10"/>
  <c r="AK305" i="10"/>
  <c r="AJ305" i="10"/>
  <c r="AI305" i="10"/>
  <c r="AH305" i="10"/>
  <c r="AG305" i="10"/>
  <c r="AF305" i="10"/>
  <c r="AE305" i="10"/>
  <c r="AD305" i="10"/>
  <c r="AC305" i="10"/>
  <c r="AB305" i="10"/>
  <c r="Z305" i="10"/>
  <c r="Y305" i="10"/>
  <c r="X305" i="10"/>
  <c r="W305" i="10"/>
  <c r="V305" i="10"/>
  <c r="U305" i="10"/>
  <c r="T305" i="10"/>
  <c r="S305" i="10"/>
  <c r="R305" i="10"/>
  <c r="Q305" i="10"/>
  <c r="P305" i="10"/>
  <c r="O305" i="10"/>
  <c r="N305" i="10"/>
  <c r="M305" i="10"/>
  <c r="L305" i="10"/>
  <c r="K305" i="10"/>
  <c r="J305" i="10"/>
  <c r="I305" i="10"/>
  <c r="H305" i="10"/>
  <c r="G305" i="10"/>
  <c r="F305" i="10"/>
  <c r="E305" i="10"/>
  <c r="D305" i="10"/>
  <c r="AT304" i="10"/>
  <c r="AS304" i="10"/>
  <c r="AR304" i="10"/>
  <c r="AQ304" i="10"/>
  <c r="AP304" i="10"/>
  <c r="AM304" i="10"/>
  <c r="AL304" i="10"/>
  <c r="AK304" i="10"/>
  <c r="AJ304" i="10"/>
  <c r="AI304" i="10"/>
  <c r="AH304" i="10"/>
  <c r="AG304" i="10"/>
  <c r="AF304" i="10"/>
  <c r="AE304" i="10"/>
  <c r="AD304" i="10"/>
  <c r="AC304" i="10"/>
  <c r="AB304" i="10"/>
  <c r="Z304" i="10"/>
  <c r="Y304" i="10"/>
  <c r="X304" i="10"/>
  <c r="W304" i="10"/>
  <c r="V304" i="10"/>
  <c r="U304" i="10"/>
  <c r="T304" i="10"/>
  <c r="S304" i="10"/>
  <c r="R304" i="10"/>
  <c r="Q304" i="10"/>
  <c r="P304" i="10"/>
  <c r="O304" i="10"/>
  <c r="N304" i="10"/>
  <c r="M304" i="10"/>
  <c r="L304" i="10"/>
  <c r="K304" i="10"/>
  <c r="J304" i="10"/>
  <c r="I304" i="10"/>
  <c r="H304" i="10"/>
  <c r="G304" i="10"/>
  <c r="F304" i="10"/>
  <c r="E304" i="10"/>
  <c r="D304" i="10"/>
  <c r="AT303" i="10"/>
  <c r="AS303" i="10"/>
  <c r="AR303" i="10"/>
  <c r="AQ303" i="10"/>
  <c r="AP303" i="10"/>
  <c r="AM303" i="10"/>
  <c r="AL303" i="10"/>
  <c r="AK303" i="10"/>
  <c r="AJ303" i="10"/>
  <c r="AI303" i="10"/>
  <c r="AH303" i="10"/>
  <c r="AG303" i="10"/>
  <c r="AF303" i="10"/>
  <c r="AE303" i="10"/>
  <c r="AD303" i="10"/>
  <c r="AC303" i="10"/>
  <c r="AB303" i="10"/>
  <c r="Z303" i="10"/>
  <c r="Y303" i="10"/>
  <c r="X303" i="10"/>
  <c r="W303" i="10"/>
  <c r="V303" i="10"/>
  <c r="U303" i="10"/>
  <c r="T303" i="10"/>
  <c r="S303" i="10"/>
  <c r="R303" i="10"/>
  <c r="Q303" i="10"/>
  <c r="P303" i="10"/>
  <c r="O303" i="10"/>
  <c r="N303" i="10"/>
  <c r="M303" i="10"/>
  <c r="L303" i="10"/>
  <c r="K303" i="10"/>
  <c r="J303" i="10"/>
  <c r="I303" i="10"/>
  <c r="H303" i="10"/>
  <c r="G303" i="10"/>
  <c r="F303" i="10"/>
  <c r="E303" i="10"/>
  <c r="D303" i="10"/>
  <c r="AT302" i="10"/>
  <c r="AS302" i="10"/>
  <c r="AR302" i="10"/>
  <c r="AQ302" i="10"/>
  <c r="AP302" i="10"/>
  <c r="AM302" i="10"/>
  <c r="AL302" i="10"/>
  <c r="AK302" i="10"/>
  <c r="AJ302" i="10"/>
  <c r="AI302" i="10"/>
  <c r="AH302" i="10"/>
  <c r="AG302" i="10"/>
  <c r="AF302" i="10"/>
  <c r="AE302" i="10"/>
  <c r="AD302" i="10"/>
  <c r="AC302" i="10"/>
  <c r="AB302" i="10"/>
  <c r="Z302" i="10"/>
  <c r="Y302" i="10"/>
  <c r="X302" i="10"/>
  <c r="W302" i="10"/>
  <c r="V302" i="10"/>
  <c r="U302" i="10"/>
  <c r="T302" i="10"/>
  <c r="S302" i="10"/>
  <c r="R302" i="10"/>
  <c r="Q302" i="10"/>
  <c r="P302" i="10"/>
  <c r="O302" i="10"/>
  <c r="N302" i="10"/>
  <c r="M302" i="10"/>
  <c r="L302" i="10"/>
  <c r="K302" i="10"/>
  <c r="J302" i="10"/>
  <c r="I302" i="10"/>
  <c r="H302" i="10"/>
  <c r="G302" i="10"/>
  <c r="F302" i="10"/>
  <c r="E302" i="10"/>
  <c r="D302" i="10"/>
  <c r="AT301" i="10"/>
  <c r="AS301" i="10"/>
  <c r="AR301" i="10"/>
  <c r="AQ301" i="10"/>
  <c r="AP301" i="10"/>
  <c r="AM301" i="10"/>
  <c r="AL301" i="10"/>
  <c r="AK301" i="10"/>
  <c r="AJ301" i="10"/>
  <c r="AI301" i="10"/>
  <c r="AH301" i="10"/>
  <c r="AG301" i="10"/>
  <c r="AF301" i="10"/>
  <c r="AE301" i="10"/>
  <c r="AD301" i="10"/>
  <c r="AC301" i="10"/>
  <c r="AB301" i="10"/>
  <c r="Z301" i="10"/>
  <c r="Y301" i="10"/>
  <c r="X301" i="10"/>
  <c r="W301" i="10"/>
  <c r="V301" i="10"/>
  <c r="U301" i="10"/>
  <c r="T301" i="10"/>
  <c r="S301" i="10"/>
  <c r="R301" i="10"/>
  <c r="Q301" i="10"/>
  <c r="P301" i="10"/>
  <c r="O301" i="10"/>
  <c r="N301" i="10"/>
  <c r="M301" i="10"/>
  <c r="L301" i="10"/>
  <c r="K301" i="10"/>
  <c r="J301" i="10"/>
  <c r="I301" i="10"/>
  <c r="H301" i="10"/>
  <c r="G301" i="10"/>
  <c r="F301" i="10"/>
  <c r="E301" i="10"/>
  <c r="D301" i="10"/>
  <c r="AT300" i="10"/>
  <c r="AS300" i="10"/>
  <c r="AR300" i="10"/>
  <c r="AQ300" i="10"/>
  <c r="AP300" i="10"/>
  <c r="AM300" i="10"/>
  <c r="AL300" i="10"/>
  <c r="AK300" i="10"/>
  <c r="AJ300" i="10"/>
  <c r="AI300" i="10"/>
  <c r="AH300" i="10"/>
  <c r="AG300" i="10"/>
  <c r="AF300" i="10"/>
  <c r="AE300" i="10"/>
  <c r="AD300" i="10"/>
  <c r="AC300" i="10"/>
  <c r="AB300" i="10"/>
  <c r="Z300" i="10"/>
  <c r="Y300" i="10"/>
  <c r="X300" i="10"/>
  <c r="W300" i="10"/>
  <c r="V300" i="10"/>
  <c r="U300" i="10"/>
  <c r="T300" i="10"/>
  <c r="S300" i="10"/>
  <c r="R300" i="10"/>
  <c r="Q300" i="10"/>
  <c r="P300" i="10"/>
  <c r="O300" i="10"/>
  <c r="N300" i="10"/>
  <c r="M300" i="10"/>
  <c r="L300" i="10"/>
  <c r="K300" i="10"/>
  <c r="J300" i="10"/>
  <c r="I300" i="10"/>
  <c r="H300" i="10"/>
  <c r="G300" i="10"/>
  <c r="F300" i="10"/>
  <c r="E300" i="10"/>
  <c r="D300" i="10"/>
  <c r="AT299" i="10"/>
  <c r="AS299" i="10"/>
  <c r="AR299" i="10"/>
  <c r="AQ299" i="10"/>
  <c r="AP299" i="10"/>
  <c r="AM299" i="10"/>
  <c r="AL299" i="10"/>
  <c r="AK299" i="10"/>
  <c r="AJ299" i="10"/>
  <c r="AI299" i="10"/>
  <c r="AH299" i="10"/>
  <c r="AG299" i="10"/>
  <c r="AF299" i="10"/>
  <c r="AE299" i="10"/>
  <c r="AD299" i="10"/>
  <c r="AC299" i="10"/>
  <c r="AB299" i="10"/>
  <c r="Z299" i="10"/>
  <c r="Y299" i="10"/>
  <c r="X299" i="10"/>
  <c r="W299" i="10"/>
  <c r="V299" i="10"/>
  <c r="U299" i="10"/>
  <c r="T299" i="10"/>
  <c r="S299" i="10"/>
  <c r="R299" i="10"/>
  <c r="Q299" i="10"/>
  <c r="P299" i="10"/>
  <c r="O299" i="10"/>
  <c r="N299" i="10"/>
  <c r="M299" i="10"/>
  <c r="L299" i="10"/>
  <c r="K299" i="10"/>
  <c r="J299" i="10"/>
  <c r="I299" i="10"/>
  <c r="H299" i="10"/>
  <c r="G299" i="10"/>
  <c r="F299" i="10"/>
  <c r="E299" i="10"/>
  <c r="D299" i="10"/>
  <c r="AT298" i="10"/>
  <c r="AS298" i="10"/>
  <c r="AR298" i="10"/>
  <c r="AQ298" i="10"/>
  <c r="AP298" i="10"/>
  <c r="AM298" i="10"/>
  <c r="AL298" i="10"/>
  <c r="AK298" i="10"/>
  <c r="AJ298" i="10"/>
  <c r="AI298" i="10"/>
  <c r="AH298" i="10"/>
  <c r="AG298" i="10"/>
  <c r="AF298" i="10"/>
  <c r="AE298" i="10"/>
  <c r="AD298" i="10"/>
  <c r="AC298" i="10"/>
  <c r="AB298" i="10"/>
  <c r="Z298" i="10"/>
  <c r="Y298" i="10"/>
  <c r="X298" i="10"/>
  <c r="W298" i="10"/>
  <c r="V298" i="10"/>
  <c r="U298" i="10"/>
  <c r="T298" i="10"/>
  <c r="S298" i="10"/>
  <c r="R298" i="10"/>
  <c r="Q298" i="10"/>
  <c r="P298" i="10"/>
  <c r="O298" i="10"/>
  <c r="N298" i="10"/>
  <c r="M298" i="10"/>
  <c r="L298" i="10"/>
  <c r="K298" i="10"/>
  <c r="J298" i="10"/>
  <c r="I298" i="10"/>
  <c r="H298" i="10"/>
  <c r="G298" i="10"/>
  <c r="F298" i="10"/>
  <c r="E298" i="10"/>
  <c r="D298" i="10"/>
  <c r="AT297" i="10"/>
  <c r="AS297" i="10"/>
  <c r="AR297" i="10"/>
  <c r="AQ297" i="10"/>
  <c r="AP297" i="10"/>
  <c r="AM297" i="10"/>
  <c r="AL297" i="10"/>
  <c r="AK297" i="10"/>
  <c r="AJ297" i="10"/>
  <c r="AI297" i="10"/>
  <c r="AH297" i="10"/>
  <c r="AG297" i="10"/>
  <c r="AF297" i="10"/>
  <c r="AE297" i="10"/>
  <c r="AD297" i="10"/>
  <c r="AC297" i="10"/>
  <c r="AB297" i="10"/>
  <c r="Z297" i="10"/>
  <c r="Y297" i="10"/>
  <c r="X297" i="10"/>
  <c r="W297" i="10"/>
  <c r="V297" i="10"/>
  <c r="U297" i="10"/>
  <c r="T297" i="10"/>
  <c r="S297" i="10"/>
  <c r="R297" i="10"/>
  <c r="Q297" i="10"/>
  <c r="P297" i="10"/>
  <c r="O297" i="10"/>
  <c r="N297" i="10"/>
  <c r="M297" i="10"/>
  <c r="L297" i="10"/>
  <c r="K297" i="10"/>
  <c r="J297" i="10"/>
  <c r="I297" i="10"/>
  <c r="H297" i="10"/>
  <c r="G297" i="10"/>
  <c r="F297" i="10"/>
  <c r="E297" i="10"/>
  <c r="D297" i="10"/>
  <c r="AT296" i="10"/>
  <c r="AS296" i="10"/>
  <c r="AR296" i="10"/>
  <c r="AQ296" i="10"/>
  <c r="AP296" i="10"/>
  <c r="AM296" i="10"/>
  <c r="AL296" i="10"/>
  <c r="AK296" i="10"/>
  <c r="AJ296" i="10"/>
  <c r="AI296" i="10"/>
  <c r="AH296" i="10"/>
  <c r="AG296" i="10"/>
  <c r="AF296" i="10"/>
  <c r="AE296" i="10"/>
  <c r="AD296" i="10"/>
  <c r="AC296" i="10"/>
  <c r="AB296" i="10"/>
  <c r="Z296" i="10"/>
  <c r="Y296" i="10"/>
  <c r="X296" i="10"/>
  <c r="W296" i="10"/>
  <c r="V296" i="10"/>
  <c r="U296" i="10"/>
  <c r="T296" i="10"/>
  <c r="S296" i="10"/>
  <c r="R296" i="10"/>
  <c r="Q296" i="10"/>
  <c r="P296" i="10"/>
  <c r="O296" i="10"/>
  <c r="N296" i="10"/>
  <c r="M296" i="10"/>
  <c r="L296" i="10"/>
  <c r="K296" i="10"/>
  <c r="J296" i="10"/>
  <c r="I296" i="10"/>
  <c r="H296" i="10"/>
  <c r="G296" i="10"/>
  <c r="F296" i="10"/>
  <c r="E296" i="10"/>
  <c r="D296" i="10"/>
  <c r="AT295" i="10"/>
  <c r="AS295" i="10"/>
  <c r="AR295" i="10"/>
  <c r="AQ295" i="10"/>
  <c r="AP295" i="10"/>
  <c r="AM295" i="10"/>
  <c r="AL295" i="10"/>
  <c r="AK295" i="10"/>
  <c r="AJ295" i="10"/>
  <c r="AI295" i="10"/>
  <c r="AH295" i="10"/>
  <c r="AG295" i="10"/>
  <c r="AF295" i="10"/>
  <c r="AE295" i="10"/>
  <c r="AD295" i="10"/>
  <c r="AC295" i="10"/>
  <c r="AB295" i="10"/>
  <c r="Z295" i="10"/>
  <c r="Y295" i="10"/>
  <c r="X295" i="10"/>
  <c r="W295" i="10"/>
  <c r="V295" i="10"/>
  <c r="U295" i="10"/>
  <c r="T295" i="10"/>
  <c r="S295" i="10"/>
  <c r="R295" i="10"/>
  <c r="Q295" i="10"/>
  <c r="P295" i="10"/>
  <c r="O295" i="10"/>
  <c r="N295" i="10"/>
  <c r="M295" i="10"/>
  <c r="L295" i="10"/>
  <c r="K295" i="10"/>
  <c r="J295" i="10"/>
  <c r="I295" i="10"/>
  <c r="H295" i="10"/>
  <c r="G295" i="10"/>
  <c r="F295" i="10"/>
  <c r="E295" i="10"/>
  <c r="D295" i="10"/>
  <c r="AT294" i="10"/>
  <c r="AS294" i="10"/>
  <c r="AR294" i="10"/>
  <c r="AQ294" i="10"/>
  <c r="AP294" i="10"/>
  <c r="AM294" i="10"/>
  <c r="AL294" i="10"/>
  <c r="AK294" i="10"/>
  <c r="AJ294" i="10"/>
  <c r="AI294" i="10"/>
  <c r="AH294" i="10"/>
  <c r="AG294" i="10"/>
  <c r="AF294" i="10"/>
  <c r="AE294" i="10"/>
  <c r="AD294" i="10"/>
  <c r="AC294" i="10"/>
  <c r="AB294" i="10"/>
  <c r="Z294" i="10"/>
  <c r="Y294" i="10"/>
  <c r="X294" i="10"/>
  <c r="W294" i="10"/>
  <c r="V294" i="10"/>
  <c r="U294" i="10"/>
  <c r="T294" i="10"/>
  <c r="S294" i="10"/>
  <c r="R294" i="10"/>
  <c r="Q294" i="10"/>
  <c r="P294" i="10"/>
  <c r="O294" i="10"/>
  <c r="N294" i="10"/>
  <c r="M294" i="10"/>
  <c r="L294" i="10"/>
  <c r="K294" i="10"/>
  <c r="J294" i="10"/>
  <c r="I294" i="10"/>
  <c r="H294" i="10"/>
  <c r="G294" i="10"/>
  <c r="F294" i="10"/>
  <c r="E294" i="10"/>
  <c r="D294" i="10"/>
  <c r="AT293" i="10"/>
  <c r="AS293" i="10"/>
  <c r="AR293" i="10"/>
  <c r="AQ293" i="10"/>
  <c r="AP293" i="10"/>
  <c r="AM293" i="10"/>
  <c r="AL293" i="10"/>
  <c r="AK293" i="10"/>
  <c r="AJ293" i="10"/>
  <c r="AI293" i="10"/>
  <c r="AH293" i="10"/>
  <c r="AG293" i="10"/>
  <c r="AF293" i="10"/>
  <c r="AE293" i="10"/>
  <c r="AD293" i="10"/>
  <c r="AC293" i="10"/>
  <c r="AB293" i="10"/>
  <c r="Z293" i="10"/>
  <c r="Y293" i="10"/>
  <c r="X293" i="10"/>
  <c r="W293" i="10"/>
  <c r="V293" i="10"/>
  <c r="U293" i="10"/>
  <c r="T293" i="10"/>
  <c r="S293" i="10"/>
  <c r="R293" i="10"/>
  <c r="Q293" i="10"/>
  <c r="P293" i="10"/>
  <c r="O293" i="10"/>
  <c r="N293" i="10"/>
  <c r="M293" i="10"/>
  <c r="L293" i="10"/>
  <c r="K293" i="10"/>
  <c r="J293" i="10"/>
  <c r="I293" i="10"/>
  <c r="H293" i="10"/>
  <c r="G293" i="10"/>
  <c r="F293" i="10"/>
  <c r="E293" i="10"/>
  <c r="D293" i="10"/>
  <c r="AT292" i="10"/>
  <c r="AS292" i="10"/>
  <c r="AR292" i="10"/>
  <c r="AQ292" i="10"/>
  <c r="AP292" i="10"/>
  <c r="AM292" i="10"/>
  <c r="AL292" i="10"/>
  <c r="AK292" i="10"/>
  <c r="AJ292" i="10"/>
  <c r="AI292" i="10"/>
  <c r="AH292" i="10"/>
  <c r="AG292" i="10"/>
  <c r="AF292" i="10"/>
  <c r="AE292" i="10"/>
  <c r="AD292" i="10"/>
  <c r="AC292" i="10"/>
  <c r="AB292" i="10"/>
  <c r="Z292" i="10"/>
  <c r="Y292" i="10"/>
  <c r="X292" i="10"/>
  <c r="W292" i="10"/>
  <c r="V292" i="10"/>
  <c r="U292" i="10"/>
  <c r="T292" i="10"/>
  <c r="S292" i="10"/>
  <c r="R292" i="10"/>
  <c r="Q292" i="10"/>
  <c r="P292" i="10"/>
  <c r="O292" i="10"/>
  <c r="N292" i="10"/>
  <c r="M292" i="10"/>
  <c r="L292" i="10"/>
  <c r="K292" i="10"/>
  <c r="J292" i="10"/>
  <c r="I292" i="10"/>
  <c r="H292" i="10"/>
  <c r="G292" i="10"/>
  <c r="F292" i="10"/>
  <c r="E292" i="10"/>
  <c r="D292" i="10"/>
  <c r="AT291" i="10"/>
  <c r="AS291" i="10"/>
  <c r="AR291" i="10"/>
  <c r="AQ291" i="10"/>
  <c r="AP291" i="10"/>
  <c r="AM291" i="10"/>
  <c r="AL291" i="10"/>
  <c r="AK291" i="10"/>
  <c r="AJ291" i="10"/>
  <c r="AI291" i="10"/>
  <c r="AH291" i="10"/>
  <c r="AG291" i="10"/>
  <c r="AF291" i="10"/>
  <c r="AE291" i="10"/>
  <c r="AD291" i="10"/>
  <c r="AC291" i="10"/>
  <c r="AB291" i="10"/>
  <c r="Z291" i="10"/>
  <c r="Y291" i="10"/>
  <c r="X291" i="10"/>
  <c r="W291" i="10"/>
  <c r="V291" i="10"/>
  <c r="U291" i="10"/>
  <c r="T291" i="10"/>
  <c r="S291" i="10"/>
  <c r="R291" i="10"/>
  <c r="Q291" i="10"/>
  <c r="P291" i="10"/>
  <c r="O291" i="10"/>
  <c r="N291" i="10"/>
  <c r="M291" i="10"/>
  <c r="L291" i="10"/>
  <c r="K291" i="10"/>
  <c r="J291" i="10"/>
  <c r="I291" i="10"/>
  <c r="H291" i="10"/>
  <c r="G291" i="10"/>
  <c r="F291" i="10"/>
  <c r="E291" i="10"/>
  <c r="D291" i="10"/>
  <c r="AT290" i="10"/>
  <c r="AS290" i="10"/>
  <c r="AR290" i="10"/>
  <c r="AQ290" i="10"/>
  <c r="AP290" i="10"/>
  <c r="AM290" i="10"/>
  <c r="AL290" i="10"/>
  <c r="AK290" i="10"/>
  <c r="AJ290" i="10"/>
  <c r="AI290" i="10"/>
  <c r="AH290" i="10"/>
  <c r="AG290" i="10"/>
  <c r="AF290" i="10"/>
  <c r="AE290" i="10"/>
  <c r="AD290" i="10"/>
  <c r="AC290" i="10"/>
  <c r="AB290" i="10"/>
  <c r="Z290" i="10"/>
  <c r="Y290" i="10"/>
  <c r="X290" i="10"/>
  <c r="W290" i="10"/>
  <c r="V290" i="10"/>
  <c r="U290" i="10"/>
  <c r="T290" i="10"/>
  <c r="S290" i="10"/>
  <c r="R290" i="10"/>
  <c r="Q290" i="10"/>
  <c r="P290" i="10"/>
  <c r="O290" i="10"/>
  <c r="N290" i="10"/>
  <c r="M290" i="10"/>
  <c r="L290" i="10"/>
  <c r="K290" i="10"/>
  <c r="J290" i="10"/>
  <c r="I290" i="10"/>
  <c r="H290" i="10"/>
  <c r="G290" i="10"/>
  <c r="F290" i="10"/>
  <c r="E290" i="10"/>
  <c r="D290" i="10"/>
  <c r="AT289" i="10"/>
  <c r="AS289" i="10"/>
  <c r="AR289" i="10"/>
  <c r="AQ289" i="10"/>
  <c r="AP289" i="10"/>
  <c r="AM289" i="10"/>
  <c r="AL289" i="10"/>
  <c r="AK289" i="10"/>
  <c r="AJ289" i="10"/>
  <c r="AI289" i="10"/>
  <c r="AH289" i="10"/>
  <c r="AG289" i="10"/>
  <c r="AF289" i="10"/>
  <c r="AE289" i="10"/>
  <c r="AD289" i="10"/>
  <c r="AC289" i="10"/>
  <c r="AB289" i="10"/>
  <c r="Z289" i="10"/>
  <c r="Y289" i="10"/>
  <c r="X289" i="10"/>
  <c r="W289" i="10"/>
  <c r="V289" i="10"/>
  <c r="U289" i="10"/>
  <c r="T289" i="10"/>
  <c r="S289" i="10"/>
  <c r="R289" i="10"/>
  <c r="Q289" i="10"/>
  <c r="P289" i="10"/>
  <c r="O289" i="10"/>
  <c r="N289" i="10"/>
  <c r="M289" i="10"/>
  <c r="L289" i="10"/>
  <c r="K289" i="10"/>
  <c r="J289" i="10"/>
  <c r="I289" i="10"/>
  <c r="H289" i="10"/>
  <c r="G289" i="10"/>
  <c r="F289" i="10"/>
  <c r="E289" i="10"/>
  <c r="D289" i="10"/>
  <c r="AT288" i="10"/>
  <c r="AS288" i="10"/>
  <c r="AR288" i="10"/>
  <c r="AQ288" i="10"/>
  <c r="AP288" i="10"/>
  <c r="AM288" i="10"/>
  <c r="AL288" i="10"/>
  <c r="AK288" i="10"/>
  <c r="AJ288" i="10"/>
  <c r="AI288" i="10"/>
  <c r="AH288" i="10"/>
  <c r="AG288" i="10"/>
  <c r="AF288" i="10"/>
  <c r="AE288" i="10"/>
  <c r="AD288" i="10"/>
  <c r="AC288" i="10"/>
  <c r="AB288" i="10"/>
  <c r="Z288" i="10"/>
  <c r="Y288" i="10"/>
  <c r="X288" i="10"/>
  <c r="W288" i="10"/>
  <c r="V288" i="10"/>
  <c r="U288" i="10"/>
  <c r="T288" i="10"/>
  <c r="S288" i="10"/>
  <c r="R288" i="10"/>
  <c r="Q288" i="10"/>
  <c r="P288" i="10"/>
  <c r="O288" i="10"/>
  <c r="N288" i="10"/>
  <c r="M288" i="10"/>
  <c r="L288" i="10"/>
  <c r="K288" i="10"/>
  <c r="J288" i="10"/>
  <c r="I288" i="10"/>
  <c r="H288" i="10"/>
  <c r="G288" i="10"/>
  <c r="F288" i="10"/>
  <c r="E288" i="10"/>
  <c r="D288" i="10"/>
  <c r="AT287" i="10"/>
  <c r="AS287" i="10"/>
  <c r="AR287" i="10"/>
  <c r="AQ287" i="10"/>
  <c r="AP287" i="10"/>
  <c r="AM287" i="10"/>
  <c r="AL287" i="10"/>
  <c r="AK287" i="10"/>
  <c r="AJ287" i="10"/>
  <c r="AI287" i="10"/>
  <c r="AH287" i="10"/>
  <c r="AG287" i="10"/>
  <c r="AF287" i="10"/>
  <c r="AE287" i="10"/>
  <c r="AD287" i="10"/>
  <c r="AC287" i="10"/>
  <c r="AB287" i="10"/>
  <c r="Z287" i="10"/>
  <c r="Y287" i="10"/>
  <c r="X287" i="10"/>
  <c r="W287" i="10"/>
  <c r="V287" i="10"/>
  <c r="U287" i="10"/>
  <c r="T287" i="10"/>
  <c r="S287" i="10"/>
  <c r="R287" i="10"/>
  <c r="Q287" i="10"/>
  <c r="P287" i="10"/>
  <c r="O287" i="10"/>
  <c r="N287" i="10"/>
  <c r="M287" i="10"/>
  <c r="L287" i="10"/>
  <c r="K287" i="10"/>
  <c r="J287" i="10"/>
  <c r="I287" i="10"/>
  <c r="H287" i="10"/>
  <c r="G287" i="10"/>
  <c r="F287" i="10"/>
  <c r="E287" i="10"/>
  <c r="D287" i="10"/>
  <c r="AT286" i="10"/>
  <c r="AS286" i="10"/>
  <c r="AR286" i="10"/>
  <c r="AQ286" i="10"/>
  <c r="AP286" i="10"/>
  <c r="AM286" i="10"/>
  <c r="AL286" i="10"/>
  <c r="AK286" i="10"/>
  <c r="AJ286" i="10"/>
  <c r="AI286" i="10"/>
  <c r="AH286" i="10"/>
  <c r="AG286" i="10"/>
  <c r="AF286" i="10"/>
  <c r="AE286" i="10"/>
  <c r="AD286" i="10"/>
  <c r="AC286" i="10"/>
  <c r="AB286" i="10"/>
  <c r="Z286" i="10"/>
  <c r="Y286" i="10"/>
  <c r="X286" i="10"/>
  <c r="W286" i="10"/>
  <c r="V286" i="10"/>
  <c r="U286" i="10"/>
  <c r="T286" i="10"/>
  <c r="S286" i="10"/>
  <c r="R286" i="10"/>
  <c r="Q286" i="10"/>
  <c r="P286" i="10"/>
  <c r="O286" i="10"/>
  <c r="N286" i="10"/>
  <c r="M286" i="10"/>
  <c r="L286" i="10"/>
  <c r="K286" i="10"/>
  <c r="J286" i="10"/>
  <c r="I286" i="10"/>
  <c r="H286" i="10"/>
  <c r="G286" i="10"/>
  <c r="F286" i="10"/>
  <c r="E286" i="10"/>
  <c r="D286" i="10"/>
  <c r="AT285" i="10"/>
  <c r="AS285" i="10"/>
  <c r="AR285" i="10"/>
  <c r="AQ285" i="10"/>
  <c r="AP285" i="10"/>
  <c r="AM285" i="10"/>
  <c r="AL285" i="10"/>
  <c r="AK285" i="10"/>
  <c r="AJ285" i="10"/>
  <c r="AI285" i="10"/>
  <c r="AH285" i="10"/>
  <c r="AG285" i="10"/>
  <c r="AF285" i="10"/>
  <c r="AE285" i="10"/>
  <c r="AD285" i="10"/>
  <c r="AC285" i="10"/>
  <c r="AB285" i="10"/>
  <c r="Z285" i="10"/>
  <c r="Y285" i="10"/>
  <c r="X285" i="10"/>
  <c r="W285" i="10"/>
  <c r="V285" i="10"/>
  <c r="U285" i="10"/>
  <c r="T285" i="10"/>
  <c r="S285" i="10"/>
  <c r="R285" i="10"/>
  <c r="Q285" i="10"/>
  <c r="P285" i="10"/>
  <c r="O285" i="10"/>
  <c r="N285" i="10"/>
  <c r="M285" i="10"/>
  <c r="L285" i="10"/>
  <c r="K285" i="10"/>
  <c r="J285" i="10"/>
  <c r="I285" i="10"/>
  <c r="H285" i="10"/>
  <c r="G285" i="10"/>
  <c r="F285" i="10"/>
  <c r="E285" i="10"/>
  <c r="D285" i="10"/>
  <c r="AT284" i="10"/>
  <c r="AS284" i="10"/>
  <c r="AR284" i="10"/>
  <c r="AQ284" i="10"/>
  <c r="AP284" i="10"/>
  <c r="AM284" i="10"/>
  <c r="AL284" i="10"/>
  <c r="AK284" i="10"/>
  <c r="AJ284" i="10"/>
  <c r="AI284" i="10"/>
  <c r="AH284" i="10"/>
  <c r="AG284" i="10"/>
  <c r="AF284" i="10"/>
  <c r="AE284" i="10"/>
  <c r="AD284" i="10"/>
  <c r="AC284" i="10"/>
  <c r="AB284" i="10"/>
  <c r="Z284" i="10"/>
  <c r="Y284" i="10"/>
  <c r="X284" i="10"/>
  <c r="W284" i="10"/>
  <c r="V284" i="10"/>
  <c r="U284" i="10"/>
  <c r="T284" i="10"/>
  <c r="S284" i="10"/>
  <c r="R284" i="10"/>
  <c r="Q284" i="10"/>
  <c r="P284" i="10"/>
  <c r="O284" i="10"/>
  <c r="N284" i="10"/>
  <c r="M284" i="10"/>
  <c r="L284" i="10"/>
  <c r="K284" i="10"/>
  <c r="J284" i="10"/>
  <c r="I284" i="10"/>
  <c r="H284" i="10"/>
  <c r="G284" i="10"/>
  <c r="F284" i="10"/>
  <c r="E284" i="10"/>
  <c r="D284" i="10"/>
  <c r="AT283" i="10"/>
  <c r="AS283" i="10"/>
  <c r="AR283" i="10"/>
  <c r="AQ283" i="10"/>
  <c r="AP283" i="10"/>
  <c r="AM283" i="10"/>
  <c r="AL283" i="10"/>
  <c r="AK283" i="10"/>
  <c r="AJ283" i="10"/>
  <c r="AI283" i="10"/>
  <c r="AH283" i="10"/>
  <c r="AG283" i="10"/>
  <c r="AF283" i="10"/>
  <c r="AE283" i="10"/>
  <c r="AD283" i="10"/>
  <c r="AC283" i="10"/>
  <c r="AB283" i="10"/>
  <c r="Z283" i="10"/>
  <c r="Y283" i="10"/>
  <c r="X283" i="10"/>
  <c r="W283" i="10"/>
  <c r="V283" i="10"/>
  <c r="U283" i="10"/>
  <c r="T283" i="10"/>
  <c r="S283" i="10"/>
  <c r="R283" i="10"/>
  <c r="Q283" i="10"/>
  <c r="P283" i="10"/>
  <c r="O283" i="10"/>
  <c r="N283" i="10"/>
  <c r="M283" i="10"/>
  <c r="L283" i="10"/>
  <c r="K283" i="10"/>
  <c r="J283" i="10"/>
  <c r="I283" i="10"/>
  <c r="H283" i="10"/>
  <c r="G283" i="10"/>
  <c r="F283" i="10"/>
  <c r="E283" i="10"/>
  <c r="D283" i="10"/>
  <c r="AT282" i="10"/>
  <c r="AS282" i="10"/>
  <c r="AR282" i="10"/>
  <c r="AQ282" i="10"/>
  <c r="AP282" i="10"/>
  <c r="AM282" i="10"/>
  <c r="AL282" i="10"/>
  <c r="AK282" i="10"/>
  <c r="AJ282" i="10"/>
  <c r="AI282" i="10"/>
  <c r="AH282" i="10"/>
  <c r="AG282" i="10"/>
  <c r="AF282" i="10"/>
  <c r="AE282" i="10"/>
  <c r="AD282" i="10"/>
  <c r="AC282" i="10"/>
  <c r="AB282" i="10"/>
  <c r="Z282" i="10"/>
  <c r="Y282" i="10"/>
  <c r="X282" i="10"/>
  <c r="W282" i="10"/>
  <c r="V282" i="10"/>
  <c r="U282" i="10"/>
  <c r="T282" i="10"/>
  <c r="S282" i="10"/>
  <c r="R282" i="10"/>
  <c r="Q282" i="10"/>
  <c r="P282" i="10"/>
  <c r="O282" i="10"/>
  <c r="N282" i="10"/>
  <c r="M282" i="10"/>
  <c r="L282" i="10"/>
  <c r="K282" i="10"/>
  <c r="J282" i="10"/>
  <c r="I282" i="10"/>
  <c r="H282" i="10"/>
  <c r="G282" i="10"/>
  <c r="F282" i="10"/>
  <c r="E282" i="10"/>
  <c r="D282" i="10"/>
  <c r="AT281" i="10"/>
  <c r="AS281" i="10"/>
  <c r="AR281" i="10"/>
  <c r="AQ281" i="10"/>
  <c r="AP281" i="10"/>
  <c r="AM281" i="10"/>
  <c r="AL281" i="10"/>
  <c r="AK281" i="10"/>
  <c r="AJ281" i="10"/>
  <c r="AI281" i="10"/>
  <c r="AH281" i="10"/>
  <c r="AG281" i="10"/>
  <c r="AF281" i="10"/>
  <c r="AE281" i="10"/>
  <c r="AD281" i="10"/>
  <c r="AC281" i="10"/>
  <c r="AB281" i="10"/>
  <c r="Z281" i="10"/>
  <c r="Y281" i="10"/>
  <c r="X281" i="10"/>
  <c r="W281" i="10"/>
  <c r="V281" i="10"/>
  <c r="U281" i="10"/>
  <c r="T281" i="10"/>
  <c r="S281" i="10"/>
  <c r="R281" i="10"/>
  <c r="Q281" i="10"/>
  <c r="P281" i="10"/>
  <c r="O281" i="10"/>
  <c r="N281" i="10"/>
  <c r="M281" i="10"/>
  <c r="L281" i="10"/>
  <c r="K281" i="10"/>
  <c r="J281" i="10"/>
  <c r="I281" i="10"/>
  <c r="H281" i="10"/>
  <c r="G281" i="10"/>
  <c r="F281" i="10"/>
  <c r="E281" i="10"/>
  <c r="D281" i="10"/>
  <c r="AT280" i="10"/>
  <c r="AS280" i="10"/>
  <c r="AR280" i="10"/>
  <c r="AQ280" i="10"/>
  <c r="AP280" i="10"/>
  <c r="AM280" i="10"/>
  <c r="AL280" i="10"/>
  <c r="AK280" i="10"/>
  <c r="AJ280" i="10"/>
  <c r="AI280" i="10"/>
  <c r="AH280" i="10"/>
  <c r="AG280" i="10"/>
  <c r="AF280" i="10"/>
  <c r="AE280" i="10"/>
  <c r="AD280" i="10"/>
  <c r="AC280" i="10"/>
  <c r="AB280" i="10"/>
  <c r="Z280" i="10"/>
  <c r="Y280" i="10"/>
  <c r="X280" i="10"/>
  <c r="W280" i="10"/>
  <c r="V280" i="10"/>
  <c r="U280" i="10"/>
  <c r="T280" i="10"/>
  <c r="S280" i="10"/>
  <c r="R280" i="10"/>
  <c r="Q280" i="10"/>
  <c r="P280" i="10"/>
  <c r="O280" i="10"/>
  <c r="N280" i="10"/>
  <c r="M280" i="10"/>
  <c r="L280" i="10"/>
  <c r="K280" i="10"/>
  <c r="J280" i="10"/>
  <c r="I280" i="10"/>
  <c r="H280" i="10"/>
  <c r="G280" i="10"/>
  <c r="F280" i="10"/>
  <c r="E280" i="10"/>
  <c r="D280" i="10"/>
  <c r="AT279" i="10"/>
  <c r="AS279" i="10"/>
  <c r="AR279" i="10"/>
  <c r="AQ279" i="10"/>
  <c r="AP279" i="10"/>
  <c r="AM279" i="10"/>
  <c r="AL279" i="10"/>
  <c r="AK279" i="10"/>
  <c r="AJ279" i="10"/>
  <c r="AI279" i="10"/>
  <c r="AH279" i="10"/>
  <c r="AG279" i="10"/>
  <c r="AF279" i="10"/>
  <c r="AE279" i="10"/>
  <c r="AD279" i="10"/>
  <c r="AC279" i="10"/>
  <c r="AB279" i="10"/>
  <c r="Z279" i="10"/>
  <c r="Y279" i="10"/>
  <c r="X279" i="10"/>
  <c r="W279" i="10"/>
  <c r="V279" i="10"/>
  <c r="U279" i="10"/>
  <c r="T279" i="10"/>
  <c r="S279" i="10"/>
  <c r="R279" i="10"/>
  <c r="Q279" i="10"/>
  <c r="P279" i="10"/>
  <c r="O279" i="10"/>
  <c r="N279" i="10"/>
  <c r="M279" i="10"/>
  <c r="L279" i="10"/>
  <c r="K279" i="10"/>
  <c r="J279" i="10"/>
  <c r="I279" i="10"/>
  <c r="H279" i="10"/>
  <c r="G279" i="10"/>
  <c r="F279" i="10"/>
  <c r="E279" i="10"/>
  <c r="D279" i="10"/>
  <c r="AT278" i="10"/>
  <c r="AS278" i="10"/>
  <c r="AR278" i="10"/>
  <c r="AQ278" i="10"/>
  <c r="AP278" i="10"/>
  <c r="AM278" i="10"/>
  <c r="AL278" i="10"/>
  <c r="AK278" i="10"/>
  <c r="AJ278" i="10"/>
  <c r="AI278" i="10"/>
  <c r="AH278" i="10"/>
  <c r="AG278" i="10"/>
  <c r="AF278" i="10"/>
  <c r="AE278" i="10"/>
  <c r="AD278" i="10"/>
  <c r="AC278" i="10"/>
  <c r="AB278" i="10"/>
  <c r="Z278" i="10"/>
  <c r="Y278" i="10"/>
  <c r="X278" i="10"/>
  <c r="W278" i="10"/>
  <c r="V278" i="10"/>
  <c r="U278" i="10"/>
  <c r="T278" i="10"/>
  <c r="S278" i="10"/>
  <c r="R278" i="10"/>
  <c r="Q278" i="10"/>
  <c r="P278" i="10"/>
  <c r="O278" i="10"/>
  <c r="N278" i="10"/>
  <c r="M278" i="10"/>
  <c r="L278" i="10"/>
  <c r="K278" i="10"/>
  <c r="J278" i="10"/>
  <c r="I278" i="10"/>
  <c r="H278" i="10"/>
  <c r="G278" i="10"/>
  <c r="F278" i="10"/>
  <c r="E278" i="10"/>
  <c r="D278" i="10"/>
  <c r="AT277" i="10"/>
  <c r="AS277" i="10"/>
  <c r="AR277" i="10"/>
  <c r="AQ277" i="10"/>
  <c r="AP277" i="10"/>
  <c r="AM277" i="10"/>
  <c r="AL277" i="10"/>
  <c r="AK277" i="10"/>
  <c r="AJ277" i="10"/>
  <c r="AI277" i="10"/>
  <c r="AH277" i="10"/>
  <c r="AG277" i="10"/>
  <c r="AF277" i="10"/>
  <c r="AE277" i="10"/>
  <c r="AD277" i="10"/>
  <c r="AC277" i="10"/>
  <c r="AB277" i="10"/>
  <c r="Z277" i="10"/>
  <c r="Y277" i="10"/>
  <c r="X277" i="10"/>
  <c r="W277" i="10"/>
  <c r="V277" i="10"/>
  <c r="U277" i="10"/>
  <c r="T277" i="10"/>
  <c r="S277" i="10"/>
  <c r="R277" i="10"/>
  <c r="Q277" i="10"/>
  <c r="P277" i="10"/>
  <c r="O277" i="10"/>
  <c r="N277" i="10"/>
  <c r="M277" i="10"/>
  <c r="L277" i="10"/>
  <c r="K277" i="10"/>
  <c r="J277" i="10"/>
  <c r="I277" i="10"/>
  <c r="H277" i="10"/>
  <c r="G277" i="10"/>
  <c r="F277" i="10"/>
  <c r="E277" i="10"/>
  <c r="D277" i="10"/>
  <c r="AT276" i="10"/>
  <c r="AS276" i="10"/>
  <c r="AR276" i="10"/>
  <c r="AQ276" i="10"/>
  <c r="AP276" i="10"/>
  <c r="AM276" i="10"/>
  <c r="AL276" i="10"/>
  <c r="AK276" i="10"/>
  <c r="AJ276" i="10"/>
  <c r="AI276" i="10"/>
  <c r="AH276" i="10"/>
  <c r="AG276" i="10"/>
  <c r="AF276" i="10"/>
  <c r="AE276" i="10"/>
  <c r="AD276" i="10"/>
  <c r="AC276" i="10"/>
  <c r="AB276" i="10"/>
  <c r="Z276" i="10"/>
  <c r="Y276" i="10"/>
  <c r="X276" i="10"/>
  <c r="W276" i="10"/>
  <c r="V276" i="10"/>
  <c r="U276" i="10"/>
  <c r="T276" i="10"/>
  <c r="S276" i="10"/>
  <c r="R276" i="10"/>
  <c r="Q276" i="10"/>
  <c r="P276" i="10"/>
  <c r="O276" i="10"/>
  <c r="N276" i="10"/>
  <c r="M276" i="10"/>
  <c r="L276" i="10"/>
  <c r="K276" i="10"/>
  <c r="J276" i="10"/>
  <c r="I276" i="10"/>
  <c r="H276" i="10"/>
  <c r="G276" i="10"/>
  <c r="F276" i="10"/>
  <c r="E276" i="10"/>
  <c r="D276" i="10"/>
  <c r="AT275" i="10"/>
  <c r="AS275" i="10"/>
  <c r="AR275" i="10"/>
  <c r="AQ275" i="10"/>
  <c r="AP275" i="10"/>
  <c r="AM275" i="10"/>
  <c r="AL275" i="10"/>
  <c r="AK275" i="10"/>
  <c r="AJ275" i="10"/>
  <c r="AI275" i="10"/>
  <c r="AH275" i="10"/>
  <c r="AG275" i="10"/>
  <c r="AF275" i="10"/>
  <c r="AE275" i="10"/>
  <c r="AD275" i="10"/>
  <c r="AC275" i="10"/>
  <c r="AB275" i="10"/>
  <c r="Z275" i="10"/>
  <c r="Y275" i="10"/>
  <c r="X275" i="10"/>
  <c r="W275" i="10"/>
  <c r="V275" i="10"/>
  <c r="U275" i="10"/>
  <c r="T275" i="10"/>
  <c r="S275" i="10"/>
  <c r="R275" i="10"/>
  <c r="Q275" i="10"/>
  <c r="P275" i="10"/>
  <c r="O275" i="10"/>
  <c r="N275" i="10"/>
  <c r="M275" i="10"/>
  <c r="L275" i="10"/>
  <c r="K275" i="10"/>
  <c r="J275" i="10"/>
  <c r="I275" i="10"/>
  <c r="H275" i="10"/>
  <c r="G275" i="10"/>
  <c r="F275" i="10"/>
  <c r="E275" i="10"/>
  <c r="D275" i="10"/>
  <c r="AT274" i="10"/>
  <c r="AS274" i="10"/>
  <c r="AR274" i="10"/>
  <c r="AQ274" i="10"/>
  <c r="AP274" i="10"/>
  <c r="AM274" i="10"/>
  <c r="AL274" i="10"/>
  <c r="AK274" i="10"/>
  <c r="AJ274" i="10"/>
  <c r="AI274" i="10"/>
  <c r="AH274" i="10"/>
  <c r="AG274" i="10"/>
  <c r="AF274" i="10"/>
  <c r="AE274" i="10"/>
  <c r="AD274" i="10"/>
  <c r="AC274" i="10"/>
  <c r="AB274" i="10"/>
  <c r="Z274" i="10"/>
  <c r="Y274" i="10"/>
  <c r="X274" i="10"/>
  <c r="W274" i="10"/>
  <c r="V274" i="10"/>
  <c r="U274" i="10"/>
  <c r="T274" i="10"/>
  <c r="S274" i="10"/>
  <c r="R274" i="10"/>
  <c r="Q274" i="10"/>
  <c r="P274" i="10"/>
  <c r="O274" i="10"/>
  <c r="N274" i="10"/>
  <c r="M274" i="10"/>
  <c r="L274" i="10"/>
  <c r="K274" i="10"/>
  <c r="J274" i="10"/>
  <c r="I274" i="10"/>
  <c r="H274" i="10"/>
  <c r="G274" i="10"/>
  <c r="F274" i="10"/>
  <c r="E274" i="10"/>
  <c r="D274" i="10"/>
  <c r="AT273" i="10"/>
  <c r="AS273" i="10"/>
  <c r="AR273" i="10"/>
  <c r="AQ273" i="10"/>
  <c r="AP273" i="10"/>
  <c r="AM273" i="10"/>
  <c r="AL273" i="10"/>
  <c r="AK273" i="10"/>
  <c r="AJ273" i="10"/>
  <c r="AI273" i="10"/>
  <c r="AH273" i="10"/>
  <c r="AG273" i="10"/>
  <c r="AF273" i="10"/>
  <c r="AE273" i="10"/>
  <c r="AD273" i="10"/>
  <c r="AC273" i="10"/>
  <c r="AB273" i="10"/>
  <c r="Z273" i="10"/>
  <c r="Y273" i="10"/>
  <c r="X273" i="10"/>
  <c r="W273" i="10"/>
  <c r="V273" i="10"/>
  <c r="U273" i="10"/>
  <c r="T273" i="10"/>
  <c r="S273" i="10"/>
  <c r="R273" i="10"/>
  <c r="Q273" i="10"/>
  <c r="P273" i="10"/>
  <c r="O273" i="10"/>
  <c r="N273" i="10"/>
  <c r="M273" i="10"/>
  <c r="L273" i="10"/>
  <c r="K273" i="10"/>
  <c r="J273" i="10"/>
  <c r="I273" i="10"/>
  <c r="H273" i="10"/>
  <c r="G273" i="10"/>
  <c r="F273" i="10"/>
  <c r="E273" i="10"/>
  <c r="D273" i="10"/>
  <c r="AT272" i="10"/>
  <c r="AS272" i="10"/>
  <c r="AR272" i="10"/>
  <c r="AQ272" i="10"/>
  <c r="AP272" i="10"/>
  <c r="AM272" i="10"/>
  <c r="AL272" i="10"/>
  <c r="AK272" i="10"/>
  <c r="AJ272" i="10"/>
  <c r="AI272" i="10"/>
  <c r="AH272" i="10"/>
  <c r="AG272" i="10"/>
  <c r="AF272" i="10"/>
  <c r="AE272" i="10"/>
  <c r="AD272" i="10"/>
  <c r="AC272" i="10"/>
  <c r="AB272" i="10"/>
  <c r="Z272" i="10"/>
  <c r="Y272" i="10"/>
  <c r="X272" i="10"/>
  <c r="W272" i="10"/>
  <c r="V272" i="10"/>
  <c r="U272" i="10"/>
  <c r="T272" i="10"/>
  <c r="S272" i="10"/>
  <c r="R272" i="10"/>
  <c r="Q272" i="10"/>
  <c r="P272" i="10"/>
  <c r="O272" i="10"/>
  <c r="N272" i="10"/>
  <c r="M272" i="10"/>
  <c r="L272" i="10"/>
  <c r="K272" i="10"/>
  <c r="J272" i="10"/>
  <c r="I272" i="10"/>
  <c r="H272" i="10"/>
  <c r="G272" i="10"/>
  <c r="F272" i="10"/>
  <c r="E272" i="10"/>
  <c r="D272" i="10"/>
  <c r="AT271" i="10"/>
  <c r="AS271" i="10"/>
  <c r="AR271" i="10"/>
  <c r="AQ271" i="10"/>
  <c r="AP271" i="10"/>
  <c r="AM271" i="10"/>
  <c r="AL271" i="10"/>
  <c r="AK271" i="10"/>
  <c r="AJ271" i="10"/>
  <c r="AI271" i="10"/>
  <c r="AH271" i="10"/>
  <c r="AG271" i="10"/>
  <c r="AF271" i="10"/>
  <c r="AE271" i="10"/>
  <c r="AD271" i="10"/>
  <c r="AC271" i="10"/>
  <c r="AB271" i="10"/>
  <c r="Z271" i="10"/>
  <c r="Y271" i="10"/>
  <c r="X271" i="10"/>
  <c r="W271" i="10"/>
  <c r="V271" i="10"/>
  <c r="U271" i="10"/>
  <c r="T271" i="10"/>
  <c r="S271" i="10"/>
  <c r="R271" i="10"/>
  <c r="Q271" i="10"/>
  <c r="P271" i="10"/>
  <c r="O271" i="10"/>
  <c r="N271" i="10"/>
  <c r="M271" i="10"/>
  <c r="L271" i="10"/>
  <c r="K271" i="10"/>
  <c r="J271" i="10"/>
  <c r="I271" i="10"/>
  <c r="H271" i="10"/>
  <c r="G271" i="10"/>
  <c r="F271" i="10"/>
  <c r="E271" i="10"/>
  <c r="D271" i="10"/>
  <c r="AT270" i="10"/>
  <c r="AS270" i="10"/>
  <c r="AR270" i="10"/>
  <c r="AQ270" i="10"/>
  <c r="AP270" i="10"/>
  <c r="AM270" i="10"/>
  <c r="AL270" i="10"/>
  <c r="AK270" i="10"/>
  <c r="AJ270" i="10"/>
  <c r="AI270" i="10"/>
  <c r="AH270" i="10"/>
  <c r="AG270" i="10"/>
  <c r="AF270" i="10"/>
  <c r="AE270" i="10"/>
  <c r="AD270" i="10"/>
  <c r="AC270" i="10"/>
  <c r="AB270" i="10"/>
  <c r="Z270" i="10"/>
  <c r="Y270" i="10"/>
  <c r="X270" i="10"/>
  <c r="W270" i="10"/>
  <c r="V270" i="10"/>
  <c r="U270" i="10"/>
  <c r="T270" i="10"/>
  <c r="S270" i="10"/>
  <c r="R270" i="10"/>
  <c r="Q270" i="10"/>
  <c r="P270" i="10"/>
  <c r="O270" i="10"/>
  <c r="N270" i="10"/>
  <c r="M270" i="10"/>
  <c r="L270" i="10"/>
  <c r="K270" i="10"/>
  <c r="J270" i="10"/>
  <c r="I270" i="10"/>
  <c r="H270" i="10"/>
  <c r="G270" i="10"/>
  <c r="F270" i="10"/>
  <c r="E270" i="10"/>
  <c r="D270" i="10"/>
  <c r="AT269" i="10"/>
  <c r="AS269" i="10"/>
  <c r="AR269" i="10"/>
  <c r="AQ269" i="10"/>
  <c r="AP269" i="10"/>
  <c r="AM269" i="10"/>
  <c r="AL269" i="10"/>
  <c r="AK269" i="10"/>
  <c r="AJ269" i="10"/>
  <c r="AI269" i="10"/>
  <c r="AH269" i="10"/>
  <c r="AG269" i="10"/>
  <c r="AF269" i="10"/>
  <c r="AE269" i="10"/>
  <c r="AD269" i="10"/>
  <c r="AC269" i="10"/>
  <c r="AB269" i="10"/>
  <c r="Z269" i="10"/>
  <c r="Y269" i="10"/>
  <c r="X269" i="10"/>
  <c r="W269" i="10"/>
  <c r="V269" i="10"/>
  <c r="U269" i="10"/>
  <c r="T269" i="10"/>
  <c r="S269" i="10"/>
  <c r="R269" i="10"/>
  <c r="Q269" i="10"/>
  <c r="P269" i="10"/>
  <c r="O269" i="10"/>
  <c r="N269" i="10"/>
  <c r="M269" i="10"/>
  <c r="L269" i="10"/>
  <c r="K269" i="10"/>
  <c r="J269" i="10"/>
  <c r="I269" i="10"/>
  <c r="H269" i="10"/>
  <c r="G269" i="10"/>
  <c r="F269" i="10"/>
  <c r="E269" i="10"/>
  <c r="D269" i="10"/>
  <c r="AT268" i="10"/>
  <c r="AS268" i="10"/>
  <c r="AR268" i="10"/>
  <c r="AQ268" i="10"/>
  <c r="AP268" i="10"/>
  <c r="AM268" i="10"/>
  <c r="AL268" i="10"/>
  <c r="AK268" i="10"/>
  <c r="AJ268" i="10"/>
  <c r="AI268" i="10"/>
  <c r="AH268" i="10"/>
  <c r="AG268" i="10"/>
  <c r="AF268" i="10"/>
  <c r="AE268" i="10"/>
  <c r="AD268" i="10"/>
  <c r="AC268" i="10"/>
  <c r="AB268" i="10"/>
  <c r="Z268" i="10"/>
  <c r="Y268" i="10"/>
  <c r="X268" i="10"/>
  <c r="W268" i="10"/>
  <c r="V268" i="10"/>
  <c r="U268" i="10"/>
  <c r="T268" i="10"/>
  <c r="S268" i="10"/>
  <c r="R268" i="10"/>
  <c r="Q268" i="10"/>
  <c r="P268" i="10"/>
  <c r="O268" i="10"/>
  <c r="N268" i="10"/>
  <c r="M268" i="10"/>
  <c r="L268" i="10"/>
  <c r="K268" i="10"/>
  <c r="J268" i="10"/>
  <c r="I268" i="10"/>
  <c r="H268" i="10"/>
  <c r="G268" i="10"/>
  <c r="F268" i="10"/>
  <c r="E268" i="10"/>
  <c r="D268" i="10"/>
  <c r="AT267" i="10"/>
  <c r="AS267" i="10"/>
  <c r="AR267" i="10"/>
  <c r="AQ267" i="10"/>
  <c r="AP267" i="10"/>
  <c r="AM267" i="10"/>
  <c r="AL267" i="10"/>
  <c r="AK267" i="10"/>
  <c r="AJ267" i="10"/>
  <c r="AI267" i="10"/>
  <c r="AH267" i="10"/>
  <c r="AG267" i="10"/>
  <c r="AF267" i="10"/>
  <c r="AE267" i="10"/>
  <c r="AD267" i="10"/>
  <c r="AC267" i="10"/>
  <c r="AB267" i="10"/>
  <c r="Z267" i="10"/>
  <c r="Y267" i="10"/>
  <c r="X267" i="10"/>
  <c r="W267" i="10"/>
  <c r="V267" i="10"/>
  <c r="U267" i="10"/>
  <c r="T267" i="10"/>
  <c r="S267" i="10"/>
  <c r="R267" i="10"/>
  <c r="Q267" i="10"/>
  <c r="P267" i="10"/>
  <c r="O267" i="10"/>
  <c r="N267" i="10"/>
  <c r="M267" i="10"/>
  <c r="L267" i="10"/>
  <c r="K267" i="10"/>
  <c r="J267" i="10"/>
  <c r="I267" i="10"/>
  <c r="H267" i="10"/>
  <c r="G267" i="10"/>
  <c r="F267" i="10"/>
  <c r="E267" i="10"/>
  <c r="D267" i="10"/>
  <c r="AT266" i="10"/>
  <c r="AS266" i="10"/>
  <c r="AR266" i="10"/>
  <c r="AQ266" i="10"/>
  <c r="AP266" i="10"/>
  <c r="AM266" i="10"/>
  <c r="AL266" i="10"/>
  <c r="AK266" i="10"/>
  <c r="AJ266" i="10"/>
  <c r="AI266" i="10"/>
  <c r="AH266" i="10"/>
  <c r="AG266" i="10"/>
  <c r="AF266" i="10"/>
  <c r="AE266" i="10"/>
  <c r="AD266" i="10"/>
  <c r="AC266" i="10"/>
  <c r="AB266" i="10"/>
  <c r="Z266" i="10"/>
  <c r="Y266" i="10"/>
  <c r="X266" i="10"/>
  <c r="W266" i="10"/>
  <c r="V266" i="10"/>
  <c r="U266" i="10"/>
  <c r="T266" i="10"/>
  <c r="S266" i="10"/>
  <c r="R266" i="10"/>
  <c r="Q266" i="10"/>
  <c r="P266" i="10"/>
  <c r="O266" i="10"/>
  <c r="N266" i="10"/>
  <c r="M266" i="10"/>
  <c r="L266" i="10"/>
  <c r="K266" i="10"/>
  <c r="J266" i="10"/>
  <c r="I266" i="10"/>
  <c r="H266" i="10"/>
  <c r="G266" i="10"/>
  <c r="F266" i="10"/>
  <c r="E266" i="10"/>
  <c r="D266" i="10"/>
  <c r="AT265" i="10"/>
  <c r="AS265" i="10"/>
  <c r="AR265" i="10"/>
  <c r="AQ265" i="10"/>
  <c r="AP265" i="10"/>
  <c r="AM265" i="10"/>
  <c r="AL265" i="10"/>
  <c r="AK265" i="10"/>
  <c r="AJ265" i="10"/>
  <c r="AI265" i="10"/>
  <c r="AH265" i="10"/>
  <c r="AG265" i="10"/>
  <c r="AF265" i="10"/>
  <c r="AE265" i="10"/>
  <c r="AD265" i="10"/>
  <c r="AC265" i="10"/>
  <c r="AB265" i="10"/>
  <c r="Z265" i="10"/>
  <c r="Y265" i="10"/>
  <c r="X265" i="10"/>
  <c r="W265" i="10"/>
  <c r="V265" i="10"/>
  <c r="U265" i="10"/>
  <c r="T265" i="10"/>
  <c r="S265" i="10"/>
  <c r="R265" i="10"/>
  <c r="Q265" i="10"/>
  <c r="P265" i="10"/>
  <c r="O265" i="10"/>
  <c r="N265" i="10"/>
  <c r="M265" i="10"/>
  <c r="L265" i="10"/>
  <c r="K265" i="10"/>
  <c r="J265" i="10"/>
  <c r="I265" i="10"/>
  <c r="H265" i="10"/>
  <c r="G265" i="10"/>
  <c r="F265" i="10"/>
  <c r="E265" i="10"/>
  <c r="D265" i="10"/>
  <c r="AT264" i="10"/>
  <c r="AS264" i="10"/>
  <c r="AR264" i="10"/>
  <c r="AQ264" i="10"/>
  <c r="AP264" i="10"/>
  <c r="AM264" i="10"/>
  <c r="AL264" i="10"/>
  <c r="AK264" i="10"/>
  <c r="AJ264" i="10"/>
  <c r="AI264" i="10"/>
  <c r="AH264" i="10"/>
  <c r="AG264" i="10"/>
  <c r="AF264" i="10"/>
  <c r="AE264" i="10"/>
  <c r="AD264" i="10"/>
  <c r="AC264" i="10"/>
  <c r="AB264" i="10"/>
  <c r="Z264" i="10"/>
  <c r="Y264" i="10"/>
  <c r="X264" i="10"/>
  <c r="W264" i="10"/>
  <c r="V264" i="10"/>
  <c r="U264" i="10"/>
  <c r="T264" i="10"/>
  <c r="S264" i="10"/>
  <c r="R264" i="10"/>
  <c r="Q264" i="10"/>
  <c r="P264" i="10"/>
  <c r="O264" i="10"/>
  <c r="N264" i="10"/>
  <c r="M264" i="10"/>
  <c r="L264" i="10"/>
  <c r="K264" i="10"/>
  <c r="J264" i="10"/>
  <c r="I264" i="10"/>
  <c r="H264" i="10"/>
  <c r="G264" i="10"/>
  <c r="F264" i="10"/>
  <c r="E264" i="10"/>
  <c r="D264" i="10"/>
  <c r="AT263" i="10"/>
  <c r="AS263" i="10"/>
  <c r="AR263" i="10"/>
  <c r="AQ263" i="10"/>
  <c r="AP263" i="10"/>
  <c r="AM263" i="10"/>
  <c r="AL263" i="10"/>
  <c r="AK263" i="10"/>
  <c r="AJ263" i="10"/>
  <c r="AI263" i="10"/>
  <c r="AH263" i="10"/>
  <c r="AG263" i="10"/>
  <c r="AF263" i="10"/>
  <c r="AE263" i="10"/>
  <c r="AD263" i="10"/>
  <c r="AC263" i="10"/>
  <c r="AB263" i="10"/>
  <c r="Z263" i="10"/>
  <c r="Y263" i="10"/>
  <c r="X263" i="10"/>
  <c r="W263" i="10"/>
  <c r="V263" i="10"/>
  <c r="U263" i="10"/>
  <c r="T263" i="10"/>
  <c r="S263" i="10"/>
  <c r="R263" i="10"/>
  <c r="Q263" i="10"/>
  <c r="P263" i="10"/>
  <c r="O263" i="10"/>
  <c r="N263" i="10"/>
  <c r="M263" i="10"/>
  <c r="L263" i="10"/>
  <c r="K263" i="10"/>
  <c r="J263" i="10"/>
  <c r="I263" i="10"/>
  <c r="H263" i="10"/>
  <c r="G263" i="10"/>
  <c r="F263" i="10"/>
  <c r="E263" i="10"/>
  <c r="D263" i="10"/>
  <c r="AT262" i="10"/>
  <c r="AS262" i="10"/>
  <c r="AR262" i="10"/>
  <c r="AQ262" i="10"/>
  <c r="AP262" i="10"/>
  <c r="AM262" i="10"/>
  <c r="AL262" i="10"/>
  <c r="AK262" i="10"/>
  <c r="AJ262" i="10"/>
  <c r="AI262" i="10"/>
  <c r="AH262" i="10"/>
  <c r="AG262" i="10"/>
  <c r="AF262" i="10"/>
  <c r="AE262" i="10"/>
  <c r="AD262" i="10"/>
  <c r="AC262" i="10"/>
  <c r="AB262" i="10"/>
  <c r="Z262" i="10"/>
  <c r="Y262" i="10"/>
  <c r="X262" i="10"/>
  <c r="W262" i="10"/>
  <c r="V262" i="10"/>
  <c r="U262" i="10"/>
  <c r="T262" i="10"/>
  <c r="S262" i="10"/>
  <c r="R262" i="10"/>
  <c r="Q262" i="10"/>
  <c r="P262" i="10"/>
  <c r="O262" i="10"/>
  <c r="N262" i="10"/>
  <c r="M262" i="10"/>
  <c r="L262" i="10"/>
  <c r="K262" i="10"/>
  <c r="J262" i="10"/>
  <c r="I262" i="10"/>
  <c r="H262" i="10"/>
  <c r="G262" i="10"/>
  <c r="F262" i="10"/>
  <c r="E262" i="10"/>
  <c r="D262" i="10"/>
  <c r="AT261" i="10"/>
  <c r="AS261" i="10"/>
  <c r="AR261" i="10"/>
  <c r="AQ261" i="10"/>
  <c r="AP261" i="10"/>
  <c r="AM261" i="10"/>
  <c r="AL261" i="10"/>
  <c r="AK261" i="10"/>
  <c r="AJ261" i="10"/>
  <c r="AI261" i="10"/>
  <c r="AH261" i="10"/>
  <c r="AG261" i="10"/>
  <c r="AF261" i="10"/>
  <c r="AE261" i="10"/>
  <c r="AD261" i="10"/>
  <c r="AC261" i="10"/>
  <c r="AB261" i="10"/>
  <c r="Z261" i="10"/>
  <c r="Y261" i="10"/>
  <c r="X261" i="10"/>
  <c r="W261" i="10"/>
  <c r="V261" i="10"/>
  <c r="U261" i="10"/>
  <c r="T261" i="10"/>
  <c r="S261" i="10"/>
  <c r="R261" i="10"/>
  <c r="Q261" i="10"/>
  <c r="P261" i="10"/>
  <c r="O261" i="10"/>
  <c r="N261" i="10"/>
  <c r="M261" i="10"/>
  <c r="L261" i="10"/>
  <c r="K261" i="10"/>
  <c r="J261" i="10"/>
  <c r="I261" i="10"/>
  <c r="H261" i="10"/>
  <c r="G261" i="10"/>
  <c r="F261" i="10"/>
  <c r="E261" i="10"/>
  <c r="D261" i="10"/>
  <c r="AT260" i="10"/>
  <c r="AS260" i="10"/>
  <c r="AR260" i="10"/>
  <c r="AQ260" i="10"/>
  <c r="AP260" i="10"/>
  <c r="AM260" i="10"/>
  <c r="AL260" i="10"/>
  <c r="AK260" i="10"/>
  <c r="AJ260" i="10"/>
  <c r="AI260" i="10"/>
  <c r="AH260" i="10"/>
  <c r="AG260" i="10"/>
  <c r="AF260" i="10"/>
  <c r="AE260" i="10"/>
  <c r="AD260" i="10"/>
  <c r="AC260" i="10"/>
  <c r="AB260" i="10"/>
  <c r="Z260" i="10"/>
  <c r="Y260" i="10"/>
  <c r="X260" i="10"/>
  <c r="W260" i="10"/>
  <c r="V260" i="10"/>
  <c r="U260" i="10"/>
  <c r="T260" i="10"/>
  <c r="S260" i="10"/>
  <c r="R260" i="10"/>
  <c r="Q260" i="10"/>
  <c r="P260" i="10"/>
  <c r="O260" i="10"/>
  <c r="N260" i="10"/>
  <c r="M260" i="10"/>
  <c r="L260" i="10"/>
  <c r="K260" i="10"/>
  <c r="J260" i="10"/>
  <c r="I260" i="10"/>
  <c r="H260" i="10"/>
  <c r="G260" i="10"/>
  <c r="F260" i="10"/>
  <c r="E260" i="10"/>
  <c r="D260" i="10"/>
  <c r="AT259" i="10"/>
  <c r="AS259" i="10"/>
  <c r="AR259" i="10"/>
  <c r="AQ259" i="10"/>
  <c r="AP259" i="10"/>
  <c r="AM259" i="10"/>
  <c r="AL259" i="10"/>
  <c r="AK259" i="10"/>
  <c r="AJ259" i="10"/>
  <c r="AI259" i="10"/>
  <c r="AH259" i="10"/>
  <c r="AG259" i="10"/>
  <c r="AF259" i="10"/>
  <c r="AE259" i="10"/>
  <c r="AD259" i="10"/>
  <c r="AC259" i="10"/>
  <c r="AB259" i="10"/>
  <c r="Z259" i="10"/>
  <c r="Y259" i="10"/>
  <c r="X259" i="10"/>
  <c r="W259" i="10"/>
  <c r="V259" i="10"/>
  <c r="U259" i="10"/>
  <c r="T259" i="10"/>
  <c r="S259" i="10"/>
  <c r="R259" i="10"/>
  <c r="Q259" i="10"/>
  <c r="P259" i="10"/>
  <c r="O259" i="10"/>
  <c r="N259" i="10"/>
  <c r="M259" i="10"/>
  <c r="L259" i="10"/>
  <c r="K259" i="10"/>
  <c r="J259" i="10"/>
  <c r="I259" i="10"/>
  <c r="H259" i="10"/>
  <c r="G259" i="10"/>
  <c r="F259" i="10"/>
  <c r="E259" i="10"/>
  <c r="D259" i="10"/>
  <c r="AT258" i="10"/>
  <c r="AS258" i="10"/>
  <c r="AR258" i="10"/>
  <c r="AQ258" i="10"/>
  <c r="AP258" i="10"/>
  <c r="AM258" i="10"/>
  <c r="AL258" i="10"/>
  <c r="AK258" i="10"/>
  <c r="AJ258" i="10"/>
  <c r="AI258" i="10"/>
  <c r="AH258" i="10"/>
  <c r="AG258" i="10"/>
  <c r="AF258" i="10"/>
  <c r="AE258" i="10"/>
  <c r="AD258" i="10"/>
  <c r="AC258" i="10"/>
  <c r="AB258" i="10"/>
  <c r="Z258" i="10"/>
  <c r="Y258" i="10"/>
  <c r="X258" i="10"/>
  <c r="W258" i="10"/>
  <c r="V258" i="10"/>
  <c r="U258" i="10"/>
  <c r="T258" i="10"/>
  <c r="S258" i="10"/>
  <c r="R258" i="10"/>
  <c r="Q258" i="10"/>
  <c r="P258" i="10"/>
  <c r="O258" i="10"/>
  <c r="N258" i="10"/>
  <c r="M258" i="10"/>
  <c r="L258" i="10"/>
  <c r="K258" i="10"/>
  <c r="J258" i="10"/>
  <c r="I258" i="10"/>
  <c r="H258" i="10"/>
  <c r="G258" i="10"/>
  <c r="F258" i="10"/>
  <c r="E258" i="10"/>
  <c r="D258" i="10"/>
  <c r="AT257" i="10"/>
  <c r="AS257" i="10"/>
  <c r="AR257" i="10"/>
  <c r="AQ257" i="10"/>
  <c r="AP257" i="10"/>
  <c r="AM257" i="10"/>
  <c r="AL257" i="10"/>
  <c r="AK257" i="10"/>
  <c r="AJ257" i="10"/>
  <c r="AI257" i="10"/>
  <c r="AH257" i="10"/>
  <c r="AG257" i="10"/>
  <c r="AF257" i="10"/>
  <c r="AE257" i="10"/>
  <c r="AD257" i="10"/>
  <c r="AC257" i="10"/>
  <c r="AB257" i="10"/>
  <c r="Z257" i="10"/>
  <c r="Y257" i="10"/>
  <c r="X257" i="10"/>
  <c r="W257" i="10"/>
  <c r="V257" i="10"/>
  <c r="U257" i="10"/>
  <c r="T257" i="10"/>
  <c r="S257" i="10"/>
  <c r="R257" i="10"/>
  <c r="Q257" i="10"/>
  <c r="P257" i="10"/>
  <c r="O257" i="10"/>
  <c r="N257" i="10"/>
  <c r="M257" i="10"/>
  <c r="L257" i="10"/>
  <c r="K257" i="10"/>
  <c r="J257" i="10"/>
  <c r="I257" i="10"/>
  <c r="H257" i="10"/>
  <c r="G257" i="10"/>
  <c r="F257" i="10"/>
  <c r="E257" i="10"/>
  <c r="D257" i="10"/>
  <c r="AT256" i="10"/>
  <c r="AS256" i="10"/>
  <c r="AR256" i="10"/>
  <c r="AQ256" i="10"/>
  <c r="AP256" i="10"/>
  <c r="AM256" i="10"/>
  <c r="AL256" i="10"/>
  <c r="AK256" i="10"/>
  <c r="AJ256" i="10"/>
  <c r="AI256" i="10"/>
  <c r="AH256" i="10"/>
  <c r="AG256" i="10"/>
  <c r="AF256" i="10"/>
  <c r="AE256" i="10"/>
  <c r="AD256" i="10"/>
  <c r="AC256" i="10"/>
  <c r="AB256" i="10"/>
  <c r="Z256" i="10"/>
  <c r="Y256" i="10"/>
  <c r="X256" i="10"/>
  <c r="W256" i="10"/>
  <c r="V256" i="10"/>
  <c r="U256" i="10"/>
  <c r="T256" i="10"/>
  <c r="S256" i="10"/>
  <c r="R256" i="10"/>
  <c r="Q256" i="10"/>
  <c r="P256" i="10"/>
  <c r="O256" i="10"/>
  <c r="N256" i="10"/>
  <c r="M256" i="10"/>
  <c r="L256" i="10"/>
  <c r="K256" i="10"/>
  <c r="J256" i="10"/>
  <c r="I256" i="10"/>
  <c r="H256" i="10"/>
  <c r="G256" i="10"/>
  <c r="F256" i="10"/>
  <c r="E256" i="10"/>
  <c r="D256" i="10"/>
  <c r="AT255" i="10"/>
  <c r="AS255" i="10"/>
  <c r="AR255" i="10"/>
  <c r="AQ255" i="10"/>
  <c r="AP255" i="10"/>
  <c r="AM255" i="10"/>
  <c r="AL255" i="10"/>
  <c r="AK255" i="10"/>
  <c r="AJ255" i="10"/>
  <c r="AI255" i="10"/>
  <c r="AH255" i="10"/>
  <c r="AG255" i="10"/>
  <c r="AF255" i="10"/>
  <c r="AE255" i="10"/>
  <c r="AD255" i="10"/>
  <c r="AC255" i="10"/>
  <c r="AB255" i="10"/>
  <c r="Z255" i="10"/>
  <c r="Y255" i="10"/>
  <c r="X255" i="10"/>
  <c r="W255" i="10"/>
  <c r="V255" i="10"/>
  <c r="U255" i="10"/>
  <c r="T255" i="10"/>
  <c r="S255" i="10"/>
  <c r="R255" i="10"/>
  <c r="Q255" i="10"/>
  <c r="P255" i="10"/>
  <c r="O255" i="10"/>
  <c r="N255" i="10"/>
  <c r="M255" i="10"/>
  <c r="L255" i="10"/>
  <c r="K255" i="10"/>
  <c r="J255" i="10"/>
  <c r="I255" i="10"/>
  <c r="H255" i="10"/>
  <c r="G255" i="10"/>
  <c r="F255" i="10"/>
  <c r="E255" i="10"/>
  <c r="D255" i="10"/>
  <c r="AT254" i="10"/>
  <c r="AS254" i="10"/>
  <c r="AR254" i="10"/>
  <c r="AQ254" i="10"/>
  <c r="AP254" i="10"/>
  <c r="AM254" i="10"/>
  <c r="AL254" i="10"/>
  <c r="AK254" i="10"/>
  <c r="AJ254" i="10"/>
  <c r="AI254" i="10"/>
  <c r="AH254" i="10"/>
  <c r="AG254" i="10"/>
  <c r="AF254" i="10"/>
  <c r="AE254" i="10"/>
  <c r="AD254" i="10"/>
  <c r="AC254" i="10"/>
  <c r="AB254" i="10"/>
  <c r="Z254" i="10"/>
  <c r="Y254" i="10"/>
  <c r="X254" i="10"/>
  <c r="W254" i="10"/>
  <c r="V254" i="10"/>
  <c r="U254" i="10"/>
  <c r="T254" i="10"/>
  <c r="S254" i="10"/>
  <c r="R254" i="10"/>
  <c r="Q254" i="10"/>
  <c r="P254" i="10"/>
  <c r="O254" i="10"/>
  <c r="N254" i="10"/>
  <c r="M254" i="10"/>
  <c r="L254" i="10"/>
  <c r="K254" i="10"/>
  <c r="J254" i="10"/>
  <c r="I254" i="10"/>
  <c r="H254" i="10"/>
  <c r="G254" i="10"/>
  <c r="F254" i="10"/>
  <c r="E254" i="10"/>
  <c r="D254" i="10"/>
  <c r="AT253" i="10"/>
  <c r="AS253" i="10"/>
  <c r="AR253" i="10"/>
  <c r="AQ253" i="10"/>
  <c r="AP253" i="10"/>
  <c r="AM253" i="10"/>
  <c r="AL253" i="10"/>
  <c r="AK253" i="10"/>
  <c r="AJ253" i="10"/>
  <c r="AI253" i="10"/>
  <c r="AH253" i="10"/>
  <c r="AG253" i="10"/>
  <c r="AF253" i="10"/>
  <c r="AE253" i="10"/>
  <c r="AD253" i="10"/>
  <c r="AC253" i="10"/>
  <c r="AB253" i="10"/>
  <c r="Z253" i="10"/>
  <c r="Y253" i="10"/>
  <c r="X253" i="10"/>
  <c r="W253" i="10"/>
  <c r="V253" i="10"/>
  <c r="U253" i="10"/>
  <c r="T253" i="10"/>
  <c r="S253" i="10"/>
  <c r="R253" i="10"/>
  <c r="Q253" i="10"/>
  <c r="P253" i="10"/>
  <c r="O253" i="10"/>
  <c r="N253" i="10"/>
  <c r="M253" i="10"/>
  <c r="L253" i="10"/>
  <c r="K253" i="10"/>
  <c r="J253" i="10"/>
  <c r="I253" i="10"/>
  <c r="H253" i="10"/>
  <c r="G253" i="10"/>
  <c r="F253" i="10"/>
  <c r="E253" i="10"/>
  <c r="D253" i="10"/>
  <c r="AT252" i="10"/>
  <c r="AS252" i="10"/>
  <c r="AR252" i="10"/>
  <c r="AQ252" i="10"/>
  <c r="AP252" i="10"/>
  <c r="AM252" i="10"/>
  <c r="AL252" i="10"/>
  <c r="AK252" i="10"/>
  <c r="AJ252" i="10"/>
  <c r="AI252" i="10"/>
  <c r="AH252" i="10"/>
  <c r="AG252" i="10"/>
  <c r="AF252" i="10"/>
  <c r="AE252" i="10"/>
  <c r="AD252" i="10"/>
  <c r="AC252" i="10"/>
  <c r="AB252" i="10"/>
  <c r="Z252" i="10"/>
  <c r="Y252" i="10"/>
  <c r="X252" i="10"/>
  <c r="W252" i="10"/>
  <c r="V252" i="10"/>
  <c r="U252" i="10"/>
  <c r="T252" i="10"/>
  <c r="S252" i="10"/>
  <c r="R252" i="10"/>
  <c r="Q252" i="10"/>
  <c r="P252" i="10"/>
  <c r="O252" i="10"/>
  <c r="N252" i="10"/>
  <c r="M252" i="10"/>
  <c r="L252" i="10"/>
  <c r="K252" i="10"/>
  <c r="J252" i="10"/>
  <c r="I252" i="10"/>
  <c r="H252" i="10"/>
  <c r="G252" i="10"/>
  <c r="F252" i="10"/>
  <c r="E252" i="10"/>
  <c r="D252" i="10"/>
  <c r="AT251" i="10"/>
  <c r="AS251" i="10"/>
  <c r="AR251" i="10"/>
  <c r="AQ251" i="10"/>
  <c r="AP251" i="10"/>
  <c r="AM251" i="10"/>
  <c r="AL251" i="10"/>
  <c r="AK251" i="10"/>
  <c r="AJ251" i="10"/>
  <c r="AI251" i="10"/>
  <c r="AH251" i="10"/>
  <c r="AG251" i="10"/>
  <c r="AF251" i="10"/>
  <c r="AE251" i="10"/>
  <c r="AD251" i="10"/>
  <c r="AC251" i="10"/>
  <c r="AB251" i="10"/>
  <c r="Z251" i="10"/>
  <c r="Y251" i="10"/>
  <c r="X251" i="10"/>
  <c r="W251" i="10"/>
  <c r="V251" i="10"/>
  <c r="U251" i="10"/>
  <c r="T251" i="10"/>
  <c r="S251" i="10"/>
  <c r="R251" i="10"/>
  <c r="Q251" i="10"/>
  <c r="P251" i="10"/>
  <c r="O251" i="10"/>
  <c r="N251" i="10"/>
  <c r="M251" i="10"/>
  <c r="L251" i="10"/>
  <c r="K251" i="10"/>
  <c r="J251" i="10"/>
  <c r="I251" i="10"/>
  <c r="H251" i="10"/>
  <c r="G251" i="10"/>
  <c r="F251" i="10"/>
  <c r="E251" i="10"/>
  <c r="D251" i="10"/>
  <c r="AT250" i="10"/>
  <c r="AS250" i="10"/>
  <c r="AR250" i="10"/>
  <c r="AQ250" i="10"/>
  <c r="AP250" i="10"/>
  <c r="AM250" i="10"/>
  <c r="AL250" i="10"/>
  <c r="AK250" i="10"/>
  <c r="AJ250" i="10"/>
  <c r="AI250" i="10"/>
  <c r="AH250" i="10"/>
  <c r="AG250" i="10"/>
  <c r="AF250" i="10"/>
  <c r="AE250" i="10"/>
  <c r="AD250" i="10"/>
  <c r="AC250" i="10"/>
  <c r="AB250" i="10"/>
  <c r="Z250" i="10"/>
  <c r="Y250" i="10"/>
  <c r="X250" i="10"/>
  <c r="W250" i="10"/>
  <c r="V250" i="10"/>
  <c r="U250" i="10"/>
  <c r="T250" i="10"/>
  <c r="S250" i="10"/>
  <c r="R250" i="10"/>
  <c r="Q250" i="10"/>
  <c r="P250" i="10"/>
  <c r="O250" i="10"/>
  <c r="N250" i="10"/>
  <c r="M250" i="10"/>
  <c r="L250" i="10"/>
  <c r="K250" i="10"/>
  <c r="J250" i="10"/>
  <c r="I250" i="10"/>
  <c r="H250" i="10"/>
  <c r="G250" i="10"/>
  <c r="F250" i="10"/>
  <c r="E250" i="10"/>
  <c r="D250" i="10"/>
  <c r="AT249" i="10"/>
  <c r="AS249" i="10"/>
  <c r="AR249" i="10"/>
  <c r="AQ249" i="10"/>
  <c r="AP249" i="10"/>
  <c r="AM249" i="10"/>
  <c r="AL249" i="10"/>
  <c r="AK249" i="10"/>
  <c r="AJ249" i="10"/>
  <c r="AI249" i="10"/>
  <c r="AH249" i="10"/>
  <c r="AG249" i="10"/>
  <c r="AF249" i="10"/>
  <c r="AE249" i="10"/>
  <c r="AD249" i="10"/>
  <c r="AC249" i="10"/>
  <c r="AB249" i="10"/>
  <c r="Z249" i="10"/>
  <c r="Y249" i="10"/>
  <c r="X249" i="10"/>
  <c r="W249" i="10"/>
  <c r="V249" i="10"/>
  <c r="U249" i="10"/>
  <c r="T249" i="10"/>
  <c r="S249" i="10"/>
  <c r="R249" i="10"/>
  <c r="Q249" i="10"/>
  <c r="P249" i="10"/>
  <c r="O249" i="10"/>
  <c r="N249" i="10"/>
  <c r="M249" i="10"/>
  <c r="L249" i="10"/>
  <c r="K249" i="10"/>
  <c r="J249" i="10"/>
  <c r="I249" i="10"/>
  <c r="H249" i="10"/>
  <c r="G249" i="10"/>
  <c r="F249" i="10"/>
  <c r="E249" i="10"/>
  <c r="D249" i="10"/>
  <c r="AT248" i="10"/>
  <c r="AS248" i="10"/>
  <c r="AR248" i="10"/>
  <c r="AQ248" i="10"/>
  <c r="AP248" i="10"/>
  <c r="AM248" i="10"/>
  <c r="AL248" i="10"/>
  <c r="AK248" i="10"/>
  <c r="AJ248" i="10"/>
  <c r="AI248" i="10"/>
  <c r="AH248" i="10"/>
  <c r="AG248" i="10"/>
  <c r="AF248" i="10"/>
  <c r="AE248" i="10"/>
  <c r="AD248" i="10"/>
  <c r="AC248" i="10"/>
  <c r="AB248" i="10"/>
  <c r="Z248" i="10"/>
  <c r="Y248" i="10"/>
  <c r="X248" i="10"/>
  <c r="W248" i="10"/>
  <c r="V248" i="10"/>
  <c r="U248" i="10"/>
  <c r="T248" i="10"/>
  <c r="S248" i="10"/>
  <c r="R248" i="10"/>
  <c r="Q248" i="10"/>
  <c r="P248" i="10"/>
  <c r="O248" i="10"/>
  <c r="N248" i="10"/>
  <c r="M248" i="10"/>
  <c r="L248" i="10"/>
  <c r="K248" i="10"/>
  <c r="J248" i="10"/>
  <c r="I248" i="10"/>
  <c r="H248" i="10"/>
  <c r="G248" i="10"/>
  <c r="F248" i="10"/>
  <c r="E248" i="10"/>
  <c r="D248" i="10"/>
  <c r="AT247" i="10"/>
  <c r="AS247" i="10"/>
  <c r="AR247" i="10"/>
  <c r="AQ247" i="10"/>
  <c r="AP247" i="10"/>
  <c r="AM247" i="10"/>
  <c r="AL247" i="10"/>
  <c r="AK247" i="10"/>
  <c r="AJ247" i="10"/>
  <c r="AI247" i="10"/>
  <c r="AH247" i="10"/>
  <c r="AG247" i="10"/>
  <c r="AF247" i="10"/>
  <c r="AE247" i="10"/>
  <c r="AD247" i="10"/>
  <c r="AC247" i="10"/>
  <c r="AB247" i="10"/>
  <c r="Z247" i="10"/>
  <c r="Y247" i="10"/>
  <c r="X247" i="10"/>
  <c r="W247" i="10"/>
  <c r="V247" i="10"/>
  <c r="U247" i="10"/>
  <c r="T247" i="10"/>
  <c r="S247" i="10"/>
  <c r="R247" i="10"/>
  <c r="Q247" i="10"/>
  <c r="P247" i="10"/>
  <c r="O247" i="10"/>
  <c r="N247" i="10"/>
  <c r="M247" i="10"/>
  <c r="L247" i="10"/>
  <c r="K247" i="10"/>
  <c r="J247" i="10"/>
  <c r="I247" i="10"/>
  <c r="H247" i="10"/>
  <c r="G247" i="10"/>
  <c r="F247" i="10"/>
  <c r="E247" i="10"/>
  <c r="D247" i="10"/>
  <c r="AT246" i="10"/>
  <c r="AS246" i="10"/>
  <c r="AR246" i="10"/>
  <c r="AQ246" i="10"/>
  <c r="AP246" i="10"/>
  <c r="AM246" i="10"/>
  <c r="AL246" i="10"/>
  <c r="AK246" i="10"/>
  <c r="AJ246" i="10"/>
  <c r="AI246" i="10"/>
  <c r="AH246" i="10"/>
  <c r="AG246" i="10"/>
  <c r="AF246" i="10"/>
  <c r="AE246" i="10"/>
  <c r="AD246" i="10"/>
  <c r="AC246" i="10"/>
  <c r="AB246" i="10"/>
  <c r="Z246" i="10"/>
  <c r="Y246" i="10"/>
  <c r="X246" i="10"/>
  <c r="W246" i="10"/>
  <c r="V246" i="10"/>
  <c r="U246" i="10"/>
  <c r="T246" i="10"/>
  <c r="S246" i="10"/>
  <c r="R246" i="10"/>
  <c r="Q246" i="10"/>
  <c r="P246" i="10"/>
  <c r="O246" i="10"/>
  <c r="N246" i="10"/>
  <c r="M246" i="10"/>
  <c r="L246" i="10"/>
  <c r="K246" i="10"/>
  <c r="J246" i="10"/>
  <c r="I246" i="10"/>
  <c r="H246" i="10"/>
  <c r="G246" i="10"/>
  <c r="F246" i="10"/>
  <c r="E246" i="10"/>
  <c r="D246" i="10"/>
  <c r="AT245" i="10"/>
  <c r="AS245" i="10"/>
  <c r="AR245" i="10"/>
  <c r="AQ245" i="10"/>
  <c r="AP245" i="10"/>
  <c r="AM245" i="10"/>
  <c r="AL245" i="10"/>
  <c r="AK245" i="10"/>
  <c r="AJ245" i="10"/>
  <c r="AI245" i="10"/>
  <c r="AH245" i="10"/>
  <c r="AG245" i="10"/>
  <c r="AF245" i="10"/>
  <c r="AE245" i="10"/>
  <c r="AD245" i="10"/>
  <c r="AC245" i="10"/>
  <c r="AB245" i="10"/>
  <c r="Z245" i="10"/>
  <c r="Y245" i="10"/>
  <c r="X245" i="10"/>
  <c r="W245" i="10"/>
  <c r="V245" i="10"/>
  <c r="U245" i="10"/>
  <c r="T245" i="10"/>
  <c r="S245" i="10"/>
  <c r="R245" i="10"/>
  <c r="Q245" i="10"/>
  <c r="P245" i="10"/>
  <c r="O245" i="10"/>
  <c r="N245" i="10"/>
  <c r="M245" i="10"/>
  <c r="L245" i="10"/>
  <c r="K245" i="10"/>
  <c r="J245" i="10"/>
  <c r="I245" i="10"/>
  <c r="H245" i="10"/>
  <c r="G245" i="10"/>
  <c r="F245" i="10"/>
  <c r="E245" i="10"/>
  <c r="D245" i="10"/>
  <c r="AT244" i="10"/>
  <c r="AS244" i="10"/>
  <c r="AR244" i="10"/>
  <c r="AQ244" i="10"/>
  <c r="AP244" i="10"/>
  <c r="AM244" i="10"/>
  <c r="AL244" i="10"/>
  <c r="AK244" i="10"/>
  <c r="AJ244" i="10"/>
  <c r="AI244" i="10"/>
  <c r="AH244" i="10"/>
  <c r="AG244" i="10"/>
  <c r="AF244" i="10"/>
  <c r="AE244" i="10"/>
  <c r="AD244" i="10"/>
  <c r="AC244" i="10"/>
  <c r="AB244" i="10"/>
  <c r="Z244" i="10"/>
  <c r="Y244" i="10"/>
  <c r="X244" i="10"/>
  <c r="W244" i="10"/>
  <c r="V244" i="10"/>
  <c r="U244" i="10"/>
  <c r="T244" i="10"/>
  <c r="S244" i="10"/>
  <c r="R244" i="10"/>
  <c r="Q244" i="10"/>
  <c r="P244" i="10"/>
  <c r="O244" i="10"/>
  <c r="N244" i="10"/>
  <c r="M244" i="10"/>
  <c r="L244" i="10"/>
  <c r="K244" i="10"/>
  <c r="J244" i="10"/>
  <c r="I244" i="10"/>
  <c r="H244" i="10"/>
  <c r="G244" i="10"/>
  <c r="F244" i="10"/>
  <c r="E244" i="10"/>
  <c r="D244" i="10"/>
  <c r="AT243" i="10"/>
  <c r="AS243" i="10"/>
  <c r="AR243" i="10"/>
  <c r="AQ243" i="10"/>
  <c r="AP243" i="10"/>
  <c r="AM243" i="10"/>
  <c r="AL243" i="10"/>
  <c r="AK243" i="10"/>
  <c r="AJ243" i="10"/>
  <c r="AI243" i="10"/>
  <c r="AH243" i="10"/>
  <c r="AG243" i="10"/>
  <c r="AF243" i="10"/>
  <c r="AE243" i="10"/>
  <c r="AD243" i="10"/>
  <c r="AC243" i="10"/>
  <c r="AB243" i="10"/>
  <c r="Z243" i="10"/>
  <c r="Y243" i="10"/>
  <c r="X243" i="10"/>
  <c r="W243" i="10"/>
  <c r="V243" i="10"/>
  <c r="U243" i="10"/>
  <c r="T243" i="10"/>
  <c r="S243" i="10"/>
  <c r="R243" i="10"/>
  <c r="Q243" i="10"/>
  <c r="P243" i="10"/>
  <c r="O243" i="10"/>
  <c r="N243" i="10"/>
  <c r="M243" i="10"/>
  <c r="L243" i="10"/>
  <c r="K243" i="10"/>
  <c r="J243" i="10"/>
  <c r="I243" i="10"/>
  <c r="H243" i="10"/>
  <c r="G243" i="10"/>
  <c r="F243" i="10"/>
  <c r="E243" i="10"/>
  <c r="D243" i="10"/>
  <c r="AT242" i="10"/>
  <c r="AS242" i="10"/>
  <c r="AR242" i="10"/>
  <c r="AQ242" i="10"/>
  <c r="AP242" i="10"/>
  <c r="AM242" i="10"/>
  <c r="AL242" i="10"/>
  <c r="AK242" i="10"/>
  <c r="AJ242" i="10"/>
  <c r="AI242" i="10"/>
  <c r="AH242" i="10"/>
  <c r="AG242" i="10"/>
  <c r="AF242" i="10"/>
  <c r="AE242" i="10"/>
  <c r="AD242" i="10"/>
  <c r="AC242" i="10"/>
  <c r="AB242" i="10"/>
  <c r="Z242" i="10"/>
  <c r="Y242" i="10"/>
  <c r="X242" i="10"/>
  <c r="W242" i="10"/>
  <c r="V242" i="10"/>
  <c r="U242" i="10"/>
  <c r="T242" i="10"/>
  <c r="S242" i="10"/>
  <c r="R242" i="10"/>
  <c r="Q242" i="10"/>
  <c r="P242" i="10"/>
  <c r="O242" i="10"/>
  <c r="N242" i="10"/>
  <c r="M242" i="10"/>
  <c r="L242" i="10"/>
  <c r="K242" i="10"/>
  <c r="J242" i="10"/>
  <c r="I242" i="10"/>
  <c r="H242" i="10"/>
  <c r="G242" i="10"/>
  <c r="F242" i="10"/>
  <c r="E242" i="10"/>
  <c r="D242" i="10"/>
  <c r="AT241" i="10"/>
  <c r="AS241" i="10"/>
  <c r="AR241" i="10"/>
  <c r="AQ241" i="10"/>
  <c r="AP241" i="10"/>
  <c r="AM241" i="10"/>
  <c r="AL241" i="10"/>
  <c r="AK241" i="10"/>
  <c r="AJ241" i="10"/>
  <c r="AI241" i="10"/>
  <c r="AH241" i="10"/>
  <c r="AG241" i="10"/>
  <c r="AF241" i="10"/>
  <c r="AE241" i="10"/>
  <c r="AD241" i="10"/>
  <c r="AC241" i="10"/>
  <c r="AB241" i="10"/>
  <c r="Z241" i="10"/>
  <c r="Y241" i="10"/>
  <c r="X241" i="10"/>
  <c r="W241" i="10"/>
  <c r="V241" i="10"/>
  <c r="U241" i="10"/>
  <c r="T241" i="10"/>
  <c r="S241" i="10"/>
  <c r="R241" i="10"/>
  <c r="Q241" i="10"/>
  <c r="P241" i="10"/>
  <c r="O241" i="10"/>
  <c r="N241" i="10"/>
  <c r="M241" i="10"/>
  <c r="L241" i="10"/>
  <c r="K241" i="10"/>
  <c r="J241" i="10"/>
  <c r="I241" i="10"/>
  <c r="H241" i="10"/>
  <c r="G241" i="10"/>
  <c r="F241" i="10"/>
  <c r="E241" i="10"/>
  <c r="D241" i="10"/>
  <c r="AT240" i="10"/>
  <c r="AS240" i="10"/>
  <c r="AR240" i="10"/>
  <c r="AQ240" i="10"/>
  <c r="AP240" i="10"/>
  <c r="AM240" i="10"/>
  <c r="AL240" i="10"/>
  <c r="AK240" i="10"/>
  <c r="AJ240" i="10"/>
  <c r="AI240" i="10"/>
  <c r="AH240" i="10"/>
  <c r="AG240" i="10"/>
  <c r="AF240" i="10"/>
  <c r="AE240" i="10"/>
  <c r="AD240" i="10"/>
  <c r="AC240" i="10"/>
  <c r="AB240" i="10"/>
  <c r="Z240" i="10"/>
  <c r="Y240" i="10"/>
  <c r="X240" i="10"/>
  <c r="W240" i="10"/>
  <c r="V240" i="10"/>
  <c r="U240" i="10"/>
  <c r="T240" i="10"/>
  <c r="S240" i="10"/>
  <c r="R240" i="10"/>
  <c r="Q240" i="10"/>
  <c r="P240" i="10"/>
  <c r="O240" i="10"/>
  <c r="N240" i="10"/>
  <c r="M240" i="10"/>
  <c r="L240" i="10"/>
  <c r="K240" i="10"/>
  <c r="J240" i="10"/>
  <c r="I240" i="10"/>
  <c r="H240" i="10"/>
  <c r="G240" i="10"/>
  <c r="F240" i="10"/>
  <c r="E240" i="10"/>
  <c r="D240" i="10"/>
  <c r="AT239" i="10"/>
  <c r="AS239" i="10"/>
  <c r="AR239" i="10"/>
  <c r="AQ239" i="10"/>
  <c r="AP239" i="10"/>
  <c r="AM239" i="10"/>
  <c r="AL239" i="10"/>
  <c r="AK239" i="10"/>
  <c r="AJ239" i="10"/>
  <c r="AI239" i="10"/>
  <c r="AH239" i="10"/>
  <c r="AG239" i="10"/>
  <c r="AF239" i="10"/>
  <c r="AE239" i="10"/>
  <c r="AD239" i="10"/>
  <c r="AC239" i="10"/>
  <c r="AB239" i="10"/>
  <c r="Z239" i="10"/>
  <c r="Y239" i="10"/>
  <c r="X239" i="10"/>
  <c r="W239" i="10"/>
  <c r="V239" i="10"/>
  <c r="U239" i="10"/>
  <c r="T239" i="10"/>
  <c r="S239" i="10"/>
  <c r="R239" i="10"/>
  <c r="Q239" i="10"/>
  <c r="P239" i="10"/>
  <c r="O239" i="10"/>
  <c r="N239" i="10"/>
  <c r="M239" i="10"/>
  <c r="L239" i="10"/>
  <c r="K239" i="10"/>
  <c r="J239" i="10"/>
  <c r="I239" i="10"/>
  <c r="H239" i="10"/>
  <c r="G239" i="10"/>
  <c r="F239" i="10"/>
  <c r="E239" i="10"/>
  <c r="D239" i="10"/>
  <c r="AT238" i="10"/>
  <c r="AS238" i="10"/>
  <c r="AR238" i="10"/>
  <c r="AQ238" i="10"/>
  <c r="AP238" i="10"/>
  <c r="AM238" i="10"/>
  <c r="AL238" i="10"/>
  <c r="AK238" i="10"/>
  <c r="AJ238" i="10"/>
  <c r="AI238" i="10"/>
  <c r="AH238" i="10"/>
  <c r="AG238" i="10"/>
  <c r="AF238" i="10"/>
  <c r="AE238" i="10"/>
  <c r="AD238" i="10"/>
  <c r="AC238" i="10"/>
  <c r="AB238" i="10"/>
  <c r="Z238" i="10"/>
  <c r="Y238" i="10"/>
  <c r="X238" i="10"/>
  <c r="W238" i="10"/>
  <c r="V238" i="10"/>
  <c r="U238" i="10"/>
  <c r="T238" i="10"/>
  <c r="S238" i="10"/>
  <c r="R238" i="10"/>
  <c r="Q238" i="10"/>
  <c r="P238" i="10"/>
  <c r="O238" i="10"/>
  <c r="N238" i="10"/>
  <c r="M238" i="10"/>
  <c r="L238" i="10"/>
  <c r="K238" i="10"/>
  <c r="J238" i="10"/>
  <c r="I238" i="10"/>
  <c r="H238" i="10"/>
  <c r="G238" i="10"/>
  <c r="F238" i="10"/>
  <c r="E238" i="10"/>
  <c r="D238" i="10"/>
  <c r="AT237" i="10"/>
  <c r="AS237" i="10"/>
  <c r="AR237" i="10"/>
  <c r="AQ237" i="10"/>
  <c r="AP237" i="10"/>
  <c r="AM237" i="10"/>
  <c r="AL237" i="10"/>
  <c r="AK237" i="10"/>
  <c r="AJ237" i="10"/>
  <c r="AI237" i="10"/>
  <c r="AH237" i="10"/>
  <c r="AG237" i="10"/>
  <c r="AF237" i="10"/>
  <c r="AE237" i="10"/>
  <c r="AD237" i="10"/>
  <c r="AC237" i="10"/>
  <c r="AB237" i="10"/>
  <c r="Z237" i="10"/>
  <c r="Y237" i="10"/>
  <c r="X237" i="10"/>
  <c r="W237" i="10"/>
  <c r="V237" i="10"/>
  <c r="U237" i="10"/>
  <c r="T237" i="10"/>
  <c r="S237" i="10"/>
  <c r="R237" i="10"/>
  <c r="Q237" i="10"/>
  <c r="P237" i="10"/>
  <c r="O237" i="10"/>
  <c r="N237" i="10"/>
  <c r="M237" i="10"/>
  <c r="L237" i="10"/>
  <c r="K237" i="10"/>
  <c r="J237" i="10"/>
  <c r="I237" i="10"/>
  <c r="H237" i="10"/>
  <c r="G237" i="10"/>
  <c r="F237" i="10"/>
  <c r="E237" i="10"/>
  <c r="D237" i="10"/>
  <c r="AT236" i="10"/>
  <c r="AS236" i="10"/>
  <c r="AR236" i="10"/>
  <c r="AQ236" i="10"/>
  <c r="AP236" i="10"/>
  <c r="AM236" i="10"/>
  <c r="AL236" i="10"/>
  <c r="AK236" i="10"/>
  <c r="AJ236" i="10"/>
  <c r="AI236" i="10"/>
  <c r="AH236" i="10"/>
  <c r="AG236" i="10"/>
  <c r="AF236" i="10"/>
  <c r="AE236" i="10"/>
  <c r="AD236" i="10"/>
  <c r="AC236" i="10"/>
  <c r="AB236" i="10"/>
  <c r="Z236" i="10"/>
  <c r="Y236" i="10"/>
  <c r="X236" i="10"/>
  <c r="W236" i="10"/>
  <c r="V236" i="10"/>
  <c r="U236" i="10"/>
  <c r="T236" i="10"/>
  <c r="S236" i="10"/>
  <c r="R236" i="10"/>
  <c r="Q236" i="10"/>
  <c r="P236" i="10"/>
  <c r="O236" i="10"/>
  <c r="N236" i="10"/>
  <c r="M236" i="10"/>
  <c r="L236" i="10"/>
  <c r="K236" i="10"/>
  <c r="J236" i="10"/>
  <c r="I236" i="10"/>
  <c r="H236" i="10"/>
  <c r="G236" i="10"/>
  <c r="F236" i="10"/>
  <c r="E236" i="10"/>
  <c r="D236" i="10"/>
  <c r="AT235" i="10"/>
  <c r="AS235" i="10"/>
  <c r="AR235" i="10"/>
  <c r="AQ235" i="10"/>
  <c r="AP235" i="10"/>
  <c r="AM235" i="10"/>
  <c r="AL235" i="10"/>
  <c r="AK235" i="10"/>
  <c r="AJ235" i="10"/>
  <c r="AI235" i="10"/>
  <c r="AH235" i="10"/>
  <c r="AG235" i="10"/>
  <c r="AF235" i="10"/>
  <c r="AE235" i="10"/>
  <c r="AD235" i="10"/>
  <c r="AC235" i="10"/>
  <c r="AB235" i="10"/>
  <c r="Z235" i="10"/>
  <c r="Y235" i="10"/>
  <c r="X235" i="10"/>
  <c r="W235" i="10"/>
  <c r="V235" i="10"/>
  <c r="U235" i="10"/>
  <c r="T235" i="10"/>
  <c r="S235" i="10"/>
  <c r="R235" i="10"/>
  <c r="Q235" i="10"/>
  <c r="P235" i="10"/>
  <c r="O235" i="10"/>
  <c r="N235" i="10"/>
  <c r="M235" i="10"/>
  <c r="L235" i="10"/>
  <c r="K235" i="10"/>
  <c r="J235" i="10"/>
  <c r="I235" i="10"/>
  <c r="H235" i="10"/>
  <c r="G235" i="10"/>
  <c r="F235" i="10"/>
  <c r="E235" i="10"/>
  <c r="D235" i="10"/>
  <c r="AT234" i="10"/>
  <c r="AS234" i="10"/>
  <c r="AR234" i="10"/>
  <c r="AQ234" i="10"/>
  <c r="AP234" i="10"/>
  <c r="AM234" i="10"/>
  <c r="AL234" i="10"/>
  <c r="AK234" i="10"/>
  <c r="AJ234" i="10"/>
  <c r="AI234" i="10"/>
  <c r="AH234" i="10"/>
  <c r="AG234" i="10"/>
  <c r="AF234" i="10"/>
  <c r="AE234" i="10"/>
  <c r="AD234" i="10"/>
  <c r="AC234" i="10"/>
  <c r="AB234" i="10"/>
  <c r="Z234" i="10"/>
  <c r="Y234" i="10"/>
  <c r="X234" i="10"/>
  <c r="W234" i="10"/>
  <c r="V234" i="10"/>
  <c r="U234" i="10"/>
  <c r="T234" i="10"/>
  <c r="S234" i="10"/>
  <c r="R234" i="10"/>
  <c r="Q234" i="10"/>
  <c r="P234" i="10"/>
  <c r="O234" i="10"/>
  <c r="N234" i="10"/>
  <c r="M234" i="10"/>
  <c r="L234" i="10"/>
  <c r="K234" i="10"/>
  <c r="J234" i="10"/>
  <c r="I234" i="10"/>
  <c r="H234" i="10"/>
  <c r="G234" i="10"/>
  <c r="F234" i="10"/>
  <c r="E234" i="10"/>
  <c r="D234" i="10"/>
  <c r="AT233" i="10"/>
  <c r="AS233" i="10"/>
  <c r="AR233" i="10"/>
  <c r="AQ233" i="10"/>
  <c r="AP233" i="10"/>
  <c r="AM233" i="10"/>
  <c r="AL233" i="10"/>
  <c r="AK233" i="10"/>
  <c r="AJ233" i="10"/>
  <c r="AI233" i="10"/>
  <c r="AH233" i="10"/>
  <c r="AG233" i="10"/>
  <c r="AF233" i="10"/>
  <c r="AE233" i="10"/>
  <c r="AD233" i="10"/>
  <c r="AC233" i="10"/>
  <c r="AB233" i="10"/>
  <c r="Z233" i="10"/>
  <c r="Y233" i="10"/>
  <c r="X233" i="10"/>
  <c r="W233" i="10"/>
  <c r="V233" i="10"/>
  <c r="U233" i="10"/>
  <c r="T233" i="10"/>
  <c r="S233" i="10"/>
  <c r="R233" i="10"/>
  <c r="Q233" i="10"/>
  <c r="P233" i="10"/>
  <c r="O233" i="10"/>
  <c r="N233" i="10"/>
  <c r="M233" i="10"/>
  <c r="L233" i="10"/>
  <c r="K233" i="10"/>
  <c r="J233" i="10"/>
  <c r="I233" i="10"/>
  <c r="H233" i="10"/>
  <c r="G233" i="10"/>
  <c r="F233" i="10"/>
  <c r="E233" i="10"/>
  <c r="D233" i="10"/>
  <c r="AT232" i="10"/>
  <c r="AS232" i="10"/>
  <c r="AR232" i="10"/>
  <c r="AQ232" i="10"/>
  <c r="AP232" i="10"/>
  <c r="AM232" i="10"/>
  <c r="AL232" i="10"/>
  <c r="AK232" i="10"/>
  <c r="AJ232" i="10"/>
  <c r="AI232" i="10"/>
  <c r="AH232" i="10"/>
  <c r="AG232" i="10"/>
  <c r="AF232" i="10"/>
  <c r="AE232" i="10"/>
  <c r="AD232" i="10"/>
  <c r="AC232" i="10"/>
  <c r="AB232" i="10"/>
  <c r="Z232" i="10"/>
  <c r="Y232" i="10"/>
  <c r="X232" i="10"/>
  <c r="W232" i="10"/>
  <c r="V232" i="10"/>
  <c r="U232" i="10"/>
  <c r="T232" i="10"/>
  <c r="S232" i="10"/>
  <c r="R232" i="10"/>
  <c r="Q232" i="10"/>
  <c r="P232" i="10"/>
  <c r="O232" i="10"/>
  <c r="N232" i="10"/>
  <c r="M232" i="10"/>
  <c r="L232" i="10"/>
  <c r="K232" i="10"/>
  <c r="J232" i="10"/>
  <c r="I232" i="10"/>
  <c r="H232" i="10"/>
  <c r="G232" i="10"/>
  <c r="F232" i="10"/>
  <c r="E232" i="10"/>
  <c r="D232" i="10"/>
  <c r="AT231" i="10"/>
  <c r="AS231" i="10"/>
  <c r="AR231" i="10"/>
  <c r="AQ231" i="10"/>
  <c r="AP231" i="10"/>
  <c r="AM231" i="10"/>
  <c r="AL231" i="10"/>
  <c r="AK231" i="10"/>
  <c r="AJ231" i="10"/>
  <c r="AI231" i="10"/>
  <c r="AH231" i="10"/>
  <c r="AG231" i="10"/>
  <c r="AF231" i="10"/>
  <c r="AE231" i="10"/>
  <c r="AD231" i="10"/>
  <c r="AC231" i="10"/>
  <c r="AB231" i="10"/>
  <c r="Z231" i="10"/>
  <c r="Y231" i="10"/>
  <c r="X231" i="10"/>
  <c r="W231" i="10"/>
  <c r="V231" i="10"/>
  <c r="U231" i="10"/>
  <c r="T231" i="10"/>
  <c r="S231" i="10"/>
  <c r="R231" i="10"/>
  <c r="Q231" i="10"/>
  <c r="P231" i="10"/>
  <c r="O231" i="10"/>
  <c r="N231" i="10"/>
  <c r="M231" i="10"/>
  <c r="L231" i="10"/>
  <c r="K231" i="10"/>
  <c r="J231" i="10"/>
  <c r="I231" i="10"/>
  <c r="H231" i="10"/>
  <c r="G231" i="10"/>
  <c r="F231" i="10"/>
  <c r="E231" i="10"/>
  <c r="D231" i="10"/>
  <c r="AT230" i="10"/>
  <c r="AS230" i="10"/>
  <c r="AR230" i="10"/>
  <c r="AQ230" i="10"/>
  <c r="AP230" i="10"/>
  <c r="AM230" i="10"/>
  <c r="AL230" i="10"/>
  <c r="AK230" i="10"/>
  <c r="AJ230" i="10"/>
  <c r="AI230" i="10"/>
  <c r="AH230" i="10"/>
  <c r="AG230" i="10"/>
  <c r="AF230" i="10"/>
  <c r="AE230" i="10"/>
  <c r="AD230" i="10"/>
  <c r="AC230" i="10"/>
  <c r="AB230" i="10"/>
  <c r="Z230" i="10"/>
  <c r="Y230" i="10"/>
  <c r="X230" i="10"/>
  <c r="W230" i="10"/>
  <c r="V230" i="10"/>
  <c r="U230" i="10"/>
  <c r="T230" i="10"/>
  <c r="S230" i="10"/>
  <c r="R230" i="10"/>
  <c r="Q230" i="10"/>
  <c r="P230" i="10"/>
  <c r="O230" i="10"/>
  <c r="N230" i="10"/>
  <c r="M230" i="10"/>
  <c r="L230" i="10"/>
  <c r="K230" i="10"/>
  <c r="J230" i="10"/>
  <c r="I230" i="10"/>
  <c r="H230" i="10"/>
  <c r="G230" i="10"/>
  <c r="F230" i="10"/>
  <c r="E230" i="10"/>
  <c r="D230" i="10"/>
  <c r="AT229" i="10"/>
  <c r="AS229" i="10"/>
  <c r="AR229" i="10"/>
  <c r="AQ229" i="10"/>
  <c r="AP229" i="10"/>
  <c r="AM229" i="10"/>
  <c r="AL229" i="10"/>
  <c r="AK229" i="10"/>
  <c r="AJ229" i="10"/>
  <c r="AI229" i="10"/>
  <c r="AH229" i="10"/>
  <c r="AG229" i="10"/>
  <c r="AF229" i="10"/>
  <c r="AE229" i="10"/>
  <c r="AD229" i="10"/>
  <c r="AC229" i="10"/>
  <c r="AB229" i="10"/>
  <c r="Z229" i="10"/>
  <c r="Y229" i="10"/>
  <c r="X229" i="10"/>
  <c r="W229" i="10"/>
  <c r="V229" i="10"/>
  <c r="U229" i="10"/>
  <c r="T229" i="10"/>
  <c r="S229" i="10"/>
  <c r="R229" i="10"/>
  <c r="Q229" i="10"/>
  <c r="P229" i="10"/>
  <c r="O229" i="10"/>
  <c r="N229" i="10"/>
  <c r="M229" i="10"/>
  <c r="L229" i="10"/>
  <c r="K229" i="10"/>
  <c r="J229" i="10"/>
  <c r="I229" i="10"/>
  <c r="H229" i="10"/>
  <c r="G229" i="10"/>
  <c r="F229" i="10"/>
  <c r="E229" i="10"/>
  <c r="D229" i="10"/>
  <c r="AT228" i="10"/>
  <c r="AS228" i="10"/>
  <c r="AR228" i="10"/>
  <c r="AQ228" i="10"/>
  <c r="AP228" i="10"/>
  <c r="AM228" i="10"/>
  <c r="AL228" i="10"/>
  <c r="AK228" i="10"/>
  <c r="AJ228" i="10"/>
  <c r="AI228" i="10"/>
  <c r="AH228" i="10"/>
  <c r="AG228" i="10"/>
  <c r="AF228" i="10"/>
  <c r="AE228" i="10"/>
  <c r="AD228" i="10"/>
  <c r="AC228" i="10"/>
  <c r="AB228" i="10"/>
  <c r="Z228" i="10"/>
  <c r="Y228" i="10"/>
  <c r="X228" i="10"/>
  <c r="W228" i="10"/>
  <c r="V228" i="10"/>
  <c r="U228" i="10"/>
  <c r="T228" i="10"/>
  <c r="S228" i="10"/>
  <c r="R228" i="10"/>
  <c r="Q228" i="10"/>
  <c r="P228" i="10"/>
  <c r="O228" i="10"/>
  <c r="N228" i="10"/>
  <c r="M228" i="10"/>
  <c r="L228" i="10"/>
  <c r="K228" i="10"/>
  <c r="J228" i="10"/>
  <c r="I228" i="10"/>
  <c r="H228" i="10"/>
  <c r="G228" i="10"/>
  <c r="F228" i="10"/>
  <c r="E228" i="10"/>
  <c r="D228" i="10"/>
  <c r="AT227" i="10"/>
  <c r="AS227" i="10"/>
  <c r="AR227" i="10"/>
  <c r="AQ227" i="10"/>
  <c r="AP227" i="10"/>
  <c r="AM227" i="10"/>
  <c r="AL227" i="10"/>
  <c r="AK227" i="10"/>
  <c r="AJ227" i="10"/>
  <c r="AI227" i="10"/>
  <c r="AH227" i="10"/>
  <c r="AG227" i="10"/>
  <c r="AF227" i="10"/>
  <c r="AE227" i="10"/>
  <c r="AD227" i="10"/>
  <c r="AC227" i="10"/>
  <c r="AB227" i="10"/>
  <c r="Z227" i="10"/>
  <c r="Y227" i="10"/>
  <c r="X227" i="10"/>
  <c r="W227" i="10"/>
  <c r="V227" i="10"/>
  <c r="U227" i="10"/>
  <c r="T227" i="10"/>
  <c r="S227" i="10"/>
  <c r="R227" i="10"/>
  <c r="Q227" i="10"/>
  <c r="P227" i="10"/>
  <c r="O227" i="10"/>
  <c r="N227" i="10"/>
  <c r="M227" i="10"/>
  <c r="L227" i="10"/>
  <c r="K227" i="10"/>
  <c r="J227" i="10"/>
  <c r="I227" i="10"/>
  <c r="H227" i="10"/>
  <c r="G227" i="10"/>
  <c r="F227" i="10"/>
  <c r="E227" i="10"/>
  <c r="D227" i="10"/>
  <c r="AT226" i="10"/>
  <c r="AS226" i="10"/>
  <c r="AR226" i="10"/>
  <c r="AQ226" i="10"/>
  <c r="AP226" i="10"/>
  <c r="AM226" i="10"/>
  <c r="AL226" i="10"/>
  <c r="AK226" i="10"/>
  <c r="AJ226" i="10"/>
  <c r="AI226" i="10"/>
  <c r="AH226" i="10"/>
  <c r="AG226" i="10"/>
  <c r="AF226" i="10"/>
  <c r="AE226" i="10"/>
  <c r="AD226" i="10"/>
  <c r="AC226" i="10"/>
  <c r="AB226" i="10"/>
  <c r="Z226" i="10"/>
  <c r="Y226" i="10"/>
  <c r="X226" i="10"/>
  <c r="W226" i="10"/>
  <c r="V226" i="10"/>
  <c r="U226" i="10"/>
  <c r="T226" i="10"/>
  <c r="S226" i="10"/>
  <c r="R226" i="10"/>
  <c r="Q226" i="10"/>
  <c r="P226" i="10"/>
  <c r="O226" i="10"/>
  <c r="N226" i="10"/>
  <c r="M226" i="10"/>
  <c r="L226" i="10"/>
  <c r="K226" i="10"/>
  <c r="J226" i="10"/>
  <c r="I226" i="10"/>
  <c r="H226" i="10"/>
  <c r="G226" i="10"/>
  <c r="F226" i="10"/>
  <c r="E226" i="10"/>
  <c r="D226" i="10"/>
  <c r="AT225" i="10"/>
  <c r="AS225" i="10"/>
  <c r="AR225" i="10"/>
  <c r="AQ225" i="10"/>
  <c r="AP225" i="10"/>
  <c r="AM225" i="10"/>
  <c r="AL225" i="10"/>
  <c r="AK225" i="10"/>
  <c r="AJ225" i="10"/>
  <c r="AI225" i="10"/>
  <c r="AH225" i="10"/>
  <c r="AG225" i="10"/>
  <c r="AF225" i="10"/>
  <c r="AE225" i="10"/>
  <c r="AD225" i="10"/>
  <c r="AC225" i="10"/>
  <c r="AB225" i="10"/>
  <c r="Z225" i="10"/>
  <c r="Y225" i="10"/>
  <c r="X225" i="10"/>
  <c r="W225" i="10"/>
  <c r="V225" i="10"/>
  <c r="U225" i="10"/>
  <c r="T225" i="10"/>
  <c r="S225" i="10"/>
  <c r="R225" i="10"/>
  <c r="Q225" i="10"/>
  <c r="P225" i="10"/>
  <c r="O225" i="10"/>
  <c r="N225" i="10"/>
  <c r="M225" i="10"/>
  <c r="L225" i="10"/>
  <c r="K225" i="10"/>
  <c r="J225" i="10"/>
  <c r="I225" i="10"/>
  <c r="H225" i="10"/>
  <c r="G225" i="10"/>
  <c r="F225" i="10"/>
  <c r="E225" i="10"/>
  <c r="D225" i="10"/>
  <c r="AT224" i="10"/>
  <c r="AS224" i="10"/>
  <c r="AR224" i="10"/>
  <c r="AQ224" i="10"/>
  <c r="AP224" i="10"/>
  <c r="AM224" i="10"/>
  <c r="AL224" i="10"/>
  <c r="AK224" i="10"/>
  <c r="AJ224" i="10"/>
  <c r="AI224" i="10"/>
  <c r="AH224" i="10"/>
  <c r="AG224" i="10"/>
  <c r="AF224" i="10"/>
  <c r="AE224" i="10"/>
  <c r="AD224" i="10"/>
  <c r="AC224" i="10"/>
  <c r="AB224" i="10"/>
  <c r="Z224" i="10"/>
  <c r="Y224" i="10"/>
  <c r="X224" i="10"/>
  <c r="W224" i="10"/>
  <c r="V224" i="10"/>
  <c r="U224" i="10"/>
  <c r="T224" i="10"/>
  <c r="S224" i="10"/>
  <c r="R224" i="10"/>
  <c r="Q224" i="10"/>
  <c r="P224" i="10"/>
  <c r="O224" i="10"/>
  <c r="N224" i="10"/>
  <c r="M224" i="10"/>
  <c r="L224" i="10"/>
  <c r="K224" i="10"/>
  <c r="J224" i="10"/>
  <c r="I224" i="10"/>
  <c r="H224" i="10"/>
  <c r="G224" i="10"/>
  <c r="F224" i="10"/>
  <c r="E224" i="10"/>
  <c r="D224" i="10"/>
  <c r="AT223" i="10"/>
  <c r="AS223" i="10"/>
  <c r="AR223" i="10"/>
  <c r="AQ223" i="10"/>
  <c r="AP223" i="10"/>
  <c r="AM223" i="10"/>
  <c r="AL223" i="10"/>
  <c r="AK223" i="10"/>
  <c r="AJ223" i="10"/>
  <c r="AI223" i="10"/>
  <c r="AH223" i="10"/>
  <c r="AG223" i="10"/>
  <c r="AF223" i="10"/>
  <c r="AE223" i="10"/>
  <c r="AD223" i="10"/>
  <c r="AC223" i="10"/>
  <c r="AB223" i="10"/>
  <c r="Z223" i="10"/>
  <c r="Y223" i="10"/>
  <c r="X223" i="10"/>
  <c r="W223" i="10"/>
  <c r="V223" i="10"/>
  <c r="U223" i="10"/>
  <c r="T223" i="10"/>
  <c r="S223" i="10"/>
  <c r="R223" i="10"/>
  <c r="Q223" i="10"/>
  <c r="P223" i="10"/>
  <c r="O223" i="10"/>
  <c r="N223" i="10"/>
  <c r="M223" i="10"/>
  <c r="L223" i="10"/>
  <c r="K223" i="10"/>
  <c r="J223" i="10"/>
  <c r="I223" i="10"/>
  <c r="H223" i="10"/>
  <c r="G223" i="10"/>
  <c r="F223" i="10"/>
  <c r="E223" i="10"/>
  <c r="D223" i="10"/>
  <c r="AT222" i="10"/>
  <c r="AS222" i="10"/>
  <c r="AR222" i="10"/>
  <c r="AQ222" i="10"/>
  <c r="AP222" i="10"/>
  <c r="AM222" i="10"/>
  <c r="AL222" i="10"/>
  <c r="AK222" i="10"/>
  <c r="AJ222" i="10"/>
  <c r="AI222" i="10"/>
  <c r="AH222" i="10"/>
  <c r="AG222" i="10"/>
  <c r="AF222" i="10"/>
  <c r="AE222" i="10"/>
  <c r="AD222" i="10"/>
  <c r="AC222" i="10"/>
  <c r="AB222" i="10"/>
  <c r="Z222" i="10"/>
  <c r="Y222" i="10"/>
  <c r="X222" i="10"/>
  <c r="W222" i="10"/>
  <c r="V222" i="10"/>
  <c r="U222" i="10"/>
  <c r="T222" i="10"/>
  <c r="S222" i="10"/>
  <c r="R222" i="10"/>
  <c r="Q222" i="10"/>
  <c r="P222" i="10"/>
  <c r="O222" i="10"/>
  <c r="N222" i="10"/>
  <c r="M222" i="10"/>
  <c r="L222" i="10"/>
  <c r="K222" i="10"/>
  <c r="J222" i="10"/>
  <c r="I222" i="10"/>
  <c r="H222" i="10"/>
  <c r="G222" i="10"/>
  <c r="F222" i="10"/>
  <c r="E222" i="10"/>
  <c r="D222" i="10"/>
  <c r="AT221" i="10"/>
  <c r="AS221" i="10"/>
  <c r="AR221" i="10"/>
  <c r="AQ221" i="10"/>
  <c r="AP221" i="10"/>
  <c r="AM221" i="10"/>
  <c r="AL221" i="10"/>
  <c r="AK221" i="10"/>
  <c r="AJ221" i="10"/>
  <c r="AI221" i="10"/>
  <c r="AH221" i="10"/>
  <c r="AG221" i="10"/>
  <c r="AF221" i="10"/>
  <c r="AE221" i="10"/>
  <c r="AD221" i="10"/>
  <c r="AC221" i="10"/>
  <c r="AB221" i="10"/>
  <c r="Z221" i="10"/>
  <c r="Y221" i="10"/>
  <c r="X221" i="10"/>
  <c r="W221" i="10"/>
  <c r="V221" i="10"/>
  <c r="U221" i="10"/>
  <c r="T221" i="10"/>
  <c r="S221" i="10"/>
  <c r="R221" i="10"/>
  <c r="Q221" i="10"/>
  <c r="P221" i="10"/>
  <c r="O221" i="10"/>
  <c r="N221" i="10"/>
  <c r="M221" i="10"/>
  <c r="L221" i="10"/>
  <c r="K221" i="10"/>
  <c r="J221" i="10"/>
  <c r="I221" i="10"/>
  <c r="H221" i="10"/>
  <c r="G221" i="10"/>
  <c r="F221" i="10"/>
  <c r="E221" i="10"/>
  <c r="D221" i="10"/>
  <c r="AT220" i="10"/>
  <c r="AS220" i="10"/>
  <c r="AR220" i="10"/>
  <c r="AQ220" i="10"/>
  <c r="AP220" i="10"/>
  <c r="AM220" i="10"/>
  <c r="AL220" i="10"/>
  <c r="AK220" i="10"/>
  <c r="AJ220" i="10"/>
  <c r="AI220" i="10"/>
  <c r="AH220" i="10"/>
  <c r="AG220" i="10"/>
  <c r="AF220" i="10"/>
  <c r="AE220" i="10"/>
  <c r="AD220" i="10"/>
  <c r="AC220" i="10"/>
  <c r="AB220" i="10"/>
  <c r="Z220" i="10"/>
  <c r="Y220" i="10"/>
  <c r="X220" i="10"/>
  <c r="W220" i="10"/>
  <c r="V220" i="10"/>
  <c r="U220" i="10"/>
  <c r="T220" i="10"/>
  <c r="S220" i="10"/>
  <c r="R220" i="10"/>
  <c r="Q220" i="10"/>
  <c r="P220" i="10"/>
  <c r="O220" i="10"/>
  <c r="N220" i="10"/>
  <c r="M220" i="10"/>
  <c r="L220" i="10"/>
  <c r="K220" i="10"/>
  <c r="J220" i="10"/>
  <c r="I220" i="10"/>
  <c r="H220" i="10"/>
  <c r="G220" i="10"/>
  <c r="F220" i="10"/>
  <c r="E220" i="10"/>
  <c r="D220" i="10"/>
  <c r="AT219" i="10"/>
  <c r="AS219" i="10"/>
  <c r="AR219" i="10"/>
  <c r="AQ219" i="10"/>
  <c r="AP219" i="10"/>
  <c r="AM219" i="10"/>
  <c r="AL219" i="10"/>
  <c r="AK219" i="10"/>
  <c r="AJ219" i="10"/>
  <c r="AI219" i="10"/>
  <c r="AH219" i="10"/>
  <c r="AG219" i="10"/>
  <c r="AF219" i="10"/>
  <c r="AE219" i="10"/>
  <c r="AD219" i="10"/>
  <c r="AC219" i="10"/>
  <c r="AB219" i="10"/>
  <c r="Z219" i="10"/>
  <c r="Y219" i="10"/>
  <c r="X219" i="10"/>
  <c r="W219" i="10"/>
  <c r="V219" i="10"/>
  <c r="U219" i="10"/>
  <c r="T219" i="10"/>
  <c r="S219" i="10"/>
  <c r="R219" i="10"/>
  <c r="Q219" i="10"/>
  <c r="P219" i="10"/>
  <c r="O219" i="10"/>
  <c r="N219" i="10"/>
  <c r="M219" i="10"/>
  <c r="L219" i="10"/>
  <c r="K219" i="10"/>
  <c r="J219" i="10"/>
  <c r="I219" i="10"/>
  <c r="H219" i="10"/>
  <c r="G219" i="10"/>
  <c r="F219" i="10"/>
  <c r="E219" i="10"/>
  <c r="D219" i="10"/>
  <c r="AT218" i="10"/>
  <c r="AS218" i="10"/>
  <c r="AR218" i="10"/>
  <c r="AQ218" i="10"/>
  <c r="AP218" i="10"/>
  <c r="AM218" i="10"/>
  <c r="AL218" i="10"/>
  <c r="AK218" i="10"/>
  <c r="AJ218" i="10"/>
  <c r="AI218" i="10"/>
  <c r="AH218" i="10"/>
  <c r="AG218" i="10"/>
  <c r="AF218" i="10"/>
  <c r="AE218" i="10"/>
  <c r="AD218" i="10"/>
  <c r="AC218" i="10"/>
  <c r="AB218" i="10"/>
  <c r="Z218" i="10"/>
  <c r="Y218" i="10"/>
  <c r="X218" i="10"/>
  <c r="W218" i="10"/>
  <c r="V218" i="10"/>
  <c r="U218" i="10"/>
  <c r="T218" i="10"/>
  <c r="S218" i="10"/>
  <c r="R218" i="10"/>
  <c r="Q218" i="10"/>
  <c r="P218" i="10"/>
  <c r="O218" i="10"/>
  <c r="N218" i="10"/>
  <c r="M218" i="10"/>
  <c r="L218" i="10"/>
  <c r="K218" i="10"/>
  <c r="J218" i="10"/>
  <c r="I218" i="10"/>
  <c r="H218" i="10"/>
  <c r="G218" i="10"/>
  <c r="F218" i="10"/>
  <c r="E218" i="10"/>
  <c r="D218" i="10"/>
  <c r="AT217" i="10"/>
  <c r="AS217" i="10"/>
  <c r="AR217" i="10"/>
  <c r="AQ217" i="10"/>
  <c r="AP217" i="10"/>
  <c r="AM217" i="10"/>
  <c r="AL217" i="10"/>
  <c r="AK217" i="10"/>
  <c r="AJ217" i="10"/>
  <c r="AI217" i="10"/>
  <c r="AH217" i="10"/>
  <c r="AG217" i="10"/>
  <c r="AF217" i="10"/>
  <c r="AE217" i="10"/>
  <c r="AD217" i="10"/>
  <c r="AC217" i="10"/>
  <c r="AB217" i="10"/>
  <c r="Z217" i="10"/>
  <c r="Y217" i="10"/>
  <c r="X217" i="10"/>
  <c r="W217" i="10"/>
  <c r="V217" i="10"/>
  <c r="U217" i="10"/>
  <c r="T217" i="10"/>
  <c r="S217" i="10"/>
  <c r="R217" i="10"/>
  <c r="Q217" i="10"/>
  <c r="P217" i="10"/>
  <c r="O217" i="10"/>
  <c r="N217" i="10"/>
  <c r="M217" i="10"/>
  <c r="L217" i="10"/>
  <c r="K217" i="10"/>
  <c r="J217" i="10"/>
  <c r="I217" i="10"/>
  <c r="H217" i="10"/>
  <c r="G217" i="10"/>
  <c r="F217" i="10"/>
  <c r="E217" i="10"/>
  <c r="D217" i="10"/>
  <c r="AT216" i="10"/>
  <c r="AS216" i="10"/>
  <c r="AR216" i="10"/>
  <c r="AQ216" i="10"/>
  <c r="AP216" i="10"/>
  <c r="AM216" i="10"/>
  <c r="AL216" i="10"/>
  <c r="AK216" i="10"/>
  <c r="AJ216" i="10"/>
  <c r="AI216" i="10"/>
  <c r="AH216" i="10"/>
  <c r="AG216" i="10"/>
  <c r="AG417" i="10" s="1"/>
  <c r="AF216" i="10"/>
  <c r="AE216" i="10"/>
  <c r="AD216" i="10"/>
  <c r="AC216" i="10"/>
  <c r="AB216" i="10"/>
  <c r="Z216" i="10"/>
  <c r="Y216" i="10"/>
  <c r="X216" i="10"/>
  <c r="W216" i="10"/>
  <c r="V216" i="10"/>
  <c r="U216" i="10"/>
  <c r="T216" i="10"/>
  <c r="S216" i="10"/>
  <c r="R216" i="10"/>
  <c r="Q216" i="10"/>
  <c r="P216" i="10"/>
  <c r="O216" i="10"/>
  <c r="N216" i="10"/>
  <c r="M216" i="10"/>
  <c r="L216" i="10"/>
  <c r="K216" i="10"/>
  <c r="J216" i="10"/>
  <c r="I216" i="10"/>
  <c r="H216" i="10"/>
  <c r="G216" i="10"/>
  <c r="F216" i="10"/>
  <c r="E216" i="10"/>
  <c r="D216" i="10"/>
  <c r="AT215" i="10"/>
  <c r="AS215" i="10"/>
  <c r="AR215" i="10"/>
  <c r="AQ215" i="10"/>
  <c r="AP215" i="10"/>
  <c r="AM215" i="10"/>
  <c r="AL215" i="10"/>
  <c r="AK215" i="10"/>
  <c r="AJ215" i="10"/>
  <c r="AI215" i="10"/>
  <c r="AH215" i="10"/>
  <c r="AG215" i="10"/>
  <c r="AF215" i="10"/>
  <c r="AE215" i="10"/>
  <c r="AD215" i="10"/>
  <c r="AC215" i="10"/>
  <c r="AB215" i="10"/>
  <c r="Z215" i="10"/>
  <c r="Y215" i="10"/>
  <c r="X215" i="10"/>
  <c r="W215" i="10"/>
  <c r="V215" i="10"/>
  <c r="U215" i="10"/>
  <c r="T215" i="10"/>
  <c r="S215" i="10"/>
  <c r="R215" i="10"/>
  <c r="Q215" i="10"/>
  <c r="P215" i="10"/>
  <c r="O215" i="10"/>
  <c r="N215" i="10"/>
  <c r="M215" i="10"/>
  <c r="L215" i="10"/>
  <c r="K215" i="10"/>
  <c r="J215" i="10"/>
  <c r="I215" i="10"/>
  <c r="H215" i="10"/>
  <c r="G215" i="10"/>
  <c r="F215" i="10"/>
  <c r="E215" i="10"/>
  <c r="D215" i="10"/>
  <c r="AT214" i="10"/>
  <c r="AS214" i="10"/>
  <c r="AR214" i="10"/>
  <c r="AQ214" i="10"/>
  <c r="AP214" i="10"/>
  <c r="AM214" i="10"/>
  <c r="AL214" i="10"/>
  <c r="AK214" i="10"/>
  <c r="AJ214" i="10"/>
  <c r="AI214" i="10"/>
  <c r="AH214" i="10"/>
  <c r="AG214" i="10"/>
  <c r="AF214" i="10"/>
  <c r="AE214" i="10"/>
  <c r="AD214" i="10"/>
  <c r="AC214" i="10"/>
  <c r="AB214" i="10"/>
  <c r="Z214" i="10"/>
  <c r="Y214" i="10"/>
  <c r="X214" i="10"/>
  <c r="W214" i="10"/>
  <c r="V214" i="10"/>
  <c r="U214" i="10"/>
  <c r="T214" i="10"/>
  <c r="S214" i="10"/>
  <c r="R214" i="10"/>
  <c r="Q214" i="10"/>
  <c r="P214" i="10"/>
  <c r="O214" i="10"/>
  <c r="N214" i="10"/>
  <c r="M214" i="10"/>
  <c r="L214" i="10"/>
  <c r="K214" i="10"/>
  <c r="J214" i="10"/>
  <c r="I214" i="10"/>
  <c r="H214" i="10"/>
  <c r="G214" i="10"/>
  <c r="F214" i="10"/>
  <c r="E214" i="10"/>
  <c r="D214" i="10"/>
  <c r="AT213" i="10"/>
  <c r="AS213" i="10"/>
  <c r="AR213" i="10"/>
  <c r="AQ213" i="10"/>
  <c r="AP213" i="10"/>
  <c r="AM213" i="10"/>
  <c r="AL213" i="10"/>
  <c r="AK213" i="10"/>
  <c r="AJ213" i="10"/>
  <c r="AI213" i="10"/>
  <c r="AH213" i="10"/>
  <c r="AG213" i="10"/>
  <c r="AF213" i="10"/>
  <c r="AE213" i="10"/>
  <c r="AD213" i="10"/>
  <c r="AC213" i="10"/>
  <c r="AB213" i="10"/>
  <c r="Z213" i="10"/>
  <c r="Y213" i="10"/>
  <c r="X213" i="10"/>
  <c r="W213" i="10"/>
  <c r="V213" i="10"/>
  <c r="U213" i="10"/>
  <c r="T213" i="10"/>
  <c r="S213" i="10"/>
  <c r="R213" i="10"/>
  <c r="Q213" i="10"/>
  <c r="P213" i="10"/>
  <c r="O213" i="10"/>
  <c r="N213" i="10"/>
  <c r="M213" i="10"/>
  <c r="L213" i="10"/>
  <c r="K213" i="10"/>
  <c r="J213" i="10"/>
  <c r="I213" i="10"/>
  <c r="H213" i="10"/>
  <c r="G213" i="10"/>
  <c r="F213" i="10"/>
  <c r="E213" i="10"/>
  <c r="D213" i="10"/>
  <c r="AT212" i="10"/>
  <c r="AS212" i="10"/>
  <c r="AR212" i="10"/>
  <c r="AQ212" i="10"/>
  <c r="AP212" i="10"/>
  <c r="AM212" i="10"/>
  <c r="AL212" i="10"/>
  <c r="AK212" i="10"/>
  <c r="AJ212" i="10"/>
  <c r="AI212" i="10"/>
  <c r="AH212" i="10"/>
  <c r="AG212" i="10"/>
  <c r="AF212" i="10"/>
  <c r="AE212" i="10"/>
  <c r="AD212" i="10"/>
  <c r="AC212" i="10"/>
  <c r="AB212" i="10"/>
  <c r="Z212" i="10"/>
  <c r="Y212" i="10"/>
  <c r="X212" i="10"/>
  <c r="W212" i="10"/>
  <c r="V212" i="10"/>
  <c r="U212" i="10"/>
  <c r="T212" i="10"/>
  <c r="S212" i="10"/>
  <c r="R212" i="10"/>
  <c r="Q212" i="10"/>
  <c r="P212" i="10"/>
  <c r="O212" i="10"/>
  <c r="N212" i="10"/>
  <c r="M212" i="10"/>
  <c r="L212" i="10"/>
  <c r="K212" i="10"/>
  <c r="J212" i="10"/>
  <c r="I212" i="10"/>
  <c r="H212" i="10"/>
  <c r="G212" i="10"/>
  <c r="F212" i="10"/>
  <c r="E212" i="10"/>
  <c r="D212" i="10"/>
  <c r="AT211" i="10"/>
  <c r="AS211" i="10"/>
  <c r="AR211" i="10"/>
  <c r="AQ211" i="10"/>
  <c r="AP211" i="10"/>
  <c r="AM211" i="10"/>
  <c r="AL211" i="10"/>
  <c r="AK211" i="10"/>
  <c r="AJ211" i="10"/>
  <c r="AI211" i="10"/>
  <c r="AH211" i="10"/>
  <c r="AG211" i="10"/>
  <c r="AF211" i="10"/>
  <c r="AE211" i="10"/>
  <c r="AD211" i="10"/>
  <c r="AC211" i="10"/>
  <c r="AB211" i="10"/>
  <c r="Z211" i="10"/>
  <c r="Y211" i="10"/>
  <c r="X211" i="10"/>
  <c r="W211" i="10"/>
  <c r="V211" i="10"/>
  <c r="U211" i="10"/>
  <c r="T211" i="10"/>
  <c r="S211" i="10"/>
  <c r="R211" i="10"/>
  <c r="Q211" i="10"/>
  <c r="P211" i="10"/>
  <c r="O211" i="10"/>
  <c r="N211" i="10"/>
  <c r="M211" i="10"/>
  <c r="L211" i="10"/>
  <c r="K211" i="10"/>
  <c r="J211" i="10"/>
  <c r="I211" i="10"/>
  <c r="H211" i="10"/>
  <c r="G211" i="10"/>
  <c r="F211" i="10"/>
  <c r="E211" i="10"/>
  <c r="D211" i="10"/>
  <c r="AT210" i="10"/>
  <c r="AS210" i="10"/>
  <c r="AR210" i="10"/>
  <c r="AQ210" i="10"/>
  <c r="AP210" i="10"/>
  <c r="AM210" i="10"/>
  <c r="AL210" i="10"/>
  <c r="AK210" i="10"/>
  <c r="AJ210" i="10"/>
  <c r="AI210" i="10"/>
  <c r="AH210" i="10"/>
  <c r="AG210" i="10"/>
  <c r="AF210" i="10"/>
  <c r="AE210" i="10"/>
  <c r="AD210" i="10"/>
  <c r="AC210" i="10"/>
  <c r="AB210" i="10"/>
  <c r="Z210" i="10"/>
  <c r="Y210" i="10"/>
  <c r="X210" i="10"/>
  <c r="W210" i="10"/>
  <c r="V210" i="10"/>
  <c r="U210" i="10"/>
  <c r="T210" i="10"/>
  <c r="S210" i="10"/>
  <c r="R210" i="10"/>
  <c r="Q210" i="10"/>
  <c r="P210" i="10"/>
  <c r="O210" i="10"/>
  <c r="N210" i="10"/>
  <c r="M210" i="10"/>
  <c r="L210" i="10"/>
  <c r="K210" i="10"/>
  <c r="J210" i="10"/>
  <c r="I210" i="10"/>
  <c r="H210" i="10"/>
  <c r="G210" i="10"/>
  <c r="F210" i="10"/>
  <c r="E210" i="10"/>
  <c r="D210" i="10"/>
  <c r="AT209" i="10"/>
  <c r="AS209" i="10"/>
  <c r="AR209" i="10"/>
  <c r="AQ209" i="10"/>
  <c r="AP209" i="10"/>
  <c r="AM209" i="10"/>
  <c r="AL209" i="10"/>
  <c r="AK209" i="10"/>
  <c r="AJ209" i="10"/>
  <c r="AI209" i="10"/>
  <c r="AH209" i="10"/>
  <c r="AG209" i="10"/>
  <c r="AF209" i="10"/>
  <c r="AE209" i="10"/>
  <c r="AD209" i="10"/>
  <c r="AC209" i="10"/>
  <c r="AB209" i="10"/>
  <c r="Z209" i="10"/>
  <c r="Y209" i="10"/>
  <c r="X209" i="10"/>
  <c r="W209" i="10"/>
  <c r="V209" i="10"/>
  <c r="U209" i="10"/>
  <c r="T209" i="10"/>
  <c r="S209" i="10"/>
  <c r="R209" i="10"/>
  <c r="Q209" i="10"/>
  <c r="P209" i="10"/>
  <c r="O209" i="10"/>
  <c r="N209" i="10"/>
  <c r="M209" i="10"/>
  <c r="L209" i="10"/>
  <c r="K209" i="10"/>
  <c r="J209" i="10"/>
  <c r="I209" i="10"/>
  <c r="H209" i="10"/>
  <c r="G209" i="10"/>
  <c r="F209" i="10"/>
  <c r="E209" i="10"/>
  <c r="D209" i="10"/>
  <c r="AT208" i="10"/>
  <c r="AS208" i="10"/>
  <c r="AR208" i="10"/>
  <c r="AQ208" i="10"/>
  <c r="AP208" i="10"/>
  <c r="AM208" i="10"/>
  <c r="AL208" i="10"/>
  <c r="AK208" i="10"/>
  <c r="AJ208" i="10"/>
  <c r="AI208" i="10"/>
  <c r="AH208" i="10"/>
  <c r="AG208" i="10"/>
  <c r="AF208" i="10"/>
  <c r="AE208" i="10"/>
  <c r="AD208" i="10"/>
  <c r="AC208" i="10"/>
  <c r="AB208" i="10"/>
  <c r="Z208" i="10"/>
  <c r="Y208" i="10"/>
  <c r="X208" i="10"/>
  <c r="W208" i="10"/>
  <c r="V208" i="10"/>
  <c r="U208" i="10"/>
  <c r="T208" i="10"/>
  <c r="S208" i="10"/>
  <c r="R208" i="10"/>
  <c r="Q208" i="10"/>
  <c r="P208" i="10"/>
  <c r="O208" i="10"/>
  <c r="N208" i="10"/>
  <c r="M208" i="10"/>
  <c r="L208" i="10"/>
  <c r="K208" i="10"/>
  <c r="J208" i="10"/>
  <c r="I208" i="10"/>
  <c r="H208" i="10"/>
  <c r="G208" i="10"/>
  <c r="F208" i="10"/>
  <c r="E208" i="10"/>
  <c r="D208" i="10"/>
  <c r="AT207" i="10"/>
  <c r="AS207" i="10"/>
  <c r="AR207" i="10"/>
  <c r="AQ207" i="10"/>
  <c r="AP207" i="10"/>
  <c r="AM207" i="10"/>
  <c r="AL207" i="10"/>
  <c r="AK207" i="10"/>
  <c r="AJ207" i="10"/>
  <c r="AI207" i="10"/>
  <c r="AH207" i="10"/>
  <c r="AG207" i="10"/>
  <c r="AF207" i="10"/>
  <c r="AE207" i="10"/>
  <c r="AD207" i="10"/>
  <c r="AC207" i="10"/>
  <c r="AB207" i="10"/>
  <c r="Z207" i="10"/>
  <c r="Y207" i="10"/>
  <c r="X207" i="10"/>
  <c r="W207" i="10"/>
  <c r="V207" i="10"/>
  <c r="U207" i="10"/>
  <c r="T207" i="10"/>
  <c r="S207" i="10"/>
  <c r="R207" i="10"/>
  <c r="Q207" i="10"/>
  <c r="P207" i="10"/>
  <c r="O207" i="10"/>
  <c r="N207" i="10"/>
  <c r="M207" i="10"/>
  <c r="L207" i="10"/>
  <c r="K207" i="10"/>
  <c r="J207" i="10"/>
  <c r="I207" i="10"/>
  <c r="H207" i="10"/>
  <c r="G207" i="10"/>
  <c r="F207" i="10"/>
  <c r="E207" i="10"/>
  <c r="D207" i="10"/>
  <c r="AT206" i="10"/>
  <c r="AS206" i="10"/>
  <c r="AR206" i="10"/>
  <c r="AQ206" i="10"/>
  <c r="AP206" i="10"/>
  <c r="AM206" i="10"/>
  <c r="AL206" i="10"/>
  <c r="AK206" i="10"/>
  <c r="AJ206" i="10"/>
  <c r="AI206" i="10"/>
  <c r="AH206" i="10"/>
  <c r="AG206" i="10"/>
  <c r="AF206" i="10"/>
  <c r="AE206" i="10"/>
  <c r="AD206" i="10"/>
  <c r="AC206" i="10"/>
  <c r="AB206" i="10"/>
  <c r="Z206" i="10"/>
  <c r="Y206" i="10"/>
  <c r="X206" i="10"/>
  <c r="W206" i="10"/>
  <c r="V206" i="10"/>
  <c r="U206" i="10"/>
  <c r="T206" i="10"/>
  <c r="S206" i="10"/>
  <c r="R206" i="10"/>
  <c r="Q206" i="10"/>
  <c r="P206" i="10"/>
  <c r="O206" i="10"/>
  <c r="N206" i="10"/>
  <c r="M206" i="10"/>
  <c r="L206" i="10"/>
  <c r="K206" i="10"/>
  <c r="J206" i="10"/>
  <c r="I206" i="10"/>
  <c r="H206" i="10"/>
  <c r="G206" i="10"/>
  <c r="F206" i="10"/>
  <c r="E206" i="10"/>
  <c r="D206" i="10"/>
  <c r="AT205" i="10"/>
  <c r="AS205" i="10"/>
  <c r="AR205" i="10"/>
  <c r="AQ205" i="10"/>
  <c r="AP205" i="10"/>
  <c r="AM205" i="10"/>
  <c r="AL205" i="10"/>
  <c r="AK205" i="10"/>
  <c r="AJ205" i="10"/>
  <c r="AI205" i="10"/>
  <c r="AH205" i="10"/>
  <c r="AG205" i="10"/>
  <c r="AF205" i="10"/>
  <c r="AE205" i="10"/>
  <c r="AD205" i="10"/>
  <c r="AC205" i="10"/>
  <c r="AB205" i="10"/>
  <c r="Z205" i="10"/>
  <c r="Y205" i="10"/>
  <c r="X205" i="10"/>
  <c r="W205" i="10"/>
  <c r="V205" i="10"/>
  <c r="U205" i="10"/>
  <c r="T205" i="10"/>
  <c r="S205" i="10"/>
  <c r="R205" i="10"/>
  <c r="Q205" i="10"/>
  <c r="P205" i="10"/>
  <c r="O205" i="10"/>
  <c r="N205" i="10"/>
  <c r="M205" i="10"/>
  <c r="L205" i="10"/>
  <c r="K205" i="10"/>
  <c r="J205" i="10"/>
  <c r="I205" i="10"/>
  <c r="H205" i="10"/>
  <c r="G205" i="10"/>
  <c r="F205" i="10"/>
  <c r="E205" i="10"/>
  <c r="D205" i="10"/>
  <c r="AT204" i="10"/>
  <c r="AS204" i="10"/>
  <c r="AR204" i="10"/>
  <c r="AQ204" i="10"/>
  <c r="AP204" i="10"/>
  <c r="AM204" i="10"/>
  <c r="AL204" i="10"/>
  <c r="AK204" i="10"/>
  <c r="AJ204" i="10"/>
  <c r="AI204" i="10"/>
  <c r="AH204" i="10"/>
  <c r="AG204" i="10"/>
  <c r="AF204" i="10"/>
  <c r="AE204" i="10"/>
  <c r="AD204" i="10"/>
  <c r="AC204" i="10"/>
  <c r="AB204" i="10"/>
  <c r="Z204" i="10"/>
  <c r="Y204" i="10"/>
  <c r="X204" i="10"/>
  <c r="W204" i="10"/>
  <c r="V204" i="10"/>
  <c r="U204" i="10"/>
  <c r="T204" i="10"/>
  <c r="S204" i="10"/>
  <c r="R204" i="10"/>
  <c r="Q204" i="10"/>
  <c r="P204" i="10"/>
  <c r="O204" i="10"/>
  <c r="N204" i="10"/>
  <c r="M204" i="10"/>
  <c r="L204" i="10"/>
  <c r="K204" i="10"/>
  <c r="J204" i="10"/>
  <c r="I204" i="10"/>
  <c r="H204" i="10"/>
  <c r="G204" i="10"/>
  <c r="F204" i="10"/>
  <c r="E204" i="10"/>
  <c r="D204" i="10"/>
  <c r="AT203" i="10"/>
  <c r="AS203" i="10"/>
  <c r="AR203" i="10"/>
  <c r="AQ203" i="10"/>
  <c r="AP203" i="10"/>
  <c r="AM203" i="10"/>
  <c r="AL203" i="10"/>
  <c r="AK203" i="10"/>
  <c r="AJ203" i="10"/>
  <c r="AI203" i="10"/>
  <c r="AH203" i="10"/>
  <c r="AG203" i="10"/>
  <c r="AF203" i="10"/>
  <c r="AE203" i="10"/>
  <c r="AD203" i="10"/>
  <c r="AC203" i="10"/>
  <c r="AB203" i="10"/>
  <c r="Z203" i="10"/>
  <c r="Y203" i="10"/>
  <c r="X203" i="10"/>
  <c r="W203" i="10"/>
  <c r="V203" i="10"/>
  <c r="U203" i="10"/>
  <c r="T203" i="10"/>
  <c r="S203" i="10"/>
  <c r="R203" i="10"/>
  <c r="Q203" i="10"/>
  <c r="P203" i="10"/>
  <c r="O203" i="10"/>
  <c r="N203" i="10"/>
  <c r="M203" i="10"/>
  <c r="L203" i="10"/>
  <c r="K203" i="10"/>
  <c r="J203" i="10"/>
  <c r="I203" i="10"/>
  <c r="H203" i="10"/>
  <c r="G203" i="10"/>
  <c r="F203" i="10"/>
  <c r="E203" i="10"/>
  <c r="D203" i="10"/>
  <c r="AT197" i="10"/>
  <c r="AT599" i="10" s="1"/>
  <c r="AS197" i="10"/>
  <c r="AS599" i="10" s="1"/>
  <c r="AR197" i="10"/>
  <c r="AR599" i="10" s="1"/>
  <c r="AQ197" i="10"/>
  <c r="AQ599" i="10" s="1"/>
  <c r="AP197" i="10"/>
  <c r="AM197" i="10"/>
  <c r="AL197" i="10"/>
  <c r="AK197" i="10"/>
  <c r="AJ197" i="10"/>
  <c r="AI197" i="10"/>
  <c r="AH197" i="10"/>
  <c r="AG197" i="10"/>
  <c r="AF197" i="10"/>
  <c r="AE197" i="10"/>
  <c r="AD197" i="10"/>
  <c r="AD599" i="10" s="1"/>
  <c r="AC197" i="10"/>
  <c r="AC599" i="10" s="1"/>
  <c r="AB197" i="10"/>
  <c r="AB599" i="10" s="1"/>
  <c r="Z197" i="10"/>
  <c r="Z599" i="10" s="1"/>
  <c r="Y197" i="10"/>
  <c r="X197" i="10"/>
  <c r="W197" i="10"/>
  <c r="V197" i="10"/>
  <c r="U197" i="10"/>
  <c r="T197" i="10"/>
  <c r="S197" i="10"/>
  <c r="R197" i="10"/>
  <c r="Q197" i="10"/>
  <c r="P197" i="10"/>
  <c r="O197" i="10"/>
  <c r="N197" i="10"/>
  <c r="M197" i="10"/>
  <c r="M599" i="10" s="1"/>
  <c r="L197" i="10"/>
  <c r="L599" i="10" s="1"/>
  <c r="K197" i="10"/>
  <c r="J197" i="10"/>
  <c r="I197" i="10"/>
  <c r="H197" i="10"/>
  <c r="G197" i="10"/>
  <c r="F197" i="10"/>
  <c r="E197" i="10"/>
  <c r="D197" i="10"/>
  <c r="AT196" i="10"/>
  <c r="AS196" i="10"/>
  <c r="AR196" i="10"/>
  <c r="AR598" i="10" s="1"/>
  <c r="AQ196" i="10"/>
  <c r="AQ598" i="10" s="1"/>
  <c r="AP196" i="10"/>
  <c r="AM196" i="10"/>
  <c r="AL196" i="10"/>
  <c r="AK196" i="10"/>
  <c r="AJ196" i="10"/>
  <c r="AI196" i="10"/>
  <c r="AH196" i="10"/>
  <c r="AG196" i="10"/>
  <c r="AF196" i="10"/>
  <c r="AE196" i="10"/>
  <c r="AD196" i="10"/>
  <c r="AC196" i="10"/>
  <c r="AB196" i="10"/>
  <c r="AB598" i="10" s="1"/>
  <c r="Z196" i="10"/>
  <c r="Z598" i="10" s="1"/>
  <c r="Y196" i="10"/>
  <c r="Y598" i="10" s="1"/>
  <c r="X196" i="10"/>
  <c r="X598" i="10" s="1"/>
  <c r="W196" i="10"/>
  <c r="V196" i="10"/>
  <c r="U196" i="10"/>
  <c r="T196" i="10"/>
  <c r="S196" i="10"/>
  <c r="R196" i="10"/>
  <c r="Q196" i="10"/>
  <c r="P196" i="10"/>
  <c r="O196" i="10"/>
  <c r="N196" i="10"/>
  <c r="M196" i="10"/>
  <c r="M598" i="10" s="1"/>
  <c r="L196" i="10"/>
  <c r="L598" i="10" s="1"/>
  <c r="K196" i="10"/>
  <c r="K598" i="10" s="1"/>
  <c r="J196" i="10"/>
  <c r="J598" i="10" s="1"/>
  <c r="I196" i="10"/>
  <c r="H196" i="10"/>
  <c r="G196" i="10"/>
  <c r="F196" i="10"/>
  <c r="E196" i="10"/>
  <c r="D196" i="10"/>
  <c r="AT195" i="10"/>
  <c r="AS195" i="10"/>
  <c r="AR195" i="10"/>
  <c r="AQ195" i="10"/>
  <c r="AP195" i="10"/>
  <c r="AM195" i="10"/>
  <c r="AL195" i="10"/>
  <c r="AL597" i="10" s="1"/>
  <c r="AK195" i="10"/>
  <c r="AK597" i="10" s="1"/>
  <c r="AJ195" i="10"/>
  <c r="AI195" i="10"/>
  <c r="AH195" i="10"/>
  <c r="AG195" i="10"/>
  <c r="AF195" i="10"/>
  <c r="AE195" i="10"/>
  <c r="AD195" i="10"/>
  <c r="AC195" i="10"/>
  <c r="AB195" i="10"/>
  <c r="Z195" i="10"/>
  <c r="Y195" i="10"/>
  <c r="Y597" i="10" s="1"/>
  <c r="X195" i="10"/>
  <c r="X597" i="10" s="1"/>
  <c r="W195" i="10"/>
  <c r="V195" i="10"/>
  <c r="U195" i="10"/>
  <c r="T195" i="10"/>
  <c r="S195" i="10"/>
  <c r="R195" i="10"/>
  <c r="Q195" i="10"/>
  <c r="P195" i="10"/>
  <c r="O195" i="10"/>
  <c r="N195" i="10"/>
  <c r="M195" i="10"/>
  <c r="L195" i="10"/>
  <c r="K195" i="10"/>
  <c r="K597" i="10" s="1"/>
  <c r="J195" i="10"/>
  <c r="J597" i="10" s="1"/>
  <c r="I195" i="10"/>
  <c r="I597" i="10" s="1"/>
  <c r="H195" i="10"/>
  <c r="H597" i="10" s="1"/>
  <c r="G195" i="10"/>
  <c r="F195" i="10"/>
  <c r="E195" i="10"/>
  <c r="D195" i="10"/>
  <c r="AT194" i="10"/>
  <c r="AS194" i="10"/>
  <c r="AR194" i="10"/>
  <c r="AQ194" i="10"/>
  <c r="AP194" i="10"/>
  <c r="AM194" i="10"/>
  <c r="AL194" i="10"/>
  <c r="AL596" i="10" s="1"/>
  <c r="AK194" i="10"/>
  <c r="AK596" i="10" s="1"/>
  <c r="AJ194" i="10"/>
  <c r="AJ596" i="10" s="1"/>
  <c r="AI194" i="10"/>
  <c r="AI596" i="10" s="1"/>
  <c r="AH194" i="10"/>
  <c r="AG194" i="10"/>
  <c r="AF194" i="10"/>
  <c r="AE194" i="10"/>
  <c r="AD194" i="10"/>
  <c r="AC194" i="10"/>
  <c r="AB194" i="10"/>
  <c r="Z194" i="10"/>
  <c r="Y194" i="10"/>
  <c r="X194" i="10"/>
  <c r="W194" i="10"/>
  <c r="V194" i="10"/>
  <c r="U194" i="10"/>
  <c r="U596" i="10" s="1"/>
  <c r="T194" i="10"/>
  <c r="T596" i="10" s="1"/>
  <c r="S194" i="10"/>
  <c r="R194" i="10"/>
  <c r="Q194" i="10"/>
  <c r="P194" i="10"/>
  <c r="O194" i="10"/>
  <c r="N194" i="10"/>
  <c r="M194" i="10"/>
  <c r="L194" i="10"/>
  <c r="K194" i="10"/>
  <c r="J194" i="10"/>
  <c r="I194" i="10"/>
  <c r="I596" i="10" s="1"/>
  <c r="H194" i="10"/>
  <c r="H596" i="10" s="1"/>
  <c r="G194" i="10"/>
  <c r="F194" i="10"/>
  <c r="E194" i="10"/>
  <c r="D194" i="10"/>
  <c r="AT193" i="10"/>
  <c r="AS193" i="10"/>
  <c r="AR193" i="10"/>
  <c r="AQ193" i="10"/>
  <c r="AP193" i="10"/>
  <c r="AM193" i="10"/>
  <c r="AL193" i="10"/>
  <c r="AK193" i="10"/>
  <c r="AJ193" i="10"/>
  <c r="AJ595" i="10" s="1"/>
  <c r="AI193" i="10"/>
  <c r="AI595" i="10" s="1"/>
  <c r="AH193" i="10"/>
  <c r="AH595" i="10" s="1"/>
  <c r="AG193" i="10"/>
  <c r="AG595" i="10" s="1"/>
  <c r="AF193" i="10"/>
  <c r="AE193" i="10"/>
  <c r="AD193" i="10"/>
  <c r="AC193" i="10"/>
  <c r="AB193" i="10"/>
  <c r="Z193" i="10"/>
  <c r="Y193" i="10"/>
  <c r="X193" i="10"/>
  <c r="W193" i="10"/>
  <c r="V193" i="10"/>
  <c r="U193" i="10"/>
  <c r="U595" i="10" s="1"/>
  <c r="T193" i="10"/>
  <c r="T595" i="10" s="1"/>
  <c r="S193" i="10"/>
  <c r="S595" i="10" s="1"/>
  <c r="R193" i="10"/>
  <c r="R595" i="10" s="1"/>
  <c r="Q193" i="10"/>
  <c r="P193" i="10"/>
  <c r="O193" i="10"/>
  <c r="N193" i="10"/>
  <c r="M193" i="10"/>
  <c r="L193" i="10"/>
  <c r="K193" i="10"/>
  <c r="J193" i="10"/>
  <c r="I193" i="10"/>
  <c r="H193" i="10"/>
  <c r="G193" i="10"/>
  <c r="F193" i="10"/>
  <c r="E193" i="10"/>
  <c r="E595" i="10" s="1"/>
  <c r="D193" i="10"/>
  <c r="D595" i="10" s="1"/>
  <c r="AT192" i="10"/>
  <c r="AS192" i="10"/>
  <c r="AR192" i="10"/>
  <c r="AQ192" i="10"/>
  <c r="AP192" i="10"/>
  <c r="AM192" i="10"/>
  <c r="AL192" i="10"/>
  <c r="AK192" i="10"/>
  <c r="AJ192" i="10"/>
  <c r="AI192" i="10"/>
  <c r="AH192" i="10"/>
  <c r="AH594" i="10" s="1"/>
  <c r="AG192" i="10"/>
  <c r="AG594" i="10" s="1"/>
  <c r="AF192" i="10"/>
  <c r="AE192" i="10"/>
  <c r="AD192" i="10"/>
  <c r="AC192" i="10"/>
  <c r="AB192" i="10"/>
  <c r="Z192" i="10"/>
  <c r="Y192" i="10"/>
  <c r="X192" i="10"/>
  <c r="W192" i="10"/>
  <c r="V192" i="10"/>
  <c r="U192" i="10"/>
  <c r="T192" i="10"/>
  <c r="S192" i="10"/>
  <c r="S594" i="10" s="1"/>
  <c r="R192" i="10"/>
  <c r="R594" i="10" s="1"/>
  <c r="Q192" i="10"/>
  <c r="Q594" i="10" s="1"/>
  <c r="P192" i="10"/>
  <c r="P594" i="10" s="1"/>
  <c r="O192" i="10"/>
  <c r="N192" i="10"/>
  <c r="M192" i="10"/>
  <c r="L192" i="10"/>
  <c r="K192" i="10"/>
  <c r="J192" i="10"/>
  <c r="I192" i="10"/>
  <c r="H192" i="10"/>
  <c r="G192" i="10"/>
  <c r="F192" i="10"/>
  <c r="E192" i="10"/>
  <c r="E594" i="10" s="1"/>
  <c r="D192" i="10"/>
  <c r="D594" i="10" s="1"/>
  <c r="AT191" i="10"/>
  <c r="AT593" i="10" s="1"/>
  <c r="AS191" i="10"/>
  <c r="AS593" i="10" s="1"/>
  <c r="AR191" i="10"/>
  <c r="AQ191" i="10"/>
  <c r="AP191" i="10"/>
  <c r="AM191" i="10"/>
  <c r="AL191" i="10"/>
  <c r="AK191" i="10"/>
  <c r="AJ191" i="10"/>
  <c r="AI191" i="10"/>
  <c r="AH191" i="10"/>
  <c r="AG191" i="10"/>
  <c r="AF191" i="10"/>
  <c r="AE191" i="10"/>
  <c r="AD191" i="10"/>
  <c r="AD593" i="10" s="1"/>
  <c r="AC191" i="10"/>
  <c r="AC593" i="10" s="1"/>
  <c r="AB191" i="10"/>
  <c r="Z191" i="10"/>
  <c r="Y191" i="10"/>
  <c r="X191" i="10"/>
  <c r="W191" i="10"/>
  <c r="V191" i="10"/>
  <c r="U191" i="10"/>
  <c r="T191" i="10"/>
  <c r="S191" i="10"/>
  <c r="R191" i="10"/>
  <c r="Q191" i="10"/>
  <c r="Q593" i="10" s="1"/>
  <c r="P191" i="10"/>
  <c r="P593" i="10" s="1"/>
  <c r="O191" i="10"/>
  <c r="N191" i="10"/>
  <c r="M191" i="10"/>
  <c r="L191" i="10"/>
  <c r="K191" i="10"/>
  <c r="J191" i="10"/>
  <c r="I191" i="10"/>
  <c r="H191" i="10"/>
  <c r="G191" i="10"/>
  <c r="F191" i="10"/>
  <c r="E191" i="10"/>
  <c r="D191" i="10"/>
  <c r="AT190" i="10"/>
  <c r="AT592" i="10" s="1"/>
  <c r="AS190" i="10"/>
  <c r="AS592" i="10" s="1"/>
  <c r="AR190" i="10"/>
  <c r="AR592" i="10" s="1"/>
  <c r="AQ190" i="10"/>
  <c r="AQ592" i="10" s="1"/>
  <c r="AP190" i="10"/>
  <c r="AM190" i="10"/>
  <c r="AL190" i="10"/>
  <c r="AK190" i="10"/>
  <c r="AJ190" i="10"/>
  <c r="AI190" i="10"/>
  <c r="AH190" i="10"/>
  <c r="AG190" i="10"/>
  <c r="AF190" i="10"/>
  <c r="AE190" i="10"/>
  <c r="AD190" i="10"/>
  <c r="AD592" i="10" s="1"/>
  <c r="AC190" i="10"/>
  <c r="AC592" i="10" s="1"/>
  <c r="AB190" i="10"/>
  <c r="AB592" i="10" s="1"/>
  <c r="Z190" i="10"/>
  <c r="Z592" i="10" s="1"/>
  <c r="Y190" i="10"/>
  <c r="X190" i="10"/>
  <c r="W190" i="10"/>
  <c r="V190" i="10"/>
  <c r="U190" i="10"/>
  <c r="T190" i="10"/>
  <c r="S190" i="10"/>
  <c r="R190" i="10"/>
  <c r="Q190" i="10"/>
  <c r="P190" i="10"/>
  <c r="O190" i="10"/>
  <c r="N190" i="10"/>
  <c r="M190" i="10"/>
  <c r="M592" i="10" s="1"/>
  <c r="L190" i="10"/>
  <c r="L592" i="10" s="1"/>
  <c r="K190" i="10"/>
  <c r="J190" i="10"/>
  <c r="I190" i="10"/>
  <c r="H190" i="10"/>
  <c r="G190" i="10"/>
  <c r="F190" i="10"/>
  <c r="E190" i="10"/>
  <c r="D190" i="10"/>
  <c r="AT189" i="10"/>
  <c r="AS189" i="10"/>
  <c r="AR189" i="10"/>
  <c r="AR591" i="10" s="1"/>
  <c r="AQ189" i="10"/>
  <c r="AQ591" i="10" s="1"/>
  <c r="AP189" i="10"/>
  <c r="AM189" i="10"/>
  <c r="AL189" i="10"/>
  <c r="AK189" i="10"/>
  <c r="AJ189" i="10"/>
  <c r="AI189" i="10"/>
  <c r="AH189" i="10"/>
  <c r="AG189" i="10"/>
  <c r="AF189" i="10"/>
  <c r="AE189" i="10"/>
  <c r="AD189" i="10"/>
  <c r="AC189" i="10"/>
  <c r="AB189" i="10"/>
  <c r="AB591" i="10" s="1"/>
  <c r="Z189" i="10"/>
  <c r="Z591" i="10" s="1"/>
  <c r="Y189" i="10"/>
  <c r="Y591" i="10" s="1"/>
  <c r="X189" i="10"/>
  <c r="X591" i="10" s="1"/>
  <c r="W189" i="10"/>
  <c r="V189" i="10"/>
  <c r="U189" i="10"/>
  <c r="T189" i="10"/>
  <c r="S189" i="10"/>
  <c r="R189" i="10"/>
  <c r="Q189" i="10"/>
  <c r="P189" i="10"/>
  <c r="O189" i="10"/>
  <c r="N189" i="10"/>
  <c r="M189" i="10"/>
  <c r="M591" i="10" s="1"/>
  <c r="L189" i="10"/>
  <c r="L591" i="10" s="1"/>
  <c r="K189" i="10"/>
  <c r="K591" i="10" s="1"/>
  <c r="J189" i="10"/>
  <c r="J591" i="10" s="1"/>
  <c r="I189" i="10"/>
  <c r="H189" i="10"/>
  <c r="G189" i="10"/>
  <c r="F189" i="10"/>
  <c r="E189" i="10"/>
  <c r="D189" i="10"/>
  <c r="AT188" i="10"/>
  <c r="AS188" i="10"/>
  <c r="AR188" i="10"/>
  <c r="AQ188" i="10"/>
  <c r="AP188" i="10"/>
  <c r="AM188" i="10"/>
  <c r="AL188" i="10"/>
  <c r="AL590" i="10" s="1"/>
  <c r="AK188" i="10"/>
  <c r="AK590" i="10" s="1"/>
  <c r="AJ188" i="10"/>
  <c r="AI188" i="10"/>
  <c r="AH188" i="10"/>
  <c r="AG188" i="10"/>
  <c r="AF188" i="10"/>
  <c r="AE188" i="10"/>
  <c r="AD188" i="10"/>
  <c r="AC188" i="10"/>
  <c r="AB188" i="10"/>
  <c r="Z188" i="10"/>
  <c r="Y188" i="10"/>
  <c r="Y590" i="10" s="1"/>
  <c r="X188" i="10"/>
  <c r="X590" i="10" s="1"/>
  <c r="W188" i="10"/>
  <c r="V188" i="10"/>
  <c r="U188" i="10"/>
  <c r="T188" i="10"/>
  <c r="S188" i="10"/>
  <c r="R188" i="10"/>
  <c r="Q188" i="10"/>
  <c r="P188" i="10"/>
  <c r="O188" i="10"/>
  <c r="N188" i="10"/>
  <c r="M188" i="10"/>
  <c r="L188" i="10"/>
  <c r="K188" i="10"/>
  <c r="K590" i="10" s="1"/>
  <c r="J188" i="10"/>
  <c r="J590" i="10" s="1"/>
  <c r="I188" i="10"/>
  <c r="I590" i="10" s="1"/>
  <c r="H188" i="10"/>
  <c r="H590" i="10" s="1"/>
  <c r="G188" i="10"/>
  <c r="F188" i="10"/>
  <c r="E188" i="10"/>
  <c r="D188" i="10"/>
  <c r="AT187" i="10"/>
  <c r="AS187" i="10"/>
  <c r="AR187" i="10"/>
  <c r="AQ187" i="10"/>
  <c r="AP187" i="10"/>
  <c r="AM187" i="10"/>
  <c r="AL187" i="10"/>
  <c r="AL589" i="10" s="1"/>
  <c r="AK187" i="10"/>
  <c r="AK589" i="10" s="1"/>
  <c r="AJ187" i="10"/>
  <c r="AJ589" i="10" s="1"/>
  <c r="AI187" i="10"/>
  <c r="AI589" i="10" s="1"/>
  <c r="AH187" i="10"/>
  <c r="AG187" i="10"/>
  <c r="AF187" i="10"/>
  <c r="AE187" i="10"/>
  <c r="AD187" i="10"/>
  <c r="AC187" i="10"/>
  <c r="AB187" i="10"/>
  <c r="Z187" i="10"/>
  <c r="Y187" i="10"/>
  <c r="X187" i="10"/>
  <c r="W187" i="10"/>
  <c r="V187" i="10"/>
  <c r="U187" i="10"/>
  <c r="U589" i="10" s="1"/>
  <c r="T187" i="10"/>
  <c r="T589" i="10" s="1"/>
  <c r="S187" i="10"/>
  <c r="R187" i="10"/>
  <c r="Q187" i="10"/>
  <c r="P187" i="10"/>
  <c r="O187" i="10"/>
  <c r="N187" i="10"/>
  <c r="M187" i="10"/>
  <c r="L187" i="10"/>
  <c r="K187" i="10"/>
  <c r="J187" i="10"/>
  <c r="I187" i="10"/>
  <c r="I589" i="10" s="1"/>
  <c r="H187" i="10"/>
  <c r="H589" i="10" s="1"/>
  <c r="G187" i="10"/>
  <c r="F187" i="10"/>
  <c r="E187" i="10"/>
  <c r="D187" i="10"/>
  <c r="AT186" i="10"/>
  <c r="AS186" i="10"/>
  <c r="AR186" i="10"/>
  <c r="AQ186" i="10"/>
  <c r="AP186" i="10"/>
  <c r="AM186" i="10"/>
  <c r="AL186" i="10"/>
  <c r="AK186" i="10"/>
  <c r="AJ186" i="10"/>
  <c r="AI186" i="10"/>
  <c r="AH186" i="10"/>
  <c r="AG186" i="10"/>
  <c r="AF186" i="10"/>
  <c r="AE186" i="10"/>
  <c r="AD186" i="10"/>
  <c r="AC186" i="10"/>
  <c r="AB186" i="10"/>
  <c r="Z186" i="10"/>
  <c r="Y186" i="10"/>
  <c r="X186" i="10"/>
  <c r="W186" i="10"/>
  <c r="V186" i="10"/>
  <c r="U186" i="10"/>
  <c r="T186" i="10"/>
  <c r="S186" i="10"/>
  <c r="R186" i="10"/>
  <c r="Q186" i="10"/>
  <c r="P186" i="10"/>
  <c r="O186" i="10"/>
  <c r="N186" i="10"/>
  <c r="M186" i="10"/>
  <c r="L186" i="10"/>
  <c r="K186" i="10"/>
  <c r="J186" i="10"/>
  <c r="I186" i="10"/>
  <c r="H186" i="10"/>
  <c r="G186" i="10"/>
  <c r="F186" i="10"/>
  <c r="E186" i="10"/>
  <c r="D186" i="10"/>
  <c r="AT185" i="10"/>
  <c r="AS185" i="10"/>
  <c r="AR185" i="10"/>
  <c r="AQ185" i="10"/>
  <c r="AP185" i="10"/>
  <c r="AM185" i="10"/>
  <c r="AL185" i="10"/>
  <c r="AK185" i="10"/>
  <c r="AJ185" i="10"/>
  <c r="AI185" i="10"/>
  <c r="AH185" i="10"/>
  <c r="AG185" i="10"/>
  <c r="AF185" i="10"/>
  <c r="AE185" i="10"/>
  <c r="AD185" i="10"/>
  <c r="AC185" i="10"/>
  <c r="AB185" i="10"/>
  <c r="Z185" i="10"/>
  <c r="Y185" i="10"/>
  <c r="X185" i="10"/>
  <c r="W185" i="10"/>
  <c r="V185" i="10"/>
  <c r="U185" i="10"/>
  <c r="T185" i="10"/>
  <c r="S185" i="10"/>
  <c r="R185" i="10"/>
  <c r="Q185" i="10"/>
  <c r="P185" i="10"/>
  <c r="O185" i="10"/>
  <c r="N185" i="10"/>
  <c r="M185" i="10"/>
  <c r="L185" i="10"/>
  <c r="K185" i="10"/>
  <c r="J185" i="10"/>
  <c r="I185" i="10"/>
  <c r="H185" i="10"/>
  <c r="G185" i="10"/>
  <c r="F185" i="10"/>
  <c r="E185" i="10"/>
  <c r="D185" i="10"/>
  <c r="AT184" i="10"/>
  <c r="AS184" i="10"/>
  <c r="AR184" i="10"/>
  <c r="AQ184" i="10"/>
  <c r="AP184" i="10"/>
  <c r="AM184" i="10"/>
  <c r="AL184" i="10"/>
  <c r="AK184" i="10"/>
  <c r="AJ184" i="10"/>
  <c r="AI184" i="10"/>
  <c r="AH184" i="10"/>
  <c r="AG184" i="10"/>
  <c r="AF184" i="10"/>
  <c r="AE184" i="10"/>
  <c r="AD184" i="10"/>
  <c r="AC184" i="10"/>
  <c r="AB184" i="10"/>
  <c r="Z184" i="10"/>
  <c r="Y184" i="10"/>
  <c r="X184" i="10"/>
  <c r="W184" i="10"/>
  <c r="V184" i="10"/>
  <c r="U184" i="10"/>
  <c r="T184" i="10"/>
  <c r="S184" i="10"/>
  <c r="R184" i="10"/>
  <c r="Q184" i="10"/>
  <c r="P184" i="10"/>
  <c r="O184" i="10"/>
  <c r="N184" i="10"/>
  <c r="M184" i="10"/>
  <c r="L184" i="10"/>
  <c r="K184" i="10"/>
  <c r="J184" i="10"/>
  <c r="I184" i="10"/>
  <c r="H184" i="10"/>
  <c r="G184" i="10"/>
  <c r="F184" i="10"/>
  <c r="E184" i="10"/>
  <c r="D184" i="10"/>
  <c r="AT183" i="10"/>
  <c r="AS183" i="10"/>
  <c r="AR183" i="10"/>
  <c r="AQ183" i="10"/>
  <c r="AP183" i="10"/>
  <c r="AM183" i="10"/>
  <c r="AL183" i="10"/>
  <c r="AK183" i="10"/>
  <c r="AJ183" i="10"/>
  <c r="AI183" i="10"/>
  <c r="AH183" i="10"/>
  <c r="AG183" i="10"/>
  <c r="AF183" i="10"/>
  <c r="AE183" i="10"/>
  <c r="AD183" i="10"/>
  <c r="AC183" i="10"/>
  <c r="AB183" i="10"/>
  <c r="Z183" i="10"/>
  <c r="Y183" i="10"/>
  <c r="X183" i="10"/>
  <c r="W183" i="10"/>
  <c r="V183" i="10"/>
  <c r="U183" i="10"/>
  <c r="T183" i="10"/>
  <c r="S183" i="10"/>
  <c r="R183" i="10"/>
  <c r="Q183" i="10"/>
  <c r="P183" i="10"/>
  <c r="O183" i="10"/>
  <c r="N183" i="10"/>
  <c r="M183" i="10"/>
  <c r="L183" i="10"/>
  <c r="K183" i="10"/>
  <c r="J183" i="10"/>
  <c r="I183" i="10"/>
  <c r="H183" i="10"/>
  <c r="G183" i="10"/>
  <c r="F183" i="10"/>
  <c r="E183" i="10"/>
  <c r="D183" i="10"/>
  <c r="AT182" i="10"/>
  <c r="AS182" i="10"/>
  <c r="AR182" i="10"/>
  <c r="AQ182" i="10"/>
  <c r="AP182" i="10"/>
  <c r="AM182" i="10"/>
  <c r="AL182" i="10"/>
  <c r="AK182" i="10"/>
  <c r="AJ182" i="10"/>
  <c r="AI182" i="10"/>
  <c r="AH182" i="10"/>
  <c r="AG182" i="10"/>
  <c r="AF182" i="10"/>
  <c r="AE182" i="10"/>
  <c r="AD182" i="10"/>
  <c r="AC182" i="10"/>
  <c r="AB182" i="10"/>
  <c r="Z182" i="10"/>
  <c r="Y182" i="10"/>
  <c r="X182" i="10"/>
  <c r="W182" i="10"/>
  <c r="V182" i="10"/>
  <c r="U182" i="10"/>
  <c r="T182" i="10"/>
  <c r="S182" i="10"/>
  <c r="R182" i="10"/>
  <c r="Q182" i="10"/>
  <c r="P182" i="10"/>
  <c r="O182" i="10"/>
  <c r="N182" i="10"/>
  <c r="M182" i="10"/>
  <c r="L182" i="10"/>
  <c r="K182" i="10"/>
  <c r="J182" i="10"/>
  <c r="I182" i="10"/>
  <c r="H182" i="10"/>
  <c r="G182" i="10"/>
  <c r="F182" i="10"/>
  <c r="E182" i="10"/>
  <c r="D182" i="10"/>
  <c r="AT181" i="10"/>
  <c r="AS181" i="10"/>
  <c r="AR181" i="10"/>
  <c r="AQ181" i="10"/>
  <c r="AP181" i="10"/>
  <c r="AM181" i="10"/>
  <c r="AL181" i="10"/>
  <c r="AK181" i="10"/>
  <c r="AJ181" i="10"/>
  <c r="AI181" i="10"/>
  <c r="AH181" i="10"/>
  <c r="AG181" i="10"/>
  <c r="AF181" i="10"/>
  <c r="AE181" i="10"/>
  <c r="AD181" i="10"/>
  <c r="AC181" i="10"/>
  <c r="AB181" i="10"/>
  <c r="Z181" i="10"/>
  <c r="Y181" i="10"/>
  <c r="X181" i="10"/>
  <c r="W181" i="10"/>
  <c r="V181" i="10"/>
  <c r="U181" i="10"/>
  <c r="T181" i="10"/>
  <c r="S181" i="10"/>
  <c r="R181" i="10"/>
  <c r="Q181" i="10"/>
  <c r="P181" i="10"/>
  <c r="O181" i="10"/>
  <c r="N181" i="10"/>
  <c r="M181" i="10"/>
  <c r="L181" i="10"/>
  <c r="K181" i="10"/>
  <c r="J181" i="10"/>
  <c r="I181" i="10"/>
  <c r="H181" i="10"/>
  <c r="G181" i="10"/>
  <c r="F181" i="10"/>
  <c r="E181" i="10"/>
  <c r="D181" i="10"/>
  <c r="AT143" i="10"/>
  <c r="AS143" i="10"/>
  <c r="AR143" i="10"/>
  <c r="AQ143" i="10"/>
  <c r="AP143" i="10"/>
  <c r="AM143" i="10"/>
  <c r="AL143" i="10"/>
  <c r="AK143" i="10"/>
  <c r="AJ143" i="10"/>
  <c r="AI143" i="10"/>
  <c r="AH143" i="10"/>
  <c r="AG143" i="10"/>
  <c r="AF143" i="10"/>
  <c r="AE143" i="10"/>
  <c r="AD143" i="10"/>
  <c r="AC143" i="10"/>
  <c r="AB143" i="10"/>
  <c r="Z143" i="10"/>
  <c r="Y143" i="10"/>
  <c r="X143" i="10"/>
  <c r="W143" i="10"/>
  <c r="V143" i="10"/>
  <c r="U143" i="10"/>
  <c r="T143" i="10"/>
  <c r="S143" i="10"/>
  <c r="R143" i="10"/>
  <c r="Q143" i="10"/>
  <c r="P143" i="10"/>
  <c r="O143" i="10"/>
  <c r="N143" i="10"/>
  <c r="M143" i="10"/>
  <c r="L143" i="10"/>
  <c r="K143" i="10"/>
  <c r="J143" i="10"/>
  <c r="I143" i="10"/>
  <c r="H143" i="10"/>
  <c r="G143" i="10"/>
  <c r="F143" i="10"/>
  <c r="E143" i="10"/>
  <c r="D143" i="10"/>
  <c r="AT180" i="10"/>
  <c r="AS180" i="10"/>
  <c r="AR180" i="10"/>
  <c r="AQ180" i="10"/>
  <c r="AP180" i="10"/>
  <c r="AM180" i="10"/>
  <c r="AL180" i="10"/>
  <c r="AK180" i="10"/>
  <c r="AJ180" i="10"/>
  <c r="AI180" i="10"/>
  <c r="AH180" i="10"/>
  <c r="AG180" i="10"/>
  <c r="AF180" i="10"/>
  <c r="AE180" i="10"/>
  <c r="AD180" i="10"/>
  <c r="AC180" i="10"/>
  <c r="AB180" i="10"/>
  <c r="Z180" i="10"/>
  <c r="Y180" i="10"/>
  <c r="X180" i="10"/>
  <c r="W180" i="10"/>
  <c r="V180" i="10"/>
  <c r="U180" i="10"/>
  <c r="T180" i="10"/>
  <c r="S180" i="10"/>
  <c r="R180" i="10"/>
  <c r="Q180" i="10"/>
  <c r="P180" i="10"/>
  <c r="O180" i="10"/>
  <c r="N180" i="10"/>
  <c r="M180" i="10"/>
  <c r="L180" i="10"/>
  <c r="K180" i="10"/>
  <c r="J180" i="10"/>
  <c r="I180" i="10"/>
  <c r="H180" i="10"/>
  <c r="G180" i="10"/>
  <c r="F180" i="10"/>
  <c r="E180" i="10"/>
  <c r="D180" i="10"/>
  <c r="AT179" i="10"/>
  <c r="AS179" i="10"/>
  <c r="AR179" i="10"/>
  <c r="AQ179" i="10"/>
  <c r="AP179" i="10"/>
  <c r="AM179" i="10"/>
  <c r="AL179" i="10"/>
  <c r="AK179" i="10"/>
  <c r="AJ179" i="10"/>
  <c r="AI179" i="10"/>
  <c r="AH179" i="10"/>
  <c r="AG179" i="10"/>
  <c r="AF179" i="10"/>
  <c r="AE179" i="10"/>
  <c r="AD179" i="10"/>
  <c r="AC179" i="10"/>
  <c r="AB179" i="10"/>
  <c r="Z179" i="10"/>
  <c r="Y179" i="10"/>
  <c r="X179" i="10"/>
  <c r="W179" i="10"/>
  <c r="V179" i="10"/>
  <c r="U179" i="10"/>
  <c r="T179" i="10"/>
  <c r="S179" i="10"/>
  <c r="R179" i="10"/>
  <c r="Q179" i="10"/>
  <c r="P179" i="10"/>
  <c r="O179" i="10"/>
  <c r="N179" i="10"/>
  <c r="M179" i="10"/>
  <c r="L179" i="10"/>
  <c r="K179" i="10"/>
  <c r="J179" i="10"/>
  <c r="I179" i="10"/>
  <c r="H179" i="10"/>
  <c r="G179" i="10"/>
  <c r="F179" i="10"/>
  <c r="E179" i="10"/>
  <c r="D179" i="10"/>
  <c r="AT178" i="10"/>
  <c r="AS178" i="10"/>
  <c r="AR178" i="10"/>
  <c r="AQ178" i="10"/>
  <c r="AP178" i="10"/>
  <c r="AM178" i="10"/>
  <c r="AL178" i="10"/>
  <c r="AK178" i="10"/>
  <c r="AJ178" i="10"/>
  <c r="AI178" i="10"/>
  <c r="AH178" i="10"/>
  <c r="AG178" i="10"/>
  <c r="AF178" i="10"/>
  <c r="AE178" i="10"/>
  <c r="AD178" i="10"/>
  <c r="AC178" i="10"/>
  <c r="AB178" i="10"/>
  <c r="Z178" i="10"/>
  <c r="Y178" i="10"/>
  <c r="X178" i="10"/>
  <c r="W178" i="10"/>
  <c r="V178" i="10"/>
  <c r="U178" i="10"/>
  <c r="T178" i="10"/>
  <c r="S178" i="10"/>
  <c r="R178" i="10"/>
  <c r="Q178" i="10"/>
  <c r="P178" i="10"/>
  <c r="O178" i="10"/>
  <c r="N178" i="10"/>
  <c r="M178" i="10"/>
  <c r="L178" i="10"/>
  <c r="K178" i="10"/>
  <c r="J178" i="10"/>
  <c r="I178" i="10"/>
  <c r="H178" i="10"/>
  <c r="G178" i="10"/>
  <c r="F178" i="10"/>
  <c r="E178" i="10"/>
  <c r="D178" i="10"/>
  <c r="AT177" i="10"/>
  <c r="AS177" i="10"/>
  <c r="AR177" i="10"/>
  <c r="AQ177" i="10"/>
  <c r="AP177" i="10"/>
  <c r="AM177" i="10"/>
  <c r="AL177" i="10"/>
  <c r="AK177" i="10"/>
  <c r="AJ177" i="10"/>
  <c r="AI177" i="10"/>
  <c r="AH177" i="10"/>
  <c r="AG177" i="10"/>
  <c r="AF177" i="10"/>
  <c r="AE177" i="10"/>
  <c r="AD177" i="10"/>
  <c r="AC177" i="10"/>
  <c r="AB177" i="10"/>
  <c r="Z177" i="10"/>
  <c r="Y177" i="10"/>
  <c r="X177" i="10"/>
  <c r="W177" i="10"/>
  <c r="V177" i="10"/>
  <c r="U177" i="10"/>
  <c r="T177" i="10"/>
  <c r="S177" i="10"/>
  <c r="R177" i="10"/>
  <c r="Q177" i="10"/>
  <c r="P177" i="10"/>
  <c r="O177" i="10"/>
  <c r="N177" i="10"/>
  <c r="M177" i="10"/>
  <c r="L177" i="10"/>
  <c r="K177" i="10"/>
  <c r="J177" i="10"/>
  <c r="I177" i="10"/>
  <c r="H177" i="10"/>
  <c r="G177" i="10"/>
  <c r="F177" i="10"/>
  <c r="E177" i="10"/>
  <c r="D177" i="10"/>
  <c r="AT176" i="10"/>
  <c r="AS176" i="10"/>
  <c r="AR176" i="10"/>
  <c r="AQ176" i="10"/>
  <c r="AP176" i="10"/>
  <c r="AM176" i="10"/>
  <c r="AL176" i="10"/>
  <c r="AK176" i="10"/>
  <c r="AJ176" i="10"/>
  <c r="AI176" i="10"/>
  <c r="AH176" i="10"/>
  <c r="AG176" i="10"/>
  <c r="AF176" i="10"/>
  <c r="AE176" i="10"/>
  <c r="AD176" i="10"/>
  <c r="AC176" i="10"/>
  <c r="AB176" i="10"/>
  <c r="Z176" i="10"/>
  <c r="Y176" i="10"/>
  <c r="X176" i="10"/>
  <c r="W176" i="10"/>
  <c r="V176" i="10"/>
  <c r="U176" i="10"/>
  <c r="T176" i="10"/>
  <c r="S176" i="10"/>
  <c r="R176" i="10"/>
  <c r="Q176" i="10"/>
  <c r="P176" i="10"/>
  <c r="O176" i="10"/>
  <c r="N176" i="10"/>
  <c r="M176" i="10"/>
  <c r="L176" i="10"/>
  <c r="K176" i="10"/>
  <c r="J176" i="10"/>
  <c r="I176" i="10"/>
  <c r="H176" i="10"/>
  <c r="G176" i="10"/>
  <c r="F176" i="10"/>
  <c r="E176" i="10"/>
  <c r="D176" i="10"/>
  <c r="AT175" i="10"/>
  <c r="AS175" i="10"/>
  <c r="AR175" i="10"/>
  <c r="AQ175" i="10"/>
  <c r="AP175" i="10"/>
  <c r="AM175" i="10"/>
  <c r="AL175" i="10"/>
  <c r="AK175" i="10"/>
  <c r="AJ175" i="10"/>
  <c r="AI175" i="10"/>
  <c r="AH175" i="10"/>
  <c r="AG175" i="10"/>
  <c r="AF175" i="10"/>
  <c r="AE175" i="10"/>
  <c r="AD175" i="10"/>
  <c r="AC175" i="10"/>
  <c r="AB175" i="10"/>
  <c r="Z175" i="10"/>
  <c r="Y175" i="10"/>
  <c r="X175" i="10"/>
  <c r="W175" i="10"/>
  <c r="V175" i="10"/>
  <c r="U175" i="10"/>
  <c r="T175" i="10"/>
  <c r="S175" i="10"/>
  <c r="R175" i="10"/>
  <c r="Q175" i="10"/>
  <c r="P175" i="10"/>
  <c r="O175" i="10"/>
  <c r="N175" i="10"/>
  <c r="M175" i="10"/>
  <c r="L175" i="10"/>
  <c r="K175" i="10"/>
  <c r="J175" i="10"/>
  <c r="I175" i="10"/>
  <c r="H175" i="10"/>
  <c r="G175" i="10"/>
  <c r="F175" i="10"/>
  <c r="E175" i="10"/>
  <c r="D175" i="10"/>
  <c r="AT174" i="10"/>
  <c r="AS174" i="10"/>
  <c r="AR174" i="10"/>
  <c r="AQ174" i="10"/>
  <c r="AP174" i="10"/>
  <c r="AM174" i="10"/>
  <c r="AL174" i="10"/>
  <c r="AK174" i="10"/>
  <c r="AJ174" i="10"/>
  <c r="AI174" i="10"/>
  <c r="AH174" i="10"/>
  <c r="AG174" i="10"/>
  <c r="AF174" i="10"/>
  <c r="AE174" i="10"/>
  <c r="AD174" i="10"/>
  <c r="AC174" i="10"/>
  <c r="AB174" i="10"/>
  <c r="Z174" i="10"/>
  <c r="Y174" i="10"/>
  <c r="X174" i="10"/>
  <c r="W174" i="10"/>
  <c r="V174" i="10"/>
  <c r="U174" i="10"/>
  <c r="T174" i="10"/>
  <c r="S174" i="10"/>
  <c r="R174" i="10"/>
  <c r="Q174" i="10"/>
  <c r="P174" i="10"/>
  <c r="O174" i="10"/>
  <c r="N174" i="10"/>
  <c r="M174" i="10"/>
  <c r="L174" i="10"/>
  <c r="K174" i="10"/>
  <c r="J174" i="10"/>
  <c r="I174" i="10"/>
  <c r="H174" i="10"/>
  <c r="G174" i="10"/>
  <c r="F174" i="10"/>
  <c r="E174" i="10"/>
  <c r="D174" i="10"/>
  <c r="AT173" i="10"/>
  <c r="AS173" i="10"/>
  <c r="AR173" i="10"/>
  <c r="AQ173" i="10"/>
  <c r="AP173" i="10"/>
  <c r="AM173" i="10"/>
  <c r="AL173" i="10"/>
  <c r="AK173" i="10"/>
  <c r="AJ173" i="10"/>
  <c r="AI173" i="10"/>
  <c r="AH173" i="10"/>
  <c r="AG173" i="10"/>
  <c r="AF173" i="10"/>
  <c r="AE173" i="10"/>
  <c r="AD173" i="10"/>
  <c r="AC173" i="10"/>
  <c r="AB173" i="10"/>
  <c r="Z173" i="10"/>
  <c r="Y173" i="10"/>
  <c r="X173" i="10"/>
  <c r="W173" i="10"/>
  <c r="V173" i="10"/>
  <c r="U173" i="10"/>
  <c r="T173" i="10"/>
  <c r="S173" i="10"/>
  <c r="R173" i="10"/>
  <c r="Q173" i="10"/>
  <c r="P173" i="10"/>
  <c r="O173" i="10"/>
  <c r="N173" i="10"/>
  <c r="M173" i="10"/>
  <c r="L173" i="10"/>
  <c r="K173" i="10"/>
  <c r="J173" i="10"/>
  <c r="I173" i="10"/>
  <c r="H173" i="10"/>
  <c r="G173" i="10"/>
  <c r="F173" i="10"/>
  <c r="E173" i="10"/>
  <c r="D173" i="10"/>
  <c r="AT172" i="10"/>
  <c r="AS172" i="10"/>
  <c r="AR172" i="10"/>
  <c r="AQ172" i="10"/>
  <c r="AP172" i="10"/>
  <c r="AM172" i="10"/>
  <c r="AL172" i="10"/>
  <c r="AK172" i="10"/>
  <c r="AJ172" i="10"/>
  <c r="AI172" i="10"/>
  <c r="AH172" i="10"/>
  <c r="AG172" i="10"/>
  <c r="AF172" i="10"/>
  <c r="AE172" i="10"/>
  <c r="AD172" i="10"/>
  <c r="AC172" i="10"/>
  <c r="AB172" i="10"/>
  <c r="Z172" i="10"/>
  <c r="Y172" i="10"/>
  <c r="X172" i="10"/>
  <c r="W172" i="10"/>
  <c r="V172" i="10"/>
  <c r="U172" i="10"/>
  <c r="T172" i="10"/>
  <c r="S172" i="10"/>
  <c r="R172" i="10"/>
  <c r="Q172" i="10"/>
  <c r="P172" i="10"/>
  <c r="O172" i="10"/>
  <c r="N172" i="10"/>
  <c r="M172" i="10"/>
  <c r="L172" i="10"/>
  <c r="K172" i="10"/>
  <c r="J172" i="10"/>
  <c r="I172" i="10"/>
  <c r="H172" i="10"/>
  <c r="G172" i="10"/>
  <c r="F172" i="10"/>
  <c r="E172" i="10"/>
  <c r="D172" i="10"/>
  <c r="AT171" i="10"/>
  <c r="AS171" i="10"/>
  <c r="AR171" i="10"/>
  <c r="AQ171" i="10"/>
  <c r="AP171" i="10"/>
  <c r="AM171" i="10"/>
  <c r="AL171" i="10"/>
  <c r="AK171" i="10"/>
  <c r="AJ171" i="10"/>
  <c r="AI171" i="10"/>
  <c r="AH171" i="10"/>
  <c r="AG171" i="10"/>
  <c r="AF171" i="10"/>
  <c r="AE171" i="10"/>
  <c r="AD171" i="10"/>
  <c r="AC171" i="10"/>
  <c r="AB171" i="10"/>
  <c r="Z171" i="10"/>
  <c r="Y171" i="10"/>
  <c r="X171" i="10"/>
  <c r="W171" i="10"/>
  <c r="V171" i="10"/>
  <c r="U171" i="10"/>
  <c r="T171" i="10"/>
  <c r="S171" i="10"/>
  <c r="R171" i="10"/>
  <c r="Q171" i="10"/>
  <c r="P171" i="10"/>
  <c r="O171" i="10"/>
  <c r="N171" i="10"/>
  <c r="M171" i="10"/>
  <c r="L171" i="10"/>
  <c r="K171" i="10"/>
  <c r="J171" i="10"/>
  <c r="I171" i="10"/>
  <c r="H171" i="10"/>
  <c r="G171" i="10"/>
  <c r="F171" i="10"/>
  <c r="E171" i="10"/>
  <c r="D171" i="10"/>
  <c r="AT170" i="10"/>
  <c r="AS170" i="10"/>
  <c r="AR170" i="10"/>
  <c r="AQ170" i="10"/>
  <c r="AP170" i="10"/>
  <c r="AM170" i="10"/>
  <c r="AL170" i="10"/>
  <c r="AK170" i="10"/>
  <c r="AJ170" i="10"/>
  <c r="AI170" i="10"/>
  <c r="AH170" i="10"/>
  <c r="AG170" i="10"/>
  <c r="AF170" i="10"/>
  <c r="AE170" i="10"/>
  <c r="AD170" i="10"/>
  <c r="AC170" i="10"/>
  <c r="AB170" i="10"/>
  <c r="Z170" i="10"/>
  <c r="Y170" i="10"/>
  <c r="X170" i="10"/>
  <c r="W170" i="10"/>
  <c r="V170" i="10"/>
  <c r="U170" i="10"/>
  <c r="T170" i="10"/>
  <c r="S170" i="10"/>
  <c r="R170" i="10"/>
  <c r="Q170" i="10"/>
  <c r="P170" i="10"/>
  <c r="O170" i="10"/>
  <c r="N170" i="10"/>
  <c r="M170" i="10"/>
  <c r="L170" i="10"/>
  <c r="K170" i="10"/>
  <c r="J170" i="10"/>
  <c r="I170" i="10"/>
  <c r="H170" i="10"/>
  <c r="G170" i="10"/>
  <c r="F170" i="10"/>
  <c r="E170" i="10"/>
  <c r="D170" i="10"/>
  <c r="AT169" i="10"/>
  <c r="AS169" i="10"/>
  <c r="AR169" i="10"/>
  <c r="AQ169" i="10"/>
  <c r="AP169" i="10"/>
  <c r="AM169" i="10"/>
  <c r="AL169" i="10"/>
  <c r="AK169" i="10"/>
  <c r="AJ169" i="10"/>
  <c r="AI169" i="10"/>
  <c r="AH169" i="10"/>
  <c r="AG169" i="10"/>
  <c r="AF169" i="10"/>
  <c r="AE169" i="10"/>
  <c r="AD169" i="10"/>
  <c r="AC169" i="10"/>
  <c r="AB169" i="10"/>
  <c r="Z169" i="10"/>
  <c r="Y169" i="10"/>
  <c r="X169" i="10"/>
  <c r="W169" i="10"/>
  <c r="V169" i="10"/>
  <c r="U169" i="10"/>
  <c r="T169" i="10"/>
  <c r="S169" i="10"/>
  <c r="R169" i="10"/>
  <c r="Q169" i="10"/>
  <c r="P169" i="10"/>
  <c r="O169" i="10"/>
  <c r="N169" i="10"/>
  <c r="M169" i="10"/>
  <c r="L169" i="10"/>
  <c r="K169" i="10"/>
  <c r="J169" i="10"/>
  <c r="I169" i="10"/>
  <c r="H169" i="10"/>
  <c r="G169" i="10"/>
  <c r="F169" i="10"/>
  <c r="E169" i="10"/>
  <c r="D169" i="10"/>
  <c r="AT168" i="10"/>
  <c r="AS168" i="10"/>
  <c r="AR168" i="10"/>
  <c r="AQ168" i="10"/>
  <c r="AP168" i="10"/>
  <c r="AM168" i="10"/>
  <c r="AL168" i="10"/>
  <c r="AK168" i="10"/>
  <c r="AJ168" i="10"/>
  <c r="AI168" i="10"/>
  <c r="AH168" i="10"/>
  <c r="AG168" i="10"/>
  <c r="AF168" i="10"/>
  <c r="AE168" i="10"/>
  <c r="AD168" i="10"/>
  <c r="AC168" i="10"/>
  <c r="AB168" i="10"/>
  <c r="Z168" i="10"/>
  <c r="Y168" i="10"/>
  <c r="X168" i="10"/>
  <c r="W168" i="10"/>
  <c r="V168" i="10"/>
  <c r="U168" i="10"/>
  <c r="T168" i="10"/>
  <c r="S168" i="10"/>
  <c r="R168" i="10"/>
  <c r="Q168" i="10"/>
  <c r="P168" i="10"/>
  <c r="O168" i="10"/>
  <c r="N168" i="10"/>
  <c r="M168" i="10"/>
  <c r="L168" i="10"/>
  <c r="K168" i="10"/>
  <c r="J168" i="10"/>
  <c r="I168" i="10"/>
  <c r="H168" i="10"/>
  <c r="G168" i="10"/>
  <c r="F168" i="10"/>
  <c r="E168" i="10"/>
  <c r="D168" i="10"/>
  <c r="AT167" i="10"/>
  <c r="AS167" i="10"/>
  <c r="AR167" i="10"/>
  <c r="AQ167" i="10"/>
  <c r="AP167" i="10"/>
  <c r="AM167" i="10"/>
  <c r="AL167" i="10"/>
  <c r="AK167" i="10"/>
  <c r="AJ167" i="10"/>
  <c r="AI167" i="10"/>
  <c r="AH167" i="10"/>
  <c r="AG167" i="10"/>
  <c r="AF167" i="10"/>
  <c r="AE167" i="10"/>
  <c r="AD167" i="10"/>
  <c r="AC167" i="10"/>
  <c r="AB167" i="10"/>
  <c r="Z167" i="10"/>
  <c r="Y167" i="10"/>
  <c r="X167" i="10"/>
  <c r="W167" i="10"/>
  <c r="V167" i="10"/>
  <c r="U167" i="10"/>
  <c r="T167" i="10"/>
  <c r="S167" i="10"/>
  <c r="R167" i="10"/>
  <c r="Q167" i="10"/>
  <c r="P167" i="10"/>
  <c r="O167" i="10"/>
  <c r="N167" i="10"/>
  <c r="M167" i="10"/>
  <c r="L167" i="10"/>
  <c r="K167" i="10"/>
  <c r="J167" i="10"/>
  <c r="I167" i="10"/>
  <c r="H167" i="10"/>
  <c r="G167" i="10"/>
  <c r="F167" i="10"/>
  <c r="E167" i="10"/>
  <c r="D167" i="10"/>
  <c r="AT166" i="10"/>
  <c r="AS166" i="10"/>
  <c r="AR166" i="10"/>
  <c r="AQ166" i="10"/>
  <c r="AP166" i="10"/>
  <c r="AM166" i="10"/>
  <c r="AL166" i="10"/>
  <c r="AK166" i="10"/>
  <c r="AJ166" i="10"/>
  <c r="AI166" i="10"/>
  <c r="AH166" i="10"/>
  <c r="AG166" i="10"/>
  <c r="AF166" i="10"/>
  <c r="AE166" i="10"/>
  <c r="AD166" i="10"/>
  <c r="AC166" i="10"/>
  <c r="AB166" i="10"/>
  <c r="Z166" i="10"/>
  <c r="Y166" i="10"/>
  <c r="X166" i="10"/>
  <c r="W166" i="10"/>
  <c r="V166" i="10"/>
  <c r="U166" i="10"/>
  <c r="T166" i="10"/>
  <c r="S166" i="10"/>
  <c r="R166" i="10"/>
  <c r="Q166" i="10"/>
  <c r="P166" i="10"/>
  <c r="O166" i="10"/>
  <c r="N166" i="10"/>
  <c r="M166" i="10"/>
  <c r="L166" i="10"/>
  <c r="K166" i="10"/>
  <c r="J166" i="10"/>
  <c r="I166" i="10"/>
  <c r="H166" i="10"/>
  <c r="G166" i="10"/>
  <c r="F166" i="10"/>
  <c r="E166" i="10"/>
  <c r="D166" i="10"/>
  <c r="AT165" i="10"/>
  <c r="AS165" i="10"/>
  <c r="AR165" i="10"/>
  <c r="AQ165" i="10"/>
  <c r="AP165" i="10"/>
  <c r="AM165" i="10"/>
  <c r="AL165" i="10"/>
  <c r="AK165" i="10"/>
  <c r="AJ165" i="10"/>
  <c r="AI165" i="10"/>
  <c r="AH165" i="10"/>
  <c r="AG165" i="10"/>
  <c r="AF165" i="10"/>
  <c r="AE165" i="10"/>
  <c r="AD165" i="10"/>
  <c r="AC165" i="10"/>
  <c r="AB165" i="10"/>
  <c r="Z165" i="10"/>
  <c r="Y165" i="10"/>
  <c r="X165" i="10"/>
  <c r="W165" i="10"/>
  <c r="V165" i="10"/>
  <c r="U165" i="10"/>
  <c r="T165" i="10"/>
  <c r="S165" i="10"/>
  <c r="R165" i="10"/>
  <c r="Q165" i="10"/>
  <c r="P165" i="10"/>
  <c r="O165" i="10"/>
  <c r="N165" i="10"/>
  <c r="M165" i="10"/>
  <c r="L165" i="10"/>
  <c r="K165" i="10"/>
  <c r="J165" i="10"/>
  <c r="I165" i="10"/>
  <c r="H165" i="10"/>
  <c r="G165" i="10"/>
  <c r="F165" i="10"/>
  <c r="E165" i="10"/>
  <c r="D165" i="10"/>
  <c r="AT164" i="10"/>
  <c r="AS164" i="10"/>
  <c r="AR164" i="10"/>
  <c r="AQ164" i="10"/>
  <c r="AP164" i="10"/>
  <c r="AM164" i="10"/>
  <c r="AL164" i="10"/>
  <c r="AK164" i="10"/>
  <c r="AJ164" i="10"/>
  <c r="AI164" i="10"/>
  <c r="AH164" i="10"/>
  <c r="AG164" i="10"/>
  <c r="AF164" i="10"/>
  <c r="AE164" i="10"/>
  <c r="AD164" i="10"/>
  <c r="AC164" i="10"/>
  <c r="AB164" i="10"/>
  <c r="Z164" i="10"/>
  <c r="Y164" i="10"/>
  <c r="X164" i="10"/>
  <c r="W164" i="10"/>
  <c r="V164" i="10"/>
  <c r="U164" i="10"/>
  <c r="T164" i="10"/>
  <c r="S164" i="10"/>
  <c r="R164" i="10"/>
  <c r="Q164" i="10"/>
  <c r="P164" i="10"/>
  <c r="O164" i="10"/>
  <c r="N164" i="10"/>
  <c r="M164" i="10"/>
  <c r="L164" i="10"/>
  <c r="K164" i="10"/>
  <c r="J164" i="10"/>
  <c r="I164" i="10"/>
  <c r="H164" i="10"/>
  <c r="G164" i="10"/>
  <c r="F164" i="10"/>
  <c r="E164" i="10"/>
  <c r="D164" i="10"/>
  <c r="AT151" i="10"/>
  <c r="AS151" i="10"/>
  <c r="AR151" i="10"/>
  <c r="AQ151" i="10"/>
  <c r="AP151" i="10"/>
  <c r="AM151" i="10"/>
  <c r="AL151" i="10"/>
  <c r="AK151" i="10"/>
  <c r="AJ151" i="10"/>
  <c r="AI151" i="10"/>
  <c r="AH151" i="10"/>
  <c r="AG151" i="10"/>
  <c r="AF151" i="10"/>
  <c r="AE151" i="10"/>
  <c r="AD151" i="10"/>
  <c r="AC151" i="10"/>
  <c r="AB151" i="10"/>
  <c r="Z151" i="10"/>
  <c r="Y151" i="10"/>
  <c r="X151" i="10"/>
  <c r="W151" i="10"/>
  <c r="V151" i="10"/>
  <c r="U151" i="10"/>
  <c r="T151" i="10"/>
  <c r="S151" i="10"/>
  <c r="R151" i="10"/>
  <c r="Q151" i="10"/>
  <c r="P151" i="10"/>
  <c r="O151" i="10"/>
  <c r="N151" i="10"/>
  <c r="M151" i="10"/>
  <c r="L151" i="10"/>
  <c r="K151" i="10"/>
  <c r="J151" i="10"/>
  <c r="I151" i="10"/>
  <c r="H151" i="10"/>
  <c r="G151" i="10"/>
  <c r="F151" i="10"/>
  <c r="E151" i="10"/>
  <c r="D151" i="10"/>
  <c r="AT163" i="10"/>
  <c r="AS163" i="10"/>
  <c r="AR163" i="10"/>
  <c r="AQ163" i="10"/>
  <c r="AP163" i="10"/>
  <c r="AM163" i="10"/>
  <c r="AL163" i="10"/>
  <c r="AK163" i="10"/>
  <c r="AJ163" i="10"/>
  <c r="AI163" i="10"/>
  <c r="AH163" i="10"/>
  <c r="AG163" i="10"/>
  <c r="AF163" i="10"/>
  <c r="AE163" i="10"/>
  <c r="AD163" i="10"/>
  <c r="AC163" i="10"/>
  <c r="AB163" i="10"/>
  <c r="Z163" i="10"/>
  <c r="Y163" i="10"/>
  <c r="X163" i="10"/>
  <c r="W163" i="10"/>
  <c r="V163" i="10"/>
  <c r="U163" i="10"/>
  <c r="T163" i="10"/>
  <c r="S163" i="10"/>
  <c r="R163" i="10"/>
  <c r="Q163" i="10"/>
  <c r="P163" i="10"/>
  <c r="O163" i="10"/>
  <c r="N163" i="10"/>
  <c r="M163" i="10"/>
  <c r="L163" i="10"/>
  <c r="K163" i="10"/>
  <c r="J163" i="10"/>
  <c r="I163" i="10"/>
  <c r="H163" i="10"/>
  <c r="G163" i="10"/>
  <c r="F163" i="10"/>
  <c r="E163" i="10"/>
  <c r="D163" i="10"/>
  <c r="AT162" i="10"/>
  <c r="AS162" i="10"/>
  <c r="AR162" i="10"/>
  <c r="AQ162" i="10"/>
  <c r="AP162" i="10"/>
  <c r="AM162" i="10"/>
  <c r="AL162" i="10"/>
  <c r="AK162" i="10"/>
  <c r="AJ162" i="10"/>
  <c r="AI162" i="10"/>
  <c r="AH162" i="10"/>
  <c r="AG162" i="10"/>
  <c r="AF162" i="10"/>
  <c r="AE162" i="10"/>
  <c r="AD162" i="10"/>
  <c r="AC162" i="10"/>
  <c r="AB162" i="10"/>
  <c r="Z162" i="10"/>
  <c r="Y162" i="10"/>
  <c r="X162" i="10"/>
  <c r="W162" i="10"/>
  <c r="V162" i="10"/>
  <c r="U162" i="10"/>
  <c r="T162" i="10"/>
  <c r="S162" i="10"/>
  <c r="R162" i="10"/>
  <c r="Q162" i="10"/>
  <c r="P162" i="10"/>
  <c r="O162" i="10"/>
  <c r="N162" i="10"/>
  <c r="M162" i="10"/>
  <c r="L162" i="10"/>
  <c r="K162" i="10"/>
  <c r="J162" i="10"/>
  <c r="I162" i="10"/>
  <c r="H162" i="10"/>
  <c r="G162" i="10"/>
  <c r="F162" i="10"/>
  <c r="E162" i="10"/>
  <c r="D162" i="10"/>
  <c r="AT161" i="10"/>
  <c r="AS161" i="10"/>
  <c r="AR161" i="10"/>
  <c r="AQ161" i="10"/>
  <c r="AP161" i="10"/>
  <c r="AM161" i="10"/>
  <c r="AL161" i="10"/>
  <c r="AK161" i="10"/>
  <c r="AJ161" i="10"/>
  <c r="AI161" i="10"/>
  <c r="AH161" i="10"/>
  <c r="AG161" i="10"/>
  <c r="AF161" i="10"/>
  <c r="AE161" i="10"/>
  <c r="AD161" i="10"/>
  <c r="AC161" i="10"/>
  <c r="AB161" i="10"/>
  <c r="Z161" i="10"/>
  <c r="Y161" i="10"/>
  <c r="X161" i="10"/>
  <c r="W161" i="10"/>
  <c r="V161" i="10"/>
  <c r="U161" i="10"/>
  <c r="T161" i="10"/>
  <c r="S161" i="10"/>
  <c r="R161" i="10"/>
  <c r="Q161" i="10"/>
  <c r="P161" i="10"/>
  <c r="O161" i="10"/>
  <c r="N161" i="10"/>
  <c r="M161" i="10"/>
  <c r="L161" i="10"/>
  <c r="K161" i="10"/>
  <c r="J161" i="10"/>
  <c r="I161" i="10"/>
  <c r="H161" i="10"/>
  <c r="G161" i="10"/>
  <c r="F161" i="10"/>
  <c r="E161" i="10"/>
  <c r="D161" i="10"/>
  <c r="AT160" i="10"/>
  <c r="AS160" i="10"/>
  <c r="AR160" i="10"/>
  <c r="AQ160" i="10"/>
  <c r="AP160" i="10"/>
  <c r="AM160" i="10"/>
  <c r="AL160" i="10"/>
  <c r="AK160" i="10"/>
  <c r="AJ160" i="10"/>
  <c r="AI160" i="10"/>
  <c r="AH160" i="10"/>
  <c r="AG160" i="10"/>
  <c r="AF160" i="10"/>
  <c r="AE160" i="10"/>
  <c r="AD160" i="10"/>
  <c r="AC160" i="10"/>
  <c r="AB160" i="10"/>
  <c r="Z160" i="10"/>
  <c r="Y160" i="10"/>
  <c r="X160" i="10"/>
  <c r="W160" i="10"/>
  <c r="V160" i="10"/>
  <c r="U160" i="10"/>
  <c r="T160" i="10"/>
  <c r="S160" i="10"/>
  <c r="R160" i="10"/>
  <c r="Q160" i="10"/>
  <c r="P160" i="10"/>
  <c r="O160" i="10"/>
  <c r="N160" i="10"/>
  <c r="M160" i="10"/>
  <c r="L160" i="10"/>
  <c r="K160" i="10"/>
  <c r="J160" i="10"/>
  <c r="I160" i="10"/>
  <c r="H160" i="10"/>
  <c r="G160" i="10"/>
  <c r="F160" i="10"/>
  <c r="E160" i="10"/>
  <c r="D160" i="10"/>
  <c r="AT159" i="10"/>
  <c r="AS159" i="10"/>
  <c r="AR159" i="10"/>
  <c r="AQ159" i="10"/>
  <c r="AP159" i="10"/>
  <c r="AM159" i="10"/>
  <c r="AL159" i="10"/>
  <c r="AK159" i="10"/>
  <c r="AJ159" i="10"/>
  <c r="AI159" i="10"/>
  <c r="AH159" i="10"/>
  <c r="AG159" i="10"/>
  <c r="AF159" i="10"/>
  <c r="AE159" i="10"/>
  <c r="AD159" i="10"/>
  <c r="AC159" i="10"/>
  <c r="AB159" i="10"/>
  <c r="Z159" i="10"/>
  <c r="Y159" i="10"/>
  <c r="X159" i="10"/>
  <c r="W159" i="10"/>
  <c r="V159" i="10"/>
  <c r="U159" i="10"/>
  <c r="T159" i="10"/>
  <c r="S159" i="10"/>
  <c r="R159" i="10"/>
  <c r="Q159" i="10"/>
  <c r="P159" i="10"/>
  <c r="O159" i="10"/>
  <c r="N159" i="10"/>
  <c r="M159" i="10"/>
  <c r="L159" i="10"/>
  <c r="K159" i="10"/>
  <c r="J159" i="10"/>
  <c r="I159" i="10"/>
  <c r="H159" i="10"/>
  <c r="G159" i="10"/>
  <c r="F159" i="10"/>
  <c r="E159" i="10"/>
  <c r="D159" i="10"/>
  <c r="AT136" i="10"/>
  <c r="AS136" i="10"/>
  <c r="AR136" i="10"/>
  <c r="AQ136" i="10"/>
  <c r="AP136" i="10"/>
  <c r="AM136" i="10"/>
  <c r="AL136" i="10"/>
  <c r="AK136" i="10"/>
  <c r="AJ136" i="10"/>
  <c r="AI136" i="10"/>
  <c r="AH136" i="10"/>
  <c r="AG136" i="10"/>
  <c r="AF136" i="10"/>
  <c r="AE136" i="10"/>
  <c r="AD136" i="10"/>
  <c r="AC136" i="10"/>
  <c r="AB136" i="10"/>
  <c r="Z136" i="10"/>
  <c r="Y136" i="10"/>
  <c r="X136" i="10"/>
  <c r="W136" i="10"/>
  <c r="V136" i="10"/>
  <c r="U136" i="10"/>
  <c r="T136" i="10"/>
  <c r="S136" i="10"/>
  <c r="R136" i="10"/>
  <c r="Q136" i="10"/>
  <c r="P136" i="10"/>
  <c r="O136" i="10"/>
  <c r="N136" i="10"/>
  <c r="M136" i="10"/>
  <c r="L136" i="10"/>
  <c r="K136" i="10"/>
  <c r="J136" i="10"/>
  <c r="I136" i="10"/>
  <c r="H136" i="10"/>
  <c r="G136" i="10"/>
  <c r="F136" i="10"/>
  <c r="E136" i="10"/>
  <c r="D136" i="10"/>
  <c r="AT158" i="10"/>
  <c r="AS158" i="10"/>
  <c r="AR158" i="10"/>
  <c r="AQ158" i="10"/>
  <c r="AP158" i="10"/>
  <c r="AM158" i="10"/>
  <c r="AL158" i="10"/>
  <c r="AK158" i="10"/>
  <c r="AJ158" i="10"/>
  <c r="AI158" i="10"/>
  <c r="AH158" i="10"/>
  <c r="AG158" i="10"/>
  <c r="AF158" i="10"/>
  <c r="AE158" i="10"/>
  <c r="AD158" i="10"/>
  <c r="AC158" i="10"/>
  <c r="AB158" i="10"/>
  <c r="Z158" i="10"/>
  <c r="Y158" i="10"/>
  <c r="X158" i="10"/>
  <c r="W158" i="10"/>
  <c r="V158" i="10"/>
  <c r="U158" i="10"/>
  <c r="T158" i="10"/>
  <c r="S158" i="10"/>
  <c r="R158" i="10"/>
  <c r="Q158" i="10"/>
  <c r="P158" i="10"/>
  <c r="O158" i="10"/>
  <c r="N158" i="10"/>
  <c r="M158" i="10"/>
  <c r="L158" i="10"/>
  <c r="K158" i="10"/>
  <c r="J158" i="10"/>
  <c r="I158" i="10"/>
  <c r="H158" i="10"/>
  <c r="G158" i="10"/>
  <c r="F158" i="10"/>
  <c r="E158" i="10"/>
  <c r="D158" i="10"/>
  <c r="AT157" i="10"/>
  <c r="AS157" i="10"/>
  <c r="AR157" i="10"/>
  <c r="AQ157" i="10"/>
  <c r="AP157" i="10"/>
  <c r="AM157" i="10"/>
  <c r="AL157" i="10"/>
  <c r="AK157" i="10"/>
  <c r="AJ157" i="10"/>
  <c r="AI157" i="10"/>
  <c r="AH157" i="10"/>
  <c r="AG157" i="10"/>
  <c r="AF157" i="10"/>
  <c r="AE157" i="10"/>
  <c r="AD157" i="10"/>
  <c r="AC157" i="10"/>
  <c r="AB157" i="10"/>
  <c r="Z157" i="10"/>
  <c r="Y157" i="10"/>
  <c r="X157" i="10"/>
  <c r="W157" i="10"/>
  <c r="V157" i="10"/>
  <c r="U157" i="10"/>
  <c r="T157" i="10"/>
  <c r="S157" i="10"/>
  <c r="R157" i="10"/>
  <c r="Q157" i="10"/>
  <c r="P157" i="10"/>
  <c r="O157" i="10"/>
  <c r="N157" i="10"/>
  <c r="M157" i="10"/>
  <c r="L157" i="10"/>
  <c r="K157" i="10"/>
  <c r="J157" i="10"/>
  <c r="I157" i="10"/>
  <c r="H157" i="10"/>
  <c r="G157" i="10"/>
  <c r="F157" i="10"/>
  <c r="E157" i="10"/>
  <c r="D157" i="10"/>
  <c r="AT156" i="10"/>
  <c r="AS156" i="10"/>
  <c r="AR156" i="10"/>
  <c r="AQ156" i="10"/>
  <c r="AP156" i="10"/>
  <c r="AM156" i="10"/>
  <c r="AL156" i="10"/>
  <c r="AK156" i="10"/>
  <c r="AJ156" i="10"/>
  <c r="AI156" i="10"/>
  <c r="AH156" i="10"/>
  <c r="AG156" i="10"/>
  <c r="AF156" i="10"/>
  <c r="AE156" i="10"/>
  <c r="AD156" i="10"/>
  <c r="AC156" i="10"/>
  <c r="AB156" i="10"/>
  <c r="Z156" i="10"/>
  <c r="Y156" i="10"/>
  <c r="X156" i="10"/>
  <c r="W156" i="10"/>
  <c r="V156" i="10"/>
  <c r="U156" i="10"/>
  <c r="T156" i="10"/>
  <c r="S156" i="10"/>
  <c r="R156" i="10"/>
  <c r="Q156" i="10"/>
  <c r="P156" i="10"/>
  <c r="O156" i="10"/>
  <c r="N156" i="10"/>
  <c r="M156" i="10"/>
  <c r="L156" i="10"/>
  <c r="K156" i="10"/>
  <c r="J156" i="10"/>
  <c r="I156" i="10"/>
  <c r="H156" i="10"/>
  <c r="G156" i="10"/>
  <c r="F156" i="10"/>
  <c r="E156" i="10"/>
  <c r="D156" i="10"/>
  <c r="AT155" i="10"/>
  <c r="AS155" i="10"/>
  <c r="AR155" i="10"/>
  <c r="AQ155" i="10"/>
  <c r="AP155" i="10"/>
  <c r="AM155" i="10"/>
  <c r="AL155" i="10"/>
  <c r="AK155" i="10"/>
  <c r="AJ155" i="10"/>
  <c r="AI155" i="10"/>
  <c r="AH155" i="10"/>
  <c r="AG155" i="10"/>
  <c r="AF155" i="10"/>
  <c r="AE155" i="10"/>
  <c r="AD155" i="10"/>
  <c r="AC155" i="10"/>
  <c r="AB155" i="10"/>
  <c r="Z155" i="10"/>
  <c r="Y155" i="10"/>
  <c r="X155" i="10"/>
  <c r="W155" i="10"/>
  <c r="V155" i="10"/>
  <c r="U155" i="10"/>
  <c r="T155" i="10"/>
  <c r="S155" i="10"/>
  <c r="R155" i="10"/>
  <c r="Q155" i="10"/>
  <c r="P155" i="10"/>
  <c r="O155" i="10"/>
  <c r="N155" i="10"/>
  <c r="M155" i="10"/>
  <c r="L155" i="10"/>
  <c r="K155" i="10"/>
  <c r="J155" i="10"/>
  <c r="I155" i="10"/>
  <c r="H155" i="10"/>
  <c r="G155" i="10"/>
  <c r="F155" i="10"/>
  <c r="E155" i="10"/>
  <c r="D155" i="10"/>
  <c r="AT154" i="10"/>
  <c r="AS154" i="10"/>
  <c r="AR154" i="10"/>
  <c r="AQ154" i="10"/>
  <c r="AP154" i="10"/>
  <c r="AM154" i="10"/>
  <c r="AL154" i="10"/>
  <c r="AK154" i="10"/>
  <c r="AJ154" i="10"/>
  <c r="AI154" i="10"/>
  <c r="AH154" i="10"/>
  <c r="AG154" i="10"/>
  <c r="AF154" i="10"/>
  <c r="AE154" i="10"/>
  <c r="AD154" i="10"/>
  <c r="AC154" i="10"/>
  <c r="AB154" i="10"/>
  <c r="Z154" i="10"/>
  <c r="Y154" i="10"/>
  <c r="X154" i="10"/>
  <c r="W154" i="10"/>
  <c r="V154" i="10"/>
  <c r="U154" i="10"/>
  <c r="T154" i="10"/>
  <c r="S154" i="10"/>
  <c r="R154" i="10"/>
  <c r="Q154" i="10"/>
  <c r="P154" i="10"/>
  <c r="O154" i="10"/>
  <c r="N154" i="10"/>
  <c r="M154" i="10"/>
  <c r="L154" i="10"/>
  <c r="K154" i="10"/>
  <c r="J154" i="10"/>
  <c r="I154" i="10"/>
  <c r="H154" i="10"/>
  <c r="G154" i="10"/>
  <c r="F154" i="10"/>
  <c r="E154" i="10"/>
  <c r="D154" i="10"/>
  <c r="AT153" i="10"/>
  <c r="AS153" i="10"/>
  <c r="AR153" i="10"/>
  <c r="AQ153" i="10"/>
  <c r="AP153" i="10"/>
  <c r="AM153" i="10"/>
  <c r="AL153" i="10"/>
  <c r="AK153" i="10"/>
  <c r="AJ153" i="10"/>
  <c r="AI153" i="10"/>
  <c r="AH153" i="10"/>
  <c r="AG153" i="10"/>
  <c r="AF153" i="10"/>
  <c r="AE153" i="10"/>
  <c r="AD153" i="10"/>
  <c r="AC153" i="10"/>
  <c r="AB153" i="10"/>
  <c r="Z153" i="10"/>
  <c r="Y153" i="10"/>
  <c r="X153" i="10"/>
  <c r="W153" i="10"/>
  <c r="V153" i="10"/>
  <c r="U153" i="10"/>
  <c r="T153" i="10"/>
  <c r="S153" i="10"/>
  <c r="R153" i="10"/>
  <c r="Q153" i="10"/>
  <c r="P153" i="10"/>
  <c r="O153" i="10"/>
  <c r="N153" i="10"/>
  <c r="M153" i="10"/>
  <c r="L153" i="10"/>
  <c r="K153" i="10"/>
  <c r="J153" i="10"/>
  <c r="I153" i="10"/>
  <c r="H153" i="10"/>
  <c r="G153" i="10"/>
  <c r="F153" i="10"/>
  <c r="E153" i="10"/>
  <c r="D153" i="10"/>
  <c r="AT152" i="10"/>
  <c r="AS152" i="10"/>
  <c r="AR152" i="10"/>
  <c r="AQ152" i="10"/>
  <c r="AP152" i="10"/>
  <c r="AM152" i="10"/>
  <c r="AL152" i="10"/>
  <c r="AK152" i="10"/>
  <c r="AJ152" i="10"/>
  <c r="AI152" i="10"/>
  <c r="AH152" i="10"/>
  <c r="AG152" i="10"/>
  <c r="AF152" i="10"/>
  <c r="AE152" i="10"/>
  <c r="AD152" i="10"/>
  <c r="AC152" i="10"/>
  <c r="AB152" i="10"/>
  <c r="Z152" i="10"/>
  <c r="Y152" i="10"/>
  <c r="X152" i="10"/>
  <c r="W152" i="10"/>
  <c r="V152" i="10"/>
  <c r="U152" i="10"/>
  <c r="T152" i="10"/>
  <c r="S152" i="10"/>
  <c r="R152" i="10"/>
  <c r="Q152" i="10"/>
  <c r="P152" i="10"/>
  <c r="O152" i="10"/>
  <c r="N152" i="10"/>
  <c r="M152" i="10"/>
  <c r="L152" i="10"/>
  <c r="K152" i="10"/>
  <c r="J152" i="10"/>
  <c r="I152" i="10"/>
  <c r="H152" i="10"/>
  <c r="G152" i="10"/>
  <c r="F152" i="10"/>
  <c r="E152" i="10"/>
  <c r="D152" i="10"/>
  <c r="AT150" i="10"/>
  <c r="AS150" i="10"/>
  <c r="AR150" i="10"/>
  <c r="AQ150" i="10"/>
  <c r="AP150" i="10"/>
  <c r="AM150" i="10"/>
  <c r="AL150" i="10"/>
  <c r="AK150" i="10"/>
  <c r="AJ150" i="10"/>
  <c r="AI150" i="10"/>
  <c r="AH150" i="10"/>
  <c r="AG150" i="10"/>
  <c r="AF150" i="10"/>
  <c r="AE150" i="10"/>
  <c r="AD150" i="10"/>
  <c r="AC150" i="10"/>
  <c r="AB150" i="10"/>
  <c r="Z150" i="10"/>
  <c r="Y150" i="10"/>
  <c r="X150" i="10"/>
  <c r="W150" i="10"/>
  <c r="V150" i="10"/>
  <c r="U150" i="10"/>
  <c r="T150" i="10"/>
  <c r="S150" i="10"/>
  <c r="R150" i="10"/>
  <c r="Q150" i="10"/>
  <c r="P150" i="10"/>
  <c r="O150" i="10"/>
  <c r="N150" i="10"/>
  <c r="M150" i="10"/>
  <c r="L150" i="10"/>
  <c r="K150" i="10"/>
  <c r="J150" i="10"/>
  <c r="I150" i="10"/>
  <c r="H150" i="10"/>
  <c r="G150" i="10"/>
  <c r="F150" i="10"/>
  <c r="E150" i="10"/>
  <c r="D150" i="10"/>
  <c r="AT149" i="10"/>
  <c r="AS149" i="10"/>
  <c r="AR149" i="10"/>
  <c r="AQ149" i="10"/>
  <c r="AP149" i="10"/>
  <c r="AM149" i="10"/>
  <c r="AL149" i="10"/>
  <c r="AK149" i="10"/>
  <c r="AJ149" i="10"/>
  <c r="AI149" i="10"/>
  <c r="AH149" i="10"/>
  <c r="AG149" i="10"/>
  <c r="AF149" i="10"/>
  <c r="AE149" i="10"/>
  <c r="AD149" i="10"/>
  <c r="AC149" i="10"/>
  <c r="AB149" i="10"/>
  <c r="Z149" i="10"/>
  <c r="Y149" i="10"/>
  <c r="X149" i="10"/>
  <c r="W149" i="10"/>
  <c r="V149" i="10"/>
  <c r="U149" i="10"/>
  <c r="T149" i="10"/>
  <c r="S149" i="10"/>
  <c r="R149" i="10"/>
  <c r="Q149" i="10"/>
  <c r="P149" i="10"/>
  <c r="O149" i="10"/>
  <c r="N149" i="10"/>
  <c r="M149" i="10"/>
  <c r="L149" i="10"/>
  <c r="K149" i="10"/>
  <c r="J149" i="10"/>
  <c r="I149" i="10"/>
  <c r="H149" i="10"/>
  <c r="G149" i="10"/>
  <c r="F149" i="10"/>
  <c r="E149" i="10"/>
  <c r="D149" i="10"/>
  <c r="AT148" i="10"/>
  <c r="AS148" i="10"/>
  <c r="AR148" i="10"/>
  <c r="AQ148" i="10"/>
  <c r="AP148" i="10"/>
  <c r="AM148" i="10"/>
  <c r="AL148" i="10"/>
  <c r="AK148" i="10"/>
  <c r="AJ148" i="10"/>
  <c r="AI148" i="10"/>
  <c r="AH148" i="10"/>
  <c r="AG148" i="10"/>
  <c r="AF148" i="10"/>
  <c r="AE148" i="10"/>
  <c r="AD148" i="10"/>
  <c r="AC148" i="10"/>
  <c r="AB148" i="10"/>
  <c r="Z148" i="10"/>
  <c r="Y148" i="10"/>
  <c r="X148" i="10"/>
  <c r="W148" i="10"/>
  <c r="V148" i="10"/>
  <c r="U148" i="10"/>
  <c r="T148" i="10"/>
  <c r="S148" i="10"/>
  <c r="R148" i="10"/>
  <c r="Q148" i="10"/>
  <c r="P148" i="10"/>
  <c r="O148" i="10"/>
  <c r="N148" i="10"/>
  <c r="M148" i="10"/>
  <c r="L148" i="10"/>
  <c r="K148" i="10"/>
  <c r="J148" i="10"/>
  <c r="I148" i="10"/>
  <c r="H148" i="10"/>
  <c r="G148" i="10"/>
  <c r="F148" i="10"/>
  <c r="E148" i="10"/>
  <c r="D148" i="10"/>
  <c r="AT147" i="10"/>
  <c r="AS147" i="10"/>
  <c r="AR147" i="10"/>
  <c r="AQ147" i="10"/>
  <c r="AP147" i="10"/>
  <c r="AM147" i="10"/>
  <c r="AL147" i="10"/>
  <c r="AK147" i="10"/>
  <c r="AJ147" i="10"/>
  <c r="AI147" i="10"/>
  <c r="AH147" i="10"/>
  <c r="AG147" i="10"/>
  <c r="AF147" i="10"/>
  <c r="AE147" i="10"/>
  <c r="AD147" i="10"/>
  <c r="AC147" i="10"/>
  <c r="AB147" i="10"/>
  <c r="Z147" i="10"/>
  <c r="Y147" i="10"/>
  <c r="X147" i="10"/>
  <c r="W147" i="10"/>
  <c r="V147" i="10"/>
  <c r="U147" i="10"/>
  <c r="T147" i="10"/>
  <c r="S147" i="10"/>
  <c r="R147" i="10"/>
  <c r="Q147" i="10"/>
  <c r="P147" i="10"/>
  <c r="O147" i="10"/>
  <c r="N147" i="10"/>
  <c r="M147" i="10"/>
  <c r="L147" i="10"/>
  <c r="K147" i="10"/>
  <c r="J147" i="10"/>
  <c r="I147" i="10"/>
  <c r="H147" i="10"/>
  <c r="G147" i="10"/>
  <c r="F147" i="10"/>
  <c r="E147" i="10"/>
  <c r="D147" i="10"/>
  <c r="AT146" i="10"/>
  <c r="AS146" i="10"/>
  <c r="AR146" i="10"/>
  <c r="AQ146" i="10"/>
  <c r="AP146" i="10"/>
  <c r="AM146" i="10"/>
  <c r="AL146" i="10"/>
  <c r="AK146" i="10"/>
  <c r="AJ146" i="10"/>
  <c r="AI146" i="10"/>
  <c r="AH146" i="10"/>
  <c r="AG146" i="10"/>
  <c r="AF146" i="10"/>
  <c r="AE146" i="10"/>
  <c r="AD146" i="10"/>
  <c r="AC146" i="10"/>
  <c r="AB146" i="10"/>
  <c r="Z146" i="10"/>
  <c r="Y146" i="10"/>
  <c r="X146" i="10"/>
  <c r="W146" i="10"/>
  <c r="V146" i="10"/>
  <c r="U146" i="10"/>
  <c r="T146" i="10"/>
  <c r="S146" i="10"/>
  <c r="R146" i="10"/>
  <c r="Q146" i="10"/>
  <c r="P146" i="10"/>
  <c r="O146" i="10"/>
  <c r="N146" i="10"/>
  <c r="M146" i="10"/>
  <c r="L146" i="10"/>
  <c r="K146" i="10"/>
  <c r="J146" i="10"/>
  <c r="I146" i="10"/>
  <c r="H146" i="10"/>
  <c r="G146" i="10"/>
  <c r="F146" i="10"/>
  <c r="E146" i="10"/>
  <c r="D146" i="10"/>
  <c r="AT145" i="10"/>
  <c r="AS145" i="10"/>
  <c r="AR145" i="10"/>
  <c r="AQ145" i="10"/>
  <c r="AP145" i="10"/>
  <c r="AM145" i="10"/>
  <c r="AL145" i="10"/>
  <c r="AK145" i="10"/>
  <c r="AJ145" i="10"/>
  <c r="AI145" i="10"/>
  <c r="AH145" i="10"/>
  <c r="AG145" i="10"/>
  <c r="AF145" i="10"/>
  <c r="AE145" i="10"/>
  <c r="AD145" i="10"/>
  <c r="AC145" i="10"/>
  <c r="AB145" i="10"/>
  <c r="Z145" i="10"/>
  <c r="Y145" i="10"/>
  <c r="X145" i="10"/>
  <c r="W145" i="10"/>
  <c r="V145" i="10"/>
  <c r="U145" i="10"/>
  <c r="T145" i="10"/>
  <c r="S145" i="10"/>
  <c r="R145" i="10"/>
  <c r="Q145" i="10"/>
  <c r="P145" i="10"/>
  <c r="O145" i="10"/>
  <c r="N145" i="10"/>
  <c r="M145" i="10"/>
  <c r="L145" i="10"/>
  <c r="K145" i="10"/>
  <c r="J145" i="10"/>
  <c r="I145" i="10"/>
  <c r="H145" i="10"/>
  <c r="G145" i="10"/>
  <c r="F145" i="10"/>
  <c r="E145" i="10"/>
  <c r="D145" i="10"/>
  <c r="AT144" i="10"/>
  <c r="AS144" i="10"/>
  <c r="AR144" i="10"/>
  <c r="AQ144" i="10"/>
  <c r="AP144" i="10"/>
  <c r="AM144" i="10"/>
  <c r="AL144" i="10"/>
  <c r="AK144" i="10"/>
  <c r="AJ144" i="10"/>
  <c r="AI144" i="10"/>
  <c r="AH144" i="10"/>
  <c r="AG144" i="10"/>
  <c r="AF144" i="10"/>
  <c r="AE144" i="10"/>
  <c r="AD144" i="10"/>
  <c r="AC144" i="10"/>
  <c r="AB144" i="10"/>
  <c r="Z144" i="10"/>
  <c r="Y144" i="10"/>
  <c r="X144" i="10"/>
  <c r="W144" i="10"/>
  <c r="V144" i="10"/>
  <c r="U144" i="10"/>
  <c r="T144" i="10"/>
  <c r="S144" i="10"/>
  <c r="R144" i="10"/>
  <c r="Q144" i="10"/>
  <c r="P144" i="10"/>
  <c r="O144" i="10"/>
  <c r="N144" i="10"/>
  <c r="M144" i="10"/>
  <c r="L144" i="10"/>
  <c r="K144" i="10"/>
  <c r="J144" i="10"/>
  <c r="I144" i="10"/>
  <c r="H144" i="10"/>
  <c r="G144" i="10"/>
  <c r="F144" i="10"/>
  <c r="E144" i="10"/>
  <c r="D144" i="10"/>
  <c r="AT142" i="10"/>
  <c r="AS142" i="10"/>
  <c r="AR142" i="10"/>
  <c r="AQ142" i="10"/>
  <c r="AP142" i="10"/>
  <c r="AM142" i="10"/>
  <c r="AL142" i="10"/>
  <c r="AK142" i="10"/>
  <c r="AJ142" i="10"/>
  <c r="AI142" i="10"/>
  <c r="AH142" i="10"/>
  <c r="AG142" i="10"/>
  <c r="AF142" i="10"/>
  <c r="AE142" i="10"/>
  <c r="AD142" i="10"/>
  <c r="AC142" i="10"/>
  <c r="AB142" i="10"/>
  <c r="Z142" i="10"/>
  <c r="Y142" i="10"/>
  <c r="X142" i="10"/>
  <c r="W142" i="10"/>
  <c r="V142" i="10"/>
  <c r="U142" i="10"/>
  <c r="T142" i="10"/>
  <c r="S142" i="10"/>
  <c r="R142" i="10"/>
  <c r="Q142" i="10"/>
  <c r="P142" i="10"/>
  <c r="O142" i="10"/>
  <c r="N142" i="10"/>
  <c r="M142" i="10"/>
  <c r="L142" i="10"/>
  <c r="K142" i="10"/>
  <c r="J142" i="10"/>
  <c r="I142" i="10"/>
  <c r="H142" i="10"/>
  <c r="G142" i="10"/>
  <c r="F142" i="10"/>
  <c r="E142" i="10"/>
  <c r="D142" i="10"/>
  <c r="AT141" i="10"/>
  <c r="AS141" i="10"/>
  <c r="AR141" i="10"/>
  <c r="AQ141" i="10"/>
  <c r="AP141" i="10"/>
  <c r="AM141" i="10"/>
  <c r="AL141" i="10"/>
  <c r="AK141" i="10"/>
  <c r="AJ141" i="10"/>
  <c r="AI141" i="10"/>
  <c r="AH141" i="10"/>
  <c r="AG141" i="10"/>
  <c r="AF141" i="10"/>
  <c r="AE141" i="10"/>
  <c r="AD141" i="10"/>
  <c r="AC141" i="10"/>
  <c r="AB141" i="10"/>
  <c r="Z141" i="10"/>
  <c r="Y141" i="10"/>
  <c r="X141" i="10"/>
  <c r="W141" i="10"/>
  <c r="V141" i="10"/>
  <c r="U141" i="10"/>
  <c r="T141" i="10"/>
  <c r="S141" i="10"/>
  <c r="R141" i="10"/>
  <c r="Q141" i="10"/>
  <c r="P141" i="10"/>
  <c r="O141" i="10"/>
  <c r="N141" i="10"/>
  <c r="M141" i="10"/>
  <c r="L141" i="10"/>
  <c r="K141" i="10"/>
  <c r="J141" i="10"/>
  <c r="I141" i="10"/>
  <c r="H141" i="10"/>
  <c r="G141" i="10"/>
  <c r="F141" i="10"/>
  <c r="E141" i="10"/>
  <c r="D141" i="10"/>
  <c r="AT140" i="10"/>
  <c r="AS140" i="10"/>
  <c r="AR140" i="10"/>
  <c r="AQ140" i="10"/>
  <c r="AP140" i="10"/>
  <c r="AM140" i="10"/>
  <c r="AL140" i="10"/>
  <c r="AK140" i="10"/>
  <c r="AJ140" i="10"/>
  <c r="AI140" i="10"/>
  <c r="AH140" i="10"/>
  <c r="AG140" i="10"/>
  <c r="AF140" i="10"/>
  <c r="AE140" i="10"/>
  <c r="AD140" i="10"/>
  <c r="AC140" i="10"/>
  <c r="AB140" i="10"/>
  <c r="Z140" i="10"/>
  <c r="Y140" i="10"/>
  <c r="X140" i="10"/>
  <c r="W140" i="10"/>
  <c r="V140" i="10"/>
  <c r="U140" i="10"/>
  <c r="T140" i="10"/>
  <c r="S140" i="10"/>
  <c r="R140" i="10"/>
  <c r="Q140" i="10"/>
  <c r="P140" i="10"/>
  <c r="O140" i="10"/>
  <c r="N140" i="10"/>
  <c r="M140" i="10"/>
  <c r="L140" i="10"/>
  <c r="K140" i="10"/>
  <c r="J140" i="10"/>
  <c r="I140" i="10"/>
  <c r="H140" i="10"/>
  <c r="G140" i="10"/>
  <c r="F140" i="10"/>
  <c r="E140" i="10"/>
  <c r="D140" i="10"/>
  <c r="AT139" i="10"/>
  <c r="AS139" i="10"/>
  <c r="AR139" i="10"/>
  <c r="AQ139" i="10"/>
  <c r="AP139" i="10"/>
  <c r="AM139" i="10"/>
  <c r="AL139" i="10"/>
  <c r="AK139" i="10"/>
  <c r="AJ139" i="10"/>
  <c r="AI139" i="10"/>
  <c r="AH139" i="10"/>
  <c r="AG139" i="10"/>
  <c r="AF139" i="10"/>
  <c r="AE139" i="10"/>
  <c r="AD139" i="10"/>
  <c r="AC139" i="10"/>
  <c r="AB139" i="10"/>
  <c r="Z139" i="10"/>
  <c r="Y139" i="10"/>
  <c r="X139" i="10"/>
  <c r="W139" i="10"/>
  <c r="V139" i="10"/>
  <c r="U139" i="10"/>
  <c r="T139" i="10"/>
  <c r="S139" i="10"/>
  <c r="R139" i="10"/>
  <c r="Q139" i="10"/>
  <c r="P139" i="10"/>
  <c r="O139" i="10"/>
  <c r="N139" i="10"/>
  <c r="M139" i="10"/>
  <c r="L139" i="10"/>
  <c r="K139" i="10"/>
  <c r="J139" i="10"/>
  <c r="I139" i="10"/>
  <c r="H139" i="10"/>
  <c r="G139" i="10"/>
  <c r="F139" i="10"/>
  <c r="E139" i="10"/>
  <c r="D139" i="10"/>
  <c r="AT138" i="10"/>
  <c r="AS138" i="10"/>
  <c r="AR138" i="10"/>
  <c r="AQ138" i="10"/>
  <c r="AP138" i="10"/>
  <c r="AM138" i="10"/>
  <c r="AL138" i="10"/>
  <c r="AK138" i="10"/>
  <c r="AJ138" i="10"/>
  <c r="AI138" i="10"/>
  <c r="AH138" i="10"/>
  <c r="AG138" i="10"/>
  <c r="AF138" i="10"/>
  <c r="AE138" i="10"/>
  <c r="AD138" i="10"/>
  <c r="AC138" i="10"/>
  <c r="AB138" i="10"/>
  <c r="Z138" i="10"/>
  <c r="Y138" i="10"/>
  <c r="X138" i="10"/>
  <c r="W138" i="10"/>
  <c r="V138" i="10"/>
  <c r="U138" i="10"/>
  <c r="T138" i="10"/>
  <c r="S138" i="10"/>
  <c r="R138" i="10"/>
  <c r="Q138" i="10"/>
  <c r="P138" i="10"/>
  <c r="O138" i="10"/>
  <c r="N138" i="10"/>
  <c r="M138" i="10"/>
  <c r="L138" i="10"/>
  <c r="K138" i="10"/>
  <c r="J138" i="10"/>
  <c r="I138" i="10"/>
  <c r="H138" i="10"/>
  <c r="G138" i="10"/>
  <c r="F138" i="10"/>
  <c r="E138" i="10"/>
  <c r="D138" i="10"/>
  <c r="AT137" i="10"/>
  <c r="AS137" i="10"/>
  <c r="AR137" i="10"/>
  <c r="AQ137" i="10"/>
  <c r="AP137" i="10"/>
  <c r="AM137" i="10"/>
  <c r="AL137" i="10"/>
  <c r="AK137" i="10"/>
  <c r="AJ137" i="10"/>
  <c r="AI137" i="10"/>
  <c r="AH137" i="10"/>
  <c r="AH539" i="10" s="1"/>
  <c r="AG137" i="10"/>
  <c r="AG539" i="10" s="1"/>
  <c r="AF137" i="10"/>
  <c r="AE137" i="10"/>
  <c r="AD137" i="10"/>
  <c r="AC137" i="10"/>
  <c r="AB137" i="10"/>
  <c r="Z137" i="10"/>
  <c r="Y137" i="10"/>
  <c r="X137" i="10"/>
  <c r="W137" i="10"/>
  <c r="V137" i="10"/>
  <c r="U137" i="10"/>
  <c r="T137" i="10"/>
  <c r="S137" i="10"/>
  <c r="S539" i="10" s="1"/>
  <c r="R137" i="10"/>
  <c r="R539" i="10" s="1"/>
  <c r="Q137" i="10"/>
  <c r="Q539" i="10" s="1"/>
  <c r="P137" i="10"/>
  <c r="P539" i="10" s="1"/>
  <c r="O137" i="10"/>
  <c r="N137" i="10"/>
  <c r="M137" i="10"/>
  <c r="L137" i="10"/>
  <c r="K137" i="10"/>
  <c r="J137" i="10"/>
  <c r="I137" i="10"/>
  <c r="H137" i="10"/>
  <c r="G137" i="10"/>
  <c r="F137" i="10"/>
  <c r="E137" i="10"/>
  <c r="E539" i="10" s="1"/>
  <c r="D137" i="10"/>
  <c r="D539" i="10" s="1"/>
  <c r="AT135" i="10"/>
  <c r="AT537" i="10" s="1"/>
  <c r="AS135" i="10"/>
  <c r="AS537" i="10" s="1"/>
  <c r="AR135" i="10"/>
  <c r="AQ135" i="10"/>
  <c r="AP135" i="10"/>
  <c r="AM135" i="10"/>
  <c r="AL135" i="10"/>
  <c r="AK135" i="10"/>
  <c r="AJ135" i="10"/>
  <c r="AI135" i="10"/>
  <c r="AH135" i="10"/>
  <c r="AG135" i="10"/>
  <c r="AF135" i="10"/>
  <c r="AE135" i="10"/>
  <c r="AD135" i="10"/>
  <c r="AD537" i="10" s="1"/>
  <c r="AC135" i="10"/>
  <c r="AC537" i="10" s="1"/>
  <c r="AB135" i="10"/>
  <c r="Z135" i="10"/>
  <c r="Y135" i="10"/>
  <c r="X135" i="10"/>
  <c r="W135" i="10"/>
  <c r="V135" i="10"/>
  <c r="U135" i="10"/>
  <c r="T135" i="10"/>
  <c r="S135" i="10"/>
  <c r="R135" i="10"/>
  <c r="Q135" i="10"/>
  <c r="Q537" i="10" s="1"/>
  <c r="P135" i="10"/>
  <c r="P537" i="10" s="1"/>
  <c r="O135" i="10"/>
  <c r="N135" i="10"/>
  <c r="M135" i="10"/>
  <c r="L135" i="10"/>
  <c r="K135" i="10"/>
  <c r="J135" i="10"/>
  <c r="I135" i="10"/>
  <c r="H135" i="10"/>
  <c r="G135" i="10"/>
  <c r="F135" i="10"/>
  <c r="E135" i="10"/>
  <c r="D135" i="10"/>
  <c r="AT134" i="10"/>
  <c r="AT536" i="10" s="1"/>
  <c r="AS134" i="10"/>
  <c r="AS536" i="10" s="1"/>
  <c r="AR134" i="10"/>
  <c r="AR536" i="10" s="1"/>
  <c r="AQ134" i="10"/>
  <c r="AQ536" i="10" s="1"/>
  <c r="AP134" i="10"/>
  <c r="AM134" i="10"/>
  <c r="AL134" i="10"/>
  <c r="AK134" i="10"/>
  <c r="AJ134" i="10"/>
  <c r="AI134" i="10"/>
  <c r="AH134" i="10"/>
  <c r="AG134" i="10"/>
  <c r="AF134" i="10"/>
  <c r="AE134" i="10"/>
  <c r="AD134" i="10"/>
  <c r="AD536" i="10" s="1"/>
  <c r="AC134" i="10"/>
  <c r="AC536" i="10" s="1"/>
  <c r="AB134" i="10"/>
  <c r="AB536" i="10" s="1"/>
  <c r="Z134" i="10"/>
  <c r="Z536" i="10" s="1"/>
  <c r="Y134" i="10"/>
  <c r="X134" i="10"/>
  <c r="W134" i="10"/>
  <c r="V134" i="10"/>
  <c r="U134" i="10"/>
  <c r="T134" i="10"/>
  <c r="S134" i="10"/>
  <c r="R134" i="10"/>
  <c r="Q134" i="10"/>
  <c r="P134" i="10"/>
  <c r="O134" i="10"/>
  <c r="N134" i="10"/>
  <c r="M134" i="10"/>
  <c r="M536" i="10" s="1"/>
  <c r="L134" i="10"/>
  <c r="L536" i="10" s="1"/>
  <c r="K134" i="10"/>
  <c r="J134" i="10"/>
  <c r="I134" i="10"/>
  <c r="H134" i="10"/>
  <c r="G134" i="10"/>
  <c r="F134" i="10"/>
  <c r="E134" i="10"/>
  <c r="D134" i="10"/>
  <c r="AT133" i="10"/>
  <c r="AS133" i="10"/>
  <c r="AR133" i="10"/>
  <c r="AR535" i="10" s="1"/>
  <c r="AQ133" i="10"/>
  <c r="AQ535" i="10" s="1"/>
  <c r="AP133" i="10"/>
  <c r="AM133" i="10"/>
  <c r="AL133" i="10"/>
  <c r="AK133" i="10"/>
  <c r="AJ133" i="10"/>
  <c r="AI133" i="10"/>
  <c r="AH133" i="10"/>
  <c r="AG133" i="10"/>
  <c r="AF133" i="10"/>
  <c r="AE133" i="10"/>
  <c r="AD133" i="10"/>
  <c r="AC133" i="10"/>
  <c r="AB133" i="10"/>
  <c r="AB535" i="10" s="1"/>
  <c r="Z133" i="10"/>
  <c r="Z535" i="10" s="1"/>
  <c r="Y133" i="10"/>
  <c r="Y535" i="10" s="1"/>
  <c r="X133" i="10"/>
  <c r="X535" i="10" s="1"/>
  <c r="W133" i="10"/>
  <c r="V133" i="10"/>
  <c r="U133" i="10"/>
  <c r="T133" i="10"/>
  <c r="S133" i="10"/>
  <c r="R133" i="10"/>
  <c r="Q133" i="10"/>
  <c r="P133" i="10"/>
  <c r="O133" i="10"/>
  <c r="N133" i="10"/>
  <c r="M133" i="10"/>
  <c r="M535" i="10" s="1"/>
  <c r="L133" i="10"/>
  <c r="L535" i="10" s="1"/>
  <c r="K133" i="10"/>
  <c r="K535" i="10" s="1"/>
  <c r="J133" i="10"/>
  <c r="J535" i="10" s="1"/>
  <c r="I133" i="10"/>
  <c r="H133" i="10"/>
  <c r="G133" i="10"/>
  <c r="F133" i="10"/>
  <c r="E133" i="10"/>
  <c r="D133" i="10"/>
  <c r="AT132" i="10"/>
  <c r="AS132" i="10"/>
  <c r="AR132" i="10"/>
  <c r="AQ132" i="10"/>
  <c r="AP132" i="10"/>
  <c r="AM132" i="10"/>
  <c r="AL132" i="10"/>
  <c r="AL534" i="10" s="1"/>
  <c r="AK132" i="10"/>
  <c r="AK534" i="10" s="1"/>
  <c r="AJ132" i="10"/>
  <c r="AI132" i="10"/>
  <c r="AH132" i="10"/>
  <c r="AG132" i="10"/>
  <c r="AF132" i="10"/>
  <c r="AE132" i="10"/>
  <c r="AD132" i="10"/>
  <c r="AC132" i="10"/>
  <c r="AB132" i="10"/>
  <c r="Z132" i="10"/>
  <c r="Y132" i="10"/>
  <c r="Y534" i="10" s="1"/>
  <c r="X132" i="10"/>
  <c r="X534" i="10" s="1"/>
  <c r="W132" i="10"/>
  <c r="V132" i="10"/>
  <c r="U132" i="10"/>
  <c r="T132" i="10"/>
  <c r="S132" i="10"/>
  <c r="R132" i="10"/>
  <c r="Q132" i="10"/>
  <c r="P132" i="10"/>
  <c r="O132" i="10"/>
  <c r="N132" i="10"/>
  <c r="M132" i="10"/>
  <c r="L132" i="10"/>
  <c r="K132" i="10"/>
  <c r="K534" i="10" s="1"/>
  <c r="J132" i="10"/>
  <c r="J534" i="10" s="1"/>
  <c r="I132" i="10"/>
  <c r="I534" i="10" s="1"/>
  <c r="H132" i="10"/>
  <c r="H534" i="10" s="1"/>
  <c r="G132" i="10"/>
  <c r="F132" i="10"/>
  <c r="E132" i="10"/>
  <c r="D132" i="10"/>
  <c r="AT131" i="10"/>
  <c r="AS131" i="10"/>
  <c r="AR131" i="10"/>
  <c r="AQ131" i="10"/>
  <c r="AP131" i="10"/>
  <c r="AM131" i="10"/>
  <c r="AL131" i="10"/>
  <c r="AL533" i="10" s="1"/>
  <c r="AK131" i="10"/>
  <c r="AK533" i="10" s="1"/>
  <c r="AJ131" i="10"/>
  <c r="AJ533" i="10" s="1"/>
  <c r="AI131" i="10"/>
  <c r="AI533" i="10" s="1"/>
  <c r="AH131" i="10"/>
  <c r="AG131" i="10"/>
  <c r="AF131" i="10"/>
  <c r="AE131" i="10"/>
  <c r="AD131" i="10"/>
  <c r="AC131" i="10"/>
  <c r="AB131" i="10"/>
  <c r="Z131" i="10"/>
  <c r="Y131" i="10"/>
  <c r="X131" i="10"/>
  <c r="W131" i="10"/>
  <c r="V131" i="10"/>
  <c r="U131" i="10"/>
  <c r="U533" i="10" s="1"/>
  <c r="T131" i="10"/>
  <c r="T533" i="10" s="1"/>
  <c r="S131" i="10"/>
  <c r="R131" i="10"/>
  <c r="Q131" i="10"/>
  <c r="P131" i="10"/>
  <c r="O131" i="10"/>
  <c r="N131" i="10"/>
  <c r="M131" i="10"/>
  <c r="L131" i="10"/>
  <c r="K131" i="10"/>
  <c r="J131" i="10"/>
  <c r="I131" i="10"/>
  <c r="I533" i="10" s="1"/>
  <c r="H131" i="10"/>
  <c r="H533" i="10" s="1"/>
  <c r="G131" i="10"/>
  <c r="F131" i="10"/>
  <c r="E131" i="10"/>
  <c r="D131" i="10"/>
  <c r="AT130" i="10"/>
  <c r="AS130" i="10"/>
  <c r="AR130" i="10"/>
  <c r="AQ130" i="10"/>
  <c r="AP130" i="10"/>
  <c r="AM130" i="10"/>
  <c r="AL130" i="10"/>
  <c r="AK130" i="10"/>
  <c r="AJ130" i="10"/>
  <c r="AJ532" i="10" s="1"/>
  <c r="AI130" i="10"/>
  <c r="AI532" i="10" s="1"/>
  <c r="AH130" i="10"/>
  <c r="AH532" i="10" s="1"/>
  <c r="AG130" i="10"/>
  <c r="AG532" i="10" s="1"/>
  <c r="AF130" i="10"/>
  <c r="AE130" i="10"/>
  <c r="AD130" i="10"/>
  <c r="AC130" i="10"/>
  <c r="AB130" i="10"/>
  <c r="Z130" i="10"/>
  <c r="Y130" i="10"/>
  <c r="X130" i="10"/>
  <c r="W130" i="10"/>
  <c r="V130" i="10"/>
  <c r="U130" i="10"/>
  <c r="U532" i="10" s="1"/>
  <c r="T130" i="10"/>
  <c r="T532" i="10" s="1"/>
  <c r="S130" i="10"/>
  <c r="S532" i="10" s="1"/>
  <c r="R130" i="10"/>
  <c r="R532" i="10" s="1"/>
  <c r="Q130" i="10"/>
  <c r="P130" i="10"/>
  <c r="O130" i="10"/>
  <c r="N130" i="10"/>
  <c r="M130" i="10"/>
  <c r="L130" i="10"/>
  <c r="K130" i="10"/>
  <c r="J130" i="10"/>
  <c r="I130" i="10"/>
  <c r="H130" i="10"/>
  <c r="G130" i="10"/>
  <c r="F130" i="10"/>
  <c r="E130" i="10"/>
  <c r="E532" i="10" s="1"/>
  <c r="D130" i="10"/>
  <c r="D532" i="10" s="1"/>
  <c r="AT129" i="10"/>
  <c r="AS129" i="10"/>
  <c r="AR129" i="10"/>
  <c r="AQ129" i="10"/>
  <c r="AP129" i="10"/>
  <c r="AM129" i="10"/>
  <c r="AL129" i="10"/>
  <c r="AK129" i="10"/>
  <c r="AJ129" i="10"/>
  <c r="AI129" i="10"/>
  <c r="AH129" i="10"/>
  <c r="AH531" i="10" s="1"/>
  <c r="AG129" i="10"/>
  <c r="AG531" i="10" s="1"/>
  <c r="AF129" i="10"/>
  <c r="AE129" i="10"/>
  <c r="AD129" i="10"/>
  <c r="AC129" i="10"/>
  <c r="AB129" i="10"/>
  <c r="Z129" i="10"/>
  <c r="Y129" i="10"/>
  <c r="X129" i="10"/>
  <c r="W129" i="10"/>
  <c r="V129" i="10"/>
  <c r="U129" i="10"/>
  <c r="T129" i="10"/>
  <c r="S129" i="10"/>
  <c r="S531" i="10" s="1"/>
  <c r="R129" i="10"/>
  <c r="R531" i="10" s="1"/>
  <c r="Q129" i="10"/>
  <c r="Q531" i="10" s="1"/>
  <c r="P129" i="10"/>
  <c r="P531" i="10" s="1"/>
  <c r="O129" i="10"/>
  <c r="N129" i="10"/>
  <c r="M129" i="10"/>
  <c r="L129" i="10"/>
  <c r="K129" i="10"/>
  <c r="J129" i="10"/>
  <c r="I129" i="10"/>
  <c r="H129" i="10"/>
  <c r="G129" i="10"/>
  <c r="F129" i="10"/>
  <c r="E129" i="10"/>
  <c r="E531" i="10" s="1"/>
  <c r="D129" i="10"/>
  <c r="D531" i="10" s="1"/>
  <c r="AT128" i="10"/>
  <c r="AS128" i="10"/>
  <c r="AS530" i="10" s="1"/>
  <c r="AR128" i="10"/>
  <c r="AQ128" i="10"/>
  <c r="AP128" i="10"/>
  <c r="AM128" i="10"/>
  <c r="AL128" i="10"/>
  <c r="AK128" i="10"/>
  <c r="AJ128" i="10"/>
  <c r="AI128" i="10"/>
  <c r="AH128" i="10"/>
  <c r="AG128" i="10"/>
  <c r="AF128" i="10"/>
  <c r="AE128" i="10"/>
  <c r="AD128" i="10"/>
  <c r="AD530" i="10" s="1"/>
  <c r="AC128" i="10"/>
  <c r="AC530" i="10" s="1"/>
  <c r="AB128" i="10"/>
  <c r="Z128" i="10"/>
  <c r="Y128" i="10"/>
  <c r="X128" i="10"/>
  <c r="W128" i="10"/>
  <c r="V128" i="10"/>
  <c r="U128" i="10"/>
  <c r="T128" i="10"/>
  <c r="S128" i="10"/>
  <c r="R128" i="10"/>
  <c r="Q128" i="10"/>
  <c r="Q530" i="10" s="1"/>
  <c r="P128" i="10"/>
  <c r="P530" i="10" s="1"/>
  <c r="O128" i="10"/>
  <c r="N128" i="10"/>
  <c r="M128" i="10"/>
  <c r="L128" i="10"/>
  <c r="K128" i="10"/>
  <c r="J128" i="10"/>
  <c r="I128" i="10"/>
  <c r="H128" i="10"/>
  <c r="G128" i="10"/>
  <c r="F128" i="10"/>
  <c r="E128" i="10"/>
  <c r="D128" i="10"/>
  <c r="AT127" i="10"/>
  <c r="AS127" i="10"/>
  <c r="AS529" i="10" s="1"/>
  <c r="AR127" i="10"/>
  <c r="AR529" i="10" s="1"/>
  <c r="AQ127" i="10"/>
  <c r="AQ529" i="10" s="1"/>
  <c r="AP127" i="10"/>
  <c r="AM127" i="10"/>
  <c r="AL127" i="10"/>
  <c r="AK127" i="10"/>
  <c r="AJ127" i="10"/>
  <c r="AI127" i="10"/>
  <c r="AH127" i="10"/>
  <c r="AG127" i="10"/>
  <c r="AF127" i="10"/>
  <c r="AE127" i="10"/>
  <c r="AD127" i="10"/>
  <c r="AD529" i="10" s="1"/>
  <c r="AC127" i="10"/>
  <c r="AC529" i="10" s="1"/>
  <c r="AB127" i="10"/>
  <c r="AB529" i="10" s="1"/>
  <c r="Z127" i="10"/>
  <c r="Z529" i="10" s="1"/>
  <c r="Y127" i="10"/>
  <c r="X127" i="10"/>
  <c r="W127" i="10"/>
  <c r="V127" i="10"/>
  <c r="U127" i="10"/>
  <c r="T127" i="10"/>
  <c r="S127" i="10"/>
  <c r="R127" i="10"/>
  <c r="Q127" i="10"/>
  <c r="P127" i="10"/>
  <c r="O127" i="10"/>
  <c r="N127" i="10"/>
  <c r="M127" i="10"/>
  <c r="M529" i="10" s="1"/>
  <c r="L127" i="10"/>
  <c r="L529" i="10" s="1"/>
  <c r="K127" i="10"/>
  <c r="J127" i="10"/>
  <c r="I127" i="10"/>
  <c r="H127" i="10"/>
  <c r="G127" i="10"/>
  <c r="F127" i="10"/>
  <c r="E127" i="10"/>
  <c r="D127" i="10"/>
  <c r="AT126" i="10"/>
  <c r="AS126" i="10"/>
  <c r="AR126" i="10"/>
  <c r="AR528" i="10" s="1"/>
  <c r="AQ126" i="10"/>
  <c r="AQ528" i="10" s="1"/>
  <c r="AP126" i="10"/>
  <c r="AM126" i="10"/>
  <c r="AL126" i="10"/>
  <c r="AK126" i="10"/>
  <c r="AJ126" i="10"/>
  <c r="AI126" i="10"/>
  <c r="AH126" i="10"/>
  <c r="AG126" i="10"/>
  <c r="AF126" i="10"/>
  <c r="AE126" i="10"/>
  <c r="AD126" i="10"/>
  <c r="AC126" i="10"/>
  <c r="AB126" i="10"/>
  <c r="AB528" i="10" s="1"/>
  <c r="Z126" i="10"/>
  <c r="Z528" i="10" s="1"/>
  <c r="Y126" i="10"/>
  <c r="Y528" i="10" s="1"/>
  <c r="X126" i="10"/>
  <c r="X528" i="10" s="1"/>
  <c r="W126" i="10"/>
  <c r="V126" i="10"/>
  <c r="U126" i="10"/>
  <c r="T126" i="10"/>
  <c r="S126" i="10"/>
  <c r="R126" i="10"/>
  <c r="Q126" i="10"/>
  <c r="P126" i="10"/>
  <c r="O126" i="10"/>
  <c r="N126" i="10"/>
  <c r="M126" i="10"/>
  <c r="M528" i="10" s="1"/>
  <c r="L126" i="10"/>
  <c r="L528" i="10" s="1"/>
  <c r="K126" i="10"/>
  <c r="K528" i="10" s="1"/>
  <c r="J126" i="10"/>
  <c r="I126" i="10"/>
  <c r="H126" i="10"/>
  <c r="G126" i="10"/>
  <c r="F126" i="10"/>
  <c r="E126" i="10"/>
  <c r="D126" i="10"/>
  <c r="AT125" i="10"/>
  <c r="AS125" i="10"/>
  <c r="AR125" i="10"/>
  <c r="AQ125" i="10"/>
  <c r="AP125" i="10"/>
  <c r="AM125" i="10"/>
  <c r="AL125" i="10"/>
  <c r="AL527" i="10" s="1"/>
  <c r="AK125" i="10"/>
  <c r="AK527" i="10" s="1"/>
  <c r="AJ125" i="10"/>
  <c r="AJ527" i="10" s="1"/>
  <c r="AI125" i="10"/>
  <c r="AI527" i="10" s="1"/>
  <c r="AH125" i="10"/>
  <c r="AG125" i="10"/>
  <c r="AF125" i="10"/>
  <c r="AE125" i="10"/>
  <c r="AD125" i="10"/>
  <c r="AC125" i="10"/>
  <c r="AB125" i="10"/>
  <c r="Z125" i="10"/>
  <c r="Y125" i="10"/>
  <c r="X125" i="10"/>
  <c r="W125" i="10"/>
  <c r="V125" i="10"/>
  <c r="U125" i="10"/>
  <c r="U527" i="10" s="1"/>
  <c r="T125" i="10"/>
  <c r="T527" i="10" s="1"/>
  <c r="S125" i="10"/>
  <c r="R125" i="10"/>
  <c r="Q125" i="10"/>
  <c r="P125" i="10"/>
  <c r="O125" i="10"/>
  <c r="N125" i="10"/>
  <c r="M125" i="10"/>
  <c r="L125" i="10"/>
  <c r="K125" i="10"/>
  <c r="J125" i="10"/>
  <c r="I125" i="10"/>
  <c r="I527" i="10" s="1"/>
  <c r="H125" i="10"/>
  <c r="H527" i="10" s="1"/>
  <c r="G125" i="10"/>
  <c r="F125" i="10"/>
  <c r="E125" i="10"/>
  <c r="D125" i="10"/>
  <c r="AT124" i="10"/>
  <c r="AS124" i="10"/>
  <c r="AR124" i="10"/>
  <c r="AQ124" i="10"/>
  <c r="AP124" i="10"/>
  <c r="AM124" i="10"/>
  <c r="AL124" i="10"/>
  <c r="AK124" i="10"/>
  <c r="AJ124" i="10"/>
  <c r="AJ526" i="10" s="1"/>
  <c r="AI124" i="10"/>
  <c r="AI526" i="10" s="1"/>
  <c r="AH124" i="10"/>
  <c r="AH526" i="10" s="1"/>
  <c r="AG124" i="10"/>
  <c r="AF124" i="10"/>
  <c r="AE124" i="10"/>
  <c r="AD124" i="10"/>
  <c r="AC124" i="10"/>
  <c r="AB124" i="10"/>
  <c r="Z124" i="10"/>
  <c r="Y124" i="10"/>
  <c r="X124" i="10"/>
  <c r="W124" i="10"/>
  <c r="V124" i="10"/>
  <c r="U124" i="10"/>
  <c r="U526" i="10" s="1"/>
  <c r="T124" i="10"/>
  <c r="T526" i="10" s="1"/>
  <c r="S124" i="10"/>
  <c r="S526" i="10" s="1"/>
  <c r="R124" i="10"/>
  <c r="R526" i="10" s="1"/>
  <c r="Q124" i="10"/>
  <c r="P124" i="10"/>
  <c r="O124" i="10"/>
  <c r="N124" i="10"/>
  <c r="M124" i="10"/>
  <c r="L124" i="10"/>
  <c r="K124" i="10"/>
  <c r="J124" i="10"/>
  <c r="I124" i="10"/>
  <c r="H124" i="10"/>
  <c r="G124" i="10"/>
  <c r="F124" i="10"/>
  <c r="E124" i="10"/>
  <c r="E526" i="10" s="1"/>
  <c r="D124" i="10"/>
  <c r="D526" i="10" s="1"/>
  <c r="AT123" i="10"/>
  <c r="AS123" i="10"/>
  <c r="AR123" i="10"/>
  <c r="AQ123" i="10"/>
  <c r="AP123" i="10"/>
  <c r="AM123" i="10"/>
  <c r="AL123" i="10"/>
  <c r="AK123" i="10"/>
  <c r="AJ123" i="10"/>
  <c r="AI123" i="10"/>
  <c r="AH123" i="10"/>
  <c r="AH525" i="10" s="1"/>
  <c r="AG123" i="10"/>
  <c r="AG525" i="10" s="1"/>
  <c r="AF123" i="10"/>
  <c r="AE123" i="10"/>
  <c r="AD123" i="10"/>
  <c r="AC123" i="10"/>
  <c r="AB123" i="10"/>
  <c r="Z123" i="10"/>
  <c r="Y123" i="10"/>
  <c r="X123" i="10"/>
  <c r="W123" i="10"/>
  <c r="V123" i="10"/>
  <c r="U123" i="10"/>
  <c r="T123" i="10"/>
  <c r="S123" i="10"/>
  <c r="S525" i="10" s="1"/>
  <c r="R123" i="10"/>
  <c r="R525" i="10" s="1"/>
  <c r="Q123" i="10"/>
  <c r="Q525" i="10" s="1"/>
  <c r="P123" i="10"/>
  <c r="P525" i="10" s="1"/>
  <c r="O123" i="10"/>
  <c r="N123" i="10"/>
  <c r="M123" i="10"/>
  <c r="L123" i="10"/>
  <c r="K123" i="10"/>
  <c r="J123" i="10"/>
  <c r="I123" i="10"/>
  <c r="H123" i="10"/>
  <c r="G123" i="10"/>
  <c r="F123" i="10"/>
  <c r="E123" i="10"/>
  <c r="E525" i="10" s="1"/>
  <c r="D123" i="10"/>
  <c r="D525" i="10" s="1"/>
  <c r="AT122" i="10"/>
  <c r="AT524" i="10" s="1"/>
  <c r="AS122" i="10"/>
  <c r="AS524" i="10" s="1"/>
  <c r="AR122" i="10"/>
  <c r="AQ122" i="10"/>
  <c r="AP122" i="10"/>
  <c r="AM122" i="10"/>
  <c r="AL122" i="10"/>
  <c r="AK122" i="10"/>
  <c r="AJ122" i="10"/>
  <c r="AI122" i="10"/>
  <c r="AH122" i="10"/>
  <c r="AG122" i="10"/>
  <c r="AF122" i="10"/>
  <c r="AE122" i="10"/>
  <c r="AD122" i="10"/>
  <c r="AD524" i="10" s="1"/>
  <c r="AC122" i="10"/>
  <c r="AC524" i="10" s="1"/>
  <c r="AB122" i="10"/>
  <c r="Z122" i="10"/>
  <c r="Y122" i="10"/>
  <c r="X122" i="10"/>
  <c r="W122" i="10"/>
  <c r="V122" i="10"/>
  <c r="U122" i="10"/>
  <c r="T122" i="10"/>
  <c r="S122" i="10"/>
  <c r="R122" i="10"/>
  <c r="Q122" i="10"/>
  <c r="Q524" i="10" s="1"/>
  <c r="P122" i="10"/>
  <c r="P524" i="10" s="1"/>
  <c r="O122" i="10"/>
  <c r="N122" i="10"/>
  <c r="M122" i="10"/>
  <c r="L122" i="10"/>
  <c r="K122" i="10"/>
  <c r="J122" i="10"/>
  <c r="I122" i="10"/>
  <c r="H122" i="10"/>
  <c r="G122" i="10"/>
  <c r="F122" i="10"/>
  <c r="E122" i="10"/>
  <c r="D122" i="10"/>
  <c r="AT121" i="10"/>
  <c r="AT523" i="10" s="1"/>
  <c r="AS121" i="10"/>
  <c r="AS523" i="10" s="1"/>
  <c r="AR121" i="10"/>
  <c r="AR523" i="10" s="1"/>
  <c r="AQ121" i="10"/>
  <c r="AQ523" i="10" s="1"/>
  <c r="AP121" i="10"/>
  <c r="AM121" i="10"/>
  <c r="AL121" i="10"/>
  <c r="AK121" i="10"/>
  <c r="AJ121" i="10"/>
  <c r="AI121" i="10"/>
  <c r="AH121" i="10"/>
  <c r="AG121" i="10"/>
  <c r="AF121" i="10"/>
  <c r="AE121" i="10"/>
  <c r="AD121" i="10"/>
  <c r="AD523" i="10" s="1"/>
  <c r="AC121" i="10"/>
  <c r="AC523" i="10" s="1"/>
  <c r="AB121" i="10"/>
  <c r="AB523" i="10" s="1"/>
  <c r="Z121" i="10"/>
  <c r="Z523" i="10" s="1"/>
  <c r="Y121" i="10"/>
  <c r="X121" i="10"/>
  <c r="W121" i="10"/>
  <c r="V121" i="10"/>
  <c r="U121" i="10"/>
  <c r="T121" i="10"/>
  <c r="S121" i="10"/>
  <c r="R121" i="10"/>
  <c r="Q121" i="10"/>
  <c r="P121" i="10"/>
  <c r="O121" i="10"/>
  <c r="N121" i="10"/>
  <c r="M121" i="10"/>
  <c r="M523" i="10" s="1"/>
  <c r="L121" i="10"/>
  <c r="L523" i="10" s="1"/>
  <c r="K121" i="10"/>
  <c r="J121" i="10"/>
  <c r="I121" i="10"/>
  <c r="H121" i="10"/>
  <c r="G121" i="10"/>
  <c r="F121" i="10"/>
  <c r="E121" i="10"/>
  <c r="D121" i="10"/>
  <c r="AT120" i="10"/>
  <c r="AS120" i="10"/>
  <c r="AR120" i="10"/>
  <c r="AR522" i="10" s="1"/>
  <c r="AQ120" i="10"/>
  <c r="AQ522" i="10" s="1"/>
  <c r="AP120" i="10"/>
  <c r="AM120" i="10"/>
  <c r="AL120" i="10"/>
  <c r="AK120" i="10"/>
  <c r="AJ120" i="10"/>
  <c r="AI120" i="10"/>
  <c r="AH120" i="10"/>
  <c r="AG120" i="10"/>
  <c r="AF120" i="10"/>
  <c r="AE120" i="10"/>
  <c r="AD120" i="10"/>
  <c r="AC120" i="10"/>
  <c r="AB120" i="10"/>
  <c r="AB522" i="10" s="1"/>
  <c r="Z120" i="10"/>
  <c r="Z522" i="10" s="1"/>
  <c r="Y120" i="10"/>
  <c r="Y522" i="10" s="1"/>
  <c r="X120" i="10"/>
  <c r="X522" i="10" s="1"/>
  <c r="W120" i="10"/>
  <c r="V120" i="10"/>
  <c r="U120" i="10"/>
  <c r="T120" i="10"/>
  <c r="S120" i="10"/>
  <c r="R120" i="10"/>
  <c r="Q120" i="10"/>
  <c r="P120" i="10"/>
  <c r="O120" i="10"/>
  <c r="N120" i="10"/>
  <c r="M120" i="10"/>
  <c r="M522" i="10" s="1"/>
  <c r="L120" i="10"/>
  <c r="L522" i="10" s="1"/>
  <c r="K120" i="10"/>
  <c r="K522" i="10" s="1"/>
  <c r="J120" i="10"/>
  <c r="J522" i="10" s="1"/>
  <c r="I120" i="10"/>
  <c r="H120" i="10"/>
  <c r="G120" i="10"/>
  <c r="F120" i="10"/>
  <c r="E120" i="10"/>
  <c r="D120" i="10"/>
  <c r="AT119" i="10"/>
  <c r="AS119" i="10"/>
  <c r="AR119" i="10"/>
  <c r="AQ119" i="10"/>
  <c r="AP119" i="10"/>
  <c r="AM119" i="10"/>
  <c r="AL119" i="10"/>
  <c r="AL521" i="10" s="1"/>
  <c r="AK119" i="10"/>
  <c r="AK521" i="10" s="1"/>
  <c r="AJ119" i="10"/>
  <c r="AI119" i="10"/>
  <c r="AH119" i="10"/>
  <c r="AG119" i="10"/>
  <c r="AF119" i="10"/>
  <c r="AE119" i="10"/>
  <c r="AD119" i="10"/>
  <c r="AC119" i="10"/>
  <c r="AB119" i="10"/>
  <c r="Z119" i="10"/>
  <c r="Y119" i="10"/>
  <c r="Y521" i="10" s="1"/>
  <c r="X119" i="10"/>
  <c r="X521" i="10" s="1"/>
  <c r="W119" i="10"/>
  <c r="V119" i="10"/>
  <c r="U119" i="10"/>
  <c r="T119" i="10"/>
  <c r="S119" i="10"/>
  <c r="R119" i="10"/>
  <c r="Q119" i="10"/>
  <c r="P119" i="10"/>
  <c r="O119" i="10"/>
  <c r="N119" i="10"/>
  <c r="M119" i="10"/>
  <c r="L119" i="10"/>
  <c r="K119" i="10"/>
  <c r="K521" i="10" s="1"/>
  <c r="J119" i="10"/>
  <c r="J521" i="10" s="1"/>
  <c r="I119" i="10"/>
  <c r="I521" i="10" s="1"/>
  <c r="H119" i="10"/>
  <c r="H521" i="10" s="1"/>
  <c r="G119" i="10"/>
  <c r="F119" i="10"/>
  <c r="E119" i="10"/>
  <c r="D119" i="10"/>
  <c r="AT118" i="10"/>
  <c r="AS118" i="10"/>
  <c r="AR118" i="10"/>
  <c r="AQ118" i="10"/>
  <c r="AP118" i="10"/>
  <c r="AM118" i="10"/>
  <c r="AL118" i="10"/>
  <c r="AL520" i="10" s="1"/>
  <c r="AK118" i="10"/>
  <c r="AK520" i="10" s="1"/>
  <c r="AJ118" i="10"/>
  <c r="AJ520" i="10" s="1"/>
  <c r="AI118" i="10"/>
  <c r="AI520" i="10" s="1"/>
  <c r="AH118" i="10"/>
  <c r="AG118" i="10"/>
  <c r="AF118" i="10"/>
  <c r="AE118" i="10"/>
  <c r="AD118" i="10"/>
  <c r="AC118" i="10"/>
  <c r="AB118" i="10"/>
  <c r="Z118" i="10"/>
  <c r="Y118" i="10"/>
  <c r="X118" i="10"/>
  <c r="W118" i="10"/>
  <c r="V118" i="10"/>
  <c r="U118" i="10"/>
  <c r="U520" i="10" s="1"/>
  <c r="T118" i="10"/>
  <c r="T520" i="10" s="1"/>
  <c r="S118" i="10"/>
  <c r="R118" i="10"/>
  <c r="Q118" i="10"/>
  <c r="P118" i="10"/>
  <c r="O118" i="10"/>
  <c r="N118" i="10"/>
  <c r="M118" i="10"/>
  <c r="L118" i="10"/>
  <c r="K118" i="10"/>
  <c r="J118" i="10"/>
  <c r="I118" i="10"/>
  <c r="I520" i="10" s="1"/>
  <c r="H118" i="10"/>
  <c r="H520" i="10" s="1"/>
  <c r="G118" i="10"/>
  <c r="F118" i="10"/>
  <c r="E118" i="10"/>
  <c r="D118" i="10"/>
  <c r="AT117" i="10"/>
  <c r="AS117" i="10"/>
  <c r="AR117" i="10"/>
  <c r="AQ117" i="10"/>
  <c r="AP117" i="10"/>
  <c r="AM117" i="10"/>
  <c r="AL117" i="10"/>
  <c r="AK117" i="10"/>
  <c r="AJ117" i="10"/>
  <c r="AJ519" i="10" s="1"/>
  <c r="AI117" i="10"/>
  <c r="AI519" i="10" s="1"/>
  <c r="AH117" i="10"/>
  <c r="AH519" i="10" s="1"/>
  <c r="AG117" i="10"/>
  <c r="AG519" i="10" s="1"/>
  <c r="AF117" i="10"/>
  <c r="AE117" i="10"/>
  <c r="AD117" i="10"/>
  <c r="AC117" i="10"/>
  <c r="AB117" i="10"/>
  <c r="Z117" i="10"/>
  <c r="Y117" i="10"/>
  <c r="X117" i="10"/>
  <c r="W117" i="10"/>
  <c r="V117" i="10"/>
  <c r="U117" i="10"/>
  <c r="U519" i="10" s="1"/>
  <c r="T117" i="10"/>
  <c r="T519" i="10" s="1"/>
  <c r="S117" i="10"/>
  <c r="S519" i="10" s="1"/>
  <c r="R117" i="10"/>
  <c r="R519" i="10" s="1"/>
  <c r="Q117" i="10"/>
  <c r="P117" i="10"/>
  <c r="O117" i="10"/>
  <c r="N117" i="10"/>
  <c r="M117" i="10"/>
  <c r="L117" i="10"/>
  <c r="K117" i="10"/>
  <c r="J117" i="10"/>
  <c r="I117" i="10"/>
  <c r="H117" i="10"/>
  <c r="G117" i="10"/>
  <c r="F117" i="10"/>
  <c r="E117" i="10"/>
  <c r="E519" i="10" s="1"/>
  <c r="D117" i="10"/>
  <c r="D519" i="10" s="1"/>
  <c r="AT116" i="10"/>
  <c r="AS116" i="10"/>
  <c r="AR116" i="10"/>
  <c r="AQ116" i="10"/>
  <c r="AP116" i="10"/>
  <c r="AM116" i="10"/>
  <c r="AL116" i="10"/>
  <c r="AK116" i="10"/>
  <c r="AJ116" i="10"/>
  <c r="AI116" i="10"/>
  <c r="AH116" i="10"/>
  <c r="AH518" i="10" s="1"/>
  <c r="AG116" i="10"/>
  <c r="AG518" i="10" s="1"/>
  <c r="AF116" i="10"/>
  <c r="AE116" i="10"/>
  <c r="AD116" i="10"/>
  <c r="AC116" i="10"/>
  <c r="AB116" i="10"/>
  <c r="Z116" i="10"/>
  <c r="Y116" i="10"/>
  <c r="X116" i="10"/>
  <c r="W116" i="10"/>
  <c r="V116" i="10"/>
  <c r="U116" i="10"/>
  <c r="T116" i="10"/>
  <c r="S116" i="10"/>
  <c r="S518" i="10" s="1"/>
  <c r="R116" i="10"/>
  <c r="R518" i="10" s="1"/>
  <c r="Q116" i="10"/>
  <c r="Q518" i="10" s="1"/>
  <c r="P116" i="10"/>
  <c r="P518" i="10" s="1"/>
  <c r="O116" i="10"/>
  <c r="N116" i="10"/>
  <c r="M116" i="10"/>
  <c r="L116" i="10"/>
  <c r="K116" i="10"/>
  <c r="J116" i="10"/>
  <c r="I116" i="10"/>
  <c r="H116" i="10"/>
  <c r="G116" i="10"/>
  <c r="F116" i="10"/>
  <c r="E116" i="10"/>
  <c r="E518" i="10" s="1"/>
  <c r="D116" i="10"/>
  <c r="D518" i="10" s="1"/>
  <c r="AT115" i="10"/>
  <c r="AT517" i="10" s="1"/>
  <c r="AS115" i="10"/>
  <c r="AS517" i="10" s="1"/>
  <c r="AR115" i="10"/>
  <c r="AQ115" i="10"/>
  <c r="AP115" i="10"/>
  <c r="AM115" i="10"/>
  <c r="AL115" i="10"/>
  <c r="AK115" i="10"/>
  <c r="AJ115" i="10"/>
  <c r="AI115" i="10"/>
  <c r="AH115" i="10"/>
  <c r="AG115" i="10"/>
  <c r="AF115" i="10"/>
  <c r="AE115" i="10"/>
  <c r="AD115" i="10"/>
  <c r="AD517" i="10" s="1"/>
  <c r="AC115" i="10"/>
  <c r="AC517" i="10" s="1"/>
  <c r="AB115" i="10"/>
  <c r="Z115" i="10"/>
  <c r="Y115" i="10"/>
  <c r="X115" i="10"/>
  <c r="W115" i="10"/>
  <c r="V115" i="10"/>
  <c r="U115" i="10"/>
  <c r="T115" i="10"/>
  <c r="S115" i="10"/>
  <c r="R115" i="10"/>
  <c r="Q115" i="10"/>
  <c r="Q517" i="10" s="1"/>
  <c r="P115" i="10"/>
  <c r="P517" i="10" s="1"/>
  <c r="O115" i="10"/>
  <c r="N115" i="10"/>
  <c r="M115" i="10"/>
  <c r="L115" i="10"/>
  <c r="K115" i="10"/>
  <c r="J115" i="10"/>
  <c r="I115" i="10"/>
  <c r="H115" i="10"/>
  <c r="G115" i="10"/>
  <c r="F115" i="10"/>
  <c r="E115" i="10"/>
  <c r="D115" i="10"/>
  <c r="AT114" i="10"/>
  <c r="AT516" i="10" s="1"/>
  <c r="AS114" i="10"/>
  <c r="AS516" i="10" s="1"/>
  <c r="AR114" i="10"/>
  <c r="AR516" i="10" s="1"/>
  <c r="AQ114" i="10"/>
  <c r="AQ516" i="10" s="1"/>
  <c r="AP114" i="10"/>
  <c r="AM114" i="10"/>
  <c r="AL114" i="10"/>
  <c r="AK114" i="10"/>
  <c r="AJ114" i="10"/>
  <c r="AI114" i="10"/>
  <c r="AH114" i="10"/>
  <c r="AG114" i="10"/>
  <c r="AF114" i="10"/>
  <c r="AE114" i="10"/>
  <c r="AD114" i="10"/>
  <c r="AD516" i="10" s="1"/>
  <c r="AC114" i="10"/>
  <c r="AC516" i="10" s="1"/>
  <c r="AB114" i="10"/>
  <c r="AB516" i="10" s="1"/>
  <c r="Z114" i="10"/>
  <c r="Z516" i="10" s="1"/>
  <c r="Y114" i="10"/>
  <c r="X114" i="10"/>
  <c r="W114" i="10"/>
  <c r="V114" i="10"/>
  <c r="U114" i="10"/>
  <c r="T114" i="10"/>
  <c r="S114" i="10"/>
  <c r="R114" i="10"/>
  <c r="Q114" i="10"/>
  <c r="P114" i="10"/>
  <c r="O114" i="10"/>
  <c r="N114" i="10"/>
  <c r="M114" i="10"/>
  <c r="M516" i="10" s="1"/>
  <c r="L114" i="10"/>
  <c r="L516" i="10" s="1"/>
  <c r="K114" i="10"/>
  <c r="J114" i="10"/>
  <c r="I114" i="10"/>
  <c r="H114" i="10"/>
  <c r="G114" i="10"/>
  <c r="F114" i="10"/>
  <c r="E114" i="10"/>
  <c r="D114" i="10"/>
  <c r="AT113" i="10"/>
  <c r="AS113" i="10"/>
  <c r="AR113" i="10"/>
  <c r="AR515" i="10" s="1"/>
  <c r="AQ113" i="10"/>
  <c r="AQ515" i="10" s="1"/>
  <c r="AP113" i="10"/>
  <c r="AM113" i="10"/>
  <c r="AL113" i="10"/>
  <c r="AK113" i="10"/>
  <c r="AJ113" i="10"/>
  <c r="AI113" i="10"/>
  <c r="AH113" i="10"/>
  <c r="AG113" i="10"/>
  <c r="AF113" i="10"/>
  <c r="AE113" i="10"/>
  <c r="AD113" i="10"/>
  <c r="AC113" i="10"/>
  <c r="AB113" i="10"/>
  <c r="AB515" i="10" s="1"/>
  <c r="Z113" i="10"/>
  <c r="Z515" i="10" s="1"/>
  <c r="Y113" i="10"/>
  <c r="Y515" i="10" s="1"/>
  <c r="X113" i="10"/>
  <c r="X515" i="10" s="1"/>
  <c r="W113" i="10"/>
  <c r="V113" i="10"/>
  <c r="U113" i="10"/>
  <c r="T113" i="10"/>
  <c r="S113" i="10"/>
  <c r="R113" i="10"/>
  <c r="Q113" i="10"/>
  <c r="P113" i="10"/>
  <c r="O113" i="10"/>
  <c r="N113" i="10"/>
  <c r="M113" i="10"/>
  <c r="M515" i="10" s="1"/>
  <c r="L113" i="10"/>
  <c r="L515" i="10" s="1"/>
  <c r="K113" i="10"/>
  <c r="K515" i="10" s="1"/>
  <c r="J113" i="10"/>
  <c r="J515" i="10" s="1"/>
  <c r="I113" i="10"/>
  <c r="H113" i="10"/>
  <c r="G113" i="10"/>
  <c r="F113" i="10"/>
  <c r="E113" i="10"/>
  <c r="D113" i="10"/>
  <c r="AT112" i="10"/>
  <c r="AS112" i="10"/>
  <c r="AR112" i="10"/>
  <c r="AQ112" i="10"/>
  <c r="AP112" i="10"/>
  <c r="AM112" i="10"/>
  <c r="AL112" i="10"/>
  <c r="AL514" i="10" s="1"/>
  <c r="AK112" i="10"/>
  <c r="AK514" i="10" s="1"/>
  <c r="AJ112" i="10"/>
  <c r="AI112" i="10"/>
  <c r="AH112" i="10"/>
  <c r="AG112" i="10"/>
  <c r="AF112" i="10"/>
  <c r="AE112" i="10"/>
  <c r="AD112" i="10"/>
  <c r="AC112" i="10"/>
  <c r="AB112" i="10"/>
  <c r="Z112" i="10"/>
  <c r="Y112" i="10"/>
  <c r="Y514" i="10" s="1"/>
  <c r="X112" i="10"/>
  <c r="X514" i="10" s="1"/>
  <c r="W112" i="10"/>
  <c r="V112" i="10"/>
  <c r="U112" i="10"/>
  <c r="T112" i="10"/>
  <c r="S112" i="10"/>
  <c r="R112" i="10"/>
  <c r="Q112" i="10"/>
  <c r="P112" i="10"/>
  <c r="O112" i="10"/>
  <c r="N112" i="10"/>
  <c r="M112" i="10"/>
  <c r="L112" i="10"/>
  <c r="K112" i="10"/>
  <c r="K514" i="10" s="1"/>
  <c r="J112" i="10"/>
  <c r="J514" i="10" s="1"/>
  <c r="I112" i="10"/>
  <c r="I514" i="10" s="1"/>
  <c r="H112" i="10"/>
  <c r="H514" i="10" s="1"/>
  <c r="G112" i="10"/>
  <c r="F112" i="10"/>
  <c r="E112" i="10"/>
  <c r="D112" i="10"/>
  <c r="AT111" i="10"/>
  <c r="AS111" i="10"/>
  <c r="AR111" i="10"/>
  <c r="AQ111" i="10"/>
  <c r="AP111" i="10"/>
  <c r="AM111" i="10"/>
  <c r="AL111" i="10"/>
  <c r="AL513" i="10" s="1"/>
  <c r="AK111" i="10"/>
  <c r="AK513" i="10" s="1"/>
  <c r="AJ111" i="10"/>
  <c r="AJ513" i="10" s="1"/>
  <c r="AI111" i="10"/>
  <c r="AI513" i="10" s="1"/>
  <c r="AH111" i="10"/>
  <c r="AG111" i="10"/>
  <c r="AF111" i="10"/>
  <c r="AE111" i="10"/>
  <c r="AD111" i="10"/>
  <c r="AC111" i="10"/>
  <c r="AB111" i="10"/>
  <c r="Z111" i="10"/>
  <c r="Y111" i="10"/>
  <c r="X111" i="10"/>
  <c r="W111" i="10"/>
  <c r="V111" i="10"/>
  <c r="U111" i="10"/>
  <c r="U513" i="10" s="1"/>
  <c r="T111" i="10"/>
  <c r="T513" i="10" s="1"/>
  <c r="S111" i="10"/>
  <c r="R111" i="10"/>
  <c r="Q111" i="10"/>
  <c r="P111" i="10"/>
  <c r="O111" i="10"/>
  <c r="N111" i="10"/>
  <c r="M111" i="10"/>
  <c r="L111" i="10"/>
  <c r="K111" i="10"/>
  <c r="J111" i="10"/>
  <c r="I111" i="10"/>
  <c r="I513" i="10" s="1"/>
  <c r="H111" i="10"/>
  <c r="H513" i="10" s="1"/>
  <c r="G111" i="10"/>
  <c r="F111" i="10"/>
  <c r="E111" i="10"/>
  <c r="D111" i="10"/>
  <c r="AT110" i="10"/>
  <c r="AS110" i="10"/>
  <c r="AR110" i="10"/>
  <c r="AQ110" i="10"/>
  <c r="AP110" i="10"/>
  <c r="AM110" i="10"/>
  <c r="AL110" i="10"/>
  <c r="AK110" i="10"/>
  <c r="AJ110" i="10"/>
  <c r="AJ512" i="10" s="1"/>
  <c r="AI110" i="10"/>
  <c r="AI512" i="10" s="1"/>
  <c r="AH110" i="10"/>
  <c r="AH512" i="10" s="1"/>
  <c r="AG110" i="10"/>
  <c r="AG512" i="10" s="1"/>
  <c r="AF110" i="10"/>
  <c r="AE110" i="10"/>
  <c r="AD110" i="10"/>
  <c r="AC110" i="10"/>
  <c r="AB110" i="10"/>
  <c r="Z110" i="10"/>
  <c r="Y110" i="10"/>
  <c r="X110" i="10"/>
  <c r="W110" i="10"/>
  <c r="V110" i="10"/>
  <c r="U110" i="10"/>
  <c r="U512" i="10" s="1"/>
  <c r="T110" i="10"/>
  <c r="T512" i="10" s="1"/>
  <c r="S110" i="10"/>
  <c r="S512" i="10" s="1"/>
  <c r="R110" i="10"/>
  <c r="R512" i="10" s="1"/>
  <c r="Q110" i="10"/>
  <c r="P110" i="10"/>
  <c r="O110" i="10"/>
  <c r="N110" i="10"/>
  <c r="M110" i="10"/>
  <c r="L110" i="10"/>
  <c r="K110" i="10"/>
  <c r="J110" i="10"/>
  <c r="I110" i="10"/>
  <c r="H110" i="10"/>
  <c r="G110" i="10"/>
  <c r="F110" i="10"/>
  <c r="E110" i="10"/>
  <c r="E512" i="10" s="1"/>
  <c r="D110" i="10"/>
  <c r="D512" i="10" s="1"/>
  <c r="AT109" i="10"/>
  <c r="AS109" i="10"/>
  <c r="AR109" i="10"/>
  <c r="AQ109" i="10"/>
  <c r="AP109" i="10"/>
  <c r="AM109" i="10"/>
  <c r="AL109" i="10"/>
  <c r="AK109" i="10"/>
  <c r="AJ109" i="10"/>
  <c r="AI109" i="10"/>
  <c r="AH109" i="10"/>
  <c r="AH511" i="10" s="1"/>
  <c r="AG109" i="10"/>
  <c r="AG511" i="10" s="1"/>
  <c r="AF109" i="10"/>
  <c r="AE109" i="10"/>
  <c r="AD109" i="10"/>
  <c r="AC109" i="10"/>
  <c r="AB109" i="10"/>
  <c r="Z109" i="10"/>
  <c r="Y109" i="10"/>
  <c r="X109" i="10"/>
  <c r="W109" i="10"/>
  <c r="V109" i="10"/>
  <c r="U109" i="10"/>
  <c r="T109" i="10"/>
  <c r="S109" i="10"/>
  <c r="S511" i="10" s="1"/>
  <c r="R109" i="10"/>
  <c r="R511" i="10" s="1"/>
  <c r="Q109" i="10"/>
  <c r="Q511" i="10" s="1"/>
  <c r="P109" i="10"/>
  <c r="P511" i="10" s="1"/>
  <c r="O109" i="10"/>
  <c r="N109" i="10"/>
  <c r="M109" i="10"/>
  <c r="L109" i="10"/>
  <c r="K109" i="10"/>
  <c r="J109" i="10"/>
  <c r="I109" i="10"/>
  <c r="H109" i="10"/>
  <c r="G109" i="10"/>
  <c r="F109" i="10"/>
  <c r="E109" i="10"/>
  <c r="E511" i="10" s="1"/>
  <c r="D109" i="10"/>
  <c r="D511" i="10" s="1"/>
  <c r="AT108" i="10"/>
  <c r="AT510" i="10" s="1"/>
  <c r="AS108" i="10"/>
  <c r="AS510" i="10" s="1"/>
  <c r="AR108" i="10"/>
  <c r="AQ108" i="10"/>
  <c r="AP108" i="10"/>
  <c r="AM108" i="10"/>
  <c r="AL108" i="10"/>
  <c r="AK108" i="10"/>
  <c r="AJ108" i="10"/>
  <c r="AI108" i="10"/>
  <c r="AH108" i="10"/>
  <c r="AG108" i="10"/>
  <c r="AF108" i="10"/>
  <c r="AE108" i="10"/>
  <c r="AD108" i="10"/>
  <c r="AD510" i="10" s="1"/>
  <c r="AC108" i="10"/>
  <c r="AC510" i="10" s="1"/>
  <c r="AB108" i="10"/>
  <c r="Z108" i="10"/>
  <c r="Y108" i="10"/>
  <c r="X108" i="10"/>
  <c r="W108" i="10"/>
  <c r="V108" i="10"/>
  <c r="U108" i="10"/>
  <c r="T108" i="10"/>
  <c r="S108" i="10"/>
  <c r="R108" i="10"/>
  <c r="Q108" i="10"/>
  <c r="Q510" i="10" s="1"/>
  <c r="P108" i="10"/>
  <c r="P510" i="10" s="1"/>
  <c r="O108" i="10"/>
  <c r="N108" i="10"/>
  <c r="M108" i="10"/>
  <c r="L108" i="10"/>
  <c r="K108" i="10"/>
  <c r="J108" i="10"/>
  <c r="I108" i="10"/>
  <c r="H108" i="10"/>
  <c r="G108" i="10"/>
  <c r="F108" i="10"/>
  <c r="E108" i="10"/>
  <c r="D108" i="10"/>
  <c r="AT107" i="10"/>
  <c r="AT509" i="10" s="1"/>
  <c r="AS107" i="10"/>
  <c r="AS509" i="10" s="1"/>
  <c r="AR107" i="10"/>
  <c r="AR509" i="10" s="1"/>
  <c r="AQ107" i="10"/>
  <c r="AQ509" i="10" s="1"/>
  <c r="AP107" i="10"/>
  <c r="AM107" i="10"/>
  <c r="AL107" i="10"/>
  <c r="AK107" i="10"/>
  <c r="AJ107" i="10"/>
  <c r="AI107" i="10"/>
  <c r="AH107" i="10"/>
  <c r="AG107" i="10"/>
  <c r="AF107" i="10"/>
  <c r="AE107" i="10"/>
  <c r="AD107" i="10"/>
  <c r="AD509" i="10" s="1"/>
  <c r="AC107" i="10"/>
  <c r="AC509" i="10" s="1"/>
  <c r="AB107" i="10"/>
  <c r="AB509" i="10" s="1"/>
  <c r="Z107" i="10"/>
  <c r="Z509" i="10" s="1"/>
  <c r="Y107" i="10"/>
  <c r="X107" i="10"/>
  <c r="W107" i="10"/>
  <c r="V107" i="10"/>
  <c r="U107" i="10"/>
  <c r="T107" i="10"/>
  <c r="S107" i="10"/>
  <c r="R107" i="10"/>
  <c r="Q107" i="10"/>
  <c r="P107" i="10"/>
  <c r="O107" i="10"/>
  <c r="N107" i="10"/>
  <c r="M107" i="10"/>
  <c r="M509" i="10" s="1"/>
  <c r="L107" i="10"/>
  <c r="L509" i="10" s="1"/>
  <c r="K107" i="10"/>
  <c r="J107" i="10"/>
  <c r="I107" i="10"/>
  <c r="H107" i="10"/>
  <c r="G107" i="10"/>
  <c r="F107" i="10"/>
  <c r="E107" i="10"/>
  <c r="D107" i="10"/>
  <c r="AT106" i="10"/>
  <c r="AS106" i="10"/>
  <c r="AR106" i="10"/>
  <c r="AR508" i="10" s="1"/>
  <c r="AQ106" i="10"/>
  <c r="AQ508" i="10" s="1"/>
  <c r="AP106" i="10"/>
  <c r="AM106" i="10"/>
  <c r="AL106" i="10"/>
  <c r="AK106" i="10"/>
  <c r="AJ106" i="10"/>
  <c r="AI106" i="10"/>
  <c r="AH106" i="10"/>
  <c r="AG106" i="10"/>
  <c r="AF106" i="10"/>
  <c r="AE106" i="10"/>
  <c r="AD106" i="10"/>
  <c r="AC106" i="10"/>
  <c r="AB106" i="10"/>
  <c r="AB508" i="10" s="1"/>
  <c r="Z106" i="10"/>
  <c r="Z508" i="10" s="1"/>
  <c r="Y106" i="10"/>
  <c r="Y508" i="10" s="1"/>
  <c r="X106" i="10"/>
  <c r="X508" i="10" s="1"/>
  <c r="W106" i="10"/>
  <c r="V106" i="10"/>
  <c r="U106" i="10"/>
  <c r="T106" i="10"/>
  <c r="S106" i="10"/>
  <c r="R106" i="10"/>
  <c r="Q106" i="10"/>
  <c r="P106" i="10"/>
  <c r="O106" i="10"/>
  <c r="N106" i="10"/>
  <c r="M106" i="10"/>
  <c r="M508" i="10" s="1"/>
  <c r="L106" i="10"/>
  <c r="L508" i="10" s="1"/>
  <c r="K106" i="10"/>
  <c r="K508" i="10" s="1"/>
  <c r="J106" i="10"/>
  <c r="J508" i="10" s="1"/>
  <c r="I106" i="10"/>
  <c r="H106" i="10"/>
  <c r="G106" i="10"/>
  <c r="F106" i="10"/>
  <c r="E106" i="10"/>
  <c r="D106" i="10"/>
  <c r="AT105" i="10"/>
  <c r="AS105" i="10"/>
  <c r="AR105" i="10"/>
  <c r="AQ105" i="10"/>
  <c r="AP105" i="10"/>
  <c r="AM105" i="10"/>
  <c r="AL105" i="10"/>
  <c r="AL507" i="10" s="1"/>
  <c r="AK105" i="10"/>
  <c r="AK507" i="10" s="1"/>
  <c r="AJ105" i="10"/>
  <c r="AI105" i="10"/>
  <c r="AH105" i="10"/>
  <c r="AG105" i="10"/>
  <c r="AF105" i="10"/>
  <c r="AE105" i="10"/>
  <c r="AD105" i="10"/>
  <c r="AC105" i="10"/>
  <c r="AB105" i="10"/>
  <c r="Z105" i="10"/>
  <c r="Y105" i="10"/>
  <c r="Y507" i="10" s="1"/>
  <c r="X105" i="10"/>
  <c r="X507" i="10" s="1"/>
  <c r="W105" i="10"/>
  <c r="V105" i="10"/>
  <c r="U105" i="10"/>
  <c r="T105" i="10"/>
  <c r="S105" i="10"/>
  <c r="R105" i="10"/>
  <c r="Q105" i="10"/>
  <c r="P105" i="10"/>
  <c r="O105" i="10"/>
  <c r="N105" i="10"/>
  <c r="M105" i="10"/>
  <c r="L105" i="10"/>
  <c r="K105" i="10"/>
  <c r="K507" i="10" s="1"/>
  <c r="J105" i="10"/>
  <c r="J507" i="10" s="1"/>
  <c r="I105" i="10"/>
  <c r="I507" i="10" s="1"/>
  <c r="H105" i="10"/>
  <c r="H507" i="10" s="1"/>
  <c r="G105" i="10"/>
  <c r="F105" i="10"/>
  <c r="E105" i="10"/>
  <c r="D105" i="10"/>
  <c r="AT104" i="10"/>
  <c r="AS104" i="10"/>
  <c r="AR104" i="10"/>
  <c r="AQ104" i="10"/>
  <c r="AP104" i="10"/>
  <c r="AM104" i="10"/>
  <c r="AL104" i="10"/>
  <c r="AL506" i="10" s="1"/>
  <c r="AK104" i="10"/>
  <c r="AK506" i="10" s="1"/>
  <c r="AJ104" i="10"/>
  <c r="AJ506" i="10" s="1"/>
  <c r="AI104" i="10"/>
  <c r="AI506" i="10" s="1"/>
  <c r="AH104" i="10"/>
  <c r="AG104" i="10"/>
  <c r="AF104" i="10"/>
  <c r="AE104" i="10"/>
  <c r="AD104" i="10"/>
  <c r="AC104" i="10"/>
  <c r="AB104" i="10"/>
  <c r="Z104" i="10"/>
  <c r="Y104" i="10"/>
  <c r="X104" i="10"/>
  <c r="W104" i="10"/>
  <c r="V104" i="10"/>
  <c r="U104" i="10"/>
  <c r="U506" i="10" s="1"/>
  <c r="T104" i="10"/>
  <c r="T506" i="10" s="1"/>
  <c r="S104" i="10"/>
  <c r="R104" i="10"/>
  <c r="Q104" i="10"/>
  <c r="P104" i="10"/>
  <c r="O104" i="10"/>
  <c r="N104" i="10"/>
  <c r="M104" i="10"/>
  <c r="L104" i="10"/>
  <c r="K104" i="10"/>
  <c r="J104" i="10"/>
  <c r="I104" i="10"/>
  <c r="I506" i="10" s="1"/>
  <c r="H104" i="10"/>
  <c r="H506" i="10" s="1"/>
  <c r="G104" i="10"/>
  <c r="F104" i="10"/>
  <c r="E104" i="10"/>
  <c r="D104" i="10"/>
  <c r="AT103" i="10"/>
  <c r="AS103" i="10"/>
  <c r="AR103" i="10"/>
  <c r="AQ103" i="10"/>
  <c r="AP103" i="10"/>
  <c r="AM103" i="10"/>
  <c r="AL103" i="10"/>
  <c r="AK103" i="10"/>
  <c r="AJ103" i="10"/>
  <c r="AJ505" i="10" s="1"/>
  <c r="AI103" i="10"/>
  <c r="AI505" i="10" s="1"/>
  <c r="AH103" i="10"/>
  <c r="AH505" i="10" s="1"/>
  <c r="AG103" i="10"/>
  <c r="AG505" i="10" s="1"/>
  <c r="AF103" i="10"/>
  <c r="AE103" i="10"/>
  <c r="AD103" i="10"/>
  <c r="AC103" i="10"/>
  <c r="AB103" i="10"/>
  <c r="Z103" i="10"/>
  <c r="Y103" i="10"/>
  <c r="X103" i="10"/>
  <c r="W103" i="10"/>
  <c r="V103" i="10"/>
  <c r="U103" i="10"/>
  <c r="U505" i="10" s="1"/>
  <c r="T103" i="10"/>
  <c r="T505" i="10" s="1"/>
  <c r="S103" i="10"/>
  <c r="S505" i="10" s="1"/>
  <c r="R103" i="10"/>
  <c r="Q103" i="10"/>
  <c r="P103" i="10"/>
  <c r="O103" i="10"/>
  <c r="N103" i="10"/>
  <c r="M103" i="10"/>
  <c r="L103" i="10"/>
  <c r="K103" i="10"/>
  <c r="J103" i="10"/>
  <c r="I103" i="10"/>
  <c r="H103" i="10"/>
  <c r="G103" i="10"/>
  <c r="F103" i="10"/>
  <c r="E103" i="10"/>
  <c r="E505" i="10" s="1"/>
  <c r="D103" i="10"/>
  <c r="D505" i="10" s="1"/>
  <c r="AT102" i="10"/>
  <c r="AS102" i="10"/>
  <c r="AR102" i="10"/>
  <c r="AQ102" i="10"/>
  <c r="AP102" i="10"/>
  <c r="AM102" i="10"/>
  <c r="AL102" i="10"/>
  <c r="AK102" i="10"/>
  <c r="AJ102" i="10"/>
  <c r="AI102" i="10"/>
  <c r="AH102" i="10"/>
  <c r="AH504" i="10" s="1"/>
  <c r="AG102" i="10"/>
  <c r="AG504" i="10" s="1"/>
  <c r="AF102" i="10"/>
  <c r="AE102" i="10"/>
  <c r="AD102" i="10"/>
  <c r="AC102" i="10"/>
  <c r="AB102" i="10"/>
  <c r="Z102" i="10"/>
  <c r="Y102" i="10"/>
  <c r="X102" i="10"/>
  <c r="W102" i="10"/>
  <c r="V102" i="10"/>
  <c r="U102" i="10"/>
  <c r="T102" i="10"/>
  <c r="S102" i="10"/>
  <c r="S504" i="10" s="1"/>
  <c r="R102" i="10"/>
  <c r="R504" i="10" s="1"/>
  <c r="Q102" i="10"/>
  <c r="Q504" i="10" s="1"/>
  <c r="P102" i="10"/>
  <c r="P504" i="10" s="1"/>
  <c r="O102" i="10"/>
  <c r="N102" i="10"/>
  <c r="M102" i="10"/>
  <c r="L102" i="10"/>
  <c r="K102" i="10"/>
  <c r="J102" i="10"/>
  <c r="I102" i="10"/>
  <c r="H102" i="10"/>
  <c r="G102" i="10"/>
  <c r="F102" i="10"/>
  <c r="E102" i="10"/>
  <c r="E504" i="10" s="1"/>
  <c r="D102" i="10"/>
  <c r="D504" i="10" s="1"/>
  <c r="AT101" i="10"/>
  <c r="AT503" i="10" s="1"/>
  <c r="AS101" i="10"/>
  <c r="AS503" i="10" s="1"/>
  <c r="AR101" i="10"/>
  <c r="AQ101" i="10"/>
  <c r="AP101" i="10"/>
  <c r="AM101" i="10"/>
  <c r="AL101" i="10"/>
  <c r="AK101" i="10"/>
  <c r="AJ101" i="10"/>
  <c r="AI101" i="10"/>
  <c r="AH101" i="10"/>
  <c r="AG101" i="10"/>
  <c r="AF101" i="10"/>
  <c r="AE101" i="10"/>
  <c r="AD101" i="10"/>
  <c r="AD503" i="10" s="1"/>
  <c r="AC101" i="10"/>
  <c r="AC503" i="10" s="1"/>
  <c r="AB101" i="10"/>
  <c r="Z101" i="10"/>
  <c r="Y101" i="10"/>
  <c r="X101" i="10"/>
  <c r="W101" i="10"/>
  <c r="V101" i="10"/>
  <c r="U101" i="10"/>
  <c r="T101" i="10"/>
  <c r="S101" i="10"/>
  <c r="R101" i="10"/>
  <c r="Q101" i="10"/>
  <c r="Q503" i="10" s="1"/>
  <c r="P101" i="10"/>
  <c r="P503" i="10" s="1"/>
  <c r="O101" i="10"/>
  <c r="N101" i="10"/>
  <c r="M101" i="10"/>
  <c r="L101" i="10"/>
  <c r="K101" i="10"/>
  <c r="J101" i="10"/>
  <c r="I101" i="10"/>
  <c r="H101" i="10"/>
  <c r="G101" i="10"/>
  <c r="F101" i="10"/>
  <c r="E101" i="10"/>
  <c r="D101" i="10"/>
  <c r="AT100" i="10"/>
  <c r="AT502" i="10" s="1"/>
  <c r="AS100" i="10"/>
  <c r="AS502" i="10" s="1"/>
  <c r="AR100" i="10"/>
  <c r="AR502" i="10" s="1"/>
  <c r="AQ100" i="10"/>
  <c r="AQ502" i="10" s="1"/>
  <c r="AP100" i="10"/>
  <c r="AM100" i="10"/>
  <c r="AL100" i="10"/>
  <c r="AK100" i="10"/>
  <c r="AJ100" i="10"/>
  <c r="AI100" i="10"/>
  <c r="AH100" i="10"/>
  <c r="AG100" i="10"/>
  <c r="AF100" i="10"/>
  <c r="AE100" i="10"/>
  <c r="AD100" i="10"/>
  <c r="AD502" i="10" s="1"/>
  <c r="AC100" i="10"/>
  <c r="AC502" i="10" s="1"/>
  <c r="AB100" i="10"/>
  <c r="AB502" i="10" s="1"/>
  <c r="Z100" i="10"/>
  <c r="Z502" i="10" s="1"/>
  <c r="Y100" i="10"/>
  <c r="X100" i="10"/>
  <c r="W100" i="10"/>
  <c r="V100" i="10"/>
  <c r="U100" i="10"/>
  <c r="T100" i="10"/>
  <c r="S100" i="10"/>
  <c r="R100" i="10"/>
  <c r="Q100" i="10"/>
  <c r="P100" i="10"/>
  <c r="O100" i="10"/>
  <c r="N100" i="10"/>
  <c r="M100" i="10"/>
  <c r="M502" i="10" s="1"/>
  <c r="L100" i="10"/>
  <c r="L502" i="10" s="1"/>
  <c r="K100" i="10"/>
  <c r="J100" i="10"/>
  <c r="I100" i="10"/>
  <c r="H100" i="10"/>
  <c r="G100" i="10"/>
  <c r="F100" i="10"/>
  <c r="E100" i="10"/>
  <c r="D100" i="10"/>
  <c r="AT99" i="10"/>
  <c r="AS99" i="10"/>
  <c r="AR99" i="10"/>
  <c r="AR501" i="10" s="1"/>
  <c r="AQ99" i="10"/>
  <c r="AQ501" i="10" s="1"/>
  <c r="AP99" i="10"/>
  <c r="AM99" i="10"/>
  <c r="AL99" i="10"/>
  <c r="AK99" i="10"/>
  <c r="AJ99" i="10"/>
  <c r="AI99" i="10"/>
  <c r="AH99" i="10"/>
  <c r="AG99" i="10"/>
  <c r="AF99" i="10"/>
  <c r="AE99" i="10"/>
  <c r="AD99" i="10"/>
  <c r="AC99" i="10"/>
  <c r="AB99" i="10"/>
  <c r="AB501" i="10" s="1"/>
  <c r="Z99" i="10"/>
  <c r="Z501" i="10" s="1"/>
  <c r="Y99" i="10"/>
  <c r="Y501" i="10" s="1"/>
  <c r="X99" i="10"/>
  <c r="X501" i="10" s="1"/>
  <c r="W99" i="10"/>
  <c r="V99" i="10"/>
  <c r="U99" i="10"/>
  <c r="T99" i="10"/>
  <c r="S99" i="10"/>
  <c r="R99" i="10"/>
  <c r="Q99" i="10"/>
  <c r="P99" i="10"/>
  <c r="O99" i="10"/>
  <c r="N99" i="10"/>
  <c r="M99" i="10"/>
  <c r="M501" i="10" s="1"/>
  <c r="L99" i="10"/>
  <c r="L501" i="10" s="1"/>
  <c r="K99" i="10"/>
  <c r="K501" i="10" s="1"/>
  <c r="J99" i="10"/>
  <c r="J501" i="10" s="1"/>
  <c r="I99" i="10"/>
  <c r="H99" i="10"/>
  <c r="G99" i="10"/>
  <c r="F99" i="10"/>
  <c r="E99" i="10"/>
  <c r="D99" i="10"/>
  <c r="AT98" i="10"/>
  <c r="AS98" i="10"/>
  <c r="AR98" i="10"/>
  <c r="AQ98" i="10"/>
  <c r="AP98" i="10"/>
  <c r="AM98" i="10"/>
  <c r="AL98" i="10"/>
  <c r="AL500" i="10" s="1"/>
  <c r="AK98" i="10"/>
  <c r="AK500" i="10" s="1"/>
  <c r="AJ98" i="10"/>
  <c r="AI98" i="10"/>
  <c r="AH98" i="10"/>
  <c r="AG98" i="10"/>
  <c r="AF98" i="10"/>
  <c r="AE98" i="10"/>
  <c r="AD98" i="10"/>
  <c r="AC98" i="10"/>
  <c r="AB98" i="10"/>
  <c r="Z98" i="10"/>
  <c r="Y98" i="10"/>
  <c r="Y500" i="10" s="1"/>
  <c r="X98" i="10"/>
  <c r="X500" i="10" s="1"/>
  <c r="W98" i="10"/>
  <c r="V98" i="10"/>
  <c r="U98" i="10"/>
  <c r="T98" i="10"/>
  <c r="S98" i="10"/>
  <c r="R98" i="10"/>
  <c r="Q98" i="10"/>
  <c r="P98" i="10"/>
  <c r="O98" i="10"/>
  <c r="N98" i="10"/>
  <c r="M98" i="10"/>
  <c r="L98" i="10"/>
  <c r="K98" i="10"/>
  <c r="K500" i="10" s="1"/>
  <c r="J98" i="10"/>
  <c r="J500" i="10" s="1"/>
  <c r="I98" i="10"/>
  <c r="I500" i="10" s="1"/>
  <c r="H98" i="10"/>
  <c r="H500" i="10" s="1"/>
  <c r="G98" i="10"/>
  <c r="F98" i="10"/>
  <c r="E98" i="10"/>
  <c r="D98" i="10"/>
  <c r="AT97" i="10"/>
  <c r="AS97" i="10"/>
  <c r="AR97" i="10"/>
  <c r="AQ97" i="10"/>
  <c r="AP97" i="10"/>
  <c r="AM97" i="10"/>
  <c r="AL97" i="10"/>
  <c r="AL499" i="10" s="1"/>
  <c r="AK97" i="10"/>
  <c r="AK499" i="10" s="1"/>
  <c r="AJ97" i="10"/>
  <c r="AJ499" i="10" s="1"/>
  <c r="AI97" i="10"/>
  <c r="AI499" i="10" s="1"/>
  <c r="AH97" i="10"/>
  <c r="AG97" i="10"/>
  <c r="AF97" i="10"/>
  <c r="AE97" i="10"/>
  <c r="AD97" i="10"/>
  <c r="AC97" i="10"/>
  <c r="AB97" i="10"/>
  <c r="Z97" i="10"/>
  <c r="Y97" i="10"/>
  <c r="X97" i="10"/>
  <c r="W97" i="10"/>
  <c r="V97" i="10"/>
  <c r="U97" i="10"/>
  <c r="U499" i="10" s="1"/>
  <c r="T97" i="10"/>
  <c r="T499" i="10" s="1"/>
  <c r="S97" i="10"/>
  <c r="R97" i="10"/>
  <c r="Q97" i="10"/>
  <c r="P97" i="10"/>
  <c r="O97" i="10"/>
  <c r="N97" i="10"/>
  <c r="M97" i="10"/>
  <c r="L97" i="10"/>
  <c r="K97" i="10"/>
  <c r="J97" i="10"/>
  <c r="I97" i="10"/>
  <c r="I499" i="10" s="1"/>
  <c r="H97" i="10"/>
  <c r="H499" i="10" s="1"/>
  <c r="G97" i="10"/>
  <c r="F97" i="10"/>
  <c r="E97" i="10"/>
  <c r="D97" i="10"/>
  <c r="AT96" i="10"/>
  <c r="AS96" i="10"/>
  <c r="AR96" i="10"/>
  <c r="AQ96" i="10"/>
  <c r="AP96" i="10"/>
  <c r="AM96" i="10"/>
  <c r="AL96" i="10"/>
  <c r="AK96" i="10"/>
  <c r="AJ96" i="10"/>
  <c r="AJ498" i="10" s="1"/>
  <c r="AI96" i="10"/>
  <c r="AI498" i="10" s="1"/>
  <c r="AH96" i="10"/>
  <c r="AH498" i="10" s="1"/>
  <c r="AG96" i="10"/>
  <c r="AG498" i="10" s="1"/>
  <c r="AF96" i="10"/>
  <c r="AE96" i="10"/>
  <c r="AD96" i="10"/>
  <c r="AC96" i="10"/>
  <c r="AB96" i="10"/>
  <c r="Z96" i="10"/>
  <c r="Y96" i="10"/>
  <c r="X96" i="10"/>
  <c r="W96" i="10"/>
  <c r="V96" i="10"/>
  <c r="U96" i="10"/>
  <c r="U498" i="10" s="1"/>
  <c r="T96" i="10"/>
  <c r="T498" i="10" s="1"/>
  <c r="S96" i="10"/>
  <c r="S498" i="10" s="1"/>
  <c r="R96" i="10"/>
  <c r="R498" i="10" s="1"/>
  <c r="Q96" i="10"/>
  <c r="P96" i="10"/>
  <c r="O96" i="10"/>
  <c r="N96" i="10"/>
  <c r="M96" i="10"/>
  <c r="L96" i="10"/>
  <c r="K96" i="10"/>
  <c r="J96" i="10"/>
  <c r="I96" i="10"/>
  <c r="H96" i="10"/>
  <c r="G96" i="10"/>
  <c r="F96" i="10"/>
  <c r="E96" i="10"/>
  <c r="E498" i="10" s="1"/>
  <c r="D96" i="10"/>
  <c r="D498" i="10" s="1"/>
  <c r="AT95" i="10"/>
  <c r="AS95" i="10"/>
  <c r="AR95" i="10"/>
  <c r="AQ95" i="10"/>
  <c r="AP95" i="10"/>
  <c r="AM95" i="10"/>
  <c r="AL95" i="10"/>
  <c r="AK95" i="10"/>
  <c r="AJ95" i="10"/>
  <c r="AI95" i="10"/>
  <c r="AH95" i="10"/>
  <c r="AH497" i="10" s="1"/>
  <c r="AG95" i="10"/>
  <c r="AG497" i="10" s="1"/>
  <c r="AF95" i="10"/>
  <c r="AE95" i="10"/>
  <c r="AD95" i="10"/>
  <c r="AC95" i="10"/>
  <c r="AB95" i="10"/>
  <c r="Z95" i="10"/>
  <c r="Y95" i="10"/>
  <c r="X95" i="10"/>
  <c r="W95" i="10"/>
  <c r="V95" i="10"/>
  <c r="U95" i="10"/>
  <c r="T95" i="10"/>
  <c r="S95" i="10"/>
  <c r="S497" i="10" s="1"/>
  <c r="R95" i="10"/>
  <c r="R497" i="10" s="1"/>
  <c r="Q95" i="10"/>
  <c r="Q497" i="10" s="1"/>
  <c r="P95" i="10"/>
  <c r="P497" i="10" s="1"/>
  <c r="O95" i="10"/>
  <c r="N95" i="10"/>
  <c r="M95" i="10"/>
  <c r="L95" i="10"/>
  <c r="K95" i="10"/>
  <c r="J95" i="10"/>
  <c r="I95" i="10"/>
  <c r="H95" i="10"/>
  <c r="G95" i="10"/>
  <c r="F95" i="10"/>
  <c r="E95" i="10"/>
  <c r="E497" i="10" s="1"/>
  <c r="D95" i="10"/>
  <c r="D497" i="10" s="1"/>
  <c r="AT94" i="10"/>
  <c r="AT496" i="10" s="1"/>
  <c r="AS94" i="10"/>
  <c r="AS496" i="10" s="1"/>
  <c r="AR94" i="10"/>
  <c r="AQ94" i="10"/>
  <c r="AP94" i="10"/>
  <c r="AM94" i="10"/>
  <c r="AL94" i="10"/>
  <c r="AK94" i="10"/>
  <c r="AJ94" i="10"/>
  <c r="AI94" i="10"/>
  <c r="AH94" i="10"/>
  <c r="AG94" i="10"/>
  <c r="AF94" i="10"/>
  <c r="AE94" i="10"/>
  <c r="AD94" i="10"/>
  <c r="AD496" i="10" s="1"/>
  <c r="AC94" i="10"/>
  <c r="AC496" i="10" s="1"/>
  <c r="AB94" i="10"/>
  <c r="Z94" i="10"/>
  <c r="Y94" i="10"/>
  <c r="X94" i="10"/>
  <c r="W94" i="10"/>
  <c r="V94" i="10"/>
  <c r="U94" i="10"/>
  <c r="T94" i="10"/>
  <c r="S94" i="10"/>
  <c r="R94" i="10"/>
  <c r="Q94" i="10"/>
  <c r="Q496" i="10" s="1"/>
  <c r="P94" i="10"/>
  <c r="P496" i="10" s="1"/>
  <c r="O94" i="10"/>
  <c r="N94" i="10"/>
  <c r="M94" i="10"/>
  <c r="L94" i="10"/>
  <c r="K94" i="10"/>
  <c r="J94" i="10"/>
  <c r="I94" i="10"/>
  <c r="H94" i="10"/>
  <c r="G94" i="10"/>
  <c r="F94" i="10"/>
  <c r="E94" i="10"/>
  <c r="D94" i="10"/>
  <c r="AT93" i="10"/>
  <c r="AT495" i="10" s="1"/>
  <c r="AS93" i="10"/>
  <c r="AS495" i="10" s="1"/>
  <c r="AR93" i="10"/>
  <c r="AR495" i="10" s="1"/>
  <c r="AQ93" i="10"/>
  <c r="AQ495" i="10" s="1"/>
  <c r="AP93" i="10"/>
  <c r="AM93" i="10"/>
  <c r="AL93" i="10"/>
  <c r="AK93" i="10"/>
  <c r="AJ93" i="10"/>
  <c r="AI93" i="10"/>
  <c r="AH93" i="10"/>
  <c r="AG93" i="10"/>
  <c r="AF93" i="10"/>
  <c r="AE93" i="10"/>
  <c r="AD93" i="10"/>
  <c r="AD495" i="10" s="1"/>
  <c r="AC93" i="10"/>
  <c r="AC495" i="10" s="1"/>
  <c r="AB93" i="10"/>
  <c r="AB495" i="10" s="1"/>
  <c r="Z93" i="10"/>
  <c r="Z495" i="10" s="1"/>
  <c r="Y93" i="10"/>
  <c r="X93" i="10"/>
  <c r="W93" i="10"/>
  <c r="V93" i="10"/>
  <c r="U93" i="10"/>
  <c r="T93" i="10"/>
  <c r="S93" i="10"/>
  <c r="R93" i="10"/>
  <c r="Q93" i="10"/>
  <c r="P93" i="10"/>
  <c r="O93" i="10"/>
  <c r="N93" i="10"/>
  <c r="M93" i="10"/>
  <c r="M495" i="10" s="1"/>
  <c r="L93" i="10"/>
  <c r="L495" i="10" s="1"/>
  <c r="K93" i="10"/>
  <c r="J93" i="10"/>
  <c r="I93" i="10"/>
  <c r="H93" i="10"/>
  <c r="G93" i="10"/>
  <c r="F93" i="10"/>
  <c r="E93" i="10"/>
  <c r="D93" i="10"/>
  <c r="AT92" i="10"/>
  <c r="AS92" i="10"/>
  <c r="AR92" i="10"/>
  <c r="AR494" i="10" s="1"/>
  <c r="AQ92" i="10"/>
  <c r="AQ494" i="10" s="1"/>
  <c r="AP92" i="10"/>
  <c r="AM92" i="10"/>
  <c r="AL92" i="10"/>
  <c r="AK92" i="10"/>
  <c r="AJ92" i="10"/>
  <c r="AI92" i="10"/>
  <c r="AH92" i="10"/>
  <c r="AG92" i="10"/>
  <c r="AF92" i="10"/>
  <c r="AE92" i="10"/>
  <c r="AD92" i="10"/>
  <c r="AC92" i="10"/>
  <c r="AB92" i="10"/>
  <c r="AB494" i="10" s="1"/>
  <c r="Z92" i="10"/>
  <c r="Z494" i="10" s="1"/>
  <c r="Y92" i="10"/>
  <c r="Y494" i="10" s="1"/>
  <c r="X92" i="10"/>
  <c r="X494" i="10" s="1"/>
  <c r="W92" i="10"/>
  <c r="V92" i="10"/>
  <c r="U92" i="10"/>
  <c r="T92" i="10"/>
  <c r="S92" i="10"/>
  <c r="R92" i="10"/>
  <c r="Q92" i="10"/>
  <c r="P92" i="10"/>
  <c r="O92" i="10"/>
  <c r="N92" i="10"/>
  <c r="M92" i="10"/>
  <c r="M494" i="10" s="1"/>
  <c r="L92" i="10"/>
  <c r="L494" i="10" s="1"/>
  <c r="K92" i="10"/>
  <c r="K494" i="10" s="1"/>
  <c r="J92" i="10"/>
  <c r="J494" i="10" s="1"/>
  <c r="I92" i="10"/>
  <c r="H92" i="10"/>
  <c r="G92" i="10"/>
  <c r="F92" i="10"/>
  <c r="E92" i="10"/>
  <c r="D92" i="10"/>
  <c r="AT91" i="10"/>
  <c r="AS91" i="10"/>
  <c r="AR91" i="10"/>
  <c r="AQ91" i="10"/>
  <c r="AP91" i="10"/>
  <c r="AM91" i="10"/>
  <c r="AL91" i="10"/>
  <c r="AL493" i="10" s="1"/>
  <c r="AK91" i="10"/>
  <c r="AK493" i="10" s="1"/>
  <c r="AJ91" i="10"/>
  <c r="AI91" i="10"/>
  <c r="AH91" i="10"/>
  <c r="AG91" i="10"/>
  <c r="AF91" i="10"/>
  <c r="AE91" i="10"/>
  <c r="AD91" i="10"/>
  <c r="AC91" i="10"/>
  <c r="AB91" i="10"/>
  <c r="Z91" i="10"/>
  <c r="Y91" i="10"/>
  <c r="Y493" i="10" s="1"/>
  <c r="X91" i="10"/>
  <c r="X493" i="10" s="1"/>
  <c r="W91" i="10"/>
  <c r="V91" i="10"/>
  <c r="U91" i="10"/>
  <c r="T91" i="10"/>
  <c r="S91" i="10"/>
  <c r="R91" i="10"/>
  <c r="Q91" i="10"/>
  <c r="P91" i="10"/>
  <c r="O91" i="10"/>
  <c r="N91" i="10"/>
  <c r="M91" i="10"/>
  <c r="L91" i="10"/>
  <c r="K91" i="10"/>
  <c r="K493" i="10" s="1"/>
  <c r="J91" i="10"/>
  <c r="J493" i="10" s="1"/>
  <c r="I91" i="10"/>
  <c r="I493" i="10" s="1"/>
  <c r="H91" i="10"/>
  <c r="H493" i="10" s="1"/>
  <c r="G91" i="10"/>
  <c r="F91" i="10"/>
  <c r="E91" i="10"/>
  <c r="D91" i="10"/>
  <c r="AT90" i="10"/>
  <c r="AS90" i="10"/>
  <c r="AR90" i="10"/>
  <c r="AQ90" i="10"/>
  <c r="AP90" i="10"/>
  <c r="AM90" i="10"/>
  <c r="AL90" i="10"/>
  <c r="AL492" i="10" s="1"/>
  <c r="AK90" i="10"/>
  <c r="AK492" i="10" s="1"/>
  <c r="AJ90" i="10"/>
  <c r="AI90" i="10"/>
  <c r="AI492" i="10" s="1"/>
  <c r="AH90" i="10"/>
  <c r="AG90" i="10"/>
  <c r="AF90" i="10"/>
  <c r="AE90" i="10"/>
  <c r="AD90" i="10"/>
  <c r="AC90" i="10"/>
  <c r="AB90" i="10"/>
  <c r="Z90" i="10"/>
  <c r="Y90" i="10"/>
  <c r="X90" i="10"/>
  <c r="W90" i="10"/>
  <c r="V90" i="10"/>
  <c r="U90" i="10"/>
  <c r="U492" i="10" s="1"/>
  <c r="T90" i="10"/>
  <c r="T492" i="10" s="1"/>
  <c r="S90" i="10"/>
  <c r="R90" i="10"/>
  <c r="Q90" i="10"/>
  <c r="P90" i="10"/>
  <c r="O90" i="10"/>
  <c r="N90" i="10"/>
  <c r="M90" i="10"/>
  <c r="L90" i="10"/>
  <c r="K90" i="10"/>
  <c r="J90" i="10"/>
  <c r="I90" i="10"/>
  <c r="I492" i="10" s="1"/>
  <c r="H90" i="10"/>
  <c r="H492" i="10" s="1"/>
  <c r="G90" i="10"/>
  <c r="F90" i="10"/>
  <c r="E90" i="10"/>
  <c r="D90" i="10"/>
  <c r="AT89" i="10"/>
  <c r="AS89" i="10"/>
  <c r="AR89" i="10"/>
  <c r="AQ89" i="10"/>
  <c r="AP89" i="10"/>
  <c r="AM89" i="10"/>
  <c r="AL89" i="10"/>
  <c r="AK89" i="10"/>
  <c r="AJ89" i="10"/>
  <c r="AJ491" i="10" s="1"/>
  <c r="AI89" i="10"/>
  <c r="AI491" i="10" s="1"/>
  <c r="AH89" i="10"/>
  <c r="AH491" i="10" s="1"/>
  <c r="AG89" i="10"/>
  <c r="AG491" i="10" s="1"/>
  <c r="AF89" i="10"/>
  <c r="AE89" i="10"/>
  <c r="AD89" i="10"/>
  <c r="AC89" i="10"/>
  <c r="AB89" i="10"/>
  <c r="Z89" i="10"/>
  <c r="Y89" i="10"/>
  <c r="X89" i="10"/>
  <c r="W89" i="10"/>
  <c r="V89" i="10"/>
  <c r="U89" i="10"/>
  <c r="U491" i="10" s="1"/>
  <c r="T89" i="10"/>
  <c r="T491" i="10" s="1"/>
  <c r="S89" i="10"/>
  <c r="S491" i="10" s="1"/>
  <c r="R89" i="10"/>
  <c r="R491" i="10" s="1"/>
  <c r="Q89" i="10"/>
  <c r="P89" i="10"/>
  <c r="O89" i="10"/>
  <c r="N89" i="10"/>
  <c r="M89" i="10"/>
  <c r="L89" i="10"/>
  <c r="K89" i="10"/>
  <c r="J89" i="10"/>
  <c r="I89" i="10"/>
  <c r="H89" i="10"/>
  <c r="G89" i="10"/>
  <c r="F89" i="10"/>
  <c r="E89" i="10"/>
  <c r="E491" i="10" s="1"/>
  <c r="D89" i="10"/>
  <c r="D491" i="10" s="1"/>
  <c r="AT88" i="10"/>
  <c r="AS88" i="10"/>
  <c r="AR88" i="10"/>
  <c r="AQ88" i="10"/>
  <c r="AP88" i="10"/>
  <c r="AM88" i="10"/>
  <c r="AL88" i="10"/>
  <c r="AK88" i="10"/>
  <c r="AJ88" i="10"/>
  <c r="AI88" i="10"/>
  <c r="AH88" i="10"/>
  <c r="AH490" i="10" s="1"/>
  <c r="AG88" i="10"/>
  <c r="AG490" i="10" s="1"/>
  <c r="AF88" i="10"/>
  <c r="AE88" i="10"/>
  <c r="AD88" i="10"/>
  <c r="AC88" i="10"/>
  <c r="AB88" i="10"/>
  <c r="Z88" i="10"/>
  <c r="Y88" i="10"/>
  <c r="X88" i="10"/>
  <c r="W88" i="10"/>
  <c r="V88" i="10"/>
  <c r="U88" i="10"/>
  <c r="T88" i="10"/>
  <c r="S88" i="10"/>
  <c r="S490" i="10" s="1"/>
  <c r="R88" i="10"/>
  <c r="R490" i="10" s="1"/>
  <c r="Q88" i="10"/>
  <c r="Q490" i="10" s="1"/>
  <c r="P88" i="10"/>
  <c r="P490" i="10" s="1"/>
  <c r="O88" i="10"/>
  <c r="N88" i="10"/>
  <c r="M88" i="10"/>
  <c r="L88" i="10"/>
  <c r="K88" i="10"/>
  <c r="J88" i="10"/>
  <c r="I88" i="10"/>
  <c r="H88" i="10"/>
  <c r="G88" i="10"/>
  <c r="F88" i="10"/>
  <c r="E88" i="10"/>
  <c r="E490" i="10" s="1"/>
  <c r="D88" i="10"/>
  <c r="D490" i="10" s="1"/>
  <c r="AT87" i="10"/>
  <c r="AT489" i="10" s="1"/>
  <c r="AS87" i="10"/>
  <c r="AS489" i="10" s="1"/>
  <c r="AR87" i="10"/>
  <c r="AQ87" i="10"/>
  <c r="AP87" i="10"/>
  <c r="AM87" i="10"/>
  <c r="AL87" i="10"/>
  <c r="AK87" i="10"/>
  <c r="AJ87" i="10"/>
  <c r="AI87" i="10"/>
  <c r="AH87" i="10"/>
  <c r="AG87" i="10"/>
  <c r="AF87" i="10"/>
  <c r="AE87" i="10"/>
  <c r="AD87" i="10"/>
  <c r="AD489" i="10" s="1"/>
  <c r="AC87" i="10"/>
  <c r="AC489" i="10" s="1"/>
  <c r="AB87" i="10"/>
  <c r="Z87" i="10"/>
  <c r="Y87" i="10"/>
  <c r="X87" i="10"/>
  <c r="W87" i="10"/>
  <c r="V87" i="10"/>
  <c r="U87" i="10"/>
  <c r="T87" i="10"/>
  <c r="S87" i="10"/>
  <c r="R87" i="10"/>
  <c r="Q87" i="10"/>
  <c r="Q489" i="10" s="1"/>
  <c r="P87" i="10"/>
  <c r="P489" i="10" s="1"/>
  <c r="O87" i="10"/>
  <c r="N87" i="10"/>
  <c r="M87" i="10"/>
  <c r="L87" i="10"/>
  <c r="K87" i="10"/>
  <c r="J87" i="10"/>
  <c r="I87" i="10"/>
  <c r="H87" i="10"/>
  <c r="G87" i="10"/>
  <c r="F87" i="10"/>
  <c r="E87" i="10"/>
  <c r="D87" i="10"/>
  <c r="AT86" i="10"/>
  <c r="AT488" i="10" s="1"/>
  <c r="AS86" i="10"/>
  <c r="AS488" i="10" s="1"/>
  <c r="AR86" i="10"/>
  <c r="AR488" i="10" s="1"/>
  <c r="AQ86" i="10"/>
  <c r="AQ488" i="10" s="1"/>
  <c r="AP86" i="10"/>
  <c r="AM86" i="10"/>
  <c r="AL86" i="10"/>
  <c r="AK86" i="10"/>
  <c r="AJ86" i="10"/>
  <c r="AI86" i="10"/>
  <c r="AH86" i="10"/>
  <c r="AG86" i="10"/>
  <c r="AF86" i="10"/>
  <c r="AE86" i="10"/>
  <c r="AD86" i="10"/>
  <c r="AD488" i="10" s="1"/>
  <c r="AC86" i="10"/>
  <c r="AC488" i="10" s="1"/>
  <c r="AB86" i="10"/>
  <c r="AB488" i="10" s="1"/>
  <c r="Z86" i="10"/>
  <c r="Z488" i="10" s="1"/>
  <c r="Y86" i="10"/>
  <c r="X86" i="10"/>
  <c r="W86" i="10"/>
  <c r="V86" i="10"/>
  <c r="U86" i="10"/>
  <c r="T86" i="10"/>
  <c r="S86" i="10"/>
  <c r="R86" i="10"/>
  <c r="Q86" i="10"/>
  <c r="P86" i="10"/>
  <c r="O86" i="10"/>
  <c r="N86" i="10"/>
  <c r="M86" i="10"/>
  <c r="M488" i="10" s="1"/>
  <c r="L86" i="10"/>
  <c r="L488" i="10" s="1"/>
  <c r="K86" i="10"/>
  <c r="J86" i="10"/>
  <c r="I86" i="10"/>
  <c r="H86" i="10"/>
  <c r="G86" i="10"/>
  <c r="F86" i="10"/>
  <c r="E86" i="10"/>
  <c r="D86" i="10"/>
  <c r="AT85" i="10"/>
  <c r="AS85" i="10"/>
  <c r="AR85" i="10"/>
  <c r="AR487" i="10" s="1"/>
  <c r="AQ85" i="10"/>
  <c r="AQ487" i="10" s="1"/>
  <c r="AP85" i="10"/>
  <c r="AM85" i="10"/>
  <c r="AL85" i="10"/>
  <c r="AK85" i="10"/>
  <c r="AJ85" i="10"/>
  <c r="AI85" i="10"/>
  <c r="AH85" i="10"/>
  <c r="AG85" i="10"/>
  <c r="AF85" i="10"/>
  <c r="AE85" i="10"/>
  <c r="AD85" i="10"/>
  <c r="AC85" i="10"/>
  <c r="AB85" i="10"/>
  <c r="AB487" i="10" s="1"/>
  <c r="Z85" i="10"/>
  <c r="Z487" i="10" s="1"/>
  <c r="Y85" i="10"/>
  <c r="Y487" i="10" s="1"/>
  <c r="X85" i="10"/>
  <c r="X487" i="10" s="1"/>
  <c r="W85" i="10"/>
  <c r="V85" i="10"/>
  <c r="U85" i="10"/>
  <c r="T85" i="10"/>
  <c r="S85" i="10"/>
  <c r="R85" i="10"/>
  <c r="Q85" i="10"/>
  <c r="P85" i="10"/>
  <c r="O85" i="10"/>
  <c r="N85" i="10"/>
  <c r="M85" i="10"/>
  <c r="M487" i="10" s="1"/>
  <c r="L85" i="10"/>
  <c r="L487" i="10" s="1"/>
  <c r="K85" i="10"/>
  <c r="K487" i="10" s="1"/>
  <c r="J85" i="10"/>
  <c r="J487" i="10" s="1"/>
  <c r="I85" i="10"/>
  <c r="H85" i="10"/>
  <c r="G85" i="10"/>
  <c r="F85" i="10"/>
  <c r="E85" i="10"/>
  <c r="D85" i="10"/>
  <c r="AT84" i="10"/>
  <c r="DX27" i="10" s="1"/>
  <c r="AS84" i="10"/>
  <c r="DX26" i="10" s="1"/>
  <c r="AR84" i="10"/>
  <c r="DX25" i="10" s="1"/>
  <c r="AQ84" i="10"/>
  <c r="DX24" i="10" s="1"/>
  <c r="AP84" i="10"/>
  <c r="DX21" i="10" s="1"/>
  <c r="AM84" i="10"/>
  <c r="DX18" i="10" s="1"/>
  <c r="AL84" i="10"/>
  <c r="AK84" i="10"/>
  <c r="AJ84" i="10"/>
  <c r="DX15" i="10" s="1"/>
  <c r="AI84" i="10"/>
  <c r="DX14" i="10" s="1"/>
  <c r="AH84" i="10"/>
  <c r="DX13" i="10" s="1"/>
  <c r="AG84" i="10"/>
  <c r="DX12" i="10" s="1"/>
  <c r="AF84" i="10"/>
  <c r="DX10" i="10" s="1"/>
  <c r="AE84" i="10"/>
  <c r="DX9" i="10" s="1"/>
  <c r="AD84" i="10"/>
  <c r="DX8" i="10" s="1"/>
  <c r="AC84" i="10"/>
  <c r="DX7" i="10" s="1"/>
  <c r="AB84" i="10"/>
  <c r="DX6" i="10" s="1"/>
  <c r="Z84" i="10"/>
  <c r="DX2" i="10" s="1"/>
  <c r="Y84" i="10"/>
  <c r="X84" i="10"/>
  <c r="W84" i="10"/>
  <c r="DS25" i="10" s="1"/>
  <c r="DU25" i="10" s="1"/>
  <c r="V84" i="10"/>
  <c r="DS24" i="10" s="1"/>
  <c r="DT24" i="10" s="1"/>
  <c r="U84" i="10"/>
  <c r="DS23" i="10" s="1"/>
  <c r="DU23" i="10" s="1"/>
  <c r="T84" i="10"/>
  <c r="DS22" i="10" s="1"/>
  <c r="DT22" i="10" s="1"/>
  <c r="S84" i="10"/>
  <c r="DS19" i="10" s="1"/>
  <c r="DU19" i="10" s="1"/>
  <c r="R84" i="10"/>
  <c r="DS17" i="10" s="1"/>
  <c r="DT17" i="10" s="1"/>
  <c r="Q84" i="10"/>
  <c r="DS16" i="10" s="1"/>
  <c r="DU16" i="10" s="1"/>
  <c r="P84" i="10"/>
  <c r="DS15" i="10" s="1"/>
  <c r="DU15" i="10" s="1"/>
  <c r="O84" i="10"/>
  <c r="DS14" i="10" s="1"/>
  <c r="DU14" i="10" s="1"/>
  <c r="N84" i="10"/>
  <c r="DS13" i="10" s="1"/>
  <c r="DU13" i="10" s="1"/>
  <c r="M84" i="10"/>
  <c r="DS12" i="10" s="1"/>
  <c r="DT12" i="10" s="1"/>
  <c r="L84" i="10"/>
  <c r="DS11" i="10" s="1"/>
  <c r="DT11" i="10" s="1"/>
  <c r="K84" i="10"/>
  <c r="J84" i="10"/>
  <c r="I84" i="10"/>
  <c r="H84" i="10"/>
  <c r="G84" i="10"/>
  <c r="DS6" i="10" s="1"/>
  <c r="DU6" i="10" s="1"/>
  <c r="F84" i="10"/>
  <c r="DS5" i="10" s="1"/>
  <c r="DU5" i="10" s="1"/>
  <c r="E84" i="10"/>
  <c r="DS4" i="10" s="1"/>
  <c r="DU4" i="10" s="1"/>
  <c r="D84" i="10"/>
  <c r="DS3" i="10" s="1"/>
  <c r="DT3" i="10" s="1"/>
  <c r="AT83" i="10"/>
  <c r="AS83" i="10"/>
  <c r="AR83" i="10"/>
  <c r="AQ83" i="10"/>
  <c r="AP83" i="10"/>
  <c r="AM83" i="10"/>
  <c r="AL83" i="10"/>
  <c r="AL485" i="10" s="1"/>
  <c r="AK83" i="10"/>
  <c r="AK485" i="10" s="1"/>
  <c r="AJ83" i="10"/>
  <c r="AJ485" i="10" s="1"/>
  <c r="AI83" i="10"/>
  <c r="AI485" i="10" s="1"/>
  <c r="AH83" i="10"/>
  <c r="AG83" i="10"/>
  <c r="AF83" i="10"/>
  <c r="AE83" i="10"/>
  <c r="AD83" i="10"/>
  <c r="AC83" i="10"/>
  <c r="AB83" i="10"/>
  <c r="Z83" i="10"/>
  <c r="Y83" i="10"/>
  <c r="X83" i="10"/>
  <c r="W83" i="10"/>
  <c r="V83" i="10"/>
  <c r="U83" i="10"/>
  <c r="U485" i="10" s="1"/>
  <c r="T83" i="10"/>
  <c r="T485" i="10" s="1"/>
  <c r="S83" i="10"/>
  <c r="R83" i="10"/>
  <c r="Q83" i="10"/>
  <c r="P83" i="10"/>
  <c r="O83" i="10"/>
  <c r="N83" i="10"/>
  <c r="M83" i="10"/>
  <c r="L83" i="10"/>
  <c r="K83" i="10"/>
  <c r="J83" i="10"/>
  <c r="I83" i="10"/>
  <c r="I485" i="10" s="1"/>
  <c r="H83" i="10"/>
  <c r="H485" i="10" s="1"/>
  <c r="G83" i="10"/>
  <c r="F83" i="10"/>
  <c r="E83" i="10"/>
  <c r="D83" i="10"/>
  <c r="AT82" i="10"/>
  <c r="AS82" i="10"/>
  <c r="AR82" i="10"/>
  <c r="AQ82" i="10"/>
  <c r="AP82" i="10"/>
  <c r="AM82" i="10"/>
  <c r="AL82" i="10"/>
  <c r="AK82" i="10"/>
  <c r="AJ82" i="10"/>
  <c r="AJ484" i="10" s="1"/>
  <c r="AI82" i="10"/>
  <c r="AI484" i="10" s="1"/>
  <c r="AH82" i="10"/>
  <c r="AH484" i="10" s="1"/>
  <c r="AG82" i="10"/>
  <c r="AF82" i="10"/>
  <c r="AE82" i="10"/>
  <c r="AD82" i="10"/>
  <c r="AC82" i="10"/>
  <c r="AB82" i="10"/>
  <c r="Z82" i="10"/>
  <c r="Y82" i="10"/>
  <c r="X82" i="10"/>
  <c r="W82" i="10"/>
  <c r="V82" i="10"/>
  <c r="U82" i="10"/>
  <c r="U484" i="10" s="1"/>
  <c r="T82" i="10"/>
  <c r="T484" i="10" s="1"/>
  <c r="S82" i="10"/>
  <c r="S484" i="10" s="1"/>
  <c r="R82" i="10"/>
  <c r="R484" i="10" s="1"/>
  <c r="Q82" i="10"/>
  <c r="P82" i="10"/>
  <c r="O82" i="10"/>
  <c r="N82" i="10"/>
  <c r="M82" i="10"/>
  <c r="L82" i="10"/>
  <c r="K82" i="10"/>
  <c r="J82" i="10"/>
  <c r="I82" i="10"/>
  <c r="H82" i="10"/>
  <c r="G82" i="10"/>
  <c r="F82" i="10"/>
  <c r="E82" i="10"/>
  <c r="E484" i="10" s="1"/>
  <c r="D82" i="10"/>
  <c r="D484" i="10" s="1"/>
  <c r="AT81" i="10"/>
  <c r="AS81" i="10"/>
  <c r="AR81" i="10"/>
  <c r="AQ81" i="10"/>
  <c r="AP81" i="10"/>
  <c r="AM81" i="10"/>
  <c r="AL81" i="10"/>
  <c r="AK81" i="10"/>
  <c r="AJ81" i="10"/>
  <c r="AI81" i="10"/>
  <c r="AH81" i="10"/>
  <c r="AH483" i="10" s="1"/>
  <c r="AG81" i="10"/>
  <c r="AG483" i="10" s="1"/>
  <c r="AF81" i="10"/>
  <c r="AE81" i="10"/>
  <c r="AD81" i="10"/>
  <c r="AC81" i="10"/>
  <c r="AB81" i="10"/>
  <c r="Z81" i="10"/>
  <c r="Y81" i="10"/>
  <c r="X81" i="10"/>
  <c r="W81" i="10"/>
  <c r="V81" i="10"/>
  <c r="U81" i="10"/>
  <c r="T81" i="10"/>
  <c r="S81" i="10"/>
  <c r="S483" i="10" s="1"/>
  <c r="R81" i="10"/>
  <c r="R483" i="10" s="1"/>
  <c r="Q81" i="10"/>
  <c r="Q483" i="10" s="1"/>
  <c r="P81" i="10"/>
  <c r="P483" i="10" s="1"/>
  <c r="O81" i="10"/>
  <c r="N81" i="10"/>
  <c r="M81" i="10"/>
  <c r="L81" i="10"/>
  <c r="K81" i="10"/>
  <c r="J81" i="10"/>
  <c r="I81" i="10"/>
  <c r="H81" i="10"/>
  <c r="G81" i="10"/>
  <c r="F81" i="10"/>
  <c r="E81" i="10"/>
  <c r="E483" i="10" s="1"/>
  <c r="D81" i="10"/>
  <c r="D483" i="10" s="1"/>
  <c r="AT80" i="10"/>
  <c r="AT482" i="10" s="1"/>
  <c r="AS80" i="10"/>
  <c r="AS482" i="10" s="1"/>
  <c r="AR80" i="10"/>
  <c r="AQ80" i="10"/>
  <c r="AP80" i="10"/>
  <c r="AM80" i="10"/>
  <c r="AL80" i="10"/>
  <c r="AK80" i="10"/>
  <c r="AJ80" i="10"/>
  <c r="AI80" i="10"/>
  <c r="AH80" i="10"/>
  <c r="AG80" i="10"/>
  <c r="AF80" i="10"/>
  <c r="AE80" i="10"/>
  <c r="AD80" i="10"/>
  <c r="AD482" i="10" s="1"/>
  <c r="AC80" i="10"/>
  <c r="AC482" i="10" s="1"/>
  <c r="AB80" i="10"/>
  <c r="Z80" i="10"/>
  <c r="Y80" i="10"/>
  <c r="X80" i="10"/>
  <c r="W80" i="10"/>
  <c r="V80" i="10"/>
  <c r="U80" i="10"/>
  <c r="T80" i="10"/>
  <c r="S80" i="10"/>
  <c r="R80" i="10"/>
  <c r="Q80" i="10"/>
  <c r="Q482" i="10" s="1"/>
  <c r="P80" i="10"/>
  <c r="P482" i="10" s="1"/>
  <c r="O80" i="10"/>
  <c r="N80" i="10"/>
  <c r="M80" i="10"/>
  <c r="L80" i="10"/>
  <c r="K80" i="10"/>
  <c r="J80" i="10"/>
  <c r="I80" i="10"/>
  <c r="H80" i="10"/>
  <c r="G80" i="10"/>
  <c r="F80" i="10"/>
  <c r="E80" i="10"/>
  <c r="D80" i="10"/>
  <c r="AT79" i="10"/>
  <c r="AT481" i="10" s="1"/>
  <c r="AS79" i="10"/>
  <c r="AS481" i="10" s="1"/>
  <c r="AR79" i="10"/>
  <c r="AR481" i="10" s="1"/>
  <c r="AQ79" i="10"/>
  <c r="AQ481" i="10" s="1"/>
  <c r="AP79" i="10"/>
  <c r="AM79" i="10"/>
  <c r="AL79" i="10"/>
  <c r="AK79" i="10"/>
  <c r="AJ79" i="10"/>
  <c r="AI79" i="10"/>
  <c r="AH79" i="10"/>
  <c r="AG79" i="10"/>
  <c r="AF79" i="10"/>
  <c r="AE79" i="10"/>
  <c r="AD79" i="10"/>
  <c r="AD481" i="10" s="1"/>
  <c r="AC79" i="10"/>
  <c r="AC481" i="10" s="1"/>
  <c r="AB79" i="10"/>
  <c r="AB481" i="10" s="1"/>
  <c r="Z79" i="10"/>
  <c r="Z481" i="10" s="1"/>
  <c r="Y79" i="10"/>
  <c r="X79" i="10"/>
  <c r="W79" i="10"/>
  <c r="V79" i="10"/>
  <c r="U79" i="10"/>
  <c r="T79" i="10"/>
  <c r="S79" i="10"/>
  <c r="R79" i="10"/>
  <c r="Q79" i="10"/>
  <c r="P79" i="10"/>
  <c r="O79" i="10"/>
  <c r="N79" i="10"/>
  <c r="N481" i="10" s="1"/>
  <c r="M79" i="10"/>
  <c r="M481" i="10" s="1"/>
  <c r="L79" i="10"/>
  <c r="L481" i="10" s="1"/>
  <c r="K79" i="10"/>
  <c r="J79" i="10"/>
  <c r="I79" i="10"/>
  <c r="H79" i="10"/>
  <c r="G79" i="10"/>
  <c r="F79" i="10"/>
  <c r="E79" i="10"/>
  <c r="D79" i="10"/>
  <c r="AT78" i="10"/>
  <c r="AS78" i="10"/>
  <c r="AR78" i="10"/>
  <c r="AR480" i="10" s="1"/>
  <c r="AQ78" i="10"/>
  <c r="AQ480" i="10" s="1"/>
  <c r="AP78" i="10"/>
  <c r="AM78" i="10"/>
  <c r="AL78" i="10"/>
  <c r="AK78" i="10"/>
  <c r="AJ78" i="10"/>
  <c r="AI78" i="10"/>
  <c r="AH78" i="10"/>
  <c r="AG78" i="10"/>
  <c r="AF78" i="10"/>
  <c r="AE78" i="10"/>
  <c r="AD78" i="10"/>
  <c r="AC78" i="10"/>
  <c r="AB78" i="10"/>
  <c r="AB480" i="10" s="1"/>
  <c r="Z78" i="10"/>
  <c r="Z480" i="10" s="1"/>
  <c r="Y78" i="10"/>
  <c r="Y480" i="10" s="1"/>
  <c r="X78" i="10"/>
  <c r="X480" i="10" s="1"/>
  <c r="W78" i="10"/>
  <c r="V78" i="10"/>
  <c r="U78" i="10"/>
  <c r="T78" i="10"/>
  <c r="S78" i="10"/>
  <c r="R78" i="10"/>
  <c r="Q78" i="10"/>
  <c r="P78" i="10"/>
  <c r="O78" i="10"/>
  <c r="N78" i="10"/>
  <c r="M78" i="10"/>
  <c r="M480" i="10" s="1"/>
  <c r="L78" i="10"/>
  <c r="L480" i="10" s="1"/>
  <c r="K78" i="10"/>
  <c r="K480" i="10" s="1"/>
  <c r="J78" i="10"/>
  <c r="J480" i="10" s="1"/>
  <c r="I78" i="10"/>
  <c r="H78" i="10"/>
  <c r="G78" i="10"/>
  <c r="F78" i="10"/>
  <c r="E78" i="10"/>
  <c r="D78" i="10"/>
  <c r="AT77" i="10"/>
  <c r="AS77" i="10"/>
  <c r="AR77" i="10"/>
  <c r="AQ77" i="10"/>
  <c r="AP77" i="10"/>
  <c r="AM77" i="10"/>
  <c r="AM479" i="10" s="1"/>
  <c r="AL77" i="10"/>
  <c r="AL479" i="10" s="1"/>
  <c r="AK77" i="10"/>
  <c r="AK479" i="10" s="1"/>
  <c r="AJ77" i="10"/>
  <c r="AI77" i="10"/>
  <c r="AH77" i="10"/>
  <c r="AG77" i="10"/>
  <c r="AF77" i="10"/>
  <c r="AE77" i="10"/>
  <c r="AD77" i="10"/>
  <c r="AC77" i="10"/>
  <c r="AB77" i="10"/>
  <c r="Z77" i="10"/>
  <c r="Y77" i="10"/>
  <c r="Y479" i="10" s="1"/>
  <c r="X77" i="10"/>
  <c r="X479" i="10" s="1"/>
  <c r="W77" i="10"/>
  <c r="V77" i="10"/>
  <c r="V479" i="10" s="1"/>
  <c r="U77" i="10"/>
  <c r="T77" i="10"/>
  <c r="S77" i="10"/>
  <c r="R77" i="10"/>
  <c r="Q77" i="10"/>
  <c r="P77" i="10"/>
  <c r="O77" i="10"/>
  <c r="N77" i="10"/>
  <c r="M77" i="10"/>
  <c r="L77" i="10"/>
  <c r="K77" i="10"/>
  <c r="K479" i="10" s="1"/>
  <c r="J77" i="10"/>
  <c r="J479" i="10" s="1"/>
  <c r="I77" i="10"/>
  <c r="I479" i="10" s="1"/>
  <c r="H77" i="10"/>
  <c r="H479" i="10" s="1"/>
  <c r="G77" i="10"/>
  <c r="F77" i="10"/>
  <c r="E77" i="10"/>
  <c r="D77" i="10"/>
  <c r="AT76" i="10"/>
  <c r="AS76" i="10"/>
  <c r="AR76" i="10"/>
  <c r="AQ76" i="10"/>
  <c r="AP76" i="10"/>
  <c r="AM76" i="10"/>
  <c r="AL76" i="10"/>
  <c r="AL478" i="10" s="1"/>
  <c r="AK76" i="10"/>
  <c r="AK478" i="10" s="1"/>
  <c r="AJ76" i="10"/>
  <c r="AJ478" i="10" s="1"/>
  <c r="AI76" i="10"/>
  <c r="AI478" i="10" s="1"/>
  <c r="AH76" i="10"/>
  <c r="AG76" i="10"/>
  <c r="AF76" i="10"/>
  <c r="AE76" i="10"/>
  <c r="AD76" i="10"/>
  <c r="AC76" i="10"/>
  <c r="AB76" i="10"/>
  <c r="Z76" i="10"/>
  <c r="Y76" i="10"/>
  <c r="X76" i="10"/>
  <c r="W76" i="10"/>
  <c r="V76" i="10"/>
  <c r="V478" i="10" s="1"/>
  <c r="U76" i="10"/>
  <c r="U478" i="10" s="1"/>
  <c r="T76" i="10"/>
  <c r="T478" i="10" s="1"/>
  <c r="S76" i="10"/>
  <c r="R76" i="10"/>
  <c r="Q76" i="10"/>
  <c r="P76" i="10"/>
  <c r="O76" i="10"/>
  <c r="N76" i="10"/>
  <c r="M76" i="10"/>
  <c r="L76" i="10"/>
  <c r="K76" i="10"/>
  <c r="J76" i="10"/>
  <c r="I76" i="10"/>
  <c r="H76" i="10"/>
  <c r="H478" i="10" s="1"/>
  <c r="G76" i="10"/>
  <c r="F76" i="10"/>
  <c r="F478" i="10" s="1"/>
  <c r="E76" i="10"/>
  <c r="D76" i="10"/>
  <c r="AT75" i="10"/>
  <c r="AS75" i="10"/>
  <c r="AR75" i="10"/>
  <c r="AQ75" i="10"/>
  <c r="AP75" i="10"/>
  <c r="AM75" i="10"/>
  <c r="AL75" i="10"/>
  <c r="AK75" i="10"/>
  <c r="AJ75" i="10"/>
  <c r="AJ477" i="10" s="1"/>
  <c r="AI75" i="10"/>
  <c r="AI477" i="10" s="1"/>
  <c r="AH75" i="10"/>
  <c r="AH477" i="10" s="1"/>
  <c r="AG75" i="10"/>
  <c r="AG477" i="10" s="1"/>
  <c r="AF75" i="10"/>
  <c r="AE75" i="10"/>
  <c r="AD75" i="10"/>
  <c r="AC75" i="10"/>
  <c r="AB75" i="10"/>
  <c r="Z75" i="10"/>
  <c r="Y75" i="10"/>
  <c r="X75" i="10"/>
  <c r="W75" i="10"/>
  <c r="V75" i="10"/>
  <c r="U75" i="10"/>
  <c r="U477" i="10" s="1"/>
  <c r="T75" i="10"/>
  <c r="T477" i="10" s="1"/>
  <c r="S75" i="10"/>
  <c r="S477" i="10" s="1"/>
  <c r="R75" i="10"/>
  <c r="R477" i="10" s="1"/>
  <c r="Q75" i="10"/>
  <c r="P75" i="10"/>
  <c r="O75" i="10"/>
  <c r="N75" i="10"/>
  <c r="M75" i="10"/>
  <c r="L75" i="10"/>
  <c r="K75" i="10"/>
  <c r="J75" i="10"/>
  <c r="I75" i="10"/>
  <c r="H75" i="10"/>
  <c r="G75" i="10"/>
  <c r="F75" i="10"/>
  <c r="F477" i="10" s="1"/>
  <c r="E75" i="10"/>
  <c r="E477" i="10" s="1"/>
  <c r="D75" i="10"/>
  <c r="D477" i="10" s="1"/>
  <c r="AT74" i="10"/>
  <c r="AS74" i="10"/>
  <c r="AR74" i="10"/>
  <c r="AQ74" i="10"/>
  <c r="AP74" i="10"/>
  <c r="AM74" i="10"/>
  <c r="AL74" i="10"/>
  <c r="AK74" i="10"/>
  <c r="AJ74" i="10"/>
  <c r="AI74" i="10"/>
  <c r="AH74" i="10"/>
  <c r="AH476" i="10" s="1"/>
  <c r="AG74" i="10"/>
  <c r="AG476" i="10" s="1"/>
  <c r="AF74" i="10"/>
  <c r="AE74" i="10"/>
  <c r="AE476" i="10" s="1"/>
  <c r="AD74" i="10"/>
  <c r="AC74" i="10"/>
  <c r="AB74" i="10"/>
  <c r="Z74" i="10"/>
  <c r="Y74" i="10"/>
  <c r="X74" i="10"/>
  <c r="W74" i="10"/>
  <c r="V74" i="10"/>
  <c r="U74" i="10"/>
  <c r="T74" i="10"/>
  <c r="S74" i="10"/>
  <c r="S476" i="10" s="1"/>
  <c r="R74" i="10"/>
  <c r="R476" i="10" s="1"/>
  <c r="Q74" i="10"/>
  <c r="Q476" i="10" s="1"/>
  <c r="P74" i="10"/>
  <c r="P476" i="10" s="1"/>
  <c r="O74" i="10"/>
  <c r="N74" i="10"/>
  <c r="M74" i="10"/>
  <c r="L74" i="10"/>
  <c r="K74" i="10"/>
  <c r="J74" i="10"/>
  <c r="I74" i="10"/>
  <c r="H74" i="10"/>
  <c r="G74" i="10"/>
  <c r="F74" i="10"/>
  <c r="E74" i="10"/>
  <c r="E476" i="10" s="1"/>
  <c r="D74" i="10"/>
  <c r="D476" i="10" s="1"/>
  <c r="AT73" i="10"/>
  <c r="AT475" i="10" s="1"/>
  <c r="AS73" i="10"/>
  <c r="AS475" i="10" s="1"/>
  <c r="AR73" i="10"/>
  <c r="AQ73" i="10"/>
  <c r="AP73" i="10"/>
  <c r="AM73" i="10"/>
  <c r="AL73" i="10"/>
  <c r="AK73" i="10"/>
  <c r="AJ73" i="10"/>
  <c r="AI73" i="10"/>
  <c r="AH73" i="10"/>
  <c r="AG73" i="10"/>
  <c r="AF73" i="10"/>
  <c r="AE73" i="10"/>
  <c r="AE475" i="10" s="1"/>
  <c r="AD73" i="10"/>
  <c r="AD475" i="10" s="1"/>
  <c r="AC73" i="10"/>
  <c r="AC475" i="10" s="1"/>
  <c r="AB73" i="10"/>
  <c r="Z73" i="10"/>
  <c r="Y73" i="10"/>
  <c r="X73" i="10"/>
  <c r="W73" i="10"/>
  <c r="V73" i="10"/>
  <c r="U73" i="10"/>
  <c r="T73" i="10"/>
  <c r="S73" i="10"/>
  <c r="R73" i="10"/>
  <c r="Q73" i="10"/>
  <c r="Q475" i="10" s="1"/>
  <c r="P73" i="10"/>
  <c r="P475" i="10" s="1"/>
  <c r="O73" i="10"/>
  <c r="N73" i="10"/>
  <c r="N475" i="10" s="1"/>
  <c r="M73" i="10"/>
  <c r="L73" i="10"/>
  <c r="K73" i="10"/>
  <c r="J73" i="10"/>
  <c r="I73" i="10"/>
  <c r="H73" i="10"/>
  <c r="G73" i="10"/>
  <c r="F73" i="10"/>
  <c r="E73" i="10"/>
  <c r="D73" i="10"/>
  <c r="AT72" i="10"/>
  <c r="AT474" i="10" s="1"/>
  <c r="AS72" i="10"/>
  <c r="AS474" i="10" s="1"/>
  <c r="AR72" i="10"/>
  <c r="AR474" i="10" s="1"/>
  <c r="AQ72" i="10"/>
  <c r="AQ474" i="10" s="1"/>
  <c r="AP72" i="10"/>
  <c r="AM72" i="10"/>
  <c r="AL72" i="10"/>
  <c r="AK72" i="10"/>
  <c r="AJ72" i="10"/>
  <c r="AI72" i="10"/>
  <c r="AH72" i="10"/>
  <c r="AG72" i="10"/>
  <c r="AF72" i="10"/>
  <c r="AE72" i="10"/>
  <c r="AD72" i="10"/>
  <c r="AD474" i="10" s="1"/>
  <c r="AC72" i="10"/>
  <c r="AC474" i="10" s="1"/>
  <c r="AB72" i="10"/>
  <c r="AB474" i="10" s="1"/>
  <c r="Z72" i="10"/>
  <c r="Z474" i="10" s="1"/>
  <c r="Y72" i="10"/>
  <c r="X72" i="10"/>
  <c r="W72" i="10"/>
  <c r="V72" i="10"/>
  <c r="U72" i="10"/>
  <c r="T72" i="10"/>
  <c r="S72" i="10"/>
  <c r="R72" i="10"/>
  <c r="Q72" i="10"/>
  <c r="P72" i="10"/>
  <c r="O72" i="10"/>
  <c r="N72" i="10"/>
  <c r="N474" i="10" s="1"/>
  <c r="M72" i="10"/>
  <c r="M474" i="10" s="1"/>
  <c r="L72" i="10"/>
  <c r="L474" i="10" s="1"/>
  <c r="K72" i="10"/>
  <c r="J72" i="10"/>
  <c r="I72" i="10"/>
  <c r="H72" i="10"/>
  <c r="G72" i="10"/>
  <c r="F72" i="10"/>
  <c r="E72" i="10"/>
  <c r="D72" i="10"/>
  <c r="AT71" i="10"/>
  <c r="AS71" i="10"/>
  <c r="AR71" i="10"/>
  <c r="AR473" i="10" s="1"/>
  <c r="AQ71" i="10"/>
  <c r="AQ473" i="10" s="1"/>
  <c r="AP71" i="10"/>
  <c r="AM71" i="10"/>
  <c r="AM473" i="10" s="1"/>
  <c r="AL71" i="10"/>
  <c r="AK71" i="10"/>
  <c r="AJ71" i="10"/>
  <c r="AI71" i="10"/>
  <c r="AH71" i="10"/>
  <c r="AG71" i="10"/>
  <c r="AF71" i="10"/>
  <c r="AE71" i="10"/>
  <c r="AD71" i="10"/>
  <c r="AC71" i="10"/>
  <c r="AB71" i="10"/>
  <c r="AB473" i="10" s="1"/>
  <c r="Z71" i="10"/>
  <c r="Z473" i="10" s="1"/>
  <c r="Y71" i="10"/>
  <c r="Y473" i="10" s="1"/>
  <c r="X71" i="10"/>
  <c r="X473" i="10" s="1"/>
  <c r="W71" i="10"/>
  <c r="V71" i="10"/>
  <c r="U71" i="10"/>
  <c r="T71" i="10"/>
  <c r="S71" i="10"/>
  <c r="R71" i="10"/>
  <c r="Q71" i="10"/>
  <c r="P71" i="10"/>
  <c r="O71" i="10"/>
  <c r="N71" i="10"/>
  <c r="M71" i="10"/>
  <c r="M473" i="10" s="1"/>
  <c r="L71" i="10"/>
  <c r="L473" i="10" s="1"/>
  <c r="K71" i="10"/>
  <c r="K473" i="10" s="1"/>
  <c r="J71" i="10"/>
  <c r="J473" i="10" s="1"/>
  <c r="I71" i="10"/>
  <c r="H71" i="10"/>
  <c r="G71" i="10"/>
  <c r="F71" i="10"/>
  <c r="E71" i="10"/>
  <c r="D71" i="10"/>
  <c r="AT70" i="10"/>
  <c r="AS70" i="10"/>
  <c r="AR70" i="10"/>
  <c r="AQ70" i="10"/>
  <c r="AP70" i="10"/>
  <c r="AM70" i="10"/>
  <c r="AM472" i="10" s="1"/>
  <c r="AL70" i="10"/>
  <c r="AL472" i="10" s="1"/>
  <c r="AK70" i="10"/>
  <c r="AK472" i="10" s="1"/>
  <c r="AJ70" i="10"/>
  <c r="AI70" i="10"/>
  <c r="AH70" i="10"/>
  <c r="AG70" i="10"/>
  <c r="AF70" i="10"/>
  <c r="AE70" i="10"/>
  <c r="AD70" i="10"/>
  <c r="AC70" i="10"/>
  <c r="AB70" i="10"/>
  <c r="Z70" i="10"/>
  <c r="Y70" i="10"/>
  <c r="Y472" i="10" s="1"/>
  <c r="X70" i="10"/>
  <c r="X472" i="10" s="1"/>
  <c r="W70" i="10"/>
  <c r="V70" i="10"/>
  <c r="V472" i="10" s="1"/>
  <c r="U70" i="10"/>
  <c r="T70" i="10"/>
  <c r="S70" i="10"/>
  <c r="R70" i="10"/>
  <c r="Q70" i="10"/>
  <c r="P70" i="10"/>
  <c r="O70" i="10"/>
  <c r="N70" i="10"/>
  <c r="M70" i="10"/>
  <c r="L70" i="10"/>
  <c r="K70" i="10"/>
  <c r="K472" i="10" s="1"/>
  <c r="J70" i="10"/>
  <c r="J472" i="10" s="1"/>
  <c r="I70" i="10"/>
  <c r="I472" i="10" s="1"/>
  <c r="H70" i="10"/>
  <c r="H472" i="10" s="1"/>
  <c r="G70" i="10"/>
  <c r="F70" i="10"/>
  <c r="E70" i="10"/>
  <c r="D70" i="10"/>
  <c r="AT69" i="10"/>
  <c r="AS69" i="10"/>
  <c r="AR69" i="10"/>
  <c r="AQ69" i="10"/>
  <c r="AP69" i="10"/>
  <c r="AM69" i="10"/>
  <c r="AL69" i="10"/>
  <c r="AL471" i="10" s="1"/>
  <c r="AK69" i="10"/>
  <c r="AK471" i="10" s="1"/>
  <c r="AJ69" i="10"/>
  <c r="AJ471" i="10" s="1"/>
  <c r="AI69" i="10"/>
  <c r="AI471" i="10" s="1"/>
  <c r="AH69" i="10"/>
  <c r="AG69" i="10"/>
  <c r="AF69" i="10"/>
  <c r="AE69" i="10"/>
  <c r="AD69" i="10"/>
  <c r="AC69" i="10"/>
  <c r="AB69" i="10"/>
  <c r="Z69" i="10"/>
  <c r="Y69" i="10"/>
  <c r="X69" i="10"/>
  <c r="W69" i="10"/>
  <c r="V69" i="10"/>
  <c r="V471" i="10" s="1"/>
  <c r="U69" i="10"/>
  <c r="U471" i="10" s="1"/>
  <c r="T69" i="10"/>
  <c r="T471" i="10" s="1"/>
  <c r="S69" i="10"/>
  <c r="R69" i="10"/>
  <c r="Q69" i="10"/>
  <c r="P69" i="10"/>
  <c r="O69" i="10"/>
  <c r="N69" i="10"/>
  <c r="M69" i="10"/>
  <c r="L69" i="10"/>
  <c r="K69" i="10"/>
  <c r="J69" i="10"/>
  <c r="I69" i="10"/>
  <c r="I471" i="10" s="1"/>
  <c r="H69" i="10"/>
  <c r="H471" i="10" s="1"/>
  <c r="G69" i="10"/>
  <c r="F69" i="10"/>
  <c r="F471" i="10" s="1"/>
  <c r="E69" i="10"/>
  <c r="D69" i="10"/>
  <c r="AT68" i="10"/>
  <c r="AS68" i="10"/>
  <c r="AR68" i="10"/>
  <c r="AQ68" i="10"/>
  <c r="AP68" i="10"/>
  <c r="AM68" i="10"/>
  <c r="AL68" i="10"/>
  <c r="AK68" i="10"/>
  <c r="AJ68" i="10"/>
  <c r="AJ470" i="10" s="1"/>
  <c r="AI68" i="10"/>
  <c r="AI470" i="10" s="1"/>
  <c r="AH68" i="10"/>
  <c r="AH470" i="10" s="1"/>
  <c r="AG68" i="10"/>
  <c r="AG470" i="10" s="1"/>
  <c r="AF68" i="10"/>
  <c r="AE68" i="10"/>
  <c r="AD68" i="10"/>
  <c r="AC68" i="10"/>
  <c r="AB68" i="10"/>
  <c r="Z68" i="10"/>
  <c r="Y68" i="10"/>
  <c r="X68" i="10"/>
  <c r="W68" i="10"/>
  <c r="V68" i="10"/>
  <c r="U68" i="10"/>
  <c r="U470" i="10" s="1"/>
  <c r="T68" i="10"/>
  <c r="T470" i="10" s="1"/>
  <c r="S68" i="10"/>
  <c r="S470" i="10" s="1"/>
  <c r="R68" i="10"/>
  <c r="R470" i="10" s="1"/>
  <c r="Q68" i="10"/>
  <c r="P68" i="10"/>
  <c r="O68" i="10"/>
  <c r="N68" i="10"/>
  <c r="M68" i="10"/>
  <c r="L68" i="10"/>
  <c r="K68" i="10"/>
  <c r="J68" i="10"/>
  <c r="I68" i="10"/>
  <c r="H68" i="10"/>
  <c r="G68" i="10"/>
  <c r="F68" i="10"/>
  <c r="F470" i="10" s="1"/>
  <c r="E68" i="10"/>
  <c r="E470" i="10" s="1"/>
  <c r="D68" i="10"/>
  <c r="D470" i="10" s="1"/>
  <c r="AT67" i="10"/>
  <c r="AS67" i="10"/>
  <c r="AR67" i="10"/>
  <c r="AQ67" i="10"/>
  <c r="AP67" i="10"/>
  <c r="AM67" i="10"/>
  <c r="AL67" i="10"/>
  <c r="AK67" i="10"/>
  <c r="AJ67" i="10"/>
  <c r="AI67" i="10"/>
  <c r="AH67" i="10"/>
  <c r="AH469" i="10" s="1"/>
  <c r="AG67" i="10"/>
  <c r="AG469" i="10" s="1"/>
  <c r="AF67" i="10"/>
  <c r="AE67" i="10"/>
  <c r="AE469" i="10" s="1"/>
  <c r="AD67" i="10"/>
  <c r="AC67" i="10"/>
  <c r="AB67" i="10"/>
  <c r="Z67" i="10"/>
  <c r="Y67" i="10"/>
  <c r="X67" i="10"/>
  <c r="W67" i="10"/>
  <c r="V67" i="10"/>
  <c r="U67" i="10"/>
  <c r="T67" i="10"/>
  <c r="S67" i="10"/>
  <c r="S469" i="10" s="1"/>
  <c r="R67" i="10"/>
  <c r="R469" i="10" s="1"/>
  <c r="Q67" i="10"/>
  <c r="Q469" i="10" s="1"/>
  <c r="P67" i="10"/>
  <c r="P469" i="10" s="1"/>
  <c r="O67" i="10"/>
  <c r="N67" i="10"/>
  <c r="M67" i="10"/>
  <c r="L67" i="10"/>
  <c r="K67" i="10"/>
  <c r="J67" i="10"/>
  <c r="I67" i="10"/>
  <c r="H67" i="10"/>
  <c r="G67" i="10"/>
  <c r="F67" i="10"/>
  <c r="E67" i="10"/>
  <c r="E469" i="10" s="1"/>
  <c r="D67" i="10"/>
  <c r="D469" i="10" s="1"/>
  <c r="AT66" i="10"/>
  <c r="AT468" i="10" s="1"/>
  <c r="AS66" i="10"/>
  <c r="AS468" i="10" s="1"/>
  <c r="AR66" i="10"/>
  <c r="AQ66" i="10"/>
  <c r="AP66" i="10"/>
  <c r="AM66" i="10"/>
  <c r="AL66" i="10"/>
  <c r="AK66" i="10"/>
  <c r="AJ66" i="10"/>
  <c r="AI66" i="10"/>
  <c r="AH66" i="10"/>
  <c r="AG66" i="10"/>
  <c r="AF66" i="10"/>
  <c r="AF468" i="10" s="1"/>
  <c r="AE66" i="10"/>
  <c r="AE468" i="10" s="1"/>
  <c r="AD66" i="10"/>
  <c r="AD468" i="10" s="1"/>
  <c r="AC66" i="10"/>
  <c r="AC468" i="10" s="1"/>
  <c r="AB66" i="10"/>
  <c r="Z66" i="10"/>
  <c r="Y66" i="10"/>
  <c r="X66" i="10"/>
  <c r="W66" i="10"/>
  <c r="V66" i="10"/>
  <c r="U66" i="10"/>
  <c r="T66" i="10"/>
  <c r="S66" i="10"/>
  <c r="R66" i="10"/>
  <c r="Q66" i="10"/>
  <c r="Q468" i="10" s="1"/>
  <c r="P66" i="10"/>
  <c r="P468" i="10" s="1"/>
  <c r="O66" i="10"/>
  <c r="O468" i="10" s="1"/>
  <c r="N66" i="10"/>
  <c r="N468" i="10" s="1"/>
  <c r="M66" i="10"/>
  <c r="L66" i="10"/>
  <c r="K66" i="10"/>
  <c r="J66" i="10"/>
  <c r="I66" i="10"/>
  <c r="H66" i="10"/>
  <c r="G66" i="10"/>
  <c r="F66" i="10"/>
  <c r="E66" i="10"/>
  <c r="D66" i="10"/>
  <c r="AT65" i="10"/>
  <c r="AT467" i="10" s="1"/>
  <c r="AS65" i="10"/>
  <c r="AS467" i="10" s="1"/>
  <c r="AR65" i="10"/>
  <c r="AR467" i="10" s="1"/>
  <c r="AQ65" i="10"/>
  <c r="AQ467" i="10" s="1"/>
  <c r="AP65" i="10"/>
  <c r="AM65" i="10"/>
  <c r="AL65" i="10"/>
  <c r="AK65" i="10"/>
  <c r="AJ65" i="10"/>
  <c r="AI65" i="10"/>
  <c r="AH65" i="10"/>
  <c r="AG65" i="10"/>
  <c r="AF65" i="10"/>
  <c r="AE65" i="10"/>
  <c r="AD65" i="10"/>
  <c r="AD467" i="10" s="1"/>
  <c r="AC65" i="10"/>
  <c r="AC467" i="10" s="1"/>
  <c r="AB65" i="10"/>
  <c r="AB467" i="10" s="1"/>
  <c r="Z65" i="10"/>
  <c r="Z467" i="10" s="1"/>
  <c r="Y65" i="10"/>
  <c r="X65" i="10"/>
  <c r="W65" i="10"/>
  <c r="V65" i="10"/>
  <c r="U65" i="10"/>
  <c r="T65" i="10"/>
  <c r="S65" i="10"/>
  <c r="R65" i="10"/>
  <c r="Q65" i="10"/>
  <c r="P65" i="10"/>
  <c r="O65" i="10"/>
  <c r="O467" i="10" s="1"/>
  <c r="N65" i="10"/>
  <c r="N467" i="10" s="1"/>
  <c r="M65" i="10"/>
  <c r="M467" i="10" s="1"/>
  <c r="L65" i="10"/>
  <c r="L467" i="10" s="1"/>
  <c r="K65" i="10"/>
  <c r="J65" i="10"/>
  <c r="I65" i="10"/>
  <c r="H65" i="10"/>
  <c r="G65" i="10"/>
  <c r="F65" i="10"/>
  <c r="E65" i="10"/>
  <c r="D65" i="10"/>
  <c r="AT64" i="10"/>
  <c r="AS64" i="10"/>
  <c r="AR64" i="10"/>
  <c r="AR466" i="10" s="1"/>
  <c r="AQ64" i="10"/>
  <c r="AQ466" i="10" s="1"/>
  <c r="AP64" i="10"/>
  <c r="AM64" i="10"/>
  <c r="AM466" i="10" s="1"/>
  <c r="AL64" i="10"/>
  <c r="AK64" i="10"/>
  <c r="AJ64" i="10"/>
  <c r="AI64" i="10"/>
  <c r="AH64" i="10"/>
  <c r="AG64" i="10"/>
  <c r="AF64" i="10"/>
  <c r="AE64" i="10"/>
  <c r="AD64" i="10"/>
  <c r="AC64" i="10"/>
  <c r="AB64" i="10"/>
  <c r="AB466" i="10" s="1"/>
  <c r="Z64" i="10"/>
  <c r="Z466" i="10" s="1"/>
  <c r="Y64" i="10"/>
  <c r="Y466" i="10" s="1"/>
  <c r="X64" i="10"/>
  <c r="X466" i="10" s="1"/>
  <c r="W64" i="10"/>
  <c r="V64" i="10"/>
  <c r="U64" i="10"/>
  <c r="T64" i="10"/>
  <c r="S64" i="10"/>
  <c r="R64" i="10"/>
  <c r="Q64" i="10"/>
  <c r="P64" i="10"/>
  <c r="O64" i="10"/>
  <c r="N64" i="10"/>
  <c r="M64" i="10"/>
  <c r="M466" i="10" s="1"/>
  <c r="L64" i="10"/>
  <c r="L466" i="10" s="1"/>
  <c r="K64" i="10"/>
  <c r="J64" i="10"/>
  <c r="J466" i="10" s="1"/>
  <c r="I64" i="10"/>
  <c r="H64" i="10"/>
  <c r="G64" i="10"/>
  <c r="F64" i="10"/>
  <c r="E64" i="10"/>
  <c r="D64" i="10"/>
  <c r="AT63" i="10"/>
  <c r="AS63" i="10"/>
  <c r="AR63" i="10"/>
  <c r="AQ63" i="10"/>
  <c r="AP63" i="10"/>
  <c r="AP465" i="10" s="1"/>
  <c r="AM63" i="10"/>
  <c r="AM465" i="10" s="1"/>
  <c r="AL63" i="10"/>
  <c r="AL465" i="10" s="1"/>
  <c r="AK63" i="10"/>
  <c r="AK465" i="10" s="1"/>
  <c r="AJ63" i="10"/>
  <c r="AI63" i="10"/>
  <c r="AH63" i="10"/>
  <c r="AG63" i="10"/>
  <c r="AF63" i="10"/>
  <c r="AE63" i="10"/>
  <c r="AD63" i="10"/>
  <c r="AC63" i="10"/>
  <c r="AB63" i="10"/>
  <c r="Z63" i="10"/>
  <c r="Y63" i="10"/>
  <c r="Y465" i="10" s="1"/>
  <c r="X63" i="10"/>
  <c r="X465" i="10" s="1"/>
  <c r="W63" i="10"/>
  <c r="W465" i="10" s="1"/>
  <c r="V63" i="10"/>
  <c r="V465" i="10" s="1"/>
  <c r="U63" i="10"/>
  <c r="T63" i="10"/>
  <c r="S63" i="10"/>
  <c r="R63" i="10"/>
  <c r="Q63" i="10"/>
  <c r="P63" i="10"/>
  <c r="O63" i="10"/>
  <c r="N63" i="10"/>
  <c r="M63" i="10"/>
  <c r="L63" i="10"/>
  <c r="K63" i="10"/>
  <c r="K465" i="10" s="1"/>
  <c r="J63" i="10"/>
  <c r="J465" i="10" s="1"/>
  <c r="I63" i="10"/>
  <c r="I465" i="10" s="1"/>
  <c r="H63" i="10"/>
  <c r="H465" i="10" s="1"/>
  <c r="G63" i="10"/>
  <c r="F63" i="10"/>
  <c r="E63" i="10"/>
  <c r="D63" i="10"/>
  <c r="AT62" i="10"/>
  <c r="AS62" i="10"/>
  <c r="AR62" i="10"/>
  <c r="AQ62" i="10"/>
  <c r="AP62" i="10"/>
  <c r="AM62" i="10"/>
  <c r="AL62" i="10"/>
  <c r="AL464" i="10" s="1"/>
  <c r="AK62" i="10"/>
  <c r="AK464" i="10" s="1"/>
  <c r="AJ62" i="10"/>
  <c r="AJ464" i="10" s="1"/>
  <c r="AI62" i="10"/>
  <c r="AI464" i="10" s="1"/>
  <c r="AH62" i="10"/>
  <c r="AG62" i="10"/>
  <c r="AF62" i="10"/>
  <c r="AE62" i="10"/>
  <c r="AD62" i="10"/>
  <c r="AC62" i="10"/>
  <c r="AB62" i="10"/>
  <c r="Z62" i="10"/>
  <c r="Y62" i="10"/>
  <c r="X62" i="10"/>
  <c r="W62" i="10"/>
  <c r="W464" i="10" s="1"/>
  <c r="V62" i="10"/>
  <c r="V464" i="10" s="1"/>
  <c r="U62" i="10"/>
  <c r="U464" i="10" s="1"/>
  <c r="T62" i="10"/>
  <c r="T464" i="10" s="1"/>
  <c r="S62" i="10"/>
  <c r="R62" i="10"/>
  <c r="Q62" i="10"/>
  <c r="P62" i="10"/>
  <c r="O62" i="10"/>
  <c r="N62" i="10"/>
  <c r="M62" i="10"/>
  <c r="L62" i="10"/>
  <c r="K62" i="10"/>
  <c r="J62" i="10"/>
  <c r="I62" i="10"/>
  <c r="I464" i="10" s="1"/>
  <c r="H62" i="10"/>
  <c r="H464" i="10" s="1"/>
  <c r="G62" i="10"/>
  <c r="G464" i="10" s="1"/>
  <c r="F62" i="10"/>
  <c r="F464" i="10" s="1"/>
  <c r="E62" i="10"/>
  <c r="D62" i="10"/>
  <c r="AT61" i="10"/>
  <c r="AS61" i="10"/>
  <c r="AR61" i="10"/>
  <c r="AQ61" i="10"/>
  <c r="AP61" i="10"/>
  <c r="AM61" i="10"/>
  <c r="AL61" i="10"/>
  <c r="AK61" i="10"/>
  <c r="AJ61" i="10"/>
  <c r="AJ463" i="10" s="1"/>
  <c r="AI61" i="10"/>
  <c r="AI463" i="10" s="1"/>
  <c r="AH61" i="10"/>
  <c r="AH463" i="10" s="1"/>
  <c r="AG61" i="10"/>
  <c r="AG463" i="10" s="1"/>
  <c r="AF61" i="10"/>
  <c r="AE61" i="10"/>
  <c r="AD61" i="10"/>
  <c r="AC61" i="10"/>
  <c r="AB61" i="10"/>
  <c r="Z61" i="10"/>
  <c r="Y61" i="10"/>
  <c r="X61" i="10"/>
  <c r="W61" i="10"/>
  <c r="V61" i="10"/>
  <c r="U61" i="10"/>
  <c r="U463" i="10" s="1"/>
  <c r="T61" i="10"/>
  <c r="T463" i="10" s="1"/>
  <c r="S61" i="10"/>
  <c r="S463" i="10" s="1"/>
  <c r="R61" i="10"/>
  <c r="R463" i="10" s="1"/>
  <c r="Q61" i="10"/>
  <c r="P61" i="10"/>
  <c r="O61" i="10"/>
  <c r="N61" i="10"/>
  <c r="M61" i="10"/>
  <c r="L61" i="10"/>
  <c r="K61" i="10"/>
  <c r="J61" i="10"/>
  <c r="I61" i="10"/>
  <c r="H61" i="10"/>
  <c r="G61" i="10"/>
  <c r="G463" i="10" s="1"/>
  <c r="F61" i="10"/>
  <c r="F463" i="10" s="1"/>
  <c r="E61" i="10"/>
  <c r="E463" i="10" s="1"/>
  <c r="D61" i="10"/>
  <c r="D463" i="10" s="1"/>
  <c r="AT60" i="10"/>
  <c r="AS60" i="10"/>
  <c r="AR60" i="10"/>
  <c r="AQ60" i="10"/>
  <c r="AP60" i="10"/>
  <c r="AM60" i="10"/>
  <c r="AL60" i="10"/>
  <c r="AK60" i="10"/>
  <c r="AJ60" i="10"/>
  <c r="AI60" i="10"/>
  <c r="AH60" i="10"/>
  <c r="AH462" i="10" s="1"/>
  <c r="AG60" i="10"/>
  <c r="AG462" i="10" s="1"/>
  <c r="AF60" i="10"/>
  <c r="AF462" i="10" s="1"/>
  <c r="AE60" i="10"/>
  <c r="AE462" i="10" s="1"/>
  <c r="AD60" i="10"/>
  <c r="AC60" i="10"/>
  <c r="AB60" i="10"/>
  <c r="Z60" i="10"/>
  <c r="Y60" i="10"/>
  <c r="X60" i="10"/>
  <c r="W60" i="10"/>
  <c r="V60" i="10"/>
  <c r="U60" i="10"/>
  <c r="T60" i="10"/>
  <c r="S60" i="10"/>
  <c r="S462" i="10" s="1"/>
  <c r="R60" i="10"/>
  <c r="R462" i="10" s="1"/>
  <c r="Q60" i="10"/>
  <c r="Q462" i="10" s="1"/>
  <c r="P60" i="10"/>
  <c r="P462" i="10" s="1"/>
  <c r="O60" i="10"/>
  <c r="N60" i="10"/>
  <c r="M60" i="10"/>
  <c r="L60" i="10"/>
  <c r="K60" i="10"/>
  <c r="J60" i="10"/>
  <c r="I60" i="10"/>
  <c r="H60" i="10"/>
  <c r="G60" i="10"/>
  <c r="F60" i="10"/>
  <c r="E60" i="10"/>
  <c r="E462" i="10" s="1"/>
  <c r="D60" i="10"/>
  <c r="D462" i="10" s="1"/>
  <c r="AT59" i="10"/>
  <c r="AT461" i="10" s="1"/>
  <c r="AS59" i="10"/>
  <c r="AS461" i="10" s="1"/>
  <c r="AR59" i="10"/>
  <c r="AQ59" i="10"/>
  <c r="AP59" i="10"/>
  <c r="AM59" i="10"/>
  <c r="AL59" i="10"/>
  <c r="AK59" i="10"/>
  <c r="AJ59" i="10"/>
  <c r="AI59" i="10"/>
  <c r="AH59" i="10"/>
  <c r="AG59" i="10"/>
  <c r="AF59" i="10"/>
  <c r="AF461" i="10" s="1"/>
  <c r="AE59" i="10"/>
  <c r="AE461" i="10" s="1"/>
  <c r="AD59" i="10"/>
  <c r="AD461" i="10" s="1"/>
  <c r="AC59" i="10"/>
  <c r="AC461" i="10" s="1"/>
  <c r="AB59" i="10"/>
  <c r="Z59" i="10"/>
  <c r="Y59" i="10"/>
  <c r="X59" i="10"/>
  <c r="W59" i="10"/>
  <c r="V59" i="10"/>
  <c r="U59" i="10"/>
  <c r="T59" i="10"/>
  <c r="S59" i="10"/>
  <c r="R59" i="10"/>
  <c r="Q59" i="10"/>
  <c r="Q461" i="10" s="1"/>
  <c r="P59" i="10"/>
  <c r="P461" i="10" s="1"/>
  <c r="O59" i="10"/>
  <c r="O461" i="10" s="1"/>
  <c r="N59" i="10"/>
  <c r="N461" i="10" s="1"/>
  <c r="M59" i="10"/>
  <c r="L59" i="10"/>
  <c r="K59" i="10"/>
  <c r="J59" i="10"/>
  <c r="I59" i="10"/>
  <c r="H59" i="10"/>
  <c r="G59" i="10"/>
  <c r="F59" i="10"/>
  <c r="E59" i="10"/>
  <c r="D59" i="10"/>
  <c r="AT58" i="10"/>
  <c r="AT460" i="10" s="1"/>
  <c r="AS58" i="10"/>
  <c r="AS460" i="10" s="1"/>
  <c r="AR58" i="10"/>
  <c r="AR460" i="10" s="1"/>
  <c r="AQ58" i="10"/>
  <c r="AQ460" i="10" s="1"/>
  <c r="AP58" i="10"/>
  <c r="AM58" i="10"/>
  <c r="AL58" i="10"/>
  <c r="AK58" i="10"/>
  <c r="AJ58" i="10"/>
  <c r="AI58" i="10"/>
  <c r="AH58" i="10"/>
  <c r="AG58" i="10"/>
  <c r="AF58" i="10"/>
  <c r="AE58" i="10"/>
  <c r="AD58" i="10"/>
  <c r="AD460" i="10" s="1"/>
  <c r="AC58" i="10"/>
  <c r="AC460" i="10" s="1"/>
  <c r="AB58" i="10"/>
  <c r="AB460" i="10" s="1"/>
  <c r="Z58" i="10"/>
  <c r="Z460" i="10" s="1"/>
  <c r="Y58" i="10"/>
  <c r="X58" i="10"/>
  <c r="W58" i="10"/>
  <c r="V58" i="10"/>
  <c r="U58" i="10"/>
  <c r="T58" i="10"/>
  <c r="S58" i="10"/>
  <c r="R58" i="10"/>
  <c r="Q58" i="10"/>
  <c r="P58" i="10"/>
  <c r="O58" i="10"/>
  <c r="O460" i="10" s="1"/>
  <c r="N58" i="10"/>
  <c r="N460" i="10" s="1"/>
  <c r="M58" i="10"/>
  <c r="M460" i="10" s="1"/>
  <c r="L58" i="10"/>
  <c r="L460" i="10" s="1"/>
  <c r="K58" i="10"/>
  <c r="J58" i="10"/>
  <c r="I58" i="10"/>
  <c r="H58" i="10"/>
  <c r="G58" i="10"/>
  <c r="F58" i="10"/>
  <c r="E58" i="10"/>
  <c r="D58" i="10"/>
  <c r="AT57" i="10"/>
  <c r="AS57" i="10"/>
  <c r="AR57" i="10"/>
  <c r="AQ57" i="10"/>
  <c r="AP57" i="10"/>
  <c r="AM57" i="10"/>
  <c r="AL57" i="10"/>
  <c r="AK57" i="10"/>
  <c r="AJ57" i="10"/>
  <c r="AI57" i="10"/>
  <c r="AH57" i="10"/>
  <c r="AG57" i="10"/>
  <c r="AF57" i="10"/>
  <c r="AE57" i="10"/>
  <c r="AD57" i="10"/>
  <c r="AC57" i="10"/>
  <c r="AB57" i="10"/>
  <c r="AB459" i="10" s="1"/>
  <c r="Z57" i="10"/>
  <c r="Z459" i="10" s="1"/>
  <c r="Y57" i="10"/>
  <c r="Y459" i="10" s="1"/>
  <c r="X57" i="10"/>
  <c r="X459" i="10" s="1"/>
  <c r="W57" i="10"/>
  <c r="V57" i="10"/>
  <c r="U57" i="10"/>
  <c r="T57" i="10"/>
  <c r="S57" i="10"/>
  <c r="R57" i="10"/>
  <c r="Q57" i="10"/>
  <c r="P57" i="10"/>
  <c r="O57" i="10"/>
  <c r="N57" i="10"/>
  <c r="M57" i="10"/>
  <c r="M459" i="10" s="1"/>
  <c r="L57" i="10"/>
  <c r="L459" i="10" s="1"/>
  <c r="K57" i="10"/>
  <c r="K459" i="10" s="1"/>
  <c r="J57" i="10"/>
  <c r="J459" i="10" s="1"/>
  <c r="I57" i="10"/>
  <c r="H57" i="10"/>
  <c r="G57" i="10"/>
  <c r="F57" i="10"/>
  <c r="E57" i="10"/>
  <c r="D57" i="10"/>
  <c r="AT56" i="10"/>
  <c r="AS56" i="10"/>
  <c r="AR56" i="10"/>
  <c r="AQ56" i="10"/>
  <c r="AP56" i="10"/>
  <c r="AP458" i="10" s="1"/>
  <c r="AM56" i="10"/>
  <c r="AM458" i="10" s="1"/>
  <c r="AL56" i="10"/>
  <c r="AL458" i="10" s="1"/>
  <c r="AK56" i="10"/>
  <c r="AK458" i="10" s="1"/>
  <c r="AJ56" i="10"/>
  <c r="AI56" i="10"/>
  <c r="AH56" i="10"/>
  <c r="AG56" i="10"/>
  <c r="AF56" i="10"/>
  <c r="AE56" i="10"/>
  <c r="AD56" i="10"/>
  <c r="AC56" i="10"/>
  <c r="AB56" i="10"/>
  <c r="Z56" i="10"/>
  <c r="Y56" i="10"/>
  <c r="Y458" i="10" s="1"/>
  <c r="X56" i="10"/>
  <c r="X458" i="10" s="1"/>
  <c r="W56" i="10"/>
  <c r="W458" i="10" s="1"/>
  <c r="V56" i="10"/>
  <c r="V458" i="10" s="1"/>
  <c r="U56" i="10"/>
  <c r="T56" i="10"/>
  <c r="S56" i="10"/>
  <c r="R56" i="10"/>
  <c r="Q56" i="10"/>
  <c r="P56" i="10"/>
  <c r="O56" i="10"/>
  <c r="N56" i="10"/>
  <c r="M56" i="10"/>
  <c r="L56" i="10"/>
  <c r="K56" i="10"/>
  <c r="K458" i="10" s="1"/>
  <c r="J56" i="10"/>
  <c r="J458" i="10" s="1"/>
  <c r="I56" i="10"/>
  <c r="I458" i="10" s="1"/>
  <c r="H56" i="10"/>
  <c r="H458" i="10" s="1"/>
  <c r="G56" i="10"/>
  <c r="F56" i="10"/>
  <c r="E56" i="10"/>
  <c r="D56" i="10"/>
  <c r="AT55" i="10"/>
  <c r="AS55" i="10"/>
  <c r="AR55" i="10"/>
  <c r="AQ55" i="10"/>
  <c r="AP55" i="10"/>
  <c r="AM55" i="10"/>
  <c r="AL55" i="10"/>
  <c r="AL457" i="10" s="1"/>
  <c r="AK55" i="10"/>
  <c r="AK457" i="10" s="1"/>
  <c r="AJ55" i="10"/>
  <c r="AJ457" i="10" s="1"/>
  <c r="AI55" i="10"/>
  <c r="AI457" i="10" s="1"/>
  <c r="AH55" i="10"/>
  <c r="AG55" i="10"/>
  <c r="AF55" i="10"/>
  <c r="AE55" i="10"/>
  <c r="AD55" i="10"/>
  <c r="AC55" i="10"/>
  <c r="AB55" i="10"/>
  <c r="Z55" i="10"/>
  <c r="Y55" i="10"/>
  <c r="X55" i="10"/>
  <c r="W55" i="10"/>
  <c r="W457" i="10" s="1"/>
  <c r="V55" i="10"/>
  <c r="V457" i="10" s="1"/>
  <c r="U55" i="10"/>
  <c r="U457" i="10" s="1"/>
  <c r="T55" i="10"/>
  <c r="T457" i="10" s="1"/>
  <c r="S55" i="10"/>
  <c r="R55" i="10"/>
  <c r="Q55" i="10"/>
  <c r="P55" i="10"/>
  <c r="O55" i="10"/>
  <c r="N55" i="10"/>
  <c r="M55" i="10"/>
  <c r="L55" i="10"/>
  <c r="K55" i="10"/>
  <c r="J55" i="10"/>
  <c r="I55" i="10"/>
  <c r="I457" i="10" s="1"/>
  <c r="H55" i="10"/>
  <c r="H457" i="10" s="1"/>
  <c r="G55" i="10"/>
  <c r="F55" i="10"/>
  <c r="F457" i="10" s="1"/>
  <c r="E55" i="10"/>
  <c r="D55" i="10"/>
  <c r="AT54" i="10"/>
  <c r="AS54" i="10"/>
  <c r="AR54" i="10"/>
  <c r="AQ54" i="10"/>
  <c r="AP54" i="10"/>
  <c r="AM54" i="10"/>
  <c r="AL54" i="10"/>
  <c r="AK54" i="10"/>
  <c r="AJ54" i="10"/>
  <c r="AJ456" i="10" s="1"/>
  <c r="AI54" i="10"/>
  <c r="AI456" i="10" s="1"/>
  <c r="AH54" i="10"/>
  <c r="AH456" i="10" s="1"/>
  <c r="AG54" i="10"/>
  <c r="AG456" i="10" s="1"/>
  <c r="AF54" i="10"/>
  <c r="AE54" i="10"/>
  <c r="AD54" i="10"/>
  <c r="AC54" i="10"/>
  <c r="AB54" i="10"/>
  <c r="Z54" i="10"/>
  <c r="Y54" i="10"/>
  <c r="X54" i="10"/>
  <c r="W54" i="10"/>
  <c r="V54" i="10"/>
  <c r="U54" i="10"/>
  <c r="U456" i="10" s="1"/>
  <c r="T54" i="10"/>
  <c r="T456" i="10" s="1"/>
  <c r="S54" i="10"/>
  <c r="S456" i="10" s="1"/>
  <c r="R54" i="10"/>
  <c r="R456" i="10" s="1"/>
  <c r="Q54" i="10"/>
  <c r="P54" i="10"/>
  <c r="O54" i="10"/>
  <c r="N54" i="10"/>
  <c r="M54" i="10"/>
  <c r="L54" i="10"/>
  <c r="K54" i="10"/>
  <c r="J54" i="10"/>
  <c r="I54" i="10"/>
  <c r="H54" i="10"/>
  <c r="G54" i="10"/>
  <c r="G456" i="10" s="1"/>
  <c r="F54" i="10"/>
  <c r="F456" i="10" s="1"/>
  <c r="E54" i="10"/>
  <c r="E456" i="10" s="1"/>
  <c r="D54" i="10"/>
  <c r="D456" i="10" s="1"/>
  <c r="AT53" i="10"/>
  <c r="AS53" i="10"/>
  <c r="AR53" i="10"/>
  <c r="AQ53" i="10"/>
  <c r="AP53" i="10"/>
  <c r="AM53" i="10"/>
  <c r="AL53" i="10"/>
  <c r="AK53" i="10"/>
  <c r="AJ53" i="10"/>
  <c r="AI53" i="10"/>
  <c r="AH53" i="10"/>
  <c r="AH455" i="10" s="1"/>
  <c r="AG53" i="10"/>
  <c r="AG455" i="10" s="1"/>
  <c r="AF53" i="10"/>
  <c r="AF455" i="10" s="1"/>
  <c r="AE53" i="10"/>
  <c r="AE455" i="10" s="1"/>
  <c r="AD53" i="10"/>
  <c r="AC53" i="10"/>
  <c r="AB53" i="10"/>
  <c r="Z53" i="10"/>
  <c r="Y53" i="10"/>
  <c r="X53" i="10"/>
  <c r="W53" i="10"/>
  <c r="V53" i="10"/>
  <c r="U53" i="10"/>
  <c r="T53" i="10"/>
  <c r="S53" i="10"/>
  <c r="S455" i="10" s="1"/>
  <c r="R53" i="10"/>
  <c r="R455" i="10" s="1"/>
  <c r="Q53" i="10"/>
  <c r="Q455" i="10" s="1"/>
  <c r="P53" i="10"/>
  <c r="P455" i="10" s="1"/>
  <c r="O53" i="10"/>
  <c r="N53" i="10"/>
  <c r="M53" i="10"/>
  <c r="L53" i="10"/>
  <c r="K53" i="10"/>
  <c r="J53" i="10"/>
  <c r="I53" i="10"/>
  <c r="H53" i="10"/>
  <c r="G53" i="10"/>
  <c r="F53" i="10"/>
  <c r="E53" i="10"/>
  <c r="E455" i="10" s="1"/>
  <c r="D53" i="10"/>
  <c r="D455" i="10" s="1"/>
  <c r="AT52" i="10"/>
  <c r="AT454" i="10" s="1"/>
  <c r="AS52" i="10"/>
  <c r="AS454" i="10" s="1"/>
  <c r="AR52" i="10"/>
  <c r="AQ52" i="10"/>
  <c r="AP52" i="10"/>
  <c r="AM52" i="10"/>
  <c r="AL52" i="10"/>
  <c r="AK52" i="10"/>
  <c r="AJ52" i="10"/>
  <c r="AI52" i="10"/>
  <c r="AH52" i="10"/>
  <c r="AG52" i="10"/>
  <c r="AF52" i="10"/>
  <c r="AF454" i="10" s="1"/>
  <c r="AE52" i="10"/>
  <c r="AE454" i="10" s="1"/>
  <c r="AD52" i="10"/>
  <c r="AD454" i="10" s="1"/>
  <c r="AC52" i="10"/>
  <c r="AC454" i="10" s="1"/>
  <c r="AB52" i="10"/>
  <c r="Z52" i="10"/>
  <c r="Y52" i="10"/>
  <c r="X52" i="10"/>
  <c r="W52" i="10"/>
  <c r="V52" i="10"/>
  <c r="U52" i="10"/>
  <c r="T52" i="10"/>
  <c r="S52" i="10"/>
  <c r="R52" i="10"/>
  <c r="Q52" i="10"/>
  <c r="Q454" i="10" s="1"/>
  <c r="P52" i="10"/>
  <c r="P454" i="10" s="1"/>
  <c r="O52" i="10"/>
  <c r="O454" i="10" s="1"/>
  <c r="N52" i="10"/>
  <c r="N454" i="10" s="1"/>
  <c r="M52" i="10"/>
  <c r="L52" i="10"/>
  <c r="K52" i="10"/>
  <c r="J52" i="10"/>
  <c r="I52" i="10"/>
  <c r="H52" i="10"/>
  <c r="G52" i="10"/>
  <c r="F52" i="10"/>
  <c r="E52" i="10"/>
  <c r="D52" i="10"/>
  <c r="AT51" i="10"/>
  <c r="AT453" i="10" s="1"/>
  <c r="AS51" i="10"/>
  <c r="AS453" i="10" s="1"/>
  <c r="AR51" i="10"/>
  <c r="AR453" i="10" s="1"/>
  <c r="AQ51" i="10"/>
  <c r="AQ453" i="10" s="1"/>
  <c r="AP51" i="10"/>
  <c r="AM51" i="10"/>
  <c r="AL51" i="10"/>
  <c r="AK51" i="10"/>
  <c r="AJ51" i="10"/>
  <c r="AI51" i="10"/>
  <c r="AH51" i="10"/>
  <c r="AG51" i="10"/>
  <c r="AF51" i="10"/>
  <c r="AE51" i="10"/>
  <c r="AD51" i="10"/>
  <c r="AD453" i="10" s="1"/>
  <c r="AC51" i="10"/>
  <c r="AC453" i="10" s="1"/>
  <c r="AB51" i="10"/>
  <c r="AB453" i="10" s="1"/>
  <c r="Z51" i="10"/>
  <c r="Z453" i="10" s="1"/>
  <c r="Y51" i="10"/>
  <c r="X51" i="10"/>
  <c r="W51" i="10"/>
  <c r="V51" i="10"/>
  <c r="U51" i="10"/>
  <c r="T51" i="10"/>
  <c r="S51" i="10"/>
  <c r="R51" i="10"/>
  <c r="Q51" i="10"/>
  <c r="P51" i="10"/>
  <c r="O51" i="10"/>
  <c r="O453" i="10" s="1"/>
  <c r="N51" i="10"/>
  <c r="N453" i="10" s="1"/>
  <c r="M51" i="10"/>
  <c r="M453" i="10" s="1"/>
  <c r="L51" i="10"/>
  <c r="L453" i="10" s="1"/>
  <c r="K51" i="10"/>
  <c r="J51" i="10"/>
  <c r="I51" i="10"/>
  <c r="H51" i="10"/>
  <c r="G51" i="10"/>
  <c r="F51" i="10"/>
  <c r="E51" i="10"/>
  <c r="D51" i="10"/>
  <c r="AT50" i="10"/>
  <c r="AS50" i="10"/>
  <c r="AR50" i="10"/>
  <c r="AR452" i="10" s="1"/>
  <c r="AQ50" i="10"/>
  <c r="AQ452" i="10" s="1"/>
  <c r="AP50" i="10"/>
  <c r="AP452" i="10" s="1"/>
  <c r="AM50" i="10"/>
  <c r="AM452" i="10" s="1"/>
  <c r="AL50" i="10"/>
  <c r="AK50" i="10"/>
  <c r="AJ50" i="10"/>
  <c r="AI50" i="10"/>
  <c r="AH50" i="10"/>
  <c r="AG50" i="10"/>
  <c r="AF50" i="10"/>
  <c r="AE50" i="10"/>
  <c r="AD50" i="10"/>
  <c r="AC50" i="10"/>
  <c r="AB50" i="10"/>
  <c r="AB452" i="10" s="1"/>
  <c r="Z50" i="10"/>
  <c r="Z452" i="10" s="1"/>
  <c r="Y50" i="10"/>
  <c r="Y452" i="10" s="1"/>
  <c r="X50" i="10"/>
  <c r="X452" i="10" s="1"/>
  <c r="W50" i="10"/>
  <c r="V50" i="10"/>
  <c r="U50" i="10"/>
  <c r="T50" i="10"/>
  <c r="S50" i="10"/>
  <c r="R50" i="10"/>
  <c r="Q50" i="10"/>
  <c r="P50" i="10"/>
  <c r="O50" i="10"/>
  <c r="N50" i="10"/>
  <c r="M50" i="10"/>
  <c r="M452" i="10" s="1"/>
  <c r="L50" i="10"/>
  <c r="L452" i="10" s="1"/>
  <c r="K50" i="10"/>
  <c r="K452" i="10" s="1"/>
  <c r="J50" i="10"/>
  <c r="J452" i="10" s="1"/>
  <c r="I50" i="10"/>
  <c r="H50" i="10"/>
  <c r="G50" i="10"/>
  <c r="F50" i="10"/>
  <c r="E50" i="10"/>
  <c r="D50" i="10"/>
  <c r="AT49" i="10"/>
  <c r="AS49" i="10"/>
  <c r="AR49" i="10"/>
  <c r="AQ49" i="10"/>
  <c r="AP49" i="10"/>
  <c r="AP451" i="10" s="1"/>
  <c r="AM49" i="10"/>
  <c r="AM451" i="10" s="1"/>
  <c r="AL49" i="10"/>
  <c r="AL451" i="10" s="1"/>
  <c r="AK49" i="10"/>
  <c r="AK451" i="10" s="1"/>
  <c r="AJ49" i="10"/>
  <c r="AI49" i="10"/>
  <c r="AH49" i="10"/>
  <c r="AG49" i="10"/>
  <c r="AF49" i="10"/>
  <c r="AE49" i="10"/>
  <c r="AD49" i="10"/>
  <c r="AC49" i="10"/>
  <c r="AB49" i="10"/>
  <c r="Z49" i="10"/>
  <c r="Y49" i="10"/>
  <c r="Y451" i="10" s="1"/>
  <c r="X49" i="10"/>
  <c r="X451" i="10" s="1"/>
  <c r="W49" i="10"/>
  <c r="V49" i="10"/>
  <c r="V451" i="10" s="1"/>
  <c r="U49" i="10"/>
  <c r="T49" i="10"/>
  <c r="S49" i="10"/>
  <c r="R49" i="10"/>
  <c r="Q49" i="10"/>
  <c r="P49" i="10"/>
  <c r="O49" i="10"/>
  <c r="N49" i="10"/>
  <c r="M49" i="10"/>
  <c r="L49" i="10"/>
  <c r="K49" i="10"/>
  <c r="K451" i="10" s="1"/>
  <c r="J49" i="10"/>
  <c r="J451" i="10" s="1"/>
  <c r="I49" i="10"/>
  <c r="I451" i="10" s="1"/>
  <c r="H49" i="10"/>
  <c r="H451" i="10" s="1"/>
  <c r="G49" i="10"/>
  <c r="F49" i="10"/>
  <c r="E49" i="10"/>
  <c r="D49" i="10"/>
  <c r="AT48" i="10"/>
  <c r="AS48" i="10"/>
  <c r="AR48" i="10"/>
  <c r="AQ48" i="10"/>
  <c r="AP48" i="10"/>
  <c r="AM48" i="10"/>
  <c r="AL48" i="10"/>
  <c r="AL450" i="10" s="1"/>
  <c r="AK48" i="10"/>
  <c r="AK450" i="10" s="1"/>
  <c r="AJ48" i="10"/>
  <c r="AJ450" i="10" s="1"/>
  <c r="AI48" i="10"/>
  <c r="AI450" i="10" s="1"/>
  <c r="AH48" i="10"/>
  <c r="AG48" i="10"/>
  <c r="AF48" i="10"/>
  <c r="AE48" i="10"/>
  <c r="AD48" i="10"/>
  <c r="AC48" i="10"/>
  <c r="AB48" i="10"/>
  <c r="Z48" i="10"/>
  <c r="Y48" i="10"/>
  <c r="X48" i="10"/>
  <c r="W48" i="10"/>
  <c r="W450" i="10" s="1"/>
  <c r="V48" i="10"/>
  <c r="V450" i="10" s="1"/>
  <c r="U48" i="10"/>
  <c r="U450" i="10" s="1"/>
  <c r="T48" i="10"/>
  <c r="T450" i="10" s="1"/>
  <c r="S48" i="10"/>
  <c r="R48" i="10"/>
  <c r="Q48" i="10"/>
  <c r="P48" i="10"/>
  <c r="O48" i="10"/>
  <c r="N48" i="10"/>
  <c r="M48" i="10"/>
  <c r="L48" i="10"/>
  <c r="K48" i="10"/>
  <c r="J48" i="10"/>
  <c r="I48" i="10"/>
  <c r="I450" i="10" s="1"/>
  <c r="H48" i="10"/>
  <c r="H450" i="10" s="1"/>
  <c r="G48" i="10"/>
  <c r="G450" i="10" s="1"/>
  <c r="F48" i="10"/>
  <c r="F450" i="10" s="1"/>
  <c r="E48" i="10"/>
  <c r="D48" i="10"/>
  <c r="AT47" i="10"/>
  <c r="AS47" i="10"/>
  <c r="AR47" i="10"/>
  <c r="AQ47" i="10"/>
  <c r="AP47" i="10"/>
  <c r="AM47" i="10"/>
  <c r="AL47" i="10"/>
  <c r="AK47" i="10"/>
  <c r="AJ47" i="10"/>
  <c r="AJ449" i="10" s="1"/>
  <c r="AI47" i="10"/>
  <c r="AI449" i="10" s="1"/>
  <c r="AH47" i="10"/>
  <c r="AH449" i="10" s="1"/>
  <c r="AG47" i="10"/>
  <c r="AG449" i="10" s="1"/>
  <c r="AF47" i="10"/>
  <c r="AE47" i="10"/>
  <c r="AD47" i="10"/>
  <c r="AC47" i="10"/>
  <c r="AB47" i="10"/>
  <c r="Z47" i="10"/>
  <c r="Y47" i="10"/>
  <c r="X47" i="10"/>
  <c r="W47" i="10"/>
  <c r="V47" i="10"/>
  <c r="U47" i="10"/>
  <c r="U449" i="10" s="1"/>
  <c r="T47" i="10"/>
  <c r="T449" i="10" s="1"/>
  <c r="S47" i="10"/>
  <c r="S449" i="10" s="1"/>
  <c r="R47" i="10"/>
  <c r="R449" i="10" s="1"/>
  <c r="Q47" i="10"/>
  <c r="P47" i="10"/>
  <c r="O47" i="10"/>
  <c r="N47" i="10"/>
  <c r="M47" i="10"/>
  <c r="L47" i="10"/>
  <c r="K47" i="10"/>
  <c r="J47" i="10"/>
  <c r="I47" i="10"/>
  <c r="H47" i="10"/>
  <c r="G47" i="10"/>
  <c r="G449" i="10" s="1"/>
  <c r="F47" i="10"/>
  <c r="F449" i="10" s="1"/>
  <c r="E47" i="10"/>
  <c r="E449" i="10" s="1"/>
  <c r="D47" i="10"/>
  <c r="D449" i="10" s="1"/>
  <c r="AT46" i="10"/>
  <c r="AS46" i="10"/>
  <c r="AR46" i="10"/>
  <c r="AQ46" i="10"/>
  <c r="AP46" i="10"/>
  <c r="AM46" i="10"/>
  <c r="AL46" i="10"/>
  <c r="AK46" i="10"/>
  <c r="AJ46" i="10"/>
  <c r="AI46" i="10"/>
  <c r="AH46" i="10"/>
  <c r="AH448" i="10" s="1"/>
  <c r="AG46" i="10"/>
  <c r="AG448" i="10" s="1"/>
  <c r="AF46" i="10"/>
  <c r="AF448" i="10" s="1"/>
  <c r="AE46" i="10"/>
  <c r="AE448" i="10" s="1"/>
  <c r="AD46" i="10"/>
  <c r="AC46" i="10"/>
  <c r="AB46" i="10"/>
  <c r="Z46" i="10"/>
  <c r="Y46" i="10"/>
  <c r="X46" i="10"/>
  <c r="W46" i="10"/>
  <c r="V46" i="10"/>
  <c r="U46" i="10"/>
  <c r="T46" i="10"/>
  <c r="S46" i="10"/>
  <c r="S448" i="10" s="1"/>
  <c r="R46" i="10"/>
  <c r="R448" i="10" s="1"/>
  <c r="Q46" i="10"/>
  <c r="Q448" i="10" s="1"/>
  <c r="P46" i="10"/>
  <c r="P448" i="10" s="1"/>
  <c r="O46" i="10"/>
  <c r="N46" i="10"/>
  <c r="M46" i="10"/>
  <c r="L46" i="10"/>
  <c r="K46" i="10"/>
  <c r="J46" i="10"/>
  <c r="I46" i="10"/>
  <c r="H46" i="10"/>
  <c r="G46" i="10"/>
  <c r="F46" i="10"/>
  <c r="E46" i="10"/>
  <c r="E448" i="10" s="1"/>
  <c r="D46" i="10"/>
  <c r="D448" i="10" s="1"/>
  <c r="AT45" i="10"/>
  <c r="AT447" i="10" s="1"/>
  <c r="AS45" i="10"/>
  <c r="AS447" i="10" s="1"/>
  <c r="AR45" i="10"/>
  <c r="AQ45" i="10"/>
  <c r="AP45" i="10"/>
  <c r="AM45" i="10"/>
  <c r="AL45" i="10"/>
  <c r="AK45" i="10"/>
  <c r="AJ45" i="10"/>
  <c r="AI45" i="10"/>
  <c r="AH45" i="10"/>
  <c r="AG45" i="10"/>
  <c r="AF45" i="10"/>
  <c r="AF447" i="10" s="1"/>
  <c r="AE45" i="10"/>
  <c r="AE447" i="10" s="1"/>
  <c r="AD45" i="10"/>
  <c r="AD447" i="10" s="1"/>
  <c r="AC45" i="10"/>
  <c r="AC447" i="10" s="1"/>
  <c r="AB45" i="10"/>
  <c r="Z45" i="10"/>
  <c r="Y45" i="10"/>
  <c r="X45" i="10"/>
  <c r="W45" i="10"/>
  <c r="V45" i="10"/>
  <c r="U45" i="10"/>
  <c r="T45" i="10"/>
  <c r="S45" i="10"/>
  <c r="R45" i="10"/>
  <c r="Q45" i="10"/>
  <c r="Q447" i="10" s="1"/>
  <c r="P45" i="10"/>
  <c r="P447" i="10" s="1"/>
  <c r="O45" i="10"/>
  <c r="O447" i="10" s="1"/>
  <c r="N45" i="10"/>
  <c r="M45" i="10"/>
  <c r="L45" i="10"/>
  <c r="K45" i="10"/>
  <c r="J45" i="10"/>
  <c r="I45" i="10"/>
  <c r="H45" i="10"/>
  <c r="G45" i="10"/>
  <c r="F45" i="10"/>
  <c r="E45" i="10"/>
  <c r="D45" i="10"/>
  <c r="AT44" i="10"/>
  <c r="AT446" i="10" s="1"/>
  <c r="AS44" i="10"/>
  <c r="AS446" i="10" s="1"/>
  <c r="AR44" i="10"/>
  <c r="AR446" i="10" s="1"/>
  <c r="AQ44" i="10"/>
  <c r="AQ446" i="10" s="1"/>
  <c r="AP44" i="10"/>
  <c r="AM44" i="10"/>
  <c r="AL44" i="10"/>
  <c r="AK44" i="10"/>
  <c r="AJ44" i="10"/>
  <c r="AI44" i="10"/>
  <c r="AH44" i="10"/>
  <c r="AG44" i="10"/>
  <c r="AF44" i="10"/>
  <c r="AE44" i="10"/>
  <c r="AD44" i="10"/>
  <c r="AD446" i="10" s="1"/>
  <c r="AC44" i="10"/>
  <c r="AC446" i="10" s="1"/>
  <c r="AB44" i="10"/>
  <c r="AB446" i="10" s="1"/>
  <c r="Z44" i="10"/>
  <c r="Z446" i="10" s="1"/>
  <c r="Y44" i="10"/>
  <c r="X44" i="10"/>
  <c r="W44" i="10"/>
  <c r="V44" i="10"/>
  <c r="U44" i="10"/>
  <c r="T44" i="10"/>
  <c r="S44" i="10"/>
  <c r="R44" i="10"/>
  <c r="Q44" i="10"/>
  <c r="P44" i="10"/>
  <c r="O44" i="10"/>
  <c r="O446" i="10" s="1"/>
  <c r="N44" i="10"/>
  <c r="N446" i="10" s="1"/>
  <c r="M44" i="10"/>
  <c r="M446" i="10" s="1"/>
  <c r="L44" i="10"/>
  <c r="L446" i="10" s="1"/>
  <c r="K44" i="10"/>
  <c r="J44" i="10"/>
  <c r="I44" i="10"/>
  <c r="H44" i="10"/>
  <c r="G44" i="10"/>
  <c r="F44" i="10"/>
  <c r="E44" i="10"/>
  <c r="D44" i="10"/>
  <c r="AT43" i="10"/>
  <c r="AS43" i="10"/>
  <c r="AR43" i="10"/>
  <c r="AR445" i="10" s="1"/>
  <c r="AQ43" i="10"/>
  <c r="AQ445" i="10" s="1"/>
  <c r="AP43" i="10"/>
  <c r="AP445" i="10" s="1"/>
  <c r="AM43" i="10"/>
  <c r="AM445" i="10" s="1"/>
  <c r="AL43" i="10"/>
  <c r="AK43" i="10"/>
  <c r="AJ43" i="10"/>
  <c r="AI43" i="10"/>
  <c r="AH43" i="10"/>
  <c r="AG43" i="10"/>
  <c r="AF43" i="10"/>
  <c r="AE43" i="10"/>
  <c r="AD43" i="10"/>
  <c r="AC43" i="10"/>
  <c r="AB43" i="10"/>
  <c r="AB445" i="10" s="1"/>
  <c r="Z43" i="10"/>
  <c r="Z445" i="10" s="1"/>
  <c r="Y43" i="10"/>
  <c r="X43" i="10"/>
  <c r="X445" i="10" s="1"/>
  <c r="W43" i="10"/>
  <c r="V43" i="10"/>
  <c r="U43" i="10"/>
  <c r="T43" i="10"/>
  <c r="S43" i="10"/>
  <c r="R43" i="10"/>
  <c r="Q43" i="10"/>
  <c r="P43" i="10"/>
  <c r="O43" i="10"/>
  <c r="N43" i="10"/>
  <c r="M43" i="10"/>
  <c r="M445" i="10" s="1"/>
  <c r="L43" i="10"/>
  <c r="L445" i="10" s="1"/>
  <c r="K43" i="10"/>
  <c r="J43" i="10"/>
  <c r="J445" i="10" s="1"/>
  <c r="I43" i="10"/>
  <c r="H43" i="10"/>
  <c r="G43" i="10"/>
  <c r="F43" i="10"/>
  <c r="E43" i="10"/>
  <c r="D43" i="10"/>
  <c r="AT42" i="10"/>
  <c r="AS42" i="10"/>
  <c r="AR42" i="10"/>
  <c r="AQ42" i="10"/>
  <c r="AP42" i="10"/>
  <c r="AP444" i="10" s="1"/>
  <c r="AM42" i="10"/>
  <c r="AM444" i="10" s="1"/>
  <c r="AL42" i="10"/>
  <c r="AK42" i="10"/>
  <c r="AK444" i="10" s="1"/>
  <c r="AJ42" i="10"/>
  <c r="AI42" i="10"/>
  <c r="AH42" i="10"/>
  <c r="AG42" i="10"/>
  <c r="AF42" i="10"/>
  <c r="AE42" i="10"/>
  <c r="AD42" i="10"/>
  <c r="AC42" i="10"/>
  <c r="AB42" i="10"/>
  <c r="Z42" i="10"/>
  <c r="Y42" i="10"/>
  <c r="Y444" i="10" s="1"/>
  <c r="X42" i="10"/>
  <c r="X444" i="10" s="1"/>
  <c r="W42" i="10"/>
  <c r="V42" i="10"/>
  <c r="V444" i="10" s="1"/>
  <c r="U42" i="10"/>
  <c r="T42" i="10"/>
  <c r="S42" i="10"/>
  <c r="R42" i="10"/>
  <c r="Q42" i="10"/>
  <c r="P42" i="10"/>
  <c r="O42" i="10"/>
  <c r="N42" i="10"/>
  <c r="M42" i="10"/>
  <c r="L42" i="10"/>
  <c r="K42" i="10"/>
  <c r="K444" i="10" s="1"/>
  <c r="J42" i="10"/>
  <c r="J444" i="10" s="1"/>
  <c r="I42" i="10"/>
  <c r="H42" i="10"/>
  <c r="H444" i="10" s="1"/>
  <c r="G42" i="10"/>
  <c r="F42" i="10"/>
  <c r="E42" i="10"/>
  <c r="D42" i="10"/>
  <c r="AT41" i="10"/>
  <c r="AS41" i="10"/>
  <c r="AR41" i="10"/>
  <c r="AQ41" i="10"/>
  <c r="AP41" i="10"/>
  <c r="AM41" i="10"/>
  <c r="AL41" i="10"/>
  <c r="AL443" i="10" s="1"/>
  <c r="AK41" i="10"/>
  <c r="AK443" i="10" s="1"/>
  <c r="AJ41" i="10"/>
  <c r="AI41" i="10"/>
  <c r="AI443" i="10" s="1"/>
  <c r="AH41" i="10"/>
  <c r="AG41" i="10"/>
  <c r="AF41" i="10"/>
  <c r="AE41" i="10"/>
  <c r="AD41" i="10"/>
  <c r="AC41" i="10"/>
  <c r="AB41" i="10"/>
  <c r="Z41" i="10"/>
  <c r="Y41" i="10"/>
  <c r="X41" i="10"/>
  <c r="W41" i="10"/>
  <c r="W443" i="10" s="1"/>
  <c r="V41" i="10"/>
  <c r="V443" i="10" s="1"/>
  <c r="U41" i="10"/>
  <c r="T41" i="10"/>
  <c r="T443" i="10" s="1"/>
  <c r="S41" i="10"/>
  <c r="R41" i="10"/>
  <c r="Q41" i="10"/>
  <c r="P41" i="10"/>
  <c r="O41" i="10"/>
  <c r="N41" i="10"/>
  <c r="M41" i="10"/>
  <c r="L41" i="10"/>
  <c r="K41" i="10"/>
  <c r="J41" i="10"/>
  <c r="I41" i="10"/>
  <c r="I443" i="10" s="1"/>
  <c r="H41" i="10"/>
  <c r="H443" i="10" s="1"/>
  <c r="G41" i="10"/>
  <c r="F41" i="10"/>
  <c r="F443" i="10" s="1"/>
  <c r="E41" i="10"/>
  <c r="D41" i="10"/>
  <c r="AT40" i="10"/>
  <c r="AS40" i="10"/>
  <c r="AR40" i="10"/>
  <c r="AQ40" i="10"/>
  <c r="AP40" i="10"/>
  <c r="AM40" i="10"/>
  <c r="AL40" i="10"/>
  <c r="AK40" i="10"/>
  <c r="AJ40" i="10"/>
  <c r="AJ442" i="10" s="1"/>
  <c r="AI40" i="10"/>
  <c r="AI442" i="10" s="1"/>
  <c r="AH40" i="10"/>
  <c r="AG40" i="10"/>
  <c r="AG442" i="10" s="1"/>
  <c r="AF40" i="10"/>
  <c r="AE40" i="10"/>
  <c r="AD40" i="10"/>
  <c r="AC40" i="10"/>
  <c r="AB40" i="10"/>
  <c r="Z40" i="10"/>
  <c r="Y40" i="10"/>
  <c r="X40" i="10"/>
  <c r="W40" i="10"/>
  <c r="V40" i="10"/>
  <c r="U40" i="10"/>
  <c r="U442" i="10" s="1"/>
  <c r="T40" i="10"/>
  <c r="T442" i="10" s="1"/>
  <c r="S40" i="10"/>
  <c r="R40" i="10"/>
  <c r="R442" i="10" s="1"/>
  <c r="Q40" i="10"/>
  <c r="P40" i="10"/>
  <c r="O40" i="10"/>
  <c r="N40" i="10"/>
  <c r="M40" i="10"/>
  <c r="L40" i="10"/>
  <c r="K40" i="10"/>
  <c r="J40" i="10"/>
  <c r="I40" i="10"/>
  <c r="H40" i="10"/>
  <c r="G40" i="10"/>
  <c r="F40" i="10"/>
  <c r="F442" i="10" s="1"/>
  <c r="E40" i="10"/>
  <c r="D40" i="10"/>
  <c r="D442" i="10" s="1"/>
  <c r="AT39" i="10"/>
  <c r="AS39" i="10"/>
  <c r="AR39" i="10"/>
  <c r="AQ39" i="10"/>
  <c r="AP39" i="10"/>
  <c r="AM39" i="10"/>
  <c r="AL39" i="10"/>
  <c r="AK39" i="10"/>
  <c r="AJ39" i="10"/>
  <c r="AI39" i="10"/>
  <c r="AH39" i="10"/>
  <c r="AH441" i="10" s="1"/>
  <c r="AG39" i="10"/>
  <c r="AG441" i="10" s="1"/>
  <c r="AF39" i="10"/>
  <c r="AE39" i="10"/>
  <c r="AE441" i="10" s="1"/>
  <c r="AD39" i="10"/>
  <c r="AC39" i="10"/>
  <c r="AB39" i="10"/>
  <c r="Z39" i="10"/>
  <c r="Y39" i="10"/>
  <c r="X39" i="10"/>
  <c r="W39" i="10"/>
  <c r="V39" i="10"/>
  <c r="U39" i="10"/>
  <c r="T39" i="10"/>
  <c r="S39" i="10"/>
  <c r="S441" i="10" s="1"/>
  <c r="R39" i="10"/>
  <c r="R441" i="10" s="1"/>
  <c r="Q39" i="10"/>
  <c r="P39" i="10"/>
  <c r="P441" i="10" s="1"/>
  <c r="O39" i="10"/>
  <c r="N39" i="10"/>
  <c r="M39" i="10"/>
  <c r="L39" i="10"/>
  <c r="K39" i="10"/>
  <c r="J39" i="10"/>
  <c r="I39" i="10"/>
  <c r="H39" i="10"/>
  <c r="G39" i="10"/>
  <c r="F39" i="10"/>
  <c r="E39" i="10"/>
  <c r="E441" i="10" s="1"/>
  <c r="D39" i="10"/>
  <c r="D441" i="10" s="1"/>
  <c r="AT38" i="10"/>
  <c r="AS38" i="10"/>
  <c r="AS440" i="10" s="1"/>
  <c r="AR38" i="10"/>
  <c r="AQ38" i="10"/>
  <c r="AP38" i="10"/>
  <c r="AM38" i="10"/>
  <c r="AL38" i="10"/>
  <c r="AK38" i="10"/>
  <c r="AJ38" i="10"/>
  <c r="AI38" i="10"/>
  <c r="AH38" i="10"/>
  <c r="AG38" i="10"/>
  <c r="AF38" i="10"/>
  <c r="AF440" i="10" s="1"/>
  <c r="AE38" i="10"/>
  <c r="AE440" i="10" s="1"/>
  <c r="AD38" i="10"/>
  <c r="AC38" i="10"/>
  <c r="AC440" i="10" s="1"/>
  <c r="AB38" i="10"/>
  <c r="Z38" i="10"/>
  <c r="Y38" i="10"/>
  <c r="X38" i="10"/>
  <c r="W38" i="10"/>
  <c r="V38" i="10"/>
  <c r="U38" i="10"/>
  <c r="T38" i="10"/>
  <c r="S38" i="10"/>
  <c r="R38" i="10"/>
  <c r="Q38" i="10"/>
  <c r="Q440" i="10" s="1"/>
  <c r="P38" i="10"/>
  <c r="P440" i="10" s="1"/>
  <c r="O38" i="10"/>
  <c r="N38" i="10"/>
  <c r="N440" i="10" s="1"/>
  <c r="M38" i="10"/>
  <c r="L38" i="10"/>
  <c r="K38" i="10"/>
  <c r="J38" i="10"/>
  <c r="I38" i="10"/>
  <c r="H38" i="10"/>
  <c r="G38" i="10"/>
  <c r="F38" i="10"/>
  <c r="E38" i="10"/>
  <c r="D38" i="10"/>
  <c r="AT37" i="10"/>
  <c r="AT439" i="10" s="1"/>
  <c r="AS37" i="10"/>
  <c r="AS439" i="10" s="1"/>
  <c r="AR37" i="10"/>
  <c r="AQ37" i="10"/>
  <c r="AQ439" i="10" s="1"/>
  <c r="AP37" i="10"/>
  <c r="AM37" i="10"/>
  <c r="AL37" i="10"/>
  <c r="AK37" i="10"/>
  <c r="AJ37" i="10"/>
  <c r="AI37" i="10"/>
  <c r="AH37" i="10"/>
  <c r="AG37" i="10"/>
  <c r="AF37" i="10"/>
  <c r="AE37" i="10"/>
  <c r="AD37" i="10"/>
  <c r="AD439" i="10" s="1"/>
  <c r="AC37" i="10"/>
  <c r="AC439" i="10" s="1"/>
  <c r="AB37" i="10"/>
  <c r="Z37" i="10"/>
  <c r="Z439" i="10" s="1"/>
  <c r="Y37" i="10"/>
  <c r="X37" i="10"/>
  <c r="W37" i="10"/>
  <c r="V37" i="10"/>
  <c r="U37" i="10"/>
  <c r="T37" i="10"/>
  <c r="S37" i="10"/>
  <c r="R37" i="10"/>
  <c r="Q37" i="10"/>
  <c r="P37" i="10"/>
  <c r="O37" i="10"/>
  <c r="O439" i="10" s="1"/>
  <c r="N37" i="10"/>
  <c r="N439" i="10" s="1"/>
  <c r="M37" i="10"/>
  <c r="L37" i="10"/>
  <c r="L439" i="10" s="1"/>
  <c r="K37" i="10"/>
  <c r="J37" i="10"/>
  <c r="I37" i="10"/>
  <c r="H37" i="10"/>
  <c r="G37" i="10"/>
  <c r="F37" i="10"/>
  <c r="E37" i="10"/>
  <c r="D37" i="10"/>
  <c r="AT36" i="10"/>
  <c r="AS36" i="10"/>
  <c r="AR36" i="10"/>
  <c r="AR438" i="10" s="1"/>
  <c r="AQ36" i="10"/>
  <c r="AQ438" i="10" s="1"/>
  <c r="AP36" i="10"/>
  <c r="AM36" i="10"/>
  <c r="AM438" i="10" s="1"/>
  <c r="AL36" i="10"/>
  <c r="AK36" i="10"/>
  <c r="AJ36" i="10"/>
  <c r="AI36" i="10"/>
  <c r="AH36" i="10"/>
  <c r="AG36" i="10"/>
  <c r="AF36" i="10"/>
  <c r="AE36" i="10"/>
  <c r="AD36" i="10"/>
  <c r="AC36" i="10"/>
  <c r="AB36" i="10"/>
  <c r="AB438" i="10" s="1"/>
  <c r="Z36" i="10"/>
  <c r="Z438" i="10" s="1"/>
  <c r="Y36" i="10"/>
  <c r="X36" i="10"/>
  <c r="X438" i="10" s="1"/>
  <c r="W36" i="10"/>
  <c r="V36" i="10"/>
  <c r="U36" i="10"/>
  <c r="T36" i="10"/>
  <c r="S36" i="10"/>
  <c r="R36" i="10"/>
  <c r="Q36" i="10"/>
  <c r="P36" i="10"/>
  <c r="O36" i="10"/>
  <c r="N36" i="10"/>
  <c r="M36" i="10"/>
  <c r="M438" i="10" s="1"/>
  <c r="L36" i="10"/>
  <c r="L438" i="10" s="1"/>
  <c r="K36" i="10"/>
  <c r="J36" i="10"/>
  <c r="J438" i="10" s="1"/>
  <c r="I36" i="10"/>
  <c r="H36" i="10"/>
  <c r="G36" i="10"/>
  <c r="F36" i="10"/>
  <c r="E36" i="10"/>
  <c r="D36" i="10"/>
  <c r="AT35" i="10"/>
  <c r="AS35" i="10"/>
  <c r="AR35" i="10"/>
  <c r="AQ35" i="10"/>
  <c r="AP35" i="10"/>
  <c r="AP437" i="10" s="1"/>
  <c r="AM35" i="10"/>
  <c r="AM437" i="10" s="1"/>
  <c r="AL35" i="10"/>
  <c r="AK35" i="10"/>
  <c r="AK437" i="10" s="1"/>
  <c r="AJ35" i="10"/>
  <c r="AI35" i="10"/>
  <c r="AH35" i="10"/>
  <c r="AG35" i="10"/>
  <c r="AF35" i="10"/>
  <c r="AE35" i="10"/>
  <c r="AD35" i="10"/>
  <c r="AC35" i="10"/>
  <c r="AB35" i="10"/>
  <c r="Z35" i="10"/>
  <c r="Y35" i="10"/>
  <c r="Y437" i="10" s="1"/>
  <c r="X35" i="10"/>
  <c r="X437" i="10" s="1"/>
  <c r="W35" i="10"/>
  <c r="V35" i="10"/>
  <c r="V437" i="10" s="1"/>
  <c r="U35" i="10"/>
  <c r="T35" i="10"/>
  <c r="S35" i="10"/>
  <c r="R35" i="10"/>
  <c r="Q35" i="10"/>
  <c r="P35" i="10"/>
  <c r="O35" i="10"/>
  <c r="N35" i="10"/>
  <c r="M35" i="10"/>
  <c r="L35" i="10"/>
  <c r="K35" i="10"/>
  <c r="K437" i="10" s="1"/>
  <c r="J35" i="10"/>
  <c r="J437" i="10" s="1"/>
  <c r="I35" i="10"/>
  <c r="H35" i="10"/>
  <c r="H437" i="10" s="1"/>
  <c r="G35" i="10"/>
  <c r="F35" i="10"/>
  <c r="E35" i="10"/>
  <c r="D35" i="10"/>
  <c r="AT34" i="10"/>
  <c r="AS34" i="10"/>
  <c r="AR34" i="10"/>
  <c r="AQ34" i="10"/>
  <c r="AP34" i="10"/>
  <c r="AM34" i="10"/>
  <c r="AL34" i="10"/>
  <c r="AL436" i="10" s="1"/>
  <c r="AK34" i="10"/>
  <c r="AK436" i="10" s="1"/>
  <c r="AJ34" i="10"/>
  <c r="AI34" i="10"/>
  <c r="AI436" i="10" s="1"/>
  <c r="AH34" i="10"/>
  <c r="AG34" i="10"/>
  <c r="AF34" i="10"/>
  <c r="AE34" i="10"/>
  <c r="AD34" i="10"/>
  <c r="AC34" i="10"/>
  <c r="AB34" i="10"/>
  <c r="Z34" i="10"/>
  <c r="Y34" i="10"/>
  <c r="X34" i="10"/>
  <c r="W34" i="10"/>
  <c r="W436" i="10" s="1"/>
  <c r="V34" i="10"/>
  <c r="V436" i="10" s="1"/>
  <c r="U34" i="10"/>
  <c r="T34" i="10"/>
  <c r="T436" i="10" s="1"/>
  <c r="S34" i="10"/>
  <c r="R34" i="10"/>
  <c r="Q34" i="10"/>
  <c r="P34" i="10"/>
  <c r="O34" i="10"/>
  <c r="N34" i="10"/>
  <c r="M34" i="10"/>
  <c r="L34" i="10"/>
  <c r="K34" i="10"/>
  <c r="J34" i="10"/>
  <c r="I34" i="10"/>
  <c r="I436" i="10" s="1"/>
  <c r="H34" i="10"/>
  <c r="H436" i="10" s="1"/>
  <c r="G34" i="10"/>
  <c r="F34" i="10"/>
  <c r="F436" i="10" s="1"/>
  <c r="E34" i="10"/>
  <c r="D34" i="10"/>
  <c r="AT33" i="10"/>
  <c r="AS33" i="10"/>
  <c r="AR33" i="10"/>
  <c r="AQ33" i="10"/>
  <c r="AP33" i="10"/>
  <c r="AM33" i="10"/>
  <c r="AL33" i="10"/>
  <c r="AK33" i="10"/>
  <c r="AJ33" i="10"/>
  <c r="AJ435" i="10" s="1"/>
  <c r="AI33" i="10"/>
  <c r="AI435" i="10" s="1"/>
  <c r="AH33" i="10"/>
  <c r="AG33" i="10"/>
  <c r="AG435" i="10" s="1"/>
  <c r="AF33" i="10"/>
  <c r="AE33" i="10"/>
  <c r="AD33" i="10"/>
  <c r="AC33" i="10"/>
  <c r="AB33" i="10"/>
  <c r="Z33" i="10"/>
  <c r="Y33" i="10"/>
  <c r="X33" i="10"/>
  <c r="W33" i="10"/>
  <c r="V33" i="10"/>
  <c r="U33" i="10"/>
  <c r="U435" i="10" s="1"/>
  <c r="T33" i="10"/>
  <c r="T435" i="10" s="1"/>
  <c r="S33" i="10"/>
  <c r="R33" i="10"/>
  <c r="R435" i="10" s="1"/>
  <c r="Q33" i="10"/>
  <c r="P33" i="10"/>
  <c r="O33" i="10"/>
  <c r="N33" i="10"/>
  <c r="M33" i="10"/>
  <c r="L33" i="10"/>
  <c r="K33" i="10"/>
  <c r="J33" i="10"/>
  <c r="I33" i="10"/>
  <c r="H33" i="10"/>
  <c r="G33" i="10"/>
  <c r="G435" i="10" s="1"/>
  <c r="F33" i="10"/>
  <c r="F435" i="10" s="1"/>
  <c r="E33" i="10"/>
  <c r="D33" i="10"/>
  <c r="D435" i="10" s="1"/>
  <c r="AT32" i="10"/>
  <c r="AS32" i="10"/>
  <c r="AR32" i="10"/>
  <c r="AQ32" i="10"/>
  <c r="AP32" i="10"/>
  <c r="AM32" i="10"/>
  <c r="AL32" i="10"/>
  <c r="AK32" i="10"/>
  <c r="AJ32" i="10"/>
  <c r="AI32" i="10"/>
  <c r="AH32" i="10"/>
  <c r="AH434" i="10" s="1"/>
  <c r="AG32" i="10"/>
  <c r="AG434" i="10" s="1"/>
  <c r="AF32" i="10"/>
  <c r="AE32" i="10"/>
  <c r="AE434" i="10" s="1"/>
  <c r="AD32" i="10"/>
  <c r="AC32" i="10"/>
  <c r="AB32" i="10"/>
  <c r="Z32" i="10"/>
  <c r="Y32" i="10"/>
  <c r="X32" i="10"/>
  <c r="W32" i="10"/>
  <c r="V32" i="10"/>
  <c r="U32" i="10"/>
  <c r="T32" i="10"/>
  <c r="S32" i="10"/>
  <c r="S434" i="10" s="1"/>
  <c r="R32" i="10"/>
  <c r="R434" i="10" s="1"/>
  <c r="Q32" i="10"/>
  <c r="P32" i="10"/>
  <c r="P434" i="10" s="1"/>
  <c r="O32" i="10"/>
  <c r="N32" i="10"/>
  <c r="M32" i="10"/>
  <c r="L32" i="10"/>
  <c r="K32" i="10"/>
  <c r="J32" i="10"/>
  <c r="I32" i="10"/>
  <c r="H32" i="10"/>
  <c r="G32" i="10"/>
  <c r="F32" i="10"/>
  <c r="E32" i="10"/>
  <c r="E434" i="10" s="1"/>
  <c r="D32" i="10"/>
  <c r="D434" i="10" s="1"/>
  <c r="AT31" i="10"/>
  <c r="AS31" i="10"/>
  <c r="AS433" i="10" s="1"/>
  <c r="AR31" i="10"/>
  <c r="AQ31" i="10"/>
  <c r="AP31" i="10"/>
  <c r="AM31" i="10"/>
  <c r="AL31" i="10"/>
  <c r="AK31" i="10"/>
  <c r="AJ31" i="10"/>
  <c r="AI31" i="10"/>
  <c r="AH31" i="10"/>
  <c r="AG31" i="10"/>
  <c r="AF31" i="10"/>
  <c r="AF433" i="10" s="1"/>
  <c r="AE31" i="10"/>
  <c r="AE433" i="10" s="1"/>
  <c r="AD31" i="10"/>
  <c r="AC31" i="10"/>
  <c r="AC433" i="10" s="1"/>
  <c r="AB31" i="10"/>
  <c r="Z31" i="10"/>
  <c r="Y31" i="10"/>
  <c r="X31" i="10"/>
  <c r="W31" i="10"/>
  <c r="V31" i="10"/>
  <c r="U31" i="10"/>
  <c r="T31" i="10"/>
  <c r="S31" i="10"/>
  <c r="R31" i="10"/>
  <c r="Q31" i="10"/>
  <c r="Q433" i="10" s="1"/>
  <c r="P31" i="10"/>
  <c r="P433" i="10" s="1"/>
  <c r="O31" i="10"/>
  <c r="N31" i="10"/>
  <c r="N433" i="10" s="1"/>
  <c r="M31" i="10"/>
  <c r="L31" i="10"/>
  <c r="K31" i="10"/>
  <c r="J31" i="10"/>
  <c r="I31" i="10"/>
  <c r="H31" i="10"/>
  <c r="G31" i="10"/>
  <c r="F31" i="10"/>
  <c r="E31" i="10"/>
  <c r="D31" i="10"/>
  <c r="AT30" i="10"/>
  <c r="AT432" i="10" s="1"/>
  <c r="AS30" i="10"/>
  <c r="AS432" i="10" s="1"/>
  <c r="AR30" i="10"/>
  <c r="AQ30" i="10"/>
  <c r="AQ432" i="10" s="1"/>
  <c r="AP30" i="10"/>
  <c r="AM30" i="10"/>
  <c r="AL30" i="10"/>
  <c r="AK30" i="10"/>
  <c r="AJ30" i="10"/>
  <c r="AI30" i="10"/>
  <c r="AH30" i="10"/>
  <c r="AG30" i="10"/>
  <c r="AF30" i="10"/>
  <c r="AE30" i="10"/>
  <c r="AD30" i="10"/>
  <c r="AD432" i="10" s="1"/>
  <c r="AC30" i="10"/>
  <c r="AC432" i="10" s="1"/>
  <c r="AB30" i="10"/>
  <c r="Z30" i="10"/>
  <c r="Z432" i="10" s="1"/>
  <c r="Y30" i="10"/>
  <c r="X30" i="10"/>
  <c r="W30" i="10"/>
  <c r="V30" i="10"/>
  <c r="U30" i="10"/>
  <c r="T30" i="10"/>
  <c r="S30" i="10"/>
  <c r="R30" i="10"/>
  <c r="Q30" i="10"/>
  <c r="P30" i="10"/>
  <c r="O30" i="10"/>
  <c r="O432" i="10" s="1"/>
  <c r="N30" i="10"/>
  <c r="N432" i="10" s="1"/>
  <c r="M30" i="10"/>
  <c r="L30" i="10"/>
  <c r="L432" i="10" s="1"/>
  <c r="K30" i="10"/>
  <c r="J30" i="10"/>
  <c r="I30" i="10"/>
  <c r="H30" i="10"/>
  <c r="G30" i="10"/>
  <c r="F30" i="10"/>
  <c r="E30" i="10"/>
  <c r="D30" i="10"/>
  <c r="AT29" i="10"/>
  <c r="AS29" i="10"/>
  <c r="AR29" i="10"/>
  <c r="AR431" i="10" s="1"/>
  <c r="AQ29" i="10"/>
  <c r="AQ431" i="10" s="1"/>
  <c r="AP29" i="10"/>
  <c r="AM29" i="10"/>
  <c r="AM431" i="10" s="1"/>
  <c r="AL29" i="10"/>
  <c r="AK29" i="10"/>
  <c r="AJ29" i="10"/>
  <c r="AI29" i="10"/>
  <c r="AH29" i="10"/>
  <c r="AG29" i="10"/>
  <c r="AF29" i="10"/>
  <c r="AE29" i="10"/>
  <c r="AD29" i="10"/>
  <c r="AC29" i="10"/>
  <c r="AB29" i="10"/>
  <c r="AB431" i="10" s="1"/>
  <c r="Z29" i="10"/>
  <c r="Z431" i="10" s="1"/>
  <c r="Y29" i="10"/>
  <c r="X29" i="10"/>
  <c r="X431" i="10" s="1"/>
  <c r="W29" i="10"/>
  <c r="V29" i="10"/>
  <c r="U29" i="10"/>
  <c r="T29" i="10"/>
  <c r="S29" i="10"/>
  <c r="R29" i="10"/>
  <c r="Q29" i="10"/>
  <c r="P29" i="10"/>
  <c r="O29" i="10"/>
  <c r="N29" i="10"/>
  <c r="M29" i="10"/>
  <c r="M431" i="10" s="1"/>
  <c r="L29" i="10"/>
  <c r="L431" i="10" s="1"/>
  <c r="K29" i="10"/>
  <c r="J29" i="10"/>
  <c r="J431" i="10" s="1"/>
  <c r="I29" i="10"/>
  <c r="H29" i="10"/>
  <c r="G29" i="10"/>
  <c r="F29" i="10"/>
  <c r="E29" i="10"/>
  <c r="D29" i="10"/>
  <c r="AT28" i="10"/>
  <c r="AS28" i="10"/>
  <c r="AR28" i="10"/>
  <c r="AQ28" i="10"/>
  <c r="AP28" i="10"/>
  <c r="AP430" i="10" s="1"/>
  <c r="AM28" i="10"/>
  <c r="AM430" i="10" s="1"/>
  <c r="AL28" i="10"/>
  <c r="AK28" i="10"/>
  <c r="AK430" i="10" s="1"/>
  <c r="AJ28" i="10"/>
  <c r="AI28" i="10"/>
  <c r="AH28" i="10"/>
  <c r="AG28" i="10"/>
  <c r="AF28" i="10"/>
  <c r="AE28" i="10"/>
  <c r="AD28" i="10"/>
  <c r="AC28" i="10"/>
  <c r="AB28" i="10"/>
  <c r="Z28" i="10"/>
  <c r="Y28" i="10"/>
  <c r="Y430" i="10" s="1"/>
  <c r="X28" i="10"/>
  <c r="X430" i="10" s="1"/>
  <c r="W28" i="10"/>
  <c r="V28" i="10"/>
  <c r="V430" i="10" s="1"/>
  <c r="U28" i="10"/>
  <c r="T28" i="10"/>
  <c r="S28" i="10"/>
  <c r="R28" i="10"/>
  <c r="Q28" i="10"/>
  <c r="P28" i="10"/>
  <c r="O28" i="10"/>
  <c r="N28" i="10"/>
  <c r="M28" i="10"/>
  <c r="L28" i="10"/>
  <c r="K28" i="10"/>
  <c r="K430" i="10" s="1"/>
  <c r="J28" i="10"/>
  <c r="J430" i="10" s="1"/>
  <c r="I28" i="10"/>
  <c r="H28" i="10"/>
  <c r="H430" i="10" s="1"/>
  <c r="G28" i="10"/>
  <c r="F28" i="10"/>
  <c r="E28" i="10"/>
  <c r="D28" i="10"/>
  <c r="AT27" i="10"/>
  <c r="AS27" i="10"/>
  <c r="AR27" i="10"/>
  <c r="AQ27" i="10"/>
  <c r="AP27" i="10"/>
  <c r="AM27" i="10"/>
  <c r="AL27" i="10"/>
  <c r="AL429" i="10" s="1"/>
  <c r="AK27" i="10"/>
  <c r="AK429" i="10" s="1"/>
  <c r="AJ27" i="10"/>
  <c r="AI27" i="10"/>
  <c r="AI429" i="10" s="1"/>
  <c r="AH27" i="10"/>
  <c r="AG27" i="10"/>
  <c r="AF27" i="10"/>
  <c r="AE27" i="10"/>
  <c r="AD27" i="10"/>
  <c r="AC27" i="10"/>
  <c r="AB27" i="10"/>
  <c r="Z27" i="10"/>
  <c r="Y27" i="10"/>
  <c r="X27" i="10"/>
  <c r="W27" i="10"/>
  <c r="W429" i="10" s="1"/>
  <c r="V27" i="10"/>
  <c r="V429" i="10" s="1"/>
  <c r="U27" i="10"/>
  <c r="T27" i="10"/>
  <c r="T429" i="10" s="1"/>
  <c r="S27" i="10"/>
  <c r="R27" i="10"/>
  <c r="Q27" i="10"/>
  <c r="P27" i="10"/>
  <c r="O27" i="10"/>
  <c r="N27" i="10"/>
  <c r="M27" i="10"/>
  <c r="L27" i="10"/>
  <c r="K27" i="10"/>
  <c r="J27" i="10"/>
  <c r="I27" i="10"/>
  <c r="I429" i="10" s="1"/>
  <c r="H27" i="10"/>
  <c r="H429" i="10" s="1"/>
  <c r="G27" i="10"/>
  <c r="F27" i="10"/>
  <c r="F429" i="10" s="1"/>
  <c r="E27" i="10"/>
  <c r="D27" i="10"/>
  <c r="AT26" i="10"/>
  <c r="AS26" i="10"/>
  <c r="AR26" i="10"/>
  <c r="AQ26" i="10"/>
  <c r="AP26" i="10"/>
  <c r="AM26" i="10"/>
  <c r="AL26" i="10"/>
  <c r="AK26" i="10"/>
  <c r="AJ26" i="10"/>
  <c r="AJ428" i="10" s="1"/>
  <c r="AI26" i="10"/>
  <c r="AI428" i="10" s="1"/>
  <c r="AH26" i="10"/>
  <c r="AG26" i="10"/>
  <c r="AG428" i="10" s="1"/>
  <c r="AF26" i="10"/>
  <c r="AE26" i="10"/>
  <c r="AD26" i="10"/>
  <c r="AC26" i="10"/>
  <c r="AB26" i="10"/>
  <c r="Z26" i="10"/>
  <c r="Y26" i="10"/>
  <c r="X26" i="10"/>
  <c r="W26" i="10"/>
  <c r="V26" i="10"/>
  <c r="U26" i="10"/>
  <c r="U428" i="10" s="1"/>
  <c r="T26" i="10"/>
  <c r="T428" i="10" s="1"/>
  <c r="S26" i="10"/>
  <c r="R26" i="10"/>
  <c r="R428" i="10" s="1"/>
  <c r="Q26" i="10"/>
  <c r="P26" i="10"/>
  <c r="O26" i="10"/>
  <c r="N26" i="10"/>
  <c r="M26" i="10"/>
  <c r="L26" i="10"/>
  <c r="K26" i="10"/>
  <c r="J26" i="10"/>
  <c r="I26" i="10"/>
  <c r="H26" i="10"/>
  <c r="G26" i="10"/>
  <c r="G428" i="10" s="1"/>
  <c r="F26" i="10"/>
  <c r="F428" i="10" s="1"/>
  <c r="E26" i="10"/>
  <c r="D26" i="10"/>
  <c r="D428" i="10" s="1"/>
  <c r="AT25" i="10"/>
  <c r="AS25" i="10"/>
  <c r="AR25" i="10"/>
  <c r="AQ25" i="10"/>
  <c r="AP25" i="10"/>
  <c r="AM25" i="10"/>
  <c r="AL25" i="10"/>
  <c r="AK25" i="10"/>
  <c r="AJ25" i="10"/>
  <c r="AI25" i="10"/>
  <c r="AH25" i="10"/>
  <c r="AH427" i="10" s="1"/>
  <c r="AG25" i="10"/>
  <c r="AG427" i="10" s="1"/>
  <c r="AF25" i="10"/>
  <c r="AE25" i="10"/>
  <c r="AE427" i="10" s="1"/>
  <c r="AD25" i="10"/>
  <c r="AC25" i="10"/>
  <c r="AB25" i="10"/>
  <c r="Z25" i="10"/>
  <c r="Y25" i="10"/>
  <c r="X25" i="10"/>
  <c r="W25" i="10"/>
  <c r="V25" i="10"/>
  <c r="U25" i="10"/>
  <c r="T25" i="10"/>
  <c r="S25" i="10"/>
  <c r="S427" i="10" s="1"/>
  <c r="R25" i="10"/>
  <c r="R427" i="10" s="1"/>
  <c r="Q25" i="10"/>
  <c r="P25" i="10"/>
  <c r="P427" i="10" s="1"/>
  <c r="O25" i="10"/>
  <c r="N25" i="10"/>
  <c r="M25" i="10"/>
  <c r="L25" i="10"/>
  <c r="K25" i="10"/>
  <c r="J25" i="10"/>
  <c r="I25" i="10"/>
  <c r="H25" i="10"/>
  <c r="G25" i="10"/>
  <c r="F25" i="10"/>
  <c r="E25" i="10"/>
  <c r="E427" i="10" s="1"/>
  <c r="D25" i="10"/>
  <c r="D427" i="10" s="1"/>
  <c r="AT24" i="10"/>
  <c r="AS24" i="10"/>
  <c r="AS426" i="10" s="1"/>
  <c r="AR24" i="10"/>
  <c r="AQ24" i="10"/>
  <c r="AP24" i="10"/>
  <c r="AM24" i="10"/>
  <c r="AL24" i="10"/>
  <c r="AK24" i="10"/>
  <c r="AJ24" i="10"/>
  <c r="AI24" i="10"/>
  <c r="AH24" i="10"/>
  <c r="AG24" i="10"/>
  <c r="AF24" i="10"/>
  <c r="AF426" i="10" s="1"/>
  <c r="AE24" i="10"/>
  <c r="AE426" i="10" s="1"/>
  <c r="AD24" i="10"/>
  <c r="AC24" i="10"/>
  <c r="AC426" i="10" s="1"/>
  <c r="AB24" i="10"/>
  <c r="Z24" i="10"/>
  <c r="Y24" i="10"/>
  <c r="X24" i="10"/>
  <c r="W24" i="10"/>
  <c r="V24" i="10"/>
  <c r="U24" i="10"/>
  <c r="T24" i="10"/>
  <c r="S24" i="10"/>
  <c r="R24" i="10"/>
  <c r="Q24" i="10"/>
  <c r="Q426" i="10" s="1"/>
  <c r="P24" i="10"/>
  <c r="P426" i="10" s="1"/>
  <c r="O24" i="10"/>
  <c r="N24" i="10"/>
  <c r="N426" i="10" s="1"/>
  <c r="M24" i="10"/>
  <c r="L24" i="10"/>
  <c r="K24" i="10"/>
  <c r="J24" i="10"/>
  <c r="I24" i="10"/>
  <c r="H24" i="10"/>
  <c r="G24" i="10"/>
  <c r="F24" i="10"/>
  <c r="E24" i="10"/>
  <c r="D24" i="10"/>
  <c r="AT23" i="10"/>
  <c r="AT425" i="10" s="1"/>
  <c r="AS23" i="10"/>
  <c r="AS425" i="10" s="1"/>
  <c r="AR23" i="10"/>
  <c r="AQ23" i="10"/>
  <c r="AQ425" i="10" s="1"/>
  <c r="AP23" i="10"/>
  <c r="AM23" i="10"/>
  <c r="AL23" i="10"/>
  <c r="AK23" i="10"/>
  <c r="AJ23" i="10"/>
  <c r="AI23" i="10"/>
  <c r="AH23" i="10"/>
  <c r="AG23" i="10"/>
  <c r="AF23" i="10"/>
  <c r="AE23" i="10"/>
  <c r="AD23" i="10"/>
  <c r="AD425" i="10" s="1"/>
  <c r="AC23" i="10"/>
  <c r="AC425" i="10" s="1"/>
  <c r="AB23" i="10"/>
  <c r="Z23" i="10"/>
  <c r="Z425" i="10" s="1"/>
  <c r="Y23" i="10"/>
  <c r="X23" i="10"/>
  <c r="W23" i="10"/>
  <c r="V23" i="10"/>
  <c r="U23" i="10"/>
  <c r="T23" i="10"/>
  <c r="S23" i="10"/>
  <c r="R23" i="10"/>
  <c r="Q23" i="10"/>
  <c r="P23" i="10"/>
  <c r="O23" i="10"/>
  <c r="O425" i="10" s="1"/>
  <c r="N23" i="10"/>
  <c r="N425" i="10" s="1"/>
  <c r="M23" i="10"/>
  <c r="L23" i="10"/>
  <c r="L425" i="10" s="1"/>
  <c r="K23" i="10"/>
  <c r="J23" i="10"/>
  <c r="I23" i="10"/>
  <c r="H23" i="10"/>
  <c r="G23" i="10"/>
  <c r="F23" i="10"/>
  <c r="E23" i="10"/>
  <c r="D23" i="10"/>
  <c r="AT22" i="10"/>
  <c r="AS22" i="10"/>
  <c r="AR22" i="10"/>
  <c r="AR424" i="10" s="1"/>
  <c r="AQ22" i="10"/>
  <c r="AQ424" i="10" s="1"/>
  <c r="AP22" i="10"/>
  <c r="AM22" i="10"/>
  <c r="AM424" i="10" s="1"/>
  <c r="AL22" i="10"/>
  <c r="AK22" i="10"/>
  <c r="AJ22" i="10"/>
  <c r="AI22" i="10"/>
  <c r="AH22" i="10"/>
  <c r="AG22" i="10"/>
  <c r="AF22" i="10"/>
  <c r="AE22" i="10"/>
  <c r="AD22" i="10"/>
  <c r="AC22" i="10"/>
  <c r="AB22" i="10"/>
  <c r="AB424" i="10" s="1"/>
  <c r="Z22" i="10"/>
  <c r="Z424" i="10" s="1"/>
  <c r="Y22" i="10"/>
  <c r="X22" i="10"/>
  <c r="X424" i="10" s="1"/>
  <c r="W22" i="10"/>
  <c r="V22" i="10"/>
  <c r="U22" i="10"/>
  <c r="T22" i="10"/>
  <c r="S22" i="10"/>
  <c r="R22" i="10"/>
  <c r="Q22" i="10"/>
  <c r="P22" i="10"/>
  <c r="O22" i="10"/>
  <c r="N22" i="10"/>
  <c r="M22" i="10"/>
  <c r="M424" i="10" s="1"/>
  <c r="L22" i="10"/>
  <c r="L424" i="10" s="1"/>
  <c r="K22" i="10"/>
  <c r="J22" i="10"/>
  <c r="J424" i="10" s="1"/>
  <c r="I22" i="10"/>
  <c r="H22" i="10"/>
  <c r="G22" i="10"/>
  <c r="F22" i="10"/>
  <c r="E22" i="10"/>
  <c r="D22" i="10"/>
  <c r="AT21" i="10"/>
  <c r="AS21" i="10"/>
  <c r="AR21" i="10"/>
  <c r="AQ21" i="10"/>
  <c r="AP21" i="10"/>
  <c r="AP423" i="10" s="1"/>
  <c r="AM21" i="10"/>
  <c r="AM423" i="10" s="1"/>
  <c r="AL21" i="10"/>
  <c r="AK21" i="10"/>
  <c r="AK423" i="10" s="1"/>
  <c r="AJ21" i="10"/>
  <c r="AI21" i="10"/>
  <c r="AH21" i="10"/>
  <c r="AG21" i="10"/>
  <c r="AF21" i="10"/>
  <c r="AE21" i="10"/>
  <c r="AD21" i="10"/>
  <c r="AC21" i="10"/>
  <c r="AB21" i="10"/>
  <c r="Z21" i="10"/>
  <c r="Y21" i="10"/>
  <c r="Y423" i="10" s="1"/>
  <c r="X21" i="10"/>
  <c r="X423" i="10" s="1"/>
  <c r="W21" i="10"/>
  <c r="V21" i="10"/>
  <c r="V423" i="10" s="1"/>
  <c r="U21" i="10"/>
  <c r="T21" i="10"/>
  <c r="S21" i="10"/>
  <c r="R21" i="10"/>
  <c r="Q21" i="10"/>
  <c r="P21" i="10"/>
  <c r="O21" i="10"/>
  <c r="N21" i="10"/>
  <c r="M21" i="10"/>
  <c r="L21" i="10"/>
  <c r="K21" i="10"/>
  <c r="K423" i="10" s="1"/>
  <c r="J21" i="10"/>
  <c r="J423" i="10" s="1"/>
  <c r="I21" i="10"/>
  <c r="H21" i="10"/>
  <c r="H423" i="10" s="1"/>
  <c r="G21" i="10"/>
  <c r="F21" i="10"/>
  <c r="E21" i="10"/>
  <c r="D21" i="10"/>
  <c r="AT20" i="10"/>
  <c r="AS20" i="10"/>
  <c r="AR20" i="10"/>
  <c r="AQ20" i="10"/>
  <c r="AP20" i="10"/>
  <c r="AM20" i="10"/>
  <c r="AL20" i="10"/>
  <c r="AL422" i="10" s="1"/>
  <c r="AK20" i="10"/>
  <c r="AK422" i="10" s="1"/>
  <c r="AJ20" i="10"/>
  <c r="AI20" i="10"/>
  <c r="AI422" i="10" s="1"/>
  <c r="AH20" i="10"/>
  <c r="AG20" i="10"/>
  <c r="AF20" i="10"/>
  <c r="AE20" i="10"/>
  <c r="AD20" i="10"/>
  <c r="AC20" i="10"/>
  <c r="AB20" i="10"/>
  <c r="Z20" i="10"/>
  <c r="Y20" i="10"/>
  <c r="X20" i="10"/>
  <c r="W20" i="10"/>
  <c r="W422" i="10" s="1"/>
  <c r="V20" i="10"/>
  <c r="V422" i="10" s="1"/>
  <c r="U20" i="10"/>
  <c r="T20" i="10"/>
  <c r="T422" i="10" s="1"/>
  <c r="S20" i="10"/>
  <c r="R20" i="10"/>
  <c r="Q20" i="10"/>
  <c r="P20" i="10"/>
  <c r="O20" i="10"/>
  <c r="N20" i="10"/>
  <c r="M20" i="10"/>
  <c r="L20" i="10"/>
  <c r="K20" i="10"/>
  <c r="J20" i="10"/>
  <c r="I20" i="10"/>
  <c r="I422" i="10" s="1"/>
  <c r="H20" i="10"/>
  <c r="H422" i="10" s="1"/>
  <c r="G20" i="10"/>
  <c r="F20" i="10"/>
  <c r="F422" i="10" s="1"/>
  <c r="E20" i="10"/>
  <c r="D20" i="10"/>
  <c r="AT19" i="10"/>
  <c r="AS19" i="10"/>
  <c r="AR19" i="10"/>
  <c r="AQ19" i="10"/>
  <c r="AP19" i="10"/>
  <c r="AM19" i="10"/>
  <c r="AL19" i="10"/>
  <c r="AK19" i="10"/>
  <c r="AJ19" i="10"/>
  <c r="AJ421" i="10" s="1"/>
  <c r="AI19" i="10"/>
  <c r="AI421" i="10" s="1"/>
  <c r="AH19" i="10"/>
  <c r="AG19" i="10"/>
  <c r="AG421" i="10" s="1"/>
  <c r="AF19" i="10"/>
  <c r="AE19" i="10"/>
  <c r="AD19" i="10"/>
  <c r="AC19" i="10"/>
  <c r="AB19" i="10"/>
  <c r="Z19" i="10"/>
  <c r="Y19" i="10"/>
  <c r="X19" i="10"/>
  <c r="W19" i="10"/>
  <c r="V19" i="10"/>
  <c r="U19" i="10"/>
  <c r="U421" i="10" s="1"/>
  <c r="T19" i="10"/>
  <c r="T421" i="10" s="1"/>
  <c r="S19" i="10"/>
  <c r="R19" i="10"/>
  <c r="R421" i="10" s="1"/>
  <c r="Q19" i="10"/>
  <c r="P19" i="10"/>
  <c r="O19" i="10"/>
  <c r="N19" i="10"/>
  <c r="M19" i="10"/>
  <c r="L19" i="10"/>
  <c r="K19" i="10"/>
  <c r="J19" i="10"/>
  <c r="I19" i="10"/>
  <c r="H19" i="10"/>
  <c r="G19" i="10"/>
  <c r="F19" i="10"/>
  <c r="F421" i="10" s="1"/>
  <c r="E19" i="10"/>
  <c r="D19" i="10"/>
  <c r="D421" i="10" s="1"/>
  <c r="AT18" i="10"/>
  <c r="AS18" i="10"/>
  <c r="AR18" i="10"/>
  <c r="AQ18" i="10"/>
  <c r="AP18" i="10"/>
  <c r="AM18" i="10"/>
  <c r="AL18" i="10"/>
  <c r="AK18" i="10"/>
  <c r="AJ18" i="10"/>
  <c r="AI18" i="10"/>
  <c r="AH18" i="10"/>
  <c r="AH420" i="10" s="1"/>
  <c r="AG18" i="10"/>
  <c r="AG420" i="10" s="1"/>
  <c r="AF18" i="10"/>
  <c r="AF420" i="10" s="1"/>
  <c r="AE18" i="10"/>
  <c r="AE420" i="10" s="1"/>
  <c r="AD18" i="10"/>
  <c r="AC18" i="10"/>
  <c r="AB18" i="10"/>
  <c r="Z18" i="10"/>
  <c r="Y18" i="10"/>
  <c r="X18" i="10"/>
  <c r="W18" i="10"/>
  <c r="V18" i="10"/>
  <c r="U18" i="10"/>
  <c r="T18" i="10"/>
  <c r="S18" i="10"/>
  <c r="S420" i="10" s="1"/>
  <c r="R18" i="10"/>
  <c r="R420" i="10" s="1"/>
  <c r="Q18" i="10"/>
  <c r="Q420" i="10" s="1"/>
  <c r="P18" i="10"/>
  <c r="P420" i="10" s="1"/>
  <c r="O18" i="10"/>
  <c r="N18" i="10"/>
  <c r="M18" i="10"/>
  <c r="L18" i="10"/>
  <c r="K18" i="10"/>
  <c r="J18" i="10"/>
  <c r="I18" i="10"/>
  <c r="H18" i="10"/>
  <c r="G18" i="10"/>
  <c r="F18" i="10"/>
  <c r="E18" i="10"/>
  <c r="E420" i="10" s="1"/>
  <c r="D18" i="10"/>
  <c r="D420" i="10" s="1"/>
  <c r="AT17" i="10"/>
  <c r="AT419" i="10" s="1"/>
  <c r="AS17" i="10"/>
  <c r="AS419" i="10" s="1"/>
  <c r="AR17" i="10"/>
  <c r="AQ17" i="10"/>
  <c r="AP17" i="10"/>
  <c r="AM17" i="10"/>
  <c r="AL17" i="10"/>
  <c r="AK17" i="10"/>
  <c r="AJ17" i="10"/>
  <c r="AI17" i="10"/>
  <c r="AH17" i="10"/>
  <c r="AG17" i="10"/>
  <c r="AF17" i="10"/>
  <c r="AF419" i="10" s="1"/>
  <c r="AE17" i="10"/>
  <c r="AE419" i="10" s="1"/>
  <c r="AD17" i="10"/>
  <c r="AD419" i="10" s="1"/>
  <c r="AC17" i="10"/>
  <c r="AC419" i="10" s="1"/>
  <c r="AB17" i="10"/>
  <c r="Z17" i="10"/>
  <c r="Y17" i="10"/>
  <c r="X17" i="10"/>
  <c r="W17" i="10"/>
  <c r="V17" i="10"/>
  <c r="U17" i="10"/>
  <c r="T17" i="10"/>
  <c r="S17" i="10"/>
  <c r="R17" i="10"/>
  <c r="Q17" i="10"/>
  <c r="Q419" i="10" s="1"/>
  <c r="P17" i="10"/>
  <c r="P419" i="10" s="1"/>
  <c r="O17" i="10"/>
  <c r="O419" i="10" s="1"/>
  <c r="N17" i="10"/>
  <c r="N419" i="10" s="1"/>
  <c r="M17" i="10"/>
  <c r="L17" i="10"/>
  <c r="K17" i="10"/>
  <c r="J17" i="10"/>
  <c r="I17" i="10"/>
  <c r="H17" i="10"/>
  <c r="G17" i="10"/>
  <c r="F17" i="10"/>
  <c r="E17" i="10"/>
  <c r="D17" i="10"/>
  <c r="AT16" i="10"/>
  <c r="AT418" i="10" s="1"/>
  <c r="AS16" i="10"/>
  <c r="AS418" i="10" s="1"/>
  <c r="AR16" i="10"/>
  <c r="AR418" i="10" s="1"/>
  <c r="AQ16" i="10"/>
  <c r="AQ418" i="10" s="1"/>
  <c r="AP16" i="10"/>
  <c r="AM16" i="10"/>
  <c r="AL16" i="10"/>
  <c r="AK16" i="10"/>
  <c r="AJ16" i="10"/>
  <c r="AI16" i="10"/>
  <c r="AH16" i="10"/>
  <c r="AG16" i="10"/>
  <c r="AF16" i="10"/>
  <c r="AE16" i="10"/>
  <c r="AD16" i="10"/>
  <c r="AD418" i="10" s="1"/>
  <c r="AC16" i="10"/>
  <c r="AC418" i="10" s="1"/>
  <c r="AB16" i="10"/>
  <c r="AB418" i="10" s="1"/>
  <c r="Z16" i="10"/>
  <c r="Z418" i="10" s="1"/>
  <c r="Y16" i="10"/>
  <c r="X16" i="10"/>
  <c r="W16" i="10"/>
  <c r="V16" i="10"/>
  <c r="U16" i="10"/>
  <c r="T16" i="10"/>
  <c r="S16" i="10"/>
  <c r="R16" i="10"/>
  <c r="Q16" i="10"/>
  <c r="P16" i="10"/>
  <c r="O16" i="10"/>
  <c r="O418" i="10" s="1"/>
  <c r="N16" i="10"/>
  <c r="N418" i="10" s="1"/>
  <c r="M16" i="10"/>
  <c r="M418" i="10" s="1"/>
  <c r="L16" i="10"/>
  <c r="L418" i="10" s="1"/>
  <c r="K16" i="10"/>
  <c r="J16" i="10"/>
  <c r="I16" i="10"/>
  <c r="H16" i="10"/>
  <c r="G16" i="10"/>
  <c r="F16" i="10"/>
  <c r="E16" i="10"/>
  <c r="D16" i="10"/>
  <c r="AT15" i="10"/>
  <c r="AS15" i="10"/>
  <c r="AR15" i="10"/>
  <c r="AR417" i="10" s="1"/>
  <c r="AQ15" i="10"/>
  <c r="AQ417" i="10" s="1"/>
  <c r="AP15" i="10"/>
  <c r="AP417" i="10" s="1"/>
  <c r="AM15" i="10"/>
  <c r="AM417" i="10" s="1"/>
  <c r="AL15" i="10"/>
  <c r="AK15" i="10"/>
  <c r="AJ15" i="10"/>
  <c r="AI15" i="10"/>
  <c r="AH15" i="10"/>
  <c r="AF15" i="10"/>
  <c r="AE15" i="10"/>
  <c r="AD15" i="10"/>
  <c r="AC15" i="10"/>
  <c r="AB15" i="10"/>
  <c r="Z15" i="10"/>
  <c r="Y15" i="10"/>
  <c r="X15" i="10"/>
  <c r="W15" i="10"/>
  <c r="V15" i="10"/>
  <c r="U15" i="10"/>
  <c r="T15" i="10"/>
  <c r="S15" i="10"/>
  <c r="R15" i="10"/>
  <c r="Q15" i="10"/>
  <c r="P15" i="10"/>
  <c r="O15" i="10"/>
  <c r="N15" i="10"/>
  <c r="M15" i="10"/>
  <c r="L15" i="10"/>
  <c r="K15" i="10"/>
  <c r="J15" i="10"/>
  <c r="I15" i="10"/>
  <c r="H15" i="10"/>
  <c r="G15" i="10"/>
  <c r="F15" i="10"/>
  <c r="E15" i="10"/>
  <c r="D15" i="10"/>
  <c r="AT14" i="10"/>
  <c r="AS14" i="10"/>
  <c r="AR14" i="10"/>
  <c r="AQ14" i="10"/>
  <c r="AP14" i="10"/>
  <c r="AM14" i="10"/>
  <c r="AL14" i="10"/>
  <c r="AK14" i="10"/>
  <c r="AJ14" i="10"/>
  <c r="AI14" i="10"/>
  <c r="AH14" i="10"/>
  <c r="AG14" i="10"/>
  <c r="AF14" i="10"/>
  <c r="AE14" i="10"/>
  <c r="AD14" i="10"/>
  <c r="AC14" i="10"/>
  <c r="AB14" i="10"/>
  <c r="Z14" i="10"/>
  <c r="Y14" i="10"/>
  <c r="X14" i="10"/>
  <c r="W14" i="10"/>
  <c r="V14" i="10"/>
  <c r="U14" i="10"/>
  <c r="T14" i="10"/>
  <c r="S14" i="10"/>
  <c r="R14" i="10"/>
  <c r="Q14" i="10"/>
  <c r="P14" i="10"/>
  <c r="O14" i="10"/>
  <c r="N14" i="10"/>
  <c r="M14" i="10"/>
  <c r="L14" i="10"/>
  <c r="K14" i="10"/>
  <c r="J14" i="10"/>
  <c r="I14" i="10"/>
  <c r="H14" i="10"/>
  <c r="G14" i="10"/>
  <c r="F14" i="10"/>
  <c r="E14" i="10"/>
  <c r="D14" i="10"/>
  <c r="AT13" i="10"/>
  <c r="AS13" i="10"/>
  <c r="AR13" i="10"/>
  <c r="AQ13" i="10"/>
  <c r="AP13" i="10"/>
  <c r="AM13" i="10"/>
  <c r="AL13" i="10"/>
  <c r="AK13" i="10"/>
  <c r="AJ13" i="10"/>
  <c r="AI13" i="10"/>
  <c r="AH13" i="10"/>
  <c r="AG13" i="10"/>
  <c r="AF13" i="10"/>
  <c r="AE13" i="10"/>
  <c r="AD13" i="10"/>
  <c r="AC13" i="10"/>
  <c r="AB13" i="10"/>
  <c r="Z13" i="10"/>
  <c r="Y13" i="10"/>
  <c r="X13" i="10"/>
  <c r="W13" i="10"/>
  <c r="V13" i="10"/>
  <c r="U13" i="10"/>
  <c r="T13" i="10"/>
  <c r="S13" i="10"/>
  <c r="R13" i="10"/>
  <c r="Q13" i="10"/>
  <c r="P13" i="10"/>
  <c r="O13" i="10"/>
  <c r="N13" i="10"/>
  <c r="M13" i="10"/>
  <c r="L13" i="10"/>
  <c r="K13" i="10"/>
  <c r="J13" i="10"/>
  <c r="I13" i="10"/>
  <c r="H13" i="10"/>
  <c r="G13" i="10"/>
  <c r="F13" i="10"/>
  <c r="E13" i="10"/>
  <c r="D13" i="10"/>
  <c r="AT12" i="10"/>
  <c r="AS12" i="10"/>
  <c r="AR12" i="10"/>
  <c r="AQ12" i="10"/>
  <c r="AP12" i="10"/>
  <c r="AM12" i="10"/>
  <c r="AL12" i="10"/>
  <c r="AK12" i="10"/>
  <c r="AJ12" i="10"/>
  <c r="AI12" i="10"/>
  <c r="AH12" i="10"/>
  <c r="AG12" i="10"/>
  <c r="AF12" i="10"/>
  <c r="AE12" i="10"/>
  <c r="AD12" i="10"/>
  <c r="AC12" i="10"/>
  <c r="AB12" i="10"/>
  <c r="Z12" i="10"/>
  <c r="Y12" i="10"/>
  <c r="X12" i="10"/>
  <c r="W12" i="10"/>
  <c r="V12" i="10"/>
  <c r="U12" i="10"/>
  <c r="T12" i="10"/>
  <c r="S12" i="10"/>
  <c r="R12" i="10"/>
  <c r="Q12" i="10"/>
  <c r="P12" i="10"/>
  <c r="O12" i="10"/>
  <c r="N12" i="10"/>
  <c r="M12" i="10"/>
  <c r="L12" i="10"/>
  <c r="K12" i="10"/>
  <c r="J12" i="10"/>
  <c r="I12" i="10"/>
  <c r="H12" i="10"/>
  <c r="G12" i="10"/>
  <c r="F12" i="10"/>
  <c r="E12" i="10"/>
  <c r="D12" i="10"/>
  <c r="AT11" i="10"/>
  <c r="AS11" i="10"/>
  <c r="AR11" i="10"/>
  <c r="AQ11" i="10"/>
  <c r="AP11" i="10"/>
  <c r="AM11" i="10"/>
  <c r="AL11" i="10"/>
  <c r="AK11" i="10"/>
  <c r="AJ11" i="10"/>
  <c r="AI11" i="10"/>
  <c r="AH11" i="10"/>
  <c r="AG11" i="10"/>
  <c r="AF11" i="10"/>
  <c r="AE11" i="10"/>
  <c r="AD11" i="10"/>
  <c r="AC11" i="10"/>
  <c r="AB11" i="10"/>
  <c r="Z11" i="10"/>
  <c r="Y11" i="10"/>
  <c r="X11" i="10"/>
  <c r="W11" i="10"/>
  <c r="V11" i="10"/>
  <c r="U11" i="10"/>
  <c r="T11" i="10"/>
  <c r="S11" i="10"/>
  <c r="R11" i="10"/>
  <c r="Q11" i="10"/>
  <c r="P11" i="10"/>
  <c r="O11" i="10"/>
  <c r="N11" i="10"/>
  <c r="M11" i="10"/>
  <c r="L11" i="10"/>
  <c r="K11" i="10"/>
  <c r="J11" i="10"/>
  <c r="I11" i="10"/>
  <c r="H11" i="10"/>
  <c r="G11" i="10"/>
  <c r="F11" i="10"/>
  <c r="E11" i="10"/>
  <c r="D11" i="10"/>
  <c r="AT10" i="10"/>
  <c r="AS10" i="10"/>
  <c r="AR10" i="10"/>
  <c r="AQ10" i="10"/>
  <c r="AP10" i="10"/>
  <c r="AM10" i="10"/>
  <c r="AL10" i="10"/>
  <c r="AK10" i="10"/>
  <c r="AJ10" i="10"/>
  <c r="AI10" i="10"/>
  <c r="AH10" i="10"/>
  <c r="AG10" i="10"/>
  <c r="AF10" i="10"/>
  <c r="AE10" i="10"/>
  <c r="AD10" i="10"/>
  <c r="AC10" i="10"/>
  <c r="AB10" i="10"/>
  <c r="Z10" i="10"/>
  <c r="Y10" i="10"/>
  <c r="X10" i="10"/>
  <c r="W10" i="10"/>
  <c r="V10" i="10"/>
  <c r="U10" i="10"/>
  <c r="T10" i="10"/>
  <c r="S10" i="10"/>
  <c r="R10" i="10"/>
  <c r="Q10" i="10"/>
  <c r="P10" i="10"/>
  <c r="O10" i="10"/>
  <c r="N10" i="10"/>
  <c r="M10" i="10"/>
  <c r="L10" i="10"/>
  <c r="K10" i="10"/>
  <c r="J10" i="10"/>
  <c r="I10" i="10"/>
  <c r="H10" i="10"/>
  <c r="G10" i="10"/>
  <c r="F10" i="10"/>
  <c r="E10" i="10"/>
  <c r="D10" i="10"/>
  <c r="AT9" i="10"/>
  <c r="AS9" i="10"/>
  <c r="AR9" i="10"/>
  <c r="AQ9" i="10"/>
  <c r="AP9" i="10"/>
  <c r="AM9" i="10"/>
  <c r="AL9" i="10"/>
  <c r="AK9" i="10"/>
  <c r="AJ9" i="10"/>
  <c r="AI9" i="10"/>
  <c r="AH9" i="10"/>
  <c r="AG9" i="10"/>
  <c r="AF9" i="10"/>
  <c r="AE9" i="10"/>
  <c r="AD9" i="10"/>
  <c r="AC9" i="10"/>
  <c r="AB9" i="10"/>
  <c r="Z9" i="10"/>
  <c r="Y9" i="10"/>
  <c r="X9" i="10"/>
  <c r="W9" i="10"/>
  <c r="V9" i="10"/>
  <c r="U9" i="10"/>
  <c r="T9" i="10"/>
  <c r="S9" i="10"/>
  <c r="R9" i="10"/>
  <c r="Q9" i="10"/>
  <c r="P9" i="10"/>
  <c r="O9" i="10"/>
  <c r="N9" i="10"/>
  <c r="M9" i="10"/>
  <c r="L9" i="10"/>
  <c r="K9" i="10"/>
  <c r="J9" i="10"/>
  <c r="I9" i="10"/>
  <c r="H9" i="10"/>
  <c r="G9" i="10"/>
  <c r="F9" i="10"/>
  <c r="E9" i="10"/>
  <c r="D9" i="10"/>
  <c r="AT8" i="10"/>
  <c r="AS8" i="10"/>
  <c r="AR8" i="10"/>
  <c r="AQ8" i="10"/>
  <c r="AP8" i="10"/>
  <c r="AM8" i="10"/>
  <c r="AL8" i="10"/>
  <c r="AK8" i="10"/>
  <c r="AJ8" i="10"/>
  <c r="AI8" i="10"/>
  <c r="AH8" i="10"/>
  <c r="AG8" i="10"/>
  <c r="AF8" i="10"/>
  <c r="AE8" i="10"/>
  <c r="AD8" i="10"/>
  <c r="AC8" i="10"/>
  <c r="AB8" i="10"/>
  <c r="Z8" i="10"/>
  <c r="Y8" i="10"/>
  <c r="X8" i="10"/>
  <c r="W8" i="10"/>
  <c r="V8" i="10"/>
  <c r="U8" i="10"/>
  <c r="T8" i="10"/>
  <c r="S8" i="10"/>
  <c r="R8" i="10"/>
  <c r="Q8" i="10"/>
  <c r="P8" i="10"/>
  <c r="O8" i="10"/>
  <c r="N8" i="10"/>
  <c r="M8" i="10"/>
  <c r="L8" i="10"/>
  <c r="K8" i="10"/>
  <c r="J8" i="10"/>
  <c r="I8" i="10"/>
  <c r="H8" i="10"/>
  <c r="G8" i="10"/>
  <c r="F8" i="10"/>
  <c r="E8" i="10"/>
  <c r="D8" i="10"/>
  <c r="AT7" i="10"/>
  <c r="AS7" i="10"/>
  <c r="AR7" i="10"/>
  <c r="AQ7" i="10"/>
  <c r="AP7" i="10"/>
  <c r="AM7" i="10"/>
  <c r="AL7" i="10"/>
  <c r="AK7" i="10"/>
  <c r="AJ7" i="10"/>
  <c r="AI7" i="10"/>
  <c r="AH7" i="10"/>
  <c r="AG7" i="10"/>
  <c r="AF7" i="10"/>
  <c r="AE7" i="10"/>
  <c r="AD7" i="10"/>
  <c r="AC7" i="10"/>
  <c r="AB7" i="10"/>
  <c r="Z7" i="10"/>
  <c r="Y7" i="10"/>
  <c r="X7" i="10"/>
  <c r="W7" i="10"/>
  <c r="V7" i="10"/>
  <c r="U7" i="10"/>
  <c r="T7" i="10"/>
  <c r="S7" i="10"/>
  <c r="R7" i="10"/>
  <c r="Q7" i="10"/>
  <c r="P7" i="10"/>
  <c r="O7" i="10"/>
  <c r="N7" i="10"/>
  <c r="M7" i="10"/>
  <c r="L7" i="10"/>
  <c r="K7" i="10"/>
  <c r="J7" i="10"/>
  <c r="I7" i="10"/>
  <c r="H7" i="10"/>
  <c r="G7" i="10"/>
  <c r="F7" i="10"/>
  <c r="E7" i="10"/>
  <c r="D7" i="10"/>
  <c r="AT6" i="10"/>
  <c r="AS6" i="10"/>
  <c r="AR6" i="10"/>
  <c r="AQ6" i="10"/>
  <c r="AP6" i="10"/>
  <c r="AM6" i="10"/>
  <c r="AL6" i="10"/>
  <c r="AK6" i="10"/>
  <c r="AJ6" i="10"/>
  <c r="AI6" i="10"/>
  <c r="AH6" i="10"/>
  <c r="AG6" i="10"/>
  <c r="AF6" i="10"/>
  <c r="AE6" i="10"/>
  <c r="AD6" i="10"/>
  <c r="AC6" i="10"/>
  <c r="AB6" i="10"/>
  <c r="Z6" i="10"/>
  <c r="Y6" i="10"/>
  <c r="X6" i="10"/>
  <c r="W6" i="10"/>
  <c r="V6" i="10"/>
  <c r="U6" i="10"/>
  <c r="T6" i="10"/>
  <c r="S6" i="10"/>
  <c r="R6" i="10"/>
  <c r="Q6" i="10"/>
  <c r="P6" i="10"/>
  <c r="O6" i="10"/>
  <c r="N6" i="10"/>
  <c r="M6" i="10"/>
  <c r="L6" i="10"/>
  <c r="K6" i="10"/>
  <c r="J6" i="10"/>
  <c r="I6" i="10"/>
  <c r="H6" i="10"/>
  <c r="G6" i="10"/>
  <c r="F6" i="10"/>
  <c r="E6" i="10"/>
  <c r="D6" i="10"/>
  <c r="AT5" i="10"/>
  <c r="AS5" i="10"/>
  <c r="AR5" i="10"/>
  <c r="AQ5" i="10"/>
  <c r="AP5" i="10"/>
  <c r="AM5" i="10"/>
  <c r="AL5" i="10"/>
  <c r="AK5" i="10"/>
  <c r="AJ5" i="10"/>
  <c r="AI5" i="10"/>
  <c r="AH5" i="10"/>
  <c r="AG5" i="10"/>
  <c r="AF5" i="10"/>
  <c r="AE5" i="10"/>
  <c r="AD5" i="10"/>
  <c r="AC5" i="10"/>
  <c r="AB5" i="10"/>
  <c r="Z5" i="10"/>
  <c r="Y5" i="10"/>
  <c r="X5" i="10"/>
  <c r="W5" i="10"/>
  <c r="V5" i="10"/>
  <c r="U5" i="10"/>
  <c r="T5" i="10"/>
  <c r="S5" i="10"/>
  <c r="R5" i="10"/>
  <c r="Q5" i="10"/>
  <c r="P5" i="10"/>
  <c r="O5" i="10"/>
  <c r="N5" i="10"/>
  <c r="M5" i="10"/>
  <c r="L5" i="10"/>
  <c r="K5" i="10"/>
  <c r="J5" i="10"/>
  <c r="I5" i="10"/>
  <c r="H5" i="10"/>
  <c r="G5" i="10"/>
  <c r="F5" i="10"/>
  <c r="E5" i="10"/>
  <c r="D5" i="10"/>
  <c r="AT4" i="10"/>
  <c r="AS4" i="10"/>
  <c r="AR4" i="10"/>
  <c r="AQ4" i="10"/>
  <c r="AP4" i="10"/>
  <c r="AM4" i="10"/>
  <c r="AL4" i="10"/>
  <c r="AK4" i="10"/>
  <c r="AJ4" i="10"/>
  <c r="AI4" i="10"/>
  <c r="AH4" i="10"/>
  <c r="AG4" i="10"/>
  <c r="AF4" i="10"/>
  <c r="AE4" i="10"/>
  <c r="AD4" i="10"/>
  <c r="AC4" i="10"/>
  <c r="AB4" i="10"/>
  <c r="Z4" i="10"/>
  <c r="Y4" i="10"/>
  <c r="X4" i="10"/>
  <c r="W4" i="10"/>
  <c r="V4" i="10"/>
  <c r="U4" i="10"/>
  <c r="T4" i="10"/>
  <c r="S4" i="10"/>
  <c r="R4" i="10"/>
  <c r="Q4" i="10"/>
  <c r="P4" i="10"/>
  <c r="O4" i="10"/>
  <c r="N4" i="10"/>
  <c r="M4" i="10"/>
  <c r="L4" i="10"/>
  <c r="K4" i="10"/>
  <c r="J4" i="10"/>
  <c r="I4" i="10"/>
  <c r="H4" i="10"/>
  <c r="G4" i="10"/>
  <c r="F4" i="10"/>
  <c r="E4" i="10"/>
  <c r="D4" i="10"/>
  <c r="AT3" i="10"/>
  <c r="AS3" i="10"/>
  <c r="AR3" i="10"/>
  <c r="AQ3" i="10"/>
  <c r="AP3" i="10"/>
  <c r="AM3" i="10"/>
  <c r="AL3" i="10"/>
  <c r="AK3" i="10"/>
  <c r="AJ3" i="10"/>
  <c r="AI3" i="10"/>
  <c r="AH3" i="10"/>
  <c r="AG3" i="10"/>
  <c r="AF3" i="10"/>
  <c r="AE3" i="10"/>
  <c r="AD3" i="10"/>
  <c r="AC3" i="10"/>
  <c r="AB3" i="10"/>
  <c r="Z3" i="10"/>
  <c r="Y3" i="10"/>
  <c r="X3" i="10"/>
  <c r="W3" i="10"/>
  <c r="V3" i="10"/>
  <c r="U3" i="10"/>
  <c r="T3" i="10"/>
  <c r="S3" i="10"/>
  <c r="R3" i="10"/>
  <c r="Q3" i="10"/>
  <c r="P3" i="10"/>
  <c r="O3" i="10"/>
  <c r="N3" i="10"/>
  <c r="M3" i="10"/>
  <c r="L3" i="10"/>
  <c r="K3" i="10"/>
  <c r="J3" i="10"/>
  <c r="I3" i="10"/>
  <c r="H3" i="10"/>
  <c r="G3" i="10"/>
  <c r="F3" i="10"/>
  <c r="E3" i="10"/>
  <c r="D3" i="10"/>
  <c r="AT2" i="10"/>
  <c r="AS2" i="10"/>
  <c r="AR2" i="10"/>
  <c r="AQ2" i="10"/>
  <c r="AP2" i="10"/>
  <c r="AM2" i="10"/>
  <c r="AL2" i="10"/>
  <c r="AK2" i="10"/>
  <c r="AJ2" i="10"/>
  <c r="AI2" i="10"/>
  <c r="AH2" i="10"/>
  <c r="AG2" i="10"/>
  <c r="AF2" i="10"/>
  <c r="AE2" i="10"/>
  <c r="AD2" i="10"/>
  <c r="AC2" i="10"/>
  <c r="AB2" i="10"/>
  <c r="Z2" i="10"/>
  <c r="Y2" i="10"/>
  <c r="X2" i="10"/>
  <c r="W2" i="10"/>
  <c r="V2" i="10"/>
  <c r="U2" i="10"/>
  <c r="T2" i="10"/>
  <c r="S2" i="10"/>
  <c r="R2" i="10"/>
  <c r="Q2" i="10"/>
  <c r="P2" i="10"/>
  <c r="O2" i="10"/>
  <c r="N2" i="10"/>
  <c r="M2" i="10"/>
  <c r="L2" i="10"/>
  <c r="K2" i="10"/>
  <c r="J2" i="10"/>
  <c r="I2" i="10"/>
  <c r="H2" i="10"/>
  <c r="G2" i="10"/>
  <c r="F2" i="10"/>
  <c r="E2" i="10"/>
  <c r="D2" i="10"/>
  <c r="AT198" i="10"/>
  <c r="AS198" i="10"/>
  <c r="AR198" i="10"/>
  <c r="AQ198" i="10"/>
  <c r="AP198" i="10"/>
  <c r="AM198" i="10"/>
  <c r="AL198" i="10"/>
  <c r="AL600" i="10" s="1"/>
  <c r="AK198" i="10"/>
  <c r="AJ198" i="10"/>
  <c r="AI198" i="10"/>
  <c r="AH198" i="10"/>
  <c r="AG198" i="10"/>
  <c r="AF198" i="10"/>
  <c r="AE198" i="10"/>
  <c r="AD198" i="10"/>
  <c r="AD600" i="10" s="1"/>
  <c r="AC198" i="10"/>
  <c r="AC600" i="10" s="1"/>
  <c r="AB198" i="10"/>
  <c r="Z198" i="10"/>
  <c r="Y198" i="10"/>
  <c r="X198" i="10"/>
  <c r="W198" i="10"/>
  <c r="V198" i="10"/>
  <c r="U198" i="10"/>
  <c r="T198" i="10"/>
  <c r="S198" i="10"/>
  <c r="R198" i="10"/>
  <c r="Q198" i="10"/>
  <c r="P198" i="10"/>
  <c r="O198" i="10"/>
  <c r="N198" i="10"/>
  <c r="M198" i="10"/>
  <c r="M600" i="10" s="1"/>
  <c r="L198" i="10"/>
  <c r="K198" i="10"/>
  <c r="J198" i="10"/>
  <c r="I198" i="10"/>
  <c r="H198" i="10"/>
  <c r="G198" i="10"/>
  <c r="F198" i="10"/>
  <c r="E198" i="10"/>
  <c r="D198" i="10"/>
  <c r="DT19" i="10" l="1"/>
  <c r="DU12" i="10"/>
  <c r="DT6" i="10"/>
  <c r="DZ24" i="10"/>
  <c r="DY24" i="10"/>
  <c r="AG561" i="10"/>
  <c r="X565" i="10"/>
  <c r="AQ553" i="10"/>
  <c r="X570" i="10"/>
  <c r="AQ571" i="10"/>
  <c r="AQ578" i="10"/>
  <c r="P580" i="10"/>
  <c r="AG582" i="10"/>
  <c r="H583" i="10"/>
  <c r="X584" i="10"/>
  <c r="I486" i="10"/>
  <c r="DS8" i="10"/>
  <c r="Y551" i="10"/>
  <c r="AR551" i="10"/>
  <c r="AR552" i="10"/>
  <c r="Q554" i="10"/>
  <c r="Q561" i="10"/>
  <c r="AH561" i="10"/>
  <c r="I563" i="10"/>
  <c r="I564" i="10"/>
  <c r="Y564" i="10"/>
  <c r="Y565" i="10"/>
  <c r="AR565" i="10"/>
  <c r="AR553" i="10"/>
  <c r="Q566" i="10"/>
  <c r="Q567" i="10"/>
  <c r="AH567" i="10"/>
  <c r="AH568" i="10"/>
  <c r="I569" i="10"/>
  <c r="I570" i="10"/>
  <c r="Y570" i="10"/>
  <c r="Y571" i="10"/>
  <c r="AR571" i="10"/>
  <c r="AR572" i="10"/>
  <c r="Q573" i="10"/>
  <c r="Q574" i="10"/>
  <c r="AH574" i="10"/>
  <c r="AH575" i="10"/>
  <c r="I576" i="10"/>
  <c r="I577" i="10"/>
  <c r="Y577" i="10"/>
  <c r="Y578" i="10"/>
  <c r="AR578" i="10"/>
  <c r="AR579" i="10"/>
  <c r="Q580" i="10"/>
  <c r="Q581" i="10"/>
  <c r="AH581" i="10"/>
  <c r="AH582" i="10"/>
  <c r="I545" i="10"/>
  <c r="I583" i="10"/>
  <c r="Y583" i="10"/>
  <c r="Y584" i="10"/>
  <c r="AR584" i="10"/>
  <c r="AR585" i="10"/>
  <c r="Q586" i="10"/>
  <c r="Q587" i="10"/>
  <c r="AH587" i="10"/>
  <c r="DT15" i="10"/>
  <c r="P561" i="10"/>
  <c r="P566" i="10"/>
  <c r="AG567" i="10"/>
  <c r="H570" i="10"/>
  <c r="J486" i="10"/>
  <c r="DS9" i="10"/>
  <c r="DZ2" i="10"/>
  <c r="DY2" i="10"/>
  <c r="DZ14" i="10"/>
  <c r="DY14" i="10"/>
  <c r="DY26" i="10"/>
  <c r="DZ26" i="10"/>
  <c r="J551" i="10"/>
  <c r="Z551" i="10"/>
  <c r="Z552" i="10"/>
  <c r="AS552" i="10"/>
  <c r="AS554" i="10"/>
  <c r="R561" i="10"/>
  <c r="AI563" i="10"/>
  <c r="J564" i="10"/>
  <c r="J565" i="10"/>
  <c r="Z565" i="10"/>
  <c r="Z553" i="10"/>
  <c r="AS553" i="10"/>
  <c r="AS566" i="10"/>
  <c r="R567" i="10"/>
  <c r="R568" i="10"/>
  <c r="AI568" i="10"/>
  <c r="AI569" i="10"/>
  <c r="J570" i="10"/>
  <c r="J571" i="10"/>
  <c r="Z571" i="10"/>
  <c r="Z572" i="10"/>
  <c r="AS572" i="10"/>
  <c r="AS573" i="10"/>
  <c r="R574" i="10"/>
  <c r="R575" i="10"/>
  <c r="AI575" i="10"/>
  <c r="AI576" i="10"/>
  <c r="J577" i="10"/>
  <c r="J578" i="10"/>
  <c r="Z578" i="10"/>
  <c r="Z579" i="10"/>
  <c r="AS579" i="10"/>
  <c r="AS580" i="10"/>
  <c r="R581" i="10"/>
  <c r="R582" i="10"/>
  <c r="AI582" i="10"/>
  <c r="AI545" i="10"/>
  <c r="J583" i="10"/>
  <c r="J584" i="10"/>
  <c r="Z584" i="10"/>
  <c r="Z585" i="10"/>
  <c r="AS585" i="10"/>
  <c r="AS586" i="10"/>
  <c r="R587" i="10"/>
  <c r="DT25" i="10"/>
  <c r="DT14" i="10"/>
  <c r="DU11" i="10"/>
  <c r="DU17" i="10"/>
  <c r="DT13" i="10"/>
  <c r="K486" i="10"/>
  <c r="DS10" i="10"/>
  <c r="DY6" i="10"/>
  <c r="DZ6" i="10"/>
  <c r="DZ15" i="10"/>
  <c r="DY15" i="10"/>
  <c r="DZ27" i="10"/>
  <c r="DY27" i="10"/>
  <c r="K551" i="10"/>
  <c r="AB552" i="10"/>
  <c r="AT552" i="10"/>
  <c r="AT554" i="10"/>
  <c r="AB560" i="10"/>
  <c r="S561" i="10"/>
  <c r="AJ563" i="10"/>
  <c r="K564" i="10"/>
  <c r="K565" i="10"/>
  <c r="AB565" i="10"/>
  <c r="AB553" i="10"/>
  <c r="AT553" i="10"/>
  <c r="AT566" i="10"/>
  <c r="S567" i="10"/>
  <c r="S568" i="10"/>
  <c r="AJ568" i="10"/>
  <c r="AJ569" i="10"/>
  <c r="K570" i="10"/>
  <c r="AB571" i="10"/>
  <c r="AB572" i="10"/>
  <c r="AT572" i="10"/>
  <c r="AT573" i="10"/>
  <c r="S574" i="10"/>
  <c r="S575" i="10"/>
  <c r="AJ575" i="10"/>
  <c r="AJ576" i="10"/>
  <c r="K577" i="10"/>
  <c r="K578" i="10"/>
  <c r="AB578" i="10"/>
  <c r="AB579" i="10"/>
  <c r="AT579" i="10"/>
  <c r="AT580" i="10"/>
  <c r="S581" i="10"/>
  <c r="S582" i="10"/>
  <c r="AJ582" i="10"/>
  <c r="AJ545" i="10"/>
  <c r="K583" i="10"/>
  <c r="K584" i="10"/>
  <c r="AB584" i="10"/>
  <c r="AB585" i="10"/>
  <c r="AT585" i="10"/>
  <c r="AT586" i="10"/>
  <c r="S587" i="10"/>
  <c r="X486" i="10"/>
  <c r="DS26" i="10"/>
  <c r="P554" i="10"/>
  <c r="X564" i="10"/>
  <c r="AQ565" i="10"/>
  <c r="P567" i="10"/>
  <c r="X577" i="10"/>
  <c r="AQ579" i="10"/>
  <c r="DZ7" i="10"/>
  <c r="DY7" i="10"/>
  <c r="AK486" i="10"/>
  <c r="DX16" i="10"/>
  <c r="L551" i="10"/>
  <c r="L552" i="10"/>
  <c r="AC552" i="10"/>
  <c r="AC554" i="10"/>
  <c r="D561" i="10"/>
  <c r="D562" i="10"/>
  <c r="T563" i="10"/>
  <c r="AK563" i="10"/>
  <c r="AK564" i="10"/>
  <c r="L565" i="10"/>
  <c r="L553" i="10"/>
  <c r="AC553" i="10"/>
  <c r="AC566" i="10"/>
  <c r="D567" i="10"/>
  <c r="D568" i="10"/>
  <c r="T568" i="10"/>
  <c r="T569" i="10"/>
  <c r="AK569" i="10"/>
  <c r="AK570" i="10"/>
  <c r="L571" i="10"/>
  <c r="L572" i="10"/>
  <c r="AC572" i="10"/>
  <c r="AC573" i="10"/>
  <c r="D574" i="10"/>
  <c r="D575" i="10"/>
  <c r="T575" i="10"/>
  <c r="T576" i="10"/>
  <c r="AK576" i="10"/>
  <c r="AK577" i="10"/>
  <c r="L578" i="10"/>
  <c r="L579" i="10"/>
  <c r="AC579" i="10"/>
  <c r="AC580" i="10"/>
  <c r="D581" i="10"/>
  <c r="D582" i="10"/>
  <c r="T582" i="10"/>
  <c r="T545" i="10"/>
  <c r="AK545" i="10"/>
  <c r="AK583" i="10"/>
  <c r="L584" i="10"/>
  <c r="L585" i="10"/>
  <c r="AC585" i="10"/>
  <c r="AC586" i="10"/>
  <c r="D587" i="10"/>
  <c r="DT23" i="10"/>
  <c r="DT5" i="10"/>
  <c r="DT4" i="10"/>
  <c r="DU22" i="10"/>
  <c r="X551" i="10"/>
  <c r="AQ552" i="10"/>
  <c r="AG568" i="10"/>
  <c r="AG581" i="10"/>
  <c r="AQ584" i="10"/>
  <c r="DZ25" i="10"/>
  <c r="DY25" i="10"/>
  <c r="DZ8" i="10"/>
  <c r="DY8" i="10"/>
  <c r="AL486" i="10"/>
  <c r="DX17" i="10"/>
  <c r="M551" i="10"/>
  <c r="M552" i="10"/>
  <c r="AD552" i="10"/>
  <c r="AD554" i="10"/>
  <c r="E561" i="10"/>
  <c r="E562" i="10"/>
  <c r="U563" i="10"/>
  <c r="AL563" i="10"/>
  <c r="AL564" i="10"/>
  <c r="M565" i="10"/>
  <c r="M553" i="10"/>
  <c r="AD553" i="10"/>
  <c r="AD566" i="10"/>
  <c r="E567" i="10"/>
  <c r="E568" i="10"/>
  <c r="U568" i="10"/>
  <c r="U569" i="10"/>
  <c r="AL569" i="10"/>
  <c r="AL570" i="10"/>
  <c r="M571" i="10"/>
  <c r="M572" i="10"/>
  <c r="AD572" i="10"/>
  <c r="AD573" i="10"/>
  <c r="E574" i="10"/>
  <c r="E575" i="10"/>
  <c r="U575" i="10"/>
  <c r="U576" i="10"/>
  <c r="AL576" i="10"/>
  <c r="AL577" i="10"/>
  <c r="M578" i="10"/>
  <c r="M579" i="10"/>
  <c r="AD579" i="10"/>
  <c r="AD580" i="10"/>
  <c r="E581" i="10"/>
  <c r="E582" i="10"/>
  <c r="U582" i="10"/>
  <c r="U545" i="10"/>
  <c r="AL545" i="10"/>
  <c r="AL583" i="10"/>
  <c r="M584" i="10"/>
  <c r="M585" i="10"/>
  <c r="AD585" i="10"/>
  <c r="AD586" i="10"/>
  <c r="E587" i="10"/>
  <c r="DY12" i="10"/>
  <c r="DZ12" i="10"/>
  <c r="AQ551" i="10"/>
  <c r="H564" i="10"/>
  <c r="AQ572" i="10"/>
  <c r="P574" i="10"/>
  <c r="AG575" i="10"/>
  <c r="H577" i="10"/>
  <c r="P581" i="10"/>
  <c r="AQ585" i="10"/>
  <c r="P587" i="10"/>
  <c r="DY13" i="10"/>
  <c r="DZ13" i="10"/>
  <c r="DZ9" i="10"/>
  <c r="DY9" i="10"/>
  <c r="DZ18" i="10"/>
  <c r="DY18" i="10"/>
  <c r="DT16" i="10"/>
  <c r="DU3" i="10"/>
  <c r="DU24" i="10"/>
  <c r="H486" i="10"/>
  <c r="DS7" i="10"/>
  <c r="H563" i="10"/>
  <c r="H569" i="10"/>
  <c r="X571" i="10"/>
  <c r="P573" i="10"/>
  <c r="AG574" i="10"/>
  <c r="H576" i="10"/>
  <c r="X578" i="10"/>
  <c r="H545" i="10"/>
  <c r="X583" i="10"/>
  <c r="P586" i="10"/>
  <c r="AG587" i="10"/>
  <c r="Y486" i="10"/>
  <c r="DS27" i="10"/>
  <c r="DY10" i="10"/>
  <c r="DZ10" i="10"/>
  <c r="DY21" i="10"/>
  <c r="DZ21" i="10"/>
  <c r="AG540" i="10"/>
  <c r="AQ543" i="10"/>
  <c r="AQ544" i="10"/>
  <c r="P547" i="10"/>
  <c r="AG556" i="10"/>
  <c r="AH540" i="10"/>
  <c r="I541" i="10"/>
  <c r="I542" i="10"/>
  <c r="Y542" i="10"/>
  <c r="Y543" i="10"/>
  <c r="AR543" i="10"/>
  <c r="AR544" i="10"/>
  <c r="Q546" i="10"/>
  <c r="Q547" i="10"/>
  <c r="AH547" i="10"/>
  <c r="AH548" i="10"/>
  <c r="I549" i="10"/>
  <c r="I550" i="10"/>
  <c r="Y550" i="10"/>
  <c r="Q555" i="10"/>
  <c r="AH555" i="10"/>
  <c r="Q556" i="10"/>
  <c r="AH556" i="10"/>
  <c r="I557" i="10"/>
  <c r="AH557" i="10"/>
  <c r="I558" i="10"/>
  <c r="Y558" i="10"/>
  <c r="I559" i="10"/>
  <c r="Y559" i="10"/>
  <c r="AR559" i="10"/>
  <c r="AR560" i="10"/>
  <c r="Q538" i="10"/>
  <c r="AH588" i="10"/>
  <c r="X543" i="10"/>
  <c r="AG547" i="10"/>
  <c r="H550" i="10"/>
  <c r="R540" i="10"/>
  <c r="AI540" i="10"/>
  <c r="AI541" i="10"/>
  <c r="J542" i="10"/>
  <c r="J543" i="10"/>
  <c r="Z543" i="10"/>
  <c r="Z544" i="10"/>
  <c r="AS544" i="10"/>
  <c r="AS546" i="10"/>
  <c r="R547" i="10"/>
  <c r="R548" i="10"/>
  <c r="AI548" i="10"/>
  <c r="AI549" i="10"/>
  <c r="J550" i="10"/>
  <c r="R555" i="10"/>
  <c r="R556" i="10"/>
  <c r="AI556" i="10"/>
  <c r="AI557" i="10"/>
  <c r="J558" i="10"/>
  <c r="J559" i="10"/>
  <c r="Z559" i="10"/>
  <c r="Z560" i="10"/>
  <c r="AS560" i="10"/>
  <c r="AS538" i="10"/>
  <c r="R588" i="10"/>
  <c r="AI588" i="10"/>
  <c r="H541" i="10"/>
  <c r="X542" i="10"/>
  <c r="P546" i="10"/>
  <c r="AG555" i="10"/>
  <c r="H557" i="10"/>
  <c r="AJ540" i="10"/>
  <c r="K543" i="10"/>
  <c r="AT544" i="10"/>
  <c r="S548" i="10"/>
  <c r="S556" i="10"/>
  <c r="K558" i="10"/>
  <c r="K571" i="10"/>
  <c r="S588" i="10"/>
  <c r="AJ588" i="10"/>
  <c r="H549" i="10"/>
  <c r="X550" i="10"/>
  <c r="AQ560" i="10"/>
  <c r="AJ541" i="10"/>
  <c r="AB543" i="10"/>
  <c r="AB544" i="10"/>
  <c r="S547" i="10"/>
  <c r="AJ549" i="10"/>
  <c r="AJ556" i="10"/>
  <c r="K559" i="10"/>
  <c r="AT560" i="10"/>
  <c r="D540" i="10"/>
  <c r="T540" i="10"/>
  <c r="T541" i="10"/>
  <c r="AK541" i="10"/>
  <c r="AK542" i="10"/>
  <c r="L543" i="10"/>
  <c r="L544" i="10"/>
  <c r="AC544" i="10"/>
  <c r="AC546" i="10"/>
  <c r="D547" i="10"/>
  <c r="T548" i="10"/>
  <c r="T549" i="10"/>
  <c r="AK549" i="10"/>
  <c r="AK550" i="10"/>
  <c r="D555" i="10"/>
  <c r="D556" i="10"/>
  <c r="T556" i="10"/>
  <c r="T557" i="10"/>
  <c r="AK557" i="10"/>
  <c r="AK558" i="10"/>
  <c r="L559" i="10"/>
  <c r="L560" i="10"/>
  <c r="AC560" i="10"/>
  <c r="AC538" i="10"/>
  <c r="D588" i="10"/>
  <c r="T588" i="10"/>
  <c r="P555" i="10"/>
  <c r="X558" i="10"/>
  <c r="AQ559" i="10"/>
  <c r="K542" i="10"/>
  <c r="AT546" i="10"/>
  <c r="K550" i="10"/>
  <c r="S555" i="10"/>
  <c r="S557" i="10"/>
  <c r="E540" i="10"/>
  <c r="U540" i="10"/>
  <c r="U541" i="10"/>
  <c r="AL541" i="10"/>
  <c r="AL542" i="10"/>
  <c r="M543" i="10"/>
  <c r="M544" i="10"/>
  <c r="AD544" i="10"/>
  <c r="AD546" i="10"/>
  <c r="E547" i="10"/>
  <c r="E548" i="10"/>
  <c r="U548" i="10"/>
  <c r="U549" i="10"/>
  <c r="AL549" i="10"/>
  <c r="AL550" i="10"/>
  <c r="E555" i="10"/>
  <c r="E556" i="10"/>
  <c r="U556" i="10"/>
  <c r="E557" i="10"/>
  <c r="U557" i="10"/>
  <c r="AL557" i="10"/>
  <c r="U558" i="10"/>
  <c r="AL558" i="10"/>
  <c r="M559" i="10"/>
  <c r="M560" i="10"/>
  <c r="AD560" i="10"/>
  <c r="AD538" i="10"/>
  <c r="E588" i="10"/>
  <c r="U588" i="10"/>
  <c r="H542" i="10"/>
  <c r="AG548" i="10"/>
  <c r="H558" i="10"/>
  <c r="X559" i="10"/>
  <c r="P538" i="10"/>
  <c r="AG588" i="10"/>
  <c r="S540" i="10"/>
  <c r="AJ548" i="10"/>
  <c r="AJ557" i="10"/>
  <c r="AJ558" i="10"/>
  <c r="AB559" i="10"/>
  <c r="W451" i="10"/>
  <c r="AP466" i="10"/>
  <c r="AG526" i="10"/>
  <c r="L600" i="10"/>
  <c r="AM528" i="10"/>
  <c r="N529" i="10"/>
  <c r="N530" i="10"/>
  <c r="AE530" i="10"/>
  <c r="AE531" i="10"/>
  <c r="F532" i="10"/>
  <c r="F533" i="10"/>
  <c r="V533" i="10"/>
  <c r="V534" i="10"/>
  <c r="AM534" i="10"/>
  <c r="AM535" i="10"/>
  <c r="N536" i="10"/>
  <c r="N537" i="10"/>
  <c r="AE537" i="10"/>
  <c r="AE539" i="10"/>
  <c r="F540" i="10"/>
  <c r="F541" i="10"/>
  <c r="AP528" i="10"/>
  <c r="O529" i="10"/>
  <c r="O530" i="10"/>
  <c r="AF530" i="10"/>
  <c r="AF531" i="10"/>
  <c r="G532" i="10"/>
  <c r="G533" i="10"/>
  <c r="W533" i="10"/>
  <c r="W534" i="10"/>
  <c r="AP534" i="10"/>
  <c r="AP535" i="10"/>
  <c r="O536" i="10"/>
  <c r="O537" i="10"/>
  <c r="AF537" i="10"/>
  <c r="AF539" i="10"/>
  <c r="G540" i="10"/>
  <c r="G541" i="10"/>
  <c r="V541" i="10"/>
  <c r="V542" i="10"/>
  <c r="AM542" i="10"/>
  <c r="AM543" i="10"/>
  <c r="N544" i="10"/>
  <c r="N546" i="10"/>
  <c r="AE546" i="10"/>
  <c r="AE547" i="10"/>
  <c r="F548" i="10"/>
  <c r="F549" i="10"/>
  <c r="V549" i="10"/>
  <c r="V550" i="10"/>
  <c r="AM550" i="10"/>
  <c r="AM551" i="10"/>
  <c r="N552" i="10"/>
  <c r="N554" i="10"/>
  <c r="AE554" i="10"/>
  <c r="AE555" i="10"/>
  <c r="F556" i="10"/>
  <c r="F557" i="10"/>
  <c r="V557" i="10"/>
  <c r="V558" i="10"/>
  <c r="AM558" i="10"/>
  <c r="AM559" i="10"/>
  <c r="N538" i="10"/>
  <c r="AE538" i="10"/>
  <c r="AE561" i="10"/>
  <c r="F562" i="10"/>
  <c r="F563" i="10"/>
  <c r="V563" i="10"/>
  <c r="V564" i="10"/>
  <c r="AM564" i="10"/>
  <c r="AM565" i="10"/>
  <c r="N553" i="10"/>
  <c r="N566" i="10"/>
  <c r="AE566" i="10"/>
  <c r="AE567" i="10"/>
  <c r="F568" i="10"/>
  <c r="F569" i="10"/>
  <c r="V569" i="10"/>
  <c r="V570" i="10"/>
  <c r="AM570" i="10"/>
  <c r="N572" i="10"/>
  <c r="N573" i="10"/>
  <c r="AE573" i="10"/>
  <c r="AE574" i="10"/>
  <c r="F575" i="10"/>
  <c r="F576" i="10"/>
  <c r="V576" i="10"/>
  <c r="V577" i="10"/>
  <c r="AM577" i="10"/>
  <c r="AM578" i="10"/>
  <c r="N580" i="10"/>
  <c r="AE580" i="10"/>
  <c r="AE581" i="10"/>
  <c r="F582" i="10"/>
  <c r="F545" i="10"/>
  <c r="V545" i="10"/>
  <c r="V583" i="10"/>
  <c r="AM583" i="10"/>
  <c r="AM584" i="10"/>
  <c r="N585" i="10"/>
  <c r="N586" i="10"/>
  <c r="AE586" i="10"/>
  <c r="AE587" i="10"/>
  <c r="F588" i="10"/>
  <c r="F589" i="10"/>
  <c r="V589" i="10"/>
  <c r="V590" i="10"/>
  <c r="AM590" i="10"/>
  <c r="AM591" i="10"/>
  <c r="N592" i="10"/>
  <c r="N593" i="10"/>
  <c r="AE593" i="10"/>
  <c r="AE594" i="10"/>
  <c r="F596" i="10"/>
  <c r="V596" i="10"/>
  <c r="V597" i="10"/>
  <c r="AM597" i="10"/>
  <c r="AM598" i="10"/>
  <c r="N599" i="10"/>
  <c r="W541" i="10"/>
  <c r="W542" i="10"/>
  <c r="AP542" i="10"/>
  <c r="AP543" i="10"/>
  <c r="O544" i="10"/>
  <c r="O546" i="10"/>
  <c r="AF546" i="10"/>
  <c r="AF547" i="10"/>
  <c r="G548" i="10"/>
  <c r="G549" i="10"/>
  <c r="W549" i="10"/>
  <c r="W550" i="10"/>
  <c r="AP550" i="10"/>
  <c r="AP551" i="10"/>
  <c r="O552" i="10"/>
  <c r="O554" i="10"/>
  <c r="AF554" i="10"/>
  <c r="AF555" i="10"/>
  <c r="G556" i="10"/>
  <c r="AF556" i="10"/>
  <c r="G557" i="10"/>
  <c r="W557" i="10"/>
  <c r="G558" i="10"/>
  <c r="W558" i="10"/>
  <c r="AP558" i="10"/>
  <c r="AP559" i="10"/>
  <c r="O560" i="10"/>
  <c r="O538" i="10"/>
  <c r="AF538" i="10"/>
  <c r="AF561" i="10"/>
  <c r="G563" i="10"/>
  <c r="W563" i="10"/>
  <c r="W564" i="10"/>
  <c r="AP564" i="10"/>
  <c r="AP565" i="10"/>
  <c r="O553" i="10"/>
  <c r="O566" i="10"/>
  <c r="AF566" i="10"/>
  <c r="AF567" i="10"/>
  <c r="G568" i="10"/>
  <c r="G569" i="10"/>
  <c r="W569" i="10"/>
  <c r="W570" i="10"/>
  <c r="AP570" i="10"/>
  <c r="AP571" i="10"/>
  <c r="O572" i="10"/>
  <c r="O573" i="10"/>
  <c r="AF573" i="10"/>
  <c r="AF574" i="10"/>
  <c r="G575" i="10"/>
  <c r="G576" i="10"/>
  <c r="W576" i="10"/>
  <c r="W577" i="10"/>
  <c r="AP577" i="10"/>
  <c r="O579" i="10"/>
  <c r="O580" i="10"/>
  <c r="AF580" i="10"/>
  <c r="AF581" i="10"/>
  <c r="G582" i="10"/>
  <c r="G545" i="10"/>
  <c r="W545" i="10"/>
  <c r="W583" i="10"/>
  <c r="AP583" i="10"/>
  <c r="AP584" i="10"/>
  <c r="O585" i="10"/>
  <c r="O586" i="10"/>
  <c r="AF586" i="10"/>
  <c r="AF587" i="10"/>
  <c r="G588" i="10"/>
  <c r="G589" i="10"/>
  <c r="W589" i="10"/>
  <c r="W590" i="10"/>
  <c r="AP590" i="10"/>
  <c r="AP591" i="10"/>
  <c r="O592" i="10"/>
  <c r="O593" i="10"/>
  <c r="AF593" i="10"/>
  <c r="AF594" i="10"/>
  <c r="G595" i="10"/>
  <c r="G596" i="10"/>
  <c r="W596" i="10"/>
  <c r="W597" i="10"/>
  <c r="AP597" i="10"/>
  <c r="AP598" i="10"/>
  <c r="O599" i="10"/>
  <c r="N482" i="10"/>
  <c r="AE482" i="10"/>
  <c r="AE483" i="10"/>
  <c r="F484" i="10"/>
  <c r="F485" i="10"/>
  <c r="V485" i="10"/>
  <c r="V486" i="10"/>
  <c r="AM486" i="10"/>
  <c r="AM487" i="10"/>
  <c r="N488" i="10"/>
  <c r="N489" i="10"/>
  <c r="AE489" i="10"/>
  <c r="AE490" i="10"/>
  <c r="F491" i="10"/>
  <c r="F492" i="10"/>
  <c r="V492" i="10"/>
  <c r="V493" i="10"/>
  <c r="AM493" i="10"/>
  <c r="AM494" i="10"/>
  <c r="N495" i="10"/>
  <c r="N496" i="10"/>
  <c r="AE496" i="10"/>
  <c r="AE497" i="10"/>
  <c r="F498" i="10"/>
  <c r="F499" i="10"/>
  <c r="V499" i="10"/>
  <c r="V500" i="10"/>
  <c r="AM500" i="10"/>
  <c r="AM501" i="10"/>
  <c r="N502" i="10"/>
  <c r="N503" i="10"/>
  <c r="AE503" i="10"/>
  <c r="AE504" i="10"/>
  <c r="F505" i="10"/>
  <c r="F506" i="10"/>
  <c r="V506" i="10"/>
  <c r="V507" i="10"/>
  <c r="AM507" i="10"/>
  <c r="AM508" i="10"/>
  <c r="N509" i="10"/>
  <c r="N510" i="10"/>
  <c r="AE510" i="10"/>
  <c r="AE511" i="10"/>
  <c r="F512" i="10"/>
  <c r="F513" i="10"/>
  <c r="V513" i="10"/>
  <c r="V514" i="10"/>
  <c r="AM514" i="10"/>
  <c r="AM515" i="10"/>
  <c r="N516" i="10"/>
  <c r="N517" i="10"/>
  <c r="AE517" i="10"/>
  <c r="F519" i="10"/>
  <c r="F520" i="10"/>
  <c r="V520" i="10"/>
  <c r="V521" i="10"/>
  <c r="AM521" i="10"/>
  <c r="AM522" i="10"/>
  <c r="N523" i="10"/>
  <c r="N524" i="10"/>
  <c r="AE524" i="10"/>
  <c r="AE525" i="10"/>
  <c r="F526" i="10"/>
  <c r="F527" i="10"/>
  <c r="V527" i="10"/>
  <c r="AF469" i="10"/>
  <c r="G470" i="10"/>
  <c r="G471" i="10"/>
  <c r="W471" i="10"/>
  <c r="W472" i="10"/>
  <c r="AP472" i="10"/>
  <c r="AP473" i="10"/>
  <c r="O474" i="10"/>
  <c r="O475" i="10"/>
  <c r="AF475" i="10"/>
  <c r="AF476" i="10"/>
  <c r="G477" i="10"/>
  <c r="G478" i="10"/>
  <c r="W478" i="10"/>
  <c r="W479" i="10"/>
  <c r="AP479" i="10"/>
  <c r="AP480" i="10"/>
  <c r="O481" i="10"/>
  <c r="O482" i="10"/>
  <c r="AF482" i="10"/>
  <c r="AF483" i="10"/>
  <c r="G484" i="10"/>
  <c r="G485" i="10"/>
  <c r="W485" i="10"/>
  <c r="W486" i="10"/>
  <c r="AP486" i="10"/>
  <c r="AP487" i="10"/>
  <c r="O488" i="10"/>
  <c r="O489" i="10"/>
  <c r="AF489" i="10"/>
  <c r="AF490" i="10"/>
  <c r="G491" i="10"/>
  <c r="G492" i="10"/>
  <c r="W492" i="10"/>
  <c r="W493" i="10"/>
  <c r="AP493" i="10"/>
  <c r="AP494" i="10"/>
  <c r="O495" i="10"/>
  <c r="O496" i="10"/>
  <c r="AF496" i="10"/>
  <c r="AF497" i="10"/>
  <c r="G498" i="10"/>
  <c r="G499" i="10"/>
  <c r="W499" i="10"/>
  <c r="W500" i="10"/>
  <c r="AP500" i="10"/>
  <c r="AP501" i="10"/>
  <c r="O502" i="10"/>
  <c r="O503" i="10"/>
  <c r="AF503" i="10"/>
  <c r="AF504" i="10"/>
  <c r="G505" i="10"/>
  <c r="G506" i="10"/>
  <c r="W506" i="10"/>
  <c r="W507" i="10"/>
  <c r="AP507" i="10"/>
  <c r="AP508" i="10"/>
  <c r="O509" i="10"/>
  <c r="O510" i="10"/>
  <c r="AF510" i="10"/>
  <c r="AF511" i="10"/>
  <c r="G512" i="10"/>
  <c r="G513" i="10"/>
  <c r="W513" i="10"/>
  <c r="W514" i="10"/>
  <c r="AP514" i="10"/>
  <c r="AP515" i="10"/>
  <c r="O516" i="10"/>
  <c r="O517" i="10"/>
  <c r="AF517" i="10"/>
  <c r="AF518" i="10"/>
  <c r="G519" i="10"/>
  <c r="G520" i="10"/>
  <c r="W520" i="10"/>
  <c r="W521" i="10"/>
  <c r="AP521" i="10"/>
  <c r="AP522" i="10"/>
  <c r="O523" i="10"/>
  <c r="O524" i="10"/>
  <c r="AF524" i="10"/>
  <c r="AF525" i="10"/>
  <c r="G526" i="10"/>
  <c r="G527" i="10"/>
  <c r="W527" i="10"/>
  <c r="G421" i="10"/>
  <c r="D548" i="10"/>
  <c r="AM571" i="10"/>
  <c r="N560" i="10"/>
  <c r="AP578" i="10"/>
  <c r="N579" i="10"/>
  <c r="AE518" i="10"/>
  <c r="F595" i="10"/>
  <c r="AT600" i="10"/>
  <c r="AB600" i="10"/>
  <c r="AT530" i="10"/>
  <c r="K466" i="10"/>
  <c r="Z600" i="10"/>
  <c r="AS600" i="10"/>
  <c r="AT538" i="10"/>
  <c r="Z411" i="10"/>
  <c r="AS412" i="10"/>
  <c r="J417" i="10"/>
  <c r="Z404" i="10"/>
  <c r="AS404" i="10"/>
  <c r="AS405" i="10"/>
  <c r="R406" i="10"/>
  <c r="R407" i="10"/>
  <c r="AI407" i="10"/>
  <c r="AI408" i="10"/>
  <c r="J409" i="10"/>
  <c r="J410" i="10"/>
  <c r="Z410" i="10"/>
  <c r="AS411" i="10"/>
  <c r="R413" i="10"/>
  <c r="R414" i="10"/>
  <c r="AI414" i="10"/>
  <c r="AI415" i="10"/>
  <c r="Z417" i="10"/>
  <c r="J416" i="10"/>
  <c r="P600" i="10"/>
  <c r="AB404" i="10"/>
  <c r="AT404" i="10"/>
  <c r="AT405" i="10"/>
  <c r="S406" i="10"/>
  <c r="S407" i="10"/>
  <c r="AJ407" i="10"/>
  <c r="AJ408" i="10"/>
  <c r="K409" i="10"/>
  <c r="K410" i="10"/>
  <c r="AB410" i="10"/>
  <c r="AB411" i="10"/>
  <c r="AT411" i="10"/>
  <c r="AT412" i="10"/>
  <c r="S413" i="10"/>
  <c r="S414" i="10"/>
  <c r="AJ414" i="10"/>
  <c r="AJ415" i="10"/>
  <c r="K416" i="10"/>
  <c r="K417" i="10"/>
  <c r="AB417" i="10"/>
  <c r="I478" i="10"/>
  <c r="G442" i="10"/>
  <c r="AC404" i="10"/>
  <c r="AC405" i="10"/>
  <c r="D406" i="10"/>
  <c r="D407" i="10"/>
  <c r="T407" i="10"/>
  <c r="T408" i="10"/>
  <c r="AK408" i="10"/>
  <c r="AK409" i="10"/>
  <c r="L410" i="10"/>
  <c r="L411" i="10"/>
  <c r="AC411" i="10"/>
  <c r="AC412" i="10"/>
  <c r="D413" i="10"/>
  <c r="D414" i="10"/>
  <c r="T414" i="10"/>
  <c r="T415" i="10"/>
  <c r="AK415" i="10"/>
  <c r="AK416" i="10"/>
  <c r="L417" i="10"/>
  <c r="L404" i="10"/>
  <c r="AP600" i="10"/>
  <c r="G407" i="10"/>
  <c r="G408" i="10"/>
  <c r="W408" i="10"/>
  <c r="W409" i="10"/>
  <c r="AP409" i="10"/>
  <c r="AP410" i="10"/>
  <c r="O411" i="10"/>
  <c r="O412" i="10"/>
  <c r="AF412" i="10"/>
  <c r="AF413" i="10"/>
  <c r="G414" i="10"/>
  <c r="G415" i="10"/>
  <c r="W415" i="10"/>
  <c r="W416" i="10"/>
  <c r="AP416" i="10"/>
  <c r="O600" i="10"/>
  <c r="O405" i="10"/>
  <c r="AF600" i="10"/>
  <c r="AF405" i="10"/>
  <c r="O404" i="10"/>
  <c r="W600" i="10"/>
  <c r="AF406" i="10"/>
  <c r="N600" i="10"/>
  <c r="AE600" i="10"/>
  <c r="N404" i="10"/>
  <c r="N405" i="10"/>
  <c r="AE405" i="10"/>
  <c r="AE406" i="10"/>
  <c r="F407" i="10"/>
  <c r="F408" i="10"/>
  <c r="V408" i="10"/>
  <c r="V409" i="10"/>
  <c r="AM410" i="10"/>
  <c r="N411" i="10"/>
  <c r="N412" i="10"/>
  <c r="AE412" i="10"/>
  <c r="AE413" i="10"/>
  <c r="F414" i="10"/>
  <c r="F415" i="10"/>
  <c r="V415" i="10"/>
  <c r="V416" i="10"/>
  <c r="AM416" i="10"/>
  <c r="I600" i="10"/>
  <c r="Q600" i="10"/>
  <c r="Y600" i="10"/>
  <c r="AR600" i="10"/>
  <c r="AR404" i="10"/>
  <c r="Q405" i="10"/>
  <c r="Q406" i="10"/>
  <c r="AH406" i="10"/>
  <c r="AH407" i="10"/>
  <c r="I408" i="10"/>
  <c r="I409" i="10"/>
  <c r="Y409" i="10"/>
  <c r="Y410" i="10"/>
  <c r="AR410" i="10"/>
  <c r="AR411" i="10"/>
  <c r="Q412" i="10"/>
  <c r="Q413" i="10"/>
  <c r="AH413" i="10"/>
  <c r="AH414" i="10"/>
  <c r="I415" i="10"/>
  <c r="I416" i="10"/>
  <c r="Y416" i="10"/>
  <c r="Y417" i="10"/>
  <c r="M404" i="10"/>
  <c r="AD404" i="10"/>
  <c r="AD405" i="10"/>
  <c r="E406" i="10"/>
  <c r="E407" i="10"/>
  <c r="U407" i="10"/>
  <c r="U408" i="10"/>
  <c r="AL408" i="10"/>
  <c r="AL409" i="10"/>
  <c r="M410" i="10"/>
  <c r="M411" i="10"/>
  <c r="AD411" i="10"/>
  <c r="AD412" i="10"/>
  <c r="E413" i="10"/>
  <c r="E414" i="10"/>
  <c r="U414" i="10"/>
  <c r="U415" i="10"/>
  <c r="AL415" i="10"/>
  <c r="AL416" i="10"/>
  <c r="M417" i="10"/>
  <c r="AQ404" i="10"/>
  <c r="P405" i="10"/>
  <c r="P406" i="10"/>
  <c r="AG406" i="10"/>
  <c r="AG407" i="10"/>
  <c r="H408" i="10"/>
  <c r="H409" i="10"/>
  <c r="X409" i="10"/>
  <c r="X410" i="10"/>
  <c r="AQ410" i="10"/>
  <c r="AQ411" i="10"/>
  <c r="P412" i="10"/>
  <c r="P413" i="10"/>
  <c r="AG413" i="10"/>
  <c r="AG414" i="10"/>
  <c r="H415" i="10"/>
  <c r="H416" i="10"/>
  <c r="X416" i="10"/>
  <c r="X417" i="10"/>
  <c r="E421" i="10"/>
  <c r="S421" i="10"/>
  <c r="AH421" i="10"/>
  <c r="U422" i="10"/>
  <c r="AJ422" i="10"/>
  <c r="I423" i="10"/>
  <c r="W423" i="10"/>
  <c r="AL423" i="10"/>
  <c r="K424" i="10"/>
  <c r="Y424" i="10"/>
  <c r="AP424" i="10"/>
  <c r="M425" i="10"/>
  <c r="AB425" i="10"/>
  <c r="AR425" i="10"/>
  <c r="O426" i="10"/>
  <c r="AD426" i="10"/>
  <c r="AT426" i="10"/>
  <c r="Q427" i="10"/>
  <c r="AF427" i="10"/>
  <c r="E428" i="10"/>
  <c r="S428" i="10"/>
  <c r="AH428" i="10"/>
  <c r="G429" i="10"/>
  <c r="U429" i="10"/>
  <c r="AJ429" i="10"/>
  <c r="I430" i="10"/>
  <c r="W430" i="10"/>
  <c r="AL430" i="10"/>
  <c r="K431" i="10"/>
  <c r="Y431" i="10"/>
  <c r="AP431" i="10"/>
  <c r="M432" i="10"/>
  <c r="AB432" i="10"/>
  <c r="AR432" i="10"/>
  <c r="O433" i="10"/>
  <c r="AD433" i="10"/>
  <c r="AT433" i="10"/>
  <c r="Q434" i="10"/>
  <c r="AF434" i="10"/>
  <c r="E435" i="10"/>
  <c r="S435" i="10"/>
  <c r="AH435" i="10"/>
  <c r="G436" i="10"/>
  <c r="U436" i="10"/>
  <c r="AJ436" i="10"/>
  <c r="I437" i="10"/>
  <c r="W437" i="10"/>
  <c r="AL437" i="10"/>
  <c r="K438" i="10"/>
  <c r="Y438" i="10"/>
  <c r="AP438" i="10"/>
  <c r="M439" i="10"/>
  <c r="AB439" i="10"/>
  <c r="AR439" i="10"/>
  <c r="O440" i="10"/>
  <c r="AD440" i="10"/>
  <c r="AT440" i="10"/>
  <c r="Q441" i="10"/>
  <c r="AF441" i="10"/>
  <c r="E442" i="10"/>
  <c r="S442" i="10"/>
  <c r="AH442" i="10"/>
  <c r="G443" i="10"/>
  <c r="U443" i="10"/>
  <c r="AJ443" i="10"/>
  <c r="I444" i="10"/>
  <c r="W444" i="10"/>
  <c r="AL444" i="10"/>
  <c r="K445" i="10"/>
  <c r="Y445" i="10"/>
  <c r="Q500" i="10"/>
  <c r="AF500" i="10"/>
  <c r="E501" i="10"/>
  <c r="S501" i="10"/>
  <c r="AH501" i="10"/>
  <c r="G502" i="10"/>
  <c r="U502" i="10"/>
  <c r="AJ502" i="10"/>
  <c r="I503" i="10"/>
  <c r="W503" i="10"/>
  <c r="AL503" i="10"/>
  <c r="K504" i="10"/>
  <c r="Y504" i="10"/>
  <c r="AP504" i="10"/>
  <c r="M505" i="10"/>
  <c r="AB505" i="10"/>
  <c r="AR505" i="10"/>
  <c r="O506" i="10"/>
  <c r="AD506" i="10"/>
  <c r="AT506" i="10"/>
  <c r="Q507" i="10"/>
  <c r="AF507" i="10"/>
  <c r="E508" i="10"/>
  <c r="S508" i="10"/>
  <c r="AH508" i="10"/>
  <c r="G509" i="10"/>
  <c r="U509" i="10"/>
  <c r="AJ509" i="10"/>
  <c r="I510" i="10"/>
  <c r="W510" i="10"/>
  <c r="AL510" i="10"/>
  <c r="K511" i="10"/>
  <c r="Y511" i="10"/>
  <c r="AP511" i="10"/>
  <c r="M512" i="10"/>
  <c r="AB512" i="10"/>
  <c r="AR512" i="10"/>
  <c r="O513" i="10"/>
  <c r="AD513" i="10"/>
  <c r="AT513" i="10"/>
  <c r="Q514" i="10"/>
  <c r="AF514" i="10"/>
  <c r="E515" i="10"/>
  <c r="S515" i="10"/>
  <c r="AH515" i="10"/>
  <c r="G516" i="10"/>
  <c r="U516" i="10"/>
  <c r="AJ516" i="10"/>
  <c r="I517" i="10"/>
  <c r="W517" i="10"/>
  <c r="AL517" i="10"/>
  <c r="K518" i="10"/>
  <c r="Y518" i="10"/>
  <c r="AP518" i="10"/>
  <c r="M519" i="10"/>
  <c r="AB519" i="10"/>
  <c r="AR519" i="10"/>
  <c r="O520" i="10"/>
  <c r="AD520" i="10"/>
  <c r="AT520" i="10"/>
  <c r="Q521" i="10"/>
  <c r="AF521" i="10"/>
  <c r="E522" i="10"/>
  <c r="S522" i="10"/>
  <c r="AH522" i="10"/>
  <c r="G523" i="10"/>
  <c r="U523" i="10"/>
  <c r="AJ523" i="10"/>
  <c r="I524" i="10"/>
  <c r="W524" i="10"/>
  <c r="AL524" i="10"/>
  <c r="K525" i="10"/>
  <c r="Y525" i="10"/>
  <c r="AP525" i="10"/>
  <c r="M526" i="10"/>
  <c r="AB526" i="10"/>
  <c r="AR526" i="10"/>
  <c r="O527" i="10"/>
  <c r="AD527" i="10"/>
  <c r="AT527" i="10"/>
  <c r="E528" i="10"/>
  <c r="S528" i="10"/>
  <c r="AH528" i="10"/>
  <c r="G529" i="10"/>
  <c r="U529" i="10"/>
  <c r="AJ529" i="10"/>
  <c r="I530" i="10"/>
  <c r="W530" i="10"/>
  <c r="AL530" i="10"/>
  <c r="K531" i="10"/>
  <c r="Y531" i="10"/>
  <c r="AP531" i="10"/>
  <c r="M532" i="10"/>
  <c r="AB532" i="10"/>
  <c r="AR532" i="10"/>
  <c r="O533" i="10"/>
  <c r="AD533" i="10"/>
  <c r="AT533" i="10"/>
  <c r="Q534" i="10"/>
  <c r="AF534" i="10"/>
  <c r="E535" i="10"/>
  <c r="S535" i="10"/>
  <c r="AH535" i="10"/>
  <c r="G536" i="10"/>
  <c r="U536" i="10"/>
  <c r="AJ536" i="10"/>
  <c r="I537" i="10"/>
  <c r="W537" i="10"/>
  <c r="AL537" i="10"/>
  <c r="K539" i="10"/>
  <c r="Y539" i="10"/>
  <c r="AP539" i="10"/>
  <c r="M540" i="10"/>
  <c r="AB540" i="10"/>
  <c r="AR540" i="10"/>
  <c r="O541" i="10"/>
  <c r="AD541" i="10"/>
  <c r="AT541" i="10"/>
  <c r="Q542" i="10"/>
  <c r="AF542" i="10"/>
  <c r="E543" i="10"/>
  <c r="S543" i="10"/>
  <c r="AH543" i="10"/>
  <c r="G544" i="10"/>
  <c r="U544" i="10"/>
  <c r="AJ544" i="10"/>
  <c r="I546" i="10"/>
  <c r="W546" i="10"/>
  <c r="AL546" i="10"/>
  <c r="K547" i="10"/>
  <c r="Y547" i="10"/>
  <c r="AP547" i="10"/>
  <c r="M548" i="10"/>
  <c r="AB548" i="10"/>
  <c r="AR548" i="10"/>
  <c r="O549" i="10"/>
  <c r="AD549" i="10"/>
  <c r="AT549" i="10"/>
  <c r="Q550" i="10"/>
  <c r="AF550" i="10"/>
  <c r="E551" i="10"/>
  <c r="S551" i="10"/>
  <c r="AH551" i="10"/>
  <c r="G552" i="10"/>
  <c r="U552" i="10"/>
  <c r="AJ552" i="10"/>
  <c r="I554" i="10"/>
  <c r="W554" i="10"/>
  <c r="AL554" i="10"/>
  <c r="K555" i="10"/>
  <c r="Y555" i="10"/>
  <c r="AP555" i="10"/>
  <c r="M556" i="10"/>
  <c r="AB556" i="10"/>
  <c r="AR556" i="10"/>
  <c r="O557" i="10"/>
  <c r="AD557" i="10"/>
  <c r="AT557" i="10"/>
  <c r="Q558" i="10"/>
  <c r="AF558" i="10"/>
  <c r="E559" i="10"/>
  <c r="S559" i="10"/>
  <c r="AH559" i="10"/>
  <c r="G560" i="10"/>
  <c r="U560" i="10"/>
  <c r="AJ560" i="10"/>
  <c r="I538" i="10"/>
  <c r="W538" i="10"/>
  <c r="AL538" i="10"/>
  <c r="K561" i="10"/>
  <c r="Y561" i="10"/>
  <c r="AP561" i="10"/>
  <c r="O563" i="10"/>
  <c r="AD563" i="10"/>
  <c r="AT563" i="10"/>
  <c r="Q564" i="10"/>
  <c r="AF564" i="10"/>
  <c r="E565" i="10"/>
  <c r="S565" i="10"/>
  <c r="AH565" i="10"/>
  <c r="G553" i="10"/>
  <c r="U553" i="10"/>
  <c r="AJ553" i="10"/>
  <c r="I566" i="10"/>
  <c r="W566" i="10"/>
  <c r="AL566" i="10"/>
  <c r="K567" i="10"/>
  <c r="Y567" i="10"/>
  <c r="AP567" i="10"/>
  <c r="M568" i="10"/>
  <c r="AB568" i="10"/>
  <c r="AR568" i="10"/>
  <c r="O569" i="10"/>
  <c r="AD569" i="10"/>
  <c r="AT569" i="10"/>
  <c r="Q570" i="10"/>
  <c r="AF570" i="10"/>
  <c r="J600" i="10"/>
  <c r="X600" i="10"/>
  <c r="AM600" i="10"/>
  <c r="AQ600" i="10"/>
  <c r="K516" i="10"/>
  <c r="Y516" i="10"/>
  <c r="AP516" i="10"/>
  <c r="M517" i="10"/>
  <c r="AB517" i="10"/>
  <c r="AR517" i="10"/>
  <c r="O518" i="10"/>
  <c r="AD518" i="10"/>
  <c r="AT518" i="10"/>
  <c r="Q519" i="10"/>
  <c r="AF519" i="10"/>
  <c r="E520" i="10"/>
  <c r="S520" i="10"/>
  <c r="AH520" i="10"/>
  <c r="G521" i="10"/>
  <c r="U521" i="10"/>
  <c r="AJ521" i="10"/>
  <c r="I522" i="10"/>
  <c r="W522" i="10"/>
  <c r="AL522" i="10"/>
  <c r="K523" i="10"/>
  <c r="Y523" i="10"/>
  <c r="AP523" i="10"/>
  <c r="M524" i="10"/>
  <c r="AB524" i="10"/>
  <c r="AR524" i="10"/>
  <c r="AD525" i="10"/>
  <c r="AT525" i="10"/>
  <c r="Q526" i="10"/>
  <c r="AF526" i="10"/>
  <c r="E527" i="10"/>
  <c r="S527" i="10"/>
  <c r="AH527" i="10"/>
  <c r="I528" i="10"/>
  <c r="W528" i="10"/>
  <c r="AL528" i="10"/>
  <c r="K529" i="10"/>
  <c r="Y529" i="10"/>
  <c r="AP529" i="10"/>
  <c r="M530" i="10"/>
  <c r="AB530" i="10"/>
  <c r="AR530" i="10"/>
  <c r="O531" i="10"/>
  <c r="AD531" i="10"/>
  <c r="AT531" i="10"/>
  <c r="Q532" i="10"/>
  <c r="AF532" i="10"/>
  <c r="E533" i="10"/>
  <c r="S533" i="10"/>
  <c r="AH533" i="10"/>
  <c r="G534" i="10"/>
  <c r="U534" i="10"/>
  <c r="AJ534" i="10"/>
  <c r="I535" i="10"/>
  <c r="W535" i="10"/>
  <c r="AL535" i="10"/>
  <c r="K536" i="10"/>
  <c r="Y536" i="10"/>
  <c r="AP536" i="10"/>
  <c r="M537" i="10"/>
  <c r="AB537" i="10"/>
  <c r="AR537" i="10"/>
  <c r="O539" i="10"/>
  <c r="AD539" i="10"/>
  <c r="AT539" i="10"/>
  <c r="Q540" i="10"/>
  <c r="AF540" i="10"/>
  <c r="E541" i="10"/>
  <c r="S541" i="10"/>
  <c r="AH541" i="10"/>
  <c r="G542" i="10"/>
  <c r="U542" i="10"/>
  <c r="AJ542" i="10"/>
  <c r="I543" i="10"/>
  <c r="W543" i="10"/>
  <c r="AL543" i="10"/>
  <c r="K544" i="10"/>
  <c r="Y544" i="10"/>
  <c r="AP544" i="10"/>
  <c r="M546" i="10"/>
  <c r="AB546" i="10"/>
  <c r="AR546" i="10"/>
  <c r="O547" i="10"/>
  <c r="AD547" i="10"/>
  <c r="AT547" i="10"/>
  <c r="Q548" i="10"/>
  <c r="AF548" i="10"/>
  <c r="E549" i="10"/>
  <c r="S549" i="10"/>
  <c r="AH549" i="10"/>
  <c r="G550" i="10"/>
  <c r="U550" i="10"/>
  <c r="AJ550" i="10"/>
  <c r="I551" i="10"/>
  <c r="W551" i="10"/>
  <c r="AL551" i="10"/>
  <c r="K552" i="10"/>
  <c r="Y552" i="10"/>
  <c r="AP552" i="10"/>
  <c r="M554" i="10"/>
  <c r="AB554" i="10"/>
  <c r="AR554" i="10"/>
  <c r="O555" i="10"/>
  <c r="AD555" i="10"/>
  <c r="AT555" i="10"/>
  <c r="E571" i="10"/>
  <c r="S571" i="10"/>
  <c r="AH571" i="10"/>
  <c r="G572" i="10"/>
  <c r="U572" i="10"/>
  <c r="AJ572" i="10"/>
  <c r="I573" i="10"/>
  <c r="W573" i="10"/>
  <c r="AL573" i="10"/>
  <c r="K574" i="10"/>
  <c r="Y574" i="10"/>
  <c r="AP574" i="10"/>
  <c r="M575" i="10"/>
  <c r="AB575" i="10"/>
  <c r="AR575" i="10"/>
  <c r="O576" i="10"/>
  <c r="AD576" i="10"/>
  <c r="AT576" i="10"/>
  <c r="Q577" i="10"/>
  <c r="AF577" i="10"/>
  <c r="E578" i="10"/>
  <c r="S578" i="10"/>
  <c r="AH578" i="10"/>
  <c r="G579" i="10"/>
  <c r="U579" i="10"/>
  <c r="AJ579" i="10"/>
  <c r="I580" i="10"/>
  <c r="W580" i="10"/>
  <c r="AL580" i="10"/>
  <c r="K581" i="10"/>
  <c r="Y581" i="10"/>
  <c r="AP581" i="10"/>
  <c r="M582" i="10"/>
  <c r="AB582" i="10"/>
  <c r="AR582" i="10"/>
  <c r="O545" i="10"/>
  <c r="AD545" i="10"/>
  <c r="AT545" i="10"/>
  <c r="Q583" i="10"/>
  <c r="AF583" i="10"/>
  <c r="E584" i="10"/>
  <c r="S584" i="10"/>
  <c r="AH584" i="10"/>
  <c r="G585" i="10"/>
  <c r="U585" i="10"/>
  <c r="AJ585" i="10"/>
  <c r="I586" i="10"/>
  <c r="W586" i="10"/>
  <c r="AL586" i="10"/>
  <c r="Y587" i="10"/>
  <c r="AP587" i="10"/>
  <c r="M588" i="10"/>
  <c r="AB588" i="10"/>
  <c r="AR588" i="10"/>
  <c r="O589" i="10"/>
  <c r="AD589" i="10"/>
  <c r="AT589" i="10"/>
  <c r="Q590" i="10"/>
  <c r="AF590" i="10"/>
  <c r="E591" i="10"/>
  <c r="S591" i="10"/>
  <c r="AH591" i="10"/>
  <c r="G592" i="10"/>
  <c r="U592" i="10"/>
  <c r="AJ592" i="10"/>
  <c r="I593" i="10"/>
  <c r="W593" i="10"/>
  <c r="AL593" i="10"/>
  <c r="K594" i="10"/>
  <c r="Y594" i="10"/>
  <c r="AP594" i="10"/>
  <c r="M595" i="10"/>
  <c r="AB595" i="10"/>
  <c r="AR595" i="10"/>
  <c r="O596" i="10"/>
  <c r="AD596" i="10"/>
  <c r="AT596" i="10"/>
  <c r="Q597" i="10"/>
  <c r="AF597" i="10"/>
  <c r="E598" i="10"/>
  <c r="S598" i="10"/>
  <c r="AH598" i="10"/>
  <c r="G599" i="10"/>
  <c r="U599" i="10"/>
  <c r="AJ599" i="10"/>
  <c r="U514" i="10"/>
  <c r="AJ514" i="10"/>
  <c r="I515" i="10"/>
  <c r="W515" i="10"/>
  <c r="AL515" i="10"/>
  <c r="AE599" i="10"/>
  <c r="J533" i="10"/>
  <c r="R537" i="10"/>
  <c r="AM541" i="10"/>
  <c r="R546" i="10"/>
  <c r="AM549" i="10"/>
  <c r="F555" i="10"/>
  <c r="AC584" i="10"/>
  <c r="J589" i="10"/>
  <c r="D593" i="10"/>
  <c r="J596" i="10"/>
  <c r="AK532" i="10"/>
  <c r="AG537" i="10"/>
  <c r="L542" i="10"/>
  <c r="AG546" i="10"/>
  <c r="AQ550" i="10"/>
  <c r="AQ583" i="10"/>
  <c r="H588" i="10"/>
  <c r="P592" i="10"/>
  <c r="X596" i="10"/>
  <c r="Z534" i="10"/>
  <c r="T539" i="10"/>
  <c r="P544" i="10"/>
  <c r="X549" i="10"/>
  <c r="D554" i="10"/>
  <c r="AE585" i="10"/>
  <c r="X589" i="10"/>
  <c r="AG593" i="10"/>
  <c r="AQ597" i="10"/>
  <c r="D537" i="10"/>
  <c r="AK540" i="10"/>
  <c r="AQ542" i="10"/>
  <c r="F547" i="10"/>
  <c r="N551" i="10"/>
  <c r="Z583" i="10"/>
  <c r="AG586" i="10"/>
  <c r="V588" i="10"/>
  <c r="AC591" i="10"/>
  <c r="H595" i="10"/>
  <c r="Z597" i="10"/>
  <c r="D600" i="10"/>
  <c r="R600" i="10"/>
  <c r="AG600" i="10"/>
  <c r="AQ534" i="10"/>
  <c r="V540" i="10"/>
  <c r="AE544" i="10"/>
  <c r="AK548" i="10"/>
  <c r="AC551" i="10"/>
  <c r="AS584" i="10"/>
  <c r="AK588" i="10"/>
  <c r="R593" i="10"/>
  <c r="L597" i="10"/>
  <c r="X533" i="10"/>
  <c r="AS535" i="10"/>
  <c r="H540" i="10"/>
  <c r="AS543" i="10"/>
  <c r="AI547" i="10"/>
  <c r="L550" i="10"/>
  <c r="AG554" i="10"/>
  <c r="N584" i="10"/>
  <c r="T587" i="10"/>
  <c r="L590" i="10"/>
  <c r="AS591" i="10"/>
  <c r="AK595" i="10"/>
  <c r="P599" i="10"/>
  <c r="N535" i="10"/>
  <c r="F539" i="10"/>
  <c r="Z542" i="10"/>
  <c r="H548" i="10"/>
  <c r="P552" i="10"/>
  <c r="F587" i="10"/>
  <c r="AQ590" i="10"/>
  <c r="T594" i="10"/>
  <c r="N598" i="10"/>
  <c r="P536" i="10"/>
  <c r="X541" i="10"/>
  <c r="J549" i="10"/>
  <c r="AE552" i="10"/>
  <c r="D586" i="10"/>
  <c r="AM589" i="10"/>
  <c r="F594" i="10"/>
  <c r="AC598" i="10"/>
  <c r="AC535" i="10"/>
  <c r="AI539" i="10"/>
  <c r="N543" i="10"/>
  <c r="V548" i="10"/>
  <c r="AS551" i="10"/>
  <c r="R586" i="10"/>
  <c r="N591" i="10"/>
  <c r="AI594" i="10"/>
  <c r="AS598" i="10"/>
  <c r="L534" i="10"/>
  <c r="AE536" i="10"/>
  <c r="J541" i="10"/>
  <c r="AC543" i="10"/>
  <c r="T547" i="10"/>
  <c r="Z550" i="10"/>
  <c r="R554" i="10"/>
  <c r="P585" i="10"/>
  <c r="AI587" i="10"/>
  <c r="Z590" i="10"/>
  <c r="AE592" i="10"/>
  <c r="V595" i="10"/>
  <c r="AM596" i="10"/>
  <c r="AI600" i="10"/>
  <c r="AJ600" i="10"/>
  <c r="AK600" i="10"/>
  <c r="AR489" i="10"/>
  <c r="O490" i="10"/>
  <c r="AD490" i="10"/>
  <c r="AT490" i="10"/>
  <c r="Q491" i="10"/>
  <c r="AF491" i="10"/>
  <c r="E492" i="10"/>
  <c r="S492" i="10"/>
  <c r="AH492" i="10"/>
  <c r="G493" i="10"/>
  <c r="U493" i="10"/>
  <c r="AJ493" i="10"/>
  <c r="I494" i="10"/>
  <c r="W494" i="10"/>
  <c r="AL494" i="10"/>
  <c r="K495" i="10"/>
  <c r="Y495" i="10"/>
  <c r="AP495" i="10"/>
  <c r="M496" i="10"/>
  <c r="AB496" i="10"/>
  <c r="AR496" i="10"/>
  <c r="O497" i="10"/>
  <c r="AD497" i="10"/>
  <c r="AT497" i="10"/>
  <c r="Q498" i="10"/>
  <c r="AF498" i="10"/>
  <c r="E499" i="10"/>
  <c r="S499" i="10"/>
  <c r="AH499" i="10"/>
  <c r="G500" i="10"/>
  <c r="U500" i="10"/>
  <c r="AJ500" i="10"/>
  <c r="I501" i="10"/>
  <c r="W501" i="10"/>
  <c r="AL501" i="10"/>
  <c r="K502" i="10"/>
  <c r="Y502" i="10"/>
  <c r="AP502" i="10"/>
  <c r="AB503" i="10"/>
  <c r="AR503" i="10"/>
  <c r="O504" i="10"/>
  <c r="AD504" i="10"/>
  <c r="AT504" i="10"/>
  <c r="Q505" i="10"/>
  <c r="AF505" i="10"/>
  <c r="E506" i="10"/>
  <c r="S506" i="10"/>
  <c r="AH506" i="10"/>
  <c r="G507" i="10"/>
  <c r="U507" i="10"/>
  <c r="AJ507" i="10"/>
  <c r="I508" i="10"/>
  <c r="W508" i="10"/>
  <c r="AL508" i="10"/>
  <c r="K509" i="10"/>
  <c r="Y509" i="10"/>
  <c r="AP509" i="10"/>
  <c r="M510" i="10"/>
  <c r="AB510" i="10"/>
  <c r="AR510" i="10"/>
  <c r="O511" i="10"/>
  <c r="AD511" i="10"/>
  <c r="AT511" i="10"/>
  <c r="Q512" i="10"/>
  <c r="AF512" i="10"/>
  <c r="E513" i="10"/>
  <c r="S513" i="10"/>
  <c r="AH513" i="10"/>
  <c r="G514" i="10"/>
  <c r="N494" i="10"/>
  <c r="AC494" i="10"/>
  <c r="AQ493" i="10"/>
  <c r="Z493" i="10"/>
  <c r="AM492" i="10"/>
  <c r="X492" i="10"/>
  <c r="AK491" i="10"/>
  <c r="J492" i="10"/>
  <c r="L493" i="10"/>
  <c r="AS494" i="10"/>
  <c r="P495" i="10"/>
  <c r="AE495" i="10"/>
  <c r="D496" i="10"/>
  <c r="R496" i="10"/>
  <c r="AG496" i="10"/>
  <c r="F497" i="10"/>
  <c r="T497" i="10"/>
  <c r="AI497" i="10"/>
  <c r="H498" i="10"/>
  <c r="V498" i="10"/>
  <c r="AK498" i="10"/>
  <c r="J499" i="10"/>
  <c r="X499" i="10"/>
  <c r="AM499" i="10"/>
  <c r="L500" i="10"/>
  <c r="Z500" i="10"/>
  <c r="AQ500" i="10"/>
  <c r="N501" i="10"/>
  <c r="AC501" i="10"/>
  <c r="AS501" i="10"/>
  <c r="P502" i="10"/>
  <c r="AE502" i="10"/>
  <c r="D503" i="10"/>
  <c r="R503" i="10"/>
  <c r="AG503" i="10"/>
  <c r="F504" i="10"/>
  <c r="T504" i="10"/>
  <c r="AI504" i="10"/>
  <c r="H505" i="10"/>
  <c r="V505" i="10"/>
  <c r="AK505" i="10"/>
  <c r="J506" i="10"/>
  <c r="X506" i="10"/>
  <c r="AM506" i="10"/>
  <c r="L507" i="10"/>
  <c r="Z507" i="10"/>
  <c r="AQ507" i="10"/>
  <c r="N508" i="10"/>
  <c r="AC508" i="10"/>
  <c r="AS508" i="10"/>
  <c r="P509" i="10"/>
  <c r="AE509" i="10"/>
  <c r="D510" i="10"/>
  <c r="R510" i="10"/>
  <c r="AG510" i="10"/>
  <c r="F511" i="10"/>
  <c r="T511" i="10"/>
  <c r="AI511" i="10"/>
  <c r="H512" i="10"/>
  <c r="V512" i="10"/>
  <c r="AK512" i="10"/>
  <c r="J513" i="10"/>
  <c r="X513" i="10"/>
  <c r="AM513" i="10"/>
  <c r="L514" i="10"/>
  <c r="Z514" i="10"/>
  <c r="AQ514" i="10"/>
  <c r="N515" i="10"/>
  <c r="AC515" i="10"/>
  <c r="P516" i="10"/>
  <c r="D517" i="10"/>
  <c r="AG517" i="10"/>
  <c r="T518" i="10"/>
  <c r="V519" i="10"/>
  <c r="J520" i="10"/>
  <c r="AM520" i="10"/>
  <c r="Z521" i="10"/>
  <c r="N522" i="10"/>
  <c r="AS522" i="10"/>
  <c r="AE523" i="10"/>
  <c r="R524" i="10"/>
  <c r="F525" i="10"/>
  <c r="AI525" i="10"/>
  <c r="V526" i="10"/>
  <c r="J527" i="10"/>
  <c r="AM527" i="10"/>
  <c r="N528" i="10"/>
  <c r="AS528" i="10"/>
  <c r="AE529" i="10"/>
  <c r="R530" i="10"/>
  <c r="F531" i="10"/>
  <c r="AI531" i="10"/>
  <c r="V532" i="10"/>
  <c r="AS515" i="10"/>
  <c r="AE516" i="10"/>
  <c r="R517" i="10"/>
  <c r="F518" i="10"/>
  <c r="AI518" i="10"/>
  <c r="H519" i="10"/>
  <c r="AK519" i="10"/>
  <c r="X520" i="10"/>
  <c r="L521" i="10"/>
  <c r="AQ521" i="10"/>
  <c r="AC522" i="10"/>
  <c r="P523" i="10"/>
  <c r="D524" i="10"/>
  <c r="AG524" i="10"/>
  <c r="T525" i="10"/>
  <c r="H526" i="10"/>
  <c r="AK526" i="10"/>
  <c r="X527" i="10"/>
  <c r="AC528" i="10"/>
  <c r="P529" i="10"/>
  <c r="D530" i="10"/>
  <c r="AG530" i="10"/>
  <c r="T531" i="10"/>
  <c r="H532" i="10"/>
  <c r="AS471" i="10"/>
  <c r="AE472" i="10"/>
  <c r="R473" i="10"/>
  <c r="Z540" i="10"/>
  <c r="AQ540" i="10"/>
  <c r="N541" i="10"/>
  <c r="AC541" i="10"/>
  <c r="AS541" i="10"/>
  <c r="P542" i="10"/>
  <c r="AE542" i="10"/>
  <c r="D543" i="10"/>
  <c r="R543" i="10"/>
  <c r="AG543" i="10"/>
  <c r="F544" i="10"/>
  <c r="T544" i="10"/>
  <c r="AI544" i="10"/>
  <c r="H546" i="10"/>
  <c r="V546" i="10"/>
  <c r="AK546" i="10"/>
  <c r="J547" i="10"/>
  <c r="X547" i="10"/>
  <c r="AM547" i="10"/>
  <c r="L548" i="10"/>
  <c r="Z548" i="10"/>
  <c r="AQ548" i="10"/>
  <c r="N549" i="10"/>
  <c r="AC549" i="10"/>
  <c r="AS549" i="10"/>
  <c r="P550" i="10"/>
  <c r="AE550" i="10"/>
  <c r="D551" i="10"/>
  <c r="R551" i="10"/>
  <c r="AG551" i="10"/>
  <c r="F552" i="10"/>
  <c r="T552" i="10"/>
  <c r="AI552" i="10"/>
  <c r="H554" i="10"/>
  <c r="V554" i="10"/>
  <c r="AK554" i="10"/>
  <c r="J555" i="10"/>
  <c r="X555" i="10"/>
  <c r="AM555" i="10"/>
  <c r="L556" i="10"/>
  <c r="Z556" i="10"/>
  <c r="AQ556" i="10"/>
  <c r="N557" i="10"/>
  <c r="AC557" i="10"/>
  <c r="AS557" i="10"/>
  <c r="P558" i="10"/>
  <c r="AE558" i="10"/>
  <c r="D559" i="10"/>
  <c r="R559" i="10"/>
  <c r="AG559" i="10"/>
  <c r="F560" i="10"/>
  <c r="T560" i="10"/>
  <c r="AI560" i="10"/>
  <c r="H538" i="10"/>
  <c r="V538" i="10"/>
  <c r="AK538" i="10"/>
  <c r="J561" i="10"/>
  <c r="X561" i="10"/>
  <c r="AM561" i="10"/>
  <c r="N563" i="10"/>
  <c r="AC563" i="10"/>
  <c r="AS563" i="10"/>
  <c r="P564" i="10"/>
  <c r="AE564" i="10"/>
  <c r="D565" i="10"/>
  <c r="R565" i="10"/>
  <c r="AG565" i="10"/>
  <c r="F553" i="10"/>
  <c r="T553" i="10"/>
  <c r="AI553" i="10"/>
  <c r="H566" i="10"/>
  <c r="V566" i="10"/>
  <c r="AK566" i="10"/>
  <c r="J567" i="10"/>
  <c r="X567" i="10"/>
  <c r="AM567" i="10"/>
  <c r="L568" i="10"/>
  <c r="Z568" i="10"/>
  <c r="AQ568" i="10"/>
  <c r="N569" i="10"/>
  <c r="AC569" i="10"/>
  <c r="AS569" i="10"/>
  <c r="P570" i="10"/>
  <c r="AE570" i="10"/>
  <c r="D571" i="10"/>
  <c r="R571" i="10"/>
  <c r="AG571" i="10"/>
  <c r="F572" i="10"/>
  <c r="T572" i="10"/>
  <c r="AI572" i="10"/>
  <c r="H573" i="10"/>
  <c r="V573" i="10"/>
  <c r="AK573" i="10"/>
  <c r="J574" i="10"/>
  <c r="X574" i="10"/>
  <c r="AM574" i="10"/>
  <c r="L575" i="10"/>
  <c r="Z575" i="10"/>
  <c r="N576" i="10"/>
  <c r="AC576" i="10"/>
  <c r="P577" i="10"/>
  <c r="AE577" i="10"/>
  <c r="D578" i="10"/>
  <c r="R578" i="10"/>
  <c r="AG578" i="10"/>
  <c r="F579" i="10"/>
  <c r="T579" i="10"/>
  <c r="AI579" i="10"/>
  <c r="H580" i="10"/>
  <c r="V580" i="10"/>
  <c r="AK580" i="10"/>
  <c r="J581" i="10"/>
  <c r="X581" i="10"/>
  <c r="AM581" i="10"/>
  <c r="L582" i="10"/>
  <c r="Z582" i="10"/>
  <c r="AQ582" i="10"/>
  <c r="N545" i="10"/>
  <c r="AC545" i="10"/>
  <c r="AS545" i="10"/>
  <c r="P583" i="10"/>
  <c r="AE583" i="10"/>
  <c r="D584" i="10"/>
  <c r="R584" i="10"/>
  <c r="AG584" i="10"/>
  <c r="F585" i="10"/>
  <c r="T585" i="10"/>
  <c r="AI585" i="10"/>
  <c r="H586" i="10"/>
  <c r="V586" i="10"/>
  <c r="AK586" i="10"/>
  <c r="J587" i="10"/>
  <c r="X587" i="10"/>
  <c r="AM587" i="10"/>
  <c r="L588" i="10"/>
  <c r="Z588" i="10"/>
  <c r="AQ588" i="10"/>
  <c r="N589" i="10"/>
  <c r="AC589" i="10"/>
  <c r="AS589" i="10"/>
  <c r="P590" i="10"/>
  <c r="AE590" i="10"/>
  <c r="D591" i="10"/>
  <c r="R591" i="10"/>
  <c r="AG591" i="10"/>
  <c r="F592" i="10"/>
  <c r="T592" i="10"/>
  <c r="AI592" i="10"/>
  <c r="H593" i="10"/>
  <c r="V593" i="10"/>
  <c r="AK593" i="10"/>
  <c r="J594" i="10"/>
  <c r="X594" i="10"/>
  <c r="AM594" i="10"/>
  <c r="L595" i="10"/>
  <c r="Z595" i="10"/>
  <c r="AQ595" i="10"/>
  <c r="N596" i="10"/>
  <c r="AC596" i="10"/>
  <c r="AS596" i="10"/>
  <c r="P597" i="10"/>
  <c r="AE597" i="10"/>
  <c r="D598" i="10"/>
  <c r="R598" i="10"/>
  <c r="AG598" i="10"/>
  <c r="F599" i="10"/>
  <c r="T599" i="10"/>
  <c r="AI599" i="10"/>
  <c r="AK405" i="10"/>
  <c r="N408" i="10"/>
  <c r="D410" i="10"/>
  <c r="H412" i="10"/>
  <c r="L414" i="10"/>
  <c r="F418" i="10"/>
  <c r="AM427" i="10"/>
  <c r="AD471" i="10"/>
  <c r="F404" i="10"/>
  <c r="X406" i="10"/>
  <c r="AC408" i="10"/>
  <c r="R410" i="10"/>
  <c r="V412" i="10"/>
  <c r="N415" i="10"/>
  <c r="D417" i="10"/>
  <c r="J420" i="10"/>
  <c r="N422" i="10"/>
  <c r="D424" i="10"/>
  <c r="H426" i="10"/>
  <c r="Z428" i="10"/>
  <c r="P430" i="10"/>
  <c r="T432" i="10"/>
  <c r="J434" i="10"/>
  <c r="N436" i="10"/>
  <c r="R438" i="10"/>
  <c r="V440" i="10"/>
  <c r="AM441" i="10"/>
  <c r="AC443" i="10"/>
  <c r="R445" i="10"/>
  <c r="H447" i="10"/>
  <c r="AM448" i="10"/>
  <c r="AC450" i="10"/>
  <c r="R452" i="10"/>
  <c r="H454" i="10"/>
  <c r="AM455" i="10"/>
  <c r="AQ456" i="10"/>
  <c r="AE458" i="10"/>
  <c r="H461" i="10"/>
  <c r="N464" i="10"/>
  <c r="F474" i="10"/>
  <c r="T404" i="10"/>
  <c r="J406" i="10"/>
  <c r="Z407" i="10"/>
  <c r="AE409" i="10"/>
  <c r="AI411" i="10"/>
  <c r="X413" i="10"/>
  <c r="Z414" i="10"/>
  <c r="AE416" i="10"/>
  <c r="H419" i="10"/>
  <c r="X420" i="10"/>
  <c r="Z421" i="10"/>
  <c r="P423" i="10"/>
  <c r="F425" i="10"/>
  <c r="V426" i="10"/>
  <c r="L428" i="10"/>
  <c r="AS429" i="10"/>
  <c r="D431" i="10"/>
  <c r="AI432" i="10"/>
  <c r="X434" i="10"/>
  <c r="AQ435" i="10"/>
  <c r="AE437" i="10"/>
  <c r="F439" i="10"/>
  <c r="AK440" i="10"/>
  <c r="Z442" i="10"/>
  <c r="N443" i="10"/>
  <c r="D445" i="10"/>
  <c r="AI446" i="10"/>
  <c r="X448" i="10"/>
  <c r="N450" i="10"/>
  <c r="D452" i="10"/>
  <c r="T453" i="10"/>
  <c r="X455" i="10"/>
  <c r="AC457" i="10"/>
  <c r="J462" i="10"/>
  <c r="AC464" i="10"/>
  <c r="L470" i="10"/>
  <c r="AI474" i="10"/>
  <c r="V405" i="10"/>
  <c r="L407" i="10"/>
  <c r="AS408" i="10"/>
  <c r="F411" i="10"/>
  <c r="AK412" i="10"/>
  <c r="AQ414" i="10"/>
  <c r="P416" i="10"/>
  <c r="AI418" i="10"/>
  <c r="V419" i="10"/>
  <c r="L421" i="10"/>
  <c r="AS422" i="10"/>
  <c r="R424" i="10"/>
  <c r="AI425" i="10"/>
  <c r="X427" i="10"/>
  <c r="AQ428" i="10"/>
  <c r="AE430" i="10"/>
  <c r="F432" i="10"/>
  <c r="AK433" i="10"/>
  <c r="Z435" i="10"/>
  <c r="AS436" i="10"/>
  <c r="D438" i="10"/>
  <c r="AI439" i="10"/>
  <c r="J441" i="10"/>
  <c r="AQ442" i="10"/>
  <c r="AE444" i="10"/>
  <c r="T446" i="10"/>
  <c r="J448" i="10"/>
  <c r="Z449" i="10"/>
  <c r="P451" i="10"/>
  <c r="AI453" i="10"/>
  <c r="J455" i="10"/>
  <c r="N457" i="10"/>
  <c r="F460" i="10"/>
  <c r="AM462" i="10"/>
  <c r="AS464" i="10"/>
  <c r="T467" i="10"/>
  <c r="P472" i="10"/>
  <c r="H405" i="10"/>
  <c r="AQ407" i="10"/>
  <c r="AG410" i="10"/>
  <c r="J413" i="10"/>
  <c r="AC415" i="10"/>
  <c r="T418" i="10"/>
  <c r="AM420" i="10"/>
  <c r="AC422" i="10"/>
  <c r="AG424" i="10"/>
  <c r="AK426" i="10"/>
  <c r="N429" i="10"/>
  <c r="R431" i="10"/>
  <c r="V433" i="10"/>
  <c r="L435" i="10"/>
  <c r="P437" i="10"/>
  <c r="T439" i="10"/>
  <c r="X441" i="10"/>
  <c r="AS443" i="10"/>
  <c r="AG445" i="10"/>
  <c r="V447" i="10"/>
  <c r="L449" i="10"/>
  <c r="AS450" i="10"/>
  <c r="AG452" i="10"/>
  <c r="V454" i="10"/>
  <c r="Z456" i="10"/>
  <c r="P458" i="10"/>
  <c r="D459" i="10"/>
  <c r="T460" i="10"/>
  <c r="V461" i="10"/>
  <c r="X462" i="10"/>
  <c r="Z463" i="10"/>
  <c r="P465" i="10"/>
  <c r="D466" i="10"/>
  <c r="AG466" i="10"/>
  <c r="AI467" i="10"/>
  <c r="V468" i="10"/>
  <c r="X469" i="10"/>
  <c r="Z470" i="10"/>
  <c r="AC471" i="10"/>
  <c r="AG473" i="10"/>
  <c r="AI404" i="10"/>
  <c r="AM406" i="10"/>
  <c r="P409" i="10"/>
  <c r="T411" i="10"/>
  <c r="AM413" i="10"/>
  <c r="AS415" i="10"/>
  <c r="R417" i="10"/>
  <c r="AK419" i="10"/>
  <c r="AQ421" i="10"/>
  <c r="AE423" i="10"/>
  <c r="T425" i="10"/>
  <c r="J427" i="10"/>
  <c r="AC429" i="10"/>
  <c r="AG431" i="10"/>
  <c r="H433" i="10"/>
  <c r="AM434" i="10"/>
  <c r="AC436" i="10"/>
  <c r="AG438" i="10"/>
  <c r="H440" i="10"/>
  <c r="L442" i="10"/>
  <c r="P444" i="10"/>
  <c r="F446" i="10"/>
  <c r="AK447" i="10"/>
  <c r="AQ449" i="10"/>
  <c r="AE451" i="10"/>
  <c r="F453" i="10"/>
  <c r="AK454" i="10"/>
  <c r="L456" i="10"/>
  <c r="AS457" i="10"/>
  <c r="R459" i="10"/>
  <c r="AI460" i="10"/>
  <c r="AK461" i="10"/>
  <c r="L463" i="10"/>
  <c r="AQ463" i="10"/>
  <c r="AE465" i="10"/>
  <c r="R466" i="10"/>
  <c r="F467" i="10"/>
  <c r="H468" i="10"/>
  <c r="AK468" i="10"/>
  <c r="J469" i="10"/>
  <c r="AM469" i="10"/>
  <c r="AQ470" i="10"/>
  <c r="N471" i="10"/>
  <c r="D473" i="10"/>
  <c r="T474" i="10"/>
  <c r="AM476" i="10"/>
  <c r="P479" i="10"/>
  <c r="T481" i="10"/>
  <c r="J483" i="10"/>
  <c r="N485" i="10"/>
  <c r="AG487" i="10"/>
  <c r="AK489" i="10"/>
  <c r="AM490" i="10"/>
  <c r="P493" i="10"/>
  <c r="AI495" i="10"/>
  <c r="X497" i="10"/>
  <c r="AS499" i="10"/>
  <c r="F502" i="10"/>
  <c r="AK503" i="10"/>
  <c r="AQ505" i="10"/>
  <c r="AE507" i="10"/>
  <c r="T509" i="10"/>
  <c r="AM511" i="10"/>
  <c r="AC513" i="10"/>
  <c r="R515" i="10"/>
  <c r="H517" i="10"/>
  <c r="AM518" i="10"/>
  <c r="AS520" i="10"/>
  <c r="F523" i="10"/>
  <c r="J525" i="10"/>
  <c r="N527" i="10"/>
  <c r="D528" i="10"/>
  <c r="H530" i="10"/>
  <c r="L532" i="10"/>
  <c r="P534" i="10"/>
  <c r="T536" i="10"/>
  <c r="AM539" i="10"/>
  <c r="V475" i="10"/>
  <c r="Z477" i="10"/>
  <c r="D480" i="10"/>
  <c r="V482" i="10"/>
  <c r="AQ484" i="10"/>
  <c r="R487" i="10"/>
  <c r="J490" i="10"/>
  <c r="N492" i="10"/>
  <c r="R494" i="10"/>
  <c r="AK496" i="10"/>
  <c r="N499" i="10"/>
  <c r="AG501" i="10"/>
  <c r="V503" i="10"/>
  <c r="N506" i="10"/>
  <c r="AG508" i="10"/>
  <c r="X511" i="10"/>
  <c r="N513" i="10"/>
  <c r="AG515" i="10"/>
  <c r="J518" i="10"/>
  <c r="AC520" i="10"/>
  <c r="AG522" i="10"/>
  <c r="X525" i="10"/>
  <c r="AC527" i="10"/>
  <c r="F529" i="10"/>
  <c r="J531" i="10"/>
  <c r="AC533" i="10"/>
  <c r="AG535" i="10"/>
  <c r="AK537" i="10"/>
  <c r="G404" i="10"/>
  <c r="W405" i="10"/>
  <c r="M407" i="10"/>
  <c r="AD408" i="10"/>
  <c r="S410" i="10"/>
  <c r="I412" i="10"/>
  <c r="AP413" i="10"/>
  <c r="O415" i="10"/>
  <c r="S417" i="10"/>
  <c r="I419" i="10"/>
  <c r="Y420" i="10"/>
  <c r="M421" i="10"/>
  <c r="Q423" i="10"/>
  <c r="G425" i="10"/>
  <c r="AL426" i="10"/>
  <c r="AB428" i="10"/>
  <c r="AD429" i="10"/>
  <c r="S431" i="10"/>
  <c r="I433" i="10"/>
  <c r="AP434" i="10"/>
  <c r="AR435" i="10"/>
  <c r="Q437" i="10"/>
  <c r="AH438" i="10"/>
  <c r="W440" i="10"/>
  <c r="M442" i="10"/>
  <c r="AD443" i="10"/>
  <c r="AH445" i="10"/>
  <c r="AJ446" i="10"/>
  <c r="Y448" i="10"/>
  <c r="O450" i="10"/>
  <c r="E452" i="10"/>
  <c r="U453" i="10"/>
  <c r="AL454" i="10"/>
  <c r="AB456" i="10"/>
  <c r="AT457" i="10"/>
  <c r="AL461" i="10"/>
  <c r="Y462" i="10"/>
  <c r="AB463" i="10"/>
  <c r="AT464" i="10"/>
  <c r="E466" i="10"/>
  <c r="AR470" i="10"/>
  <c r="L477" i="10"/>
  <c r="AK482" i="10"/>
  <c r="AC485" i="10"/>
  <c r="T488" i="10"/>
  <c r="AQ491" i="10"/>
  <c r="F495" i="10"/>
  <c r="AM497" i="10"/>
  <c r="D501" i="10"/>
  <c r="X504" i="10"/>
  <c r="P507" i="10"/>
  <c r="H510" i="10"/>
  <c r="AS513" i="10"/>
  <c r="V517" i="10"/>
  <c r="N520" i="10"/>
  <c r="T523" i="10"/>
  <c r="L526" i="10"/>
  <c r="AK530" i="10"/>
  <c r="AS533" i="10"/>
  <c r="AI536" i="10"/>
  <c r="L540" i="10"/>
  <c r="AL405" i="10"/>
  <c r="O408" i="10"/>
  <c r="E410" i="10"/>
  <c r="AJ411" i="10"/>
  <c r="Y413" i="10"/>
  <c r="AD415" i="10"/>
  <c r="AH417" i="10"/>
  <c r="AL419" i="10"/>
  <c r="O422" i="10"/>
  <c r="E424" i="10"/>
  <c r="AJ425" i="10"/>
  <c r="AP427" i="10"/>
  <c r="AT429" i="10"/>
  <c r="AH431" i="10"/>
  <c r="W433" i="10"/>
  <c r="M435" i="10"/>
  <c r="AT436" i="10"/>
  <c r="G439" i="10"/>
  <c r="K441" i="10"/>
  <c r="AR442" i="10"/>
  <c r="AF444" i="10"/>
  <c r="W447" i="10"/>
  <c r="AB449" i="10"/>
  <c r="AF451" i="10"/>
  <c r="AJ453" i="10"/>
  <c r="AP455" i="10"/>
  <c r="S459" i="10"/>
  <c r="AJ460" i="10"/>
  <c r="M463" i="10"/>
  <c r="Q472" i="10"/>
  <c r="N478" i="10"/>
  <c r="AG480" i="10"/>
  <c r="X483" i="10"/>
  <c r="V489" i="10"/>
  <c r="AS492" i="10"/>
  <c r="T495" i="10"/>
  <c r="L498" i="10"/>
  <c r="R501" i="10"/>
  <c r="J504" i="10"/>
  <c r="AS506" i="10"/>
  <c r="AI509" i="10"/>
  <c r="AQ512" i="10"/>
  <c r="F516" i="10"/>
  <c r="L519" i="10"/>
  <c r="D522" i="10"/>
  <c r="AK524" i="10"/>
  <c r="AS527" i="10"/>
  <c r="AI529" i="10"/>
  <c r="Z532" i="10"/>
  <c r="F536" i="10"/>
  <c r="X539" i="10"/>
  <c r="I405" i="10"/>
  <c r="AP406" i="10"/>
  <c r="AT408" i="10"/>
  <c r="G411" i="10"/>
  <c r="AL412" i="10"/>
  <c r="AB414" i="10"/>
  <c r="Q416" i="10"/>
  <c r="U418" i="10"/>
  <c r="K420" i="10"/>
  <c r="AD422" i="10"/>
  <c r="S424" i="10"/>
  <c r="I426" i="10"/>
  <c r="M428" i="10"/>
  <c r="Q430" i="10"/>
  <c r="G432" i="10"/>
  <c r="Y434" i="10"/>
  <c r="O436" i="10"/>
  <c r="E438" i="10"/>
  <c r="AJ439" i="10"/>
  <c r="Y441" i="10"/>
  <c r="O443" i="10"/>
  <c r="E445" i="10"/>
  <c r="I447" i="10"/>
  <c r="AP448" i="10"/>
  <c r="AD450" i="10"/>
  <c r="G453" i="10"/>
  <c r="W454" i="10"/>
  <c r="M456" i="10"/>
  <c r="AF458" i="10"/>
  <c r="I461" i="10"/>
  <c r="O464" i="10"/>
  <c r="AF472" i="10"/>
  <c r="AK475" i="10"/>
  <c r="AC478" i="10"/>
  <c r="F481" i="10"/>
  <c r="AM483" i="10"/>
  <c r="AE486" i="10"/>
  <c r="AI488" i="10"/>
  <c r="Z491" i="10"/>
  <c r="AG494" i="10"/>
  <c r="J497" i="10"/>
  <c r="AC499" i="10"/>
  <c r="T502" i="10"/>
  <c r="L505" i="10"/>
  <c r="D508" i="10"/>
  <c r="AK510" i="10"/>
  <c r="P514" i="10"/>
  <c r="T516" i="10"/>
  <c r="X518" i="10"/>
  <c r="AE521" i="10"/>
  <c r="H524" i="10"/>
  <c r="Z526" i="10"/>
  <c r="AG528" i="10"/>
  <c r="AM531" i="10"/>
  <c r="AE534" i="10"/>
  <c r="H537" i="10"/>
  <c r="AJ404" i="10"/>
  <c r="K406" i="10"/>
  <c r="AR407" i="10"/>
  <c r="AF409" i="10"/>
  <c r="U411" i="10"/>
  <c r="K413" i="10"/>
  <c r="AR414" i="10"/>
  <c r="AF416" i="10"/>
  <c r="G418" i="10"/>
  <c r="W419" i="10"/>
  <c r="AB421" i="10"/>
  <c r="AF423" i="10"/>
  <c r="U425" i="10"/>
  <c r="K427" i="10"/>
  <c r="AR428" i="10"/>
  <c r="AF430" i="10"/>
  <c r="U432" i="10"/>
  <c r="K434" i="10"/>
  <c r="AD436" i="10"/>
  <c r="S438" i="10"/>
  <c r="I440" i="10"/>
  <c r="AP441" i="10"/>
  <c r="Q444" i="10"/>
  <c r="G446" i="10"/>
  <c r="AL447" i="10"/>
  <c r="M449" i="10"/>
  <c r="AT450" i="10"/>
  <c r="AH452" i="10"/>
  <c r="K455" i="10"/>
  <c r="O457" i="10"/>
  <c r="E459" i="10"/>
  <c r="U460" i="10"/>
  <c r="AR463" i="10"/>
  <c r="AT471" i="10"/>
  <c r="H475" i="10"/>
  <c r="X476" i="10"/>
  <c r="AS478" i="10"/>
  <c r="AI481" i="10"/>
  <c r="L484" i="10"/>
  <c r="AS485" i="10"/>
  <c r="F488" i="10"/>
  <c r="X490" i="10"/>
  <c r="AC492" i="10"/>
  <c r="D494" i="10"/>
  <c r="V496" i="10"/>
  <c r="AQ498" i="10"/>
  <c r="AE500" i="10"/>
  <c r="AI502" i="10"/>
  <c r="AM504" i="10"/>
  <c r="AC506" i="10"/>
  <c r="F509" i="10"/>
  <c r="J511" i="10"/>
  <c r="L512" i="10"/>
  <c r="AE514" i="10"/>
  <c r="AI516" i="10"/>
  <c r="Z519" i="10"/>
  <c r="P521" i="10"/>
  <c r="AI523" i="10"/>
  <c r="AM525" i="10"/>
  <c r="T529" i="10"/>
  <c r="X531" i="10"/>
  <c r="N533" i="10"/>
  <c r="D535" i="10"/>
  <c r="V537" i="10"/>
  <c r="O471" i="10"/>
  <c r="J476" i="10"/>
  <c r="AQ477" i="10"/>
  <c r="R480" i="10"/>
  <c r="H482" i="10"/>
  <c r="Z484" i="10"/>
  <c r="D487" i="10"/>
  <c r="H489" i="10"/>
  <c r="L491" i="10"/>
  <c r="AE493" i="10"/>
  <c r="H496" i="10"/>
  <c r="Z498" i="10"/>
  <c r="P500" i="10"/>
  <c r="H503" i="10"/>
  <c r="Z505" i="10"/>
  <c r="R508" i="10"/>
  <c r="V510" i="10"/>
  <c r="Z512" i="10"/>
  <c r="D515" i="10"/>
  <c r="AK517" i="10"/>
  <c r="AQ519" i="10"/>
  <c r="R522" i="10"/>
  <c r="V524" i="10"/>
  <c r="AQ526" i="10"/>
  <c r="R528" i="10"/>
  <c r="V530" i="10"/>
  <c r="AQ532" i="10"/>
  <c r="R535" i="10"/>
  <c r="J539" i="10"/>
  <c r="U404" i="10"/>
  <c r="Y406" i="10"/>
  <c r="AB407" i="10"/>
  <c r="Q409" i="10"/>
  <c r="AH410" i="10"/>
  <c r="W412" i="10"/>
  <c r="M414" i="10"/>
  <c r="AT415" i="10"/>
  <c r="E417" i="10"/>
  <c r="AJ418" i="10"/>
  <c r="AP420" i="10"/>
  <c r="AR421" i="10"/>
  <c r="AT422" i="10"/>
  <c r="AH424" i="10"/>
  <c r="W426" i="10"/>
  <c r="Y427" i="10"/>
  <c r="O429" i="10"/>
  <c r="E431" i="10"/>
  <c r="AJ432" i="10"/>
  <c r="AL433" i="10"/>
  <c r="AB435" i="10"/>
  <c r="AF437" i="10"/>
  <c r="U439" i="10"/>
  <c r="AL440" i="10"/>
  <c r="AB442" i="10"/>
  <c r="AT443" i="10"/>
  <c r="S445" i="10"/>
  <c r="U446" i="10"/>
  <c r="K448" i="10"/>
  <c r="AR449" i="10"/>
  <c r="Q451" i="10"/>
  <c r="S452" i="10"/>
  <c r="I454" i="10"/>
  <c r="Y455" i="10"/>
  <c r="AR456" i="10"/>
  <c r="Q458" i="10"/>
  <c r="G460" i="10"/>
  <c r="W461" i="10"/>
  <c r="K462" i="10"/>
  <c r="AP462" i="10"/>
  <c r="AD464" i="10"/>
  <c r="Q465" i="10"/>
  <c r="AF465" i="10"/>
  <c r="S466" i="10"/>
  <c r="AH466" i="10"/>
  <c r="G467" i="10"/>
  <c r="U467" i="10"/>
  <c r="AJ467" i="10"/>
  <c r="I468" i="10"/>
  <c r="W468" i="10"/>
  <c r="AL468" i="10"/>
  <c r="K469" i="10"/>
  <c r="Y469" i="10"/>
  <c r="AP469" i="10"/>
  <c r="M470" i="10"/>
  <c r="AB470" i="10"/>
  <c r="E473" i="10"/>
  <c r="G600" i="10"/>
  <c r="AH473" i="10"/>
  <c r="U474" i="10"/>
  <c r="I475" i="10"/>
  <c r="AL475" i="10"/>
  <c r="Y476" i="10"/>
  <c r="M477" i="10"/>
  <c r="O478" i="10"/>
  <c r="AT478" i="10"/>
  <c r="Q479" i="10"/>
  <c r="S480" i="10"/>
  <c r="G481" i="10"/>
  <c r="AJ481" i="10"/>
  <c r="W482" i="10"/>
  <c r="Y483" i="10"/>
  <c r="M484" i="10"/>
  <c r="AR484" i="10"/>
  <c r="AD485" i="10"/>
  <c r="Q486" i="10"/>
  <c r="S487" i="10"/>
  <c r="G488" i="10"/>
  <c r="AJ488" i="10"/>
  <c r="W489" i="10"/>
  <c r="K490" i="10"/>
  <c r="AP490" i="10"/>
  <c r="AB491" i="10"/>
  <c r="AD492" i="10"/>
  <c r="Q493" i="10"/>
  <c r="E494" i="10"/>
  <c r="AH494" i="10"/>
  <c r="U495" i="10"/>
  <c r="I496" i="10"/>
  <c r="AL496" i="10"/>
  <c r="AP497" i="10"/>
  <c r="AB498" i="10"/>
  <c r="O499" i="10"/>
  <c r="AT499" i="10"/>
  <c r="T600" i="10"/>
  <c r="H600" i="10"/>
  <c r="V600" i="10"/>
  <c r="J404" i="10"/>
  <c r="X404" i="10"/>
  <c r="AM404" i="10"/>
  <c r="L405" i="10"/>
  <c r="Z405" i="10"/>
  <c r="AQ405" i="10"/>
  <c r="N406" i="10"/>
  <c r="AC406" i="10"/>
  <c r="AS406" i="10"/>
  <c r="P407" i="10"/>
  <c r="AE407" i="10"/>
  <c r="D408" i="10"/>
  <c r="R408" i="10"/>
  <c r="AG408" i="10"/>
  <c r="F409" i="10"/>
  <c r="T409" i="10"/>
  <c r="AI409" i="10"/>
  <c r="H410" i="10"/>
  <c r="V410" i="10"/>
  <c r="AK410" i="10"/>
  <c r="J411" i="10"/>
  <c r="X411" i="10"/>
  <c r="AM411" i="10"/>
  <c r="L412" i="10"/>
  <c r="Z412" i="10"/>
  <c r="AQ412" i="10"/>
  <c r="N413" i="10"/>
  <c r="AC413" i="10"/>
  <c r="AS413" i="10"/>
  <c r="P414" i="10"/>
  <c r="AE414" i="10"/>
  <c r="D415" i="10"/>
  <c r="R415" i="10"/>
  <c r="AG415" i="10"/>
  <c r="F416" i="10"/>
  <c r="T416" i="10"/>
  <c r="AI416" i="10"/>
  <c r="H417" i="10"/>
  <c r="AK417" i="10"/>
  <c r="J418" i="10"/>
  <c r="X418" i="10"/>
  <c r="AM418" i="10"/>
  <c r="L419" i="10"/>
  <c r="Z419" i="10"/>
  <c r="AQ419" i="10"/>
  <c r="N420" i="10"/>
  <c r="AC420" i="10"/>
  <c r="AS420" i="10"/>
  <c r="P421" i="10"/>
  <c r="AE421" i="10"/>
  <c r="D422" i="10"/>
  <c r="R422" i="10"/>
  <c r="AG422" i="10"/>
  <c r="F423" i="10"/>
  <c r="T423" i="10"/>
  <c r="AI423" i="10"/>
  <c r="H424" i="10"/>
  <c r="V424" i="10"/>
  <c r="AK424" i="10"/>
  <c r="J425" i="10"/>
  <c r="X425" i="10"/>
  <c r="AM425" i="10"/>
  <c r="L426" i="10"/>
  <c r="Z426" i="10"/>
  <c r="AQ426" i="10"/>
  <c r="N427" i="10"/>
  <c r="AC427" i="10"/>
  <c r="AS427" i="10"/>
  <c r="P428" i="10"/>
  <c r="AE428" i="10"/>
  <c r="D429" i="10"/>
  <c r="R429" i="10"/>
  <c r="AG429" i="10"/>
  <c r="F430" i="10"/>
  <c r="T430" i="10"/>
  <c r="AI430" i="10"/>
  <c r="H431" i="10"/>
  <c r="V431" i="10"/>
  <c r="AK431" i="10"/>
  <c r="J432" i="10"/>
  <c r="X432" i="10"/>
  <c r="AM432" i="10"/>
  <c r="L433" i="10"/>
  <c r="Z433" i="10"/>
  <c r="AQ433" i="10"/>
  <c r="N434" i="10"/>
  <c r="AC434" i="10"/>
  <c r="AS434" i="10"/>
  <c r="P435" i="10"/>
  <c r="AE435" i="10"/>
  <c r="D436" i="10"/>
  <c r="R436" i="10"/>
  <c r="AG436" i="10"/>
  <c r="F437" i="10"/>
  <c r="T437" i="10"/>
  <c r="AI437" i="10"/>
  <c r="H438" i="10"/>
  <c r="V438" i="10"/>
  <c r="AK438" i="10"/>
  <c r="J439" i="10"/>
  <c r="X439" i="10"/>
  <c r="AM439" i="10"/>
  <c r="L440" i="10"/>
  <c r="Z440" i="10"/>
  <c r="AQ440" i="10"/>
  <c r="N441" i="10"/>
  <c r="AC441" i="10"/>
  <c r="AS441" i="10"/>
  <c r="P442" i="10"/>
  <c r="AE442" i="10"/>
  <c r="D443" i="10"/>
  <c r="R443" i="10"/>
  <c r="AG443" i="10"/>
  <c r="F444" i="10"/>
  <c r="T444" i="10"/>
  <c r="AI444" i="10"/>
  <c r="H445" i="10"/>
  <c r="V445" i="10"/>
  <c r="AK445" i="10"/>
  <c r="J446" i="10"/>
  <c r="X446" i="10"/>
  <c r="AM446" i="10"/>
  <c r="L447" i="10"/>
  <c r="Z447" i="10"/>
  <c r="AQ447" i="10"/>
  <c r="N448" i="10"/>
  <c r="AC448" i="10"/>
  <c r="AS448" i="10"/>
  <c r="P449" i="10"/>
  <c r="AE449" i="10"/>
  <c r="D450" i="10"/>
  <c r="R450" i="10"/>
  <c r="AG450" i="10"/>
  <c r="F451" i="10"/>
  <c r="T451" i="10"/>
  <c r="AI451" i="10"/>
  <c r="H452" i="10"/>
  <c r="V452" i="10"/>
  <c r="AK452" i="10"/>
  <c r="J453" i="10"/>
  <c r="X453" i="10"/>
  <c r="AM453" i="10"/>
  <c r="L454" i="10"/>
  <c r="Z454" i="10"/>
  <c r="AQ454" i="10"/>
  <c r="N455" i="10"/>
  <c r="AC455" i="10"/>
  <c r="AS455" i="10"/>
  <c r="P456" i="10"/>
  <c r="AE456" i="10"/>
  <c r="D457" i="10"/>
  <c r="R457" i="10"/>
  <c r="AG457" i="10"/>
  <c r="F458" i="10"/>
  <c r="T458" i="10"/>
  <c r="AI458" i="10"/>
  <c r="H459" i="10"/>
  <c r="V459" i="10"/>
  <c r="J460" i="10"/>
  <c r="X460" i="10"/>
  <c r="AM460" i="10"/>
  <c r="L461" i="10"/>
  <c r="Z461" i="10"/>
  <c r="AQ461" i="10"/>
  <c r="N462" i="10"/>
  <c r="AC462" i="10"/>
  <c r="AS462" i="10"/>
  <c r="P463" i="10"/>
  <c r="AE463" i="10"/>
  <c r="D464" i="10"/>
  <c r="R464" i="10"/>
  <c r="AG464" i="10"/>
  <c r="F465" i="10"/>
  <c r="T465" i="10"/>
  <c r="AI465" i="10"/>
  <c r="H466" i="10"/>
  <c r="V466" i="10"/>
  <c r="AK466" i="10"/>
  <c r="J467" i="10"/>
  <c r="X467" i="10"/>
  <c r="AM467" i="10"/>
  <c r="L468" i="10"/>
  <c r="Z468" i="10"/>
  <c r="AQ468" i="10"/>
  <c r="N469" i="10"/>
  <c r="AC469" i="10"/>
  <c r="AS469" i="10"/>
  <c r="P470" i="10"/>
  <c r="AE470" i="10"/>
  <c r="D471" i="10"/>
  <c r="R471" i="10"/>
  <c r="AG471" i="10"/>
  <c r="F472" i="10"/>
  <c r="T472" i="10"/>
  <c r="AI472" i="10"/>
  <c r="H473" i="10"/>
  <c r="V473" i="10"/>
  <c r="AK473" i="10"/>
  <c r="J474" i="10"/>
  <c r="X474" i="10"/>
  <c r="AM474" i="10"/>
  <c r="L475" i="10"/>
  <c r="Z475" i="10"/>
  <c r="AQ475" i="10"/>
  <c r="N476" i="10"/>
  <c r="AC476" i="10"/>
  <c r="AS476" i="10"/>
  <c r="P477" i="10"/>
  <c r="AE477" i="10"/>
  <c r="D478" i="10"/>
  <c r="R478" i="10"/>
  <c r="AG478" i="10"/>
  <c r="F479" i="10"/>
  <c r="T479" i="10"/>
  <c r="AI479" i="10"/>
  <c r="H480" i="10"/>
  <c r="V480" i="10"/>
  <c r="AK480" i="10"/>
  <c r="J481" i="10"/>
  <c r="X481" i="10"/>
  <c r="AM481" i="10"/>
  <c r="L482" i="10"/>
  <c r="Z482" i="10"/>
  <c r="AQ482" i="10"/>
  <c r="N483" i="10"/>
  <c r="AC483" i="10"/>
  <c r="AS483" i="10"/>
  <c r="P484" i="10"/>
  <c r="AE484" i="10"/>
  <c r="D485" i="10"/>
  <c r="R485" i="10"/>
  <c r="AG485" i="10"/>
  <c r="F486" i="10"/>
  <c r="T486" i="10"/>
  <c r="AI486" i="10"/>
  <c r="H487" i="10"/>
  <c r="V487" i="10"/>
  <c r="AK487" i="10"/>
  <c r="J488" i="10"/>
  <c r="X488" i="10"/>
  <c r="AM488" i="10"/>
  <c r="L489" i="10"/>
  <c r="Z489" i="10"/>
  <c r="AQ489" i="10"/>
  <c r="N490" i="10"/>
  <c r="AC490" i="10"/>
  <c r="AS490" i="10"/>
  <c r="P491" i="10"/>
  <c r="AE491" i="10"/>
  <c r="D492" i="10"/>
  <c r="R492" i="10"/>
  <c r="AG492" i="10"/>
  <c r="F493" i="10"/>
  <c r="T493" i="10"/>
  <c r="AI493" i="10"/>
  <c r="H494" i="10"/>
  <c r="V494" i="10"/>
  <c r="AK494" i="10"/>
  <c r="J495" i="10"/>
  <c r="X495" i="10"/>
  <c r="AM495" i="10"/>
  <c r="L496" i="10"/>
  <c r="Z496" i="10"/>
  <c r="AQ496" i="10"/>
  <c r="N497" i="10"/>
  <c r="AC497" i="10"/>
  <c r="AS497" i="10"/>
  <c r="P498" i="10"/>
  <c r="AE498" i="10"/>
  <c r="D499" i="10"/>
  <c r="R499" i="10"/>
  <c r="AG499" i="10"/>
  <c r="F500" i="10"/>
  <c r="T500" i="10"/>
  <c r="AI500" i="10"/>
  <c r="H501" i="10"/>
  <c r="V501" i="10"/>
  <c r="AK501" i="10"/>
  <c r="J502" i="10"/>
  <c r="X502" i="10"/>
  <c r="AM502" i="10"/>
  <c r="L503" i="10"/>
  <c r="Z503" i="10"/>
  <c r="AQ503" i="10"/>
  <c r="N504" i="10"/>
  <c r="AC504" i="10"/>
  <c r="AS504" i="10"/>
  <c r="P505" i="10"/>
  <c r="AE505" i="10"/>
  <c r="D506" i="10"/>
  <c r="R506" i="10"/>
  <c r="AG506" i="10"/>
  <c r="F507" i="10"/>
  <c r="T507" i="10"/>
  <c r="AI507" i="10"/>
  <c r="H508" i="10"/>
  <c r="V508" i="10"/>
  <c r="AK508" i="10"/>
  <c r="J509" i="10"/>
  <c r="X509" i="10"/>
  <c r="AM509" i="10"/>
  <c r="L510" i="10"/>
  <c r="F600" i="10"/>
  <c r="U600" i="10"/>
  <c r="S473" i="10"/>
  <c r="G474" i="10"/>
  <c r="AJ474" i="10"/>
  <c r="W475" i="10"/>
  <c r="K476" i="10"/>
  <c r="AP476" i="10"/>
  <c r="AB477" i="10"/>
  <c r="AR477" i="10"/>
  <c r="AD478" i="10"/>
  <c r="AF479" i="10"/>
  <c r="E480" i="10"/>
  <c r="AH480" i="10"/>
  <c r="U481" i="10"/>
  <c r="I482" i="10"/>
  <c r="AL482" i="10"/>
  <c r="K483" i="10"/>
  <c r="AP483" i="10"/>
  <c r="AB484" i="10"/>
  <c r="O485" i="10"/>
  <c r="AT485" i="10"/>
  <c r="AF486" i="10"/>
  <c r="E487" i="10"/>
  <c r="AH487" i="10"/>
  <c r="U488" i="10"/>
  <c r="I489" i="10"/>
  <c r="AL489" i="10"/>
  <c r="Y490" i="10"/>
  <c r="M491" i="10"/>
  <c r="AR491" i="10"/>
  <c r="O492" i="10"/>
  <c r="AT492" i="10"/>
  <c r="AF493" i="10"/>
  <c r="S494" i="10"/>
  <c r="G495" i="10"/>
  <c r="AJ495" i="10"/>
  <c r="W496" i="10"/>
  <c r="K497" i="10"/>
  <c r="Y497" i="10"/>
  <c r="M498" i="10"/>
  <c r="AR498" i="10"/>
  <c r="AD499" i="10"/>
  <c r="Z510" i="10"/>
  <c r="AQ510" i="10"/>
  <c r="N511" i="10"/>
  <c r="AC511" i="10"/>
  <c r="AS511" i="10"/>
  <c r="P512" i="10"/>
  <c r="AE512" i="10"/>
  <c r="D513" i="10"/>
  <c r="R513" i="10"/>
  <c r="AG513" i="10"/>
  <c r="F514" i="10"/>
  <c r="T514" i="10"/>
  <c r="AI514" i="10"/>
  <c r="H515" i="10"/>
  <c r="V515" i="10"/>
  <c r="AK515" i="10"/>
  <c r="J516" i="10"/>
  <c r="X516" i="10"/>
  <c r="AM516" i="10"/>
  <c r="L517" i="10"/>
  <c r="Z517" i="10"/>
  <c r="AQ517" i="10"/>
  <c r="N518" i="10"/>
  <c r="AC518" i="10"/>
  <c r="AS518" i="10"/>
  <c r="P519" i="10"/>
  <c r="AE519" i="10"/>
  <c r="D520" i="10"/>
  <c r="R520" i="10"/>
  <c r="AG520" i="10"/>
  <c r="F521" i="10"/>
  <c r="T521" i="10"/>
  <c r="AI521" i="10"/>
  <c r="H522" i="10"/>
  <c r="V522" i="10"/>
  <c r="AK522" i="10"/>
  <c r="J523" i="10"/>
  <c r="X523" i="10"/>
  <c r="L524" i="10"/>
  <c r="Z524" i="10"/>
  <c r="AQ524" i="10"/>
  <c r="N525" i="10"/>
  <c r="AC525" i="10"/>
  <c r="AS525" i="10"/>
  <c r="P526" i="10"/>
  <c r="AE526" i="10"/>
  <c r="D527" i="10"/>
  <c r="R527" i="10"/>
  <c r="AG527" i="10"/>
  <c r="H528" i="10"/>
  <c r="V528" i="10"/>
  <c r="AK528" i="10"/>
  <c r="J529" i="10"/>
  <c r="X529" i="10"/>
  <c r="AM529" i="10"/>
  <c r="L530" i="10"/>
  <c r="Z530" i="10"/>
  <c r="AQ530" i="10"/>
  <c r="N531" i="10"/>
  <c r="AC531" i="10"/>
  <c r="AS531" i="10"/>
  <c r="P532" i="10"/>
  <c r="AE532" i="10"/>
  <c r="D533" i="10"/>
  <c r="R533" i="10"/>
  <c r="AG533" i="10"/>
  <c r="F534" i="10"/>
  <c r="T534" i="10"/>
  <c r="AI534" i="10"/>
  <c r="H535" i="10"/>
  <c r="V535" i="10"/>
  <c r="AK535" i="10"/>
  <c r="J536" i="10"/>
  <c r="X536" i="10"/>
  <c r="AM536" i="10"/>
  <c r="L537" i="10"/>
  <c r="Z537" i="10"/>
  <c r="AQ537" i="10"/>
  <c r="N539" i="10"/>
  <c r="AC539" i="10"/>
  <c r="AS539" i="10"/>
  <c r="P540" i="10"/>
  <c r="AE540" i="10"/>
  <c r="D541" i="10"/>
  <c r="R541" i="10"/>
  <c r="AG541" i="10"/>
  <c r="F542" i="10"/>
  <c r="T542" i="10"/>
  <c r="AI542" i="10"/>
  <c r="H543" i="10"/>
  <c r="V543" i="10"/>
  <c r="AK543" i="10"/>
  <c r="J544" i="10"/>
  <c r="X544" i="10"/>
  <c r="AM544" i="10"/>
  <c r="L546" i="10"/>
  <c r="Z546" i="10"/>
  <c r="AQ546" i="10"/>
  <c r="N547" i="10"/>
  <c r="AC547" i="10"/>
  <c r="AS547" i="10"/>
  <c r="P548" i="10"/>
  <c r="AE548" i="10"/>
  <c r="D549" i="10"/>
  <c r="R549" i="10"/>
  <c r="AG549" i="10"/>
  <c r="F550" i="10"/>
  <c r="T550" i="10"/>
  <c r="AI550" i="10"/>
  <c r="H551" i="10"/>
  <c r="V551" i="10"/>
  <c r="AK551" i="10"/>
  <c r="J552" i="10"/>
  <c r="X552" i="10"/>
  <c r="AM552" i="10"/>
  <c r="L554" i="10"/>
  <c r="Z554" i="10"/>
  <c r="AQ554" i="10"/>
  <c r="N555" i="10"/>
  <c r="AC555" i="10"/>
  <c r="AS555" i="10"/>
  <c r="P556" i="10"/>
  <c r="AE556" i="10"/>
  <c r="D557" i="10"/>
  <c r="R557" i="10"/>
  <c r="AG557" i="10"/>
  <c r="F558" i="10"/>
  <c r="T558" i="10"/>
  <c r="AI558" i="10"/>
  <c r="H559" i="10"/>
  <c r="V559" i="10"/>
  <c r="AK559" i="10"/>
  <c r="J560" i="10"/>
  <c r="X560" i="10"/>
  <c r="AM560" i="10"/>
  <c r="L538" i="10"/>
  <c r="Z538" i="10"/>
  <c r="AQ538" i="10"/>
  <c r="N561" i="10"/>
  <c r="AC561" i="10"/>
  <c r="AS561" i="10"/>
  <c r="D563" i="10"/>
  <c r="R563" i="10"/>
  <c r="AG563" i="10"/>
  <c r="F564" i="10"/>
  <c r="T564" i="10"/>
  <c r="AI564" i="10"/>
  <c r="H565" i="10"/>
  <c r="V565" i="10"/>
  <c r="AK565" i="10"/>
  <c r="J553" i="10"/>
  <c r="X553" i="10"/>
  <c r="AM553" i="10"/>
  <c r="L566" i="10"/>
  <c r="Z566" i="10"/>
  <c r="AQ566" i="10"/>
  <c r="N567" i="10"/>
  <c r="AC567" i="10"/>
  <c r="AS567" i="10"/>
  <c r="P568" i="10"/>
  <c r="AE568" i="10"/>
  <c r="D569" i="10"/>
  <c r="R569" i="10"/>
  <c r="AG569" i="10"/>
  <c r="F570" i="10"/>
  <c r="T570" i="10"/>
  <c r="AI570" i="10"/>
  <c r="H571" i="10"/>
  <c r="V571" i="10"/>
  <c r="AK571" i="10"/>
  <c r="J572" i="10"/>
  <c r="X572" i="10"/>
  <c r="AM572" i="10"/>
  <c r="L573" i="10"/>
  <c r="Z573" i="10"/>
  <c r="AQ573" i="10"/>
  <c r="N574" i="10"/>
  <c r="AC574" i="10"/>
  <c r="AS574" i="10"/>
  <c r="P575" i="10"/>
  <c r="AE575" i="10"/>
  <c r="D576" i="10"/>
  <c r="R576" i="10"/>
  <c r="AG576" i="10"/>
  <c r="F577" i="10"/>
  <c r="T577" i="10"/>
  <c r="AI577" i="10"/>
  <c r="H578" i="10"/>
  <c r="V578" i="10"/>
  <c r="AK578" i="10"/>
  <c r="J579" i="10"/>
  <c r="X579" i="10"/>
  <c r="AM579" i="10"/>
  <c r="L580" i="10"/>
  <c r="Z580" i="10"/>
  <c r="AQ580" i="10"/>
  <c r="N581" i="10"/>
  <c r="AC581" i="10"/>
  <c r="AS581" i="10"/>
  <c r="P582" i="10"/>
  <c r="AE582" i="10"/>
  <c r="D545" i="10"/>
  <c r="R545" i="10"/>
  <c r="AG545" i="10"/>
  <c r="F583" i="10"/>
  <c r="T583" i="10"/>
  <c r="AI583" i="10"/>
  <c r="H584" i="10"/>
  <c r="V584" i="10"/>
  <c r="AK584" i="10"/>
  <c r="J585" i="10"/>
  <c r="X585" i="10"/>
  <c r="AM585" i="10"/>
  <c r="L586" i="10"/>
  <c r="Z586" i="10"/>
  <c r="AQ586" i="10"/>
  <c r="N587" i="10"/>
  <c r="AC587" i="10"/>
  <c r="AS587" i="10"/>
  <c r="P588" i="10"/>
  <c r="AE588" i="10"/>
  <c r="D589" i="10"/>
  <c r="R589" i="10"/>
  <c r="AG589" i="10"/>
  <c r="F590" i="10"/>
  <c r="T590" i="10"/>
  <c r="AI590" i="10"/>
  <c r="H591" i="10"/>
  <c r="V591" i="10"/>
  <c r="AK591" i="10"/>
  <c r="J592" i="10"/>
  <c r="AM592" i="10"/>
  <c r="L593" i="10"/>
  <c r="Z593" i="10"/>
  <c r="AQ593" i="10"/>
  <c r="N594" i="10"/>
  <c r="AC594" i="10"/>
  <c r="AS594" i="10"/>
  <c r="P595" i="10"/>
  <c r="AE595" i="10"/>
  <c r="D596" i="10"/>
  <c r="R596" i="10"/>
  <c r="AG596" i="10"/>
  <c r="F597" i="10"/>
  <c r="T597" i="10"/>
  <c r="AI597" i="10"/>
  <c r="H598" i="10"/>
  <c r="V598" i="10"/>
  <c r="AK598" i="10"/>
  <c r="J599" i="10"/>
  <c r="X599" i="10"/>
  <c r="AM599" i="10"/>
  <c r="X408" i="10"/>
  <c r="AM408" i="10"/>
  <c r="L409" i="10"/>
  <c r="Z409" i="10"/>
  <c r="AQ409" i="10"/>
  <c r="N410" i="10"/>
  <c r="AC410" i="10"/>
  <c r="AE411" i="10"/>
  <c r="D412" i="10"/>
  <c r="AS410" i="10"/>
  <c r="R412" i="10"/>
  <c r="P411" i="10"/>
  <c r="AG412" i="10"/>
  <c r="F413" i="10"/>
  <c r="AI413" i="10"/>
  <c r="AK414" i="10"/>
  <c r="X415" i="10"/>
  <c r="Z416" i="10"/>
  <c r="AC417" i="10"/>
  <c r="AS417" i="10"/>
  <c r="D419" i="10"/>
  <c r="F420" i="10"/>
  <c r="H421" i="10"/>
  <c r="J422" i="10"/>
  <c r="AM422" i="10"/>
  <c r="AQ423" i="10"/>
  <c r="AC424" i="10"/>
  <c r="AE425" i="10"/>
  <c r="D426" i="10"/>
  <c r="F427" i="10"/>
  <c r="H428" i="10"/>
  <c r="V428" i="10"/>
  <c r="X429" i="10"/>
  <c r="Z430" i="10"/>
  <c r="AC431" i="10"/>
  <c r="AE432" i="10"/>
  <c r="R433" i="10"/>
  <c r="F434" i="10"/>
  <c r="H435" i="10"/>
  <c r="AK435" i="10"/>
  <c r="X436" i="10"/>
  <c r="Z437" i="10"/>
  <c r="AC438" i="10"/>
  <c r="AE439" i="10"/>
  <c r="AG440" i="10"/>
  <c r="T441" i="10"/>
  <c r="H442" i="10"/>
  <c r="J443" i="10"/>
  <c r="L444" i="10"/>
  <c r="AQ444" i="10"/>
  <c r="AC445" i="10"/>
  <c r="AE446" i="10"/>
  <c r="AG447" i="10"/>
  <c r="AI448" i="10"/>
  <c r="V449" i="10"/>
  <c r="X450" i="10"/>
  <c r="Z451" i="10"/>
  <c r="AC452" i="10"/>
  <c r="AS452" i="10"/>
  <c r="D454" i="10"/>
  <c r="F455" i="10"/>
  <c r="H456" i="10"/>
  <c r="AK456" i="10"/>
  <c r="X457" i="10"/>
  <c r="Z458" i="10"/>
  <c r="AC459" i="10"/>
  <c r="AE460" i="10"/>
  <c r="R461" i="10"/>
  <c r="F462" i="10"/>
  <c r="H463" i="10"/>
  <c r="L465" i="10"/>
  <c r="AQ465" i="10"/>
  <c r="AE467" i="10"/>
  <c r="AG468" i="10"/>
  <c r="AI469" i="10"/>
  <c r="AK470" i="10"/>
  <c r="J471" i="10"/>
  <c r="L472" i="10"/>
  <c r="N473" i="10"/>
  <c r="AC473" i="10"/>
  <c r="AE474" i="10"/>
  <c r="AG475" i="10"/>
  <c r="AI476" i="10"/>
  <c r="H477" i="10"/>
  <c r="J478" i="10"/>
  <c r="L479" i="10"/>
  <c r="Z479" i="10"/>
  <c r="AC480" i="10"/>
  <c r="AE481" i="10"/>
  <c r="AG482" i="10"/>
  <c r="T483" i="10"/>
  <c r="V484" i="10"/>
  <c r="X485" i="10"/>
  <c r="Z486" i="10"/>
  <c r="AC487" i="10"/>
  <c r="AE488" i="10"/>
  <c r="AG489" i="10"/>
  <c r="AI490" i="10"/>
  <c r="T413" i="10"/>
  <c r="V414" i="10"/>
  <c r="AM415" i="10"/>
  <c r="AQ416" i="10"/>
  <c r="AE418" i="10"/>
  <c r="AG419" i="10"/>
  <c r="AI420" i="10"/>
  <c r="AK421" i="10"/>
  <c r="L423" i="10"/>
  <c r="N424" i="10"/>
  <c r="P425" i="10"/>
  <c r="AG426" i="10"/>
  <c r="AI427" i="10"/>
  <c r="J429" i="10"/>
  <c r="L430" i="10"/>
  <c r="N431" i="10"/>
  <c r="P432" i="10"/>
  <c r="D433" i="10"/>
  <c r="T434" i="10"/>
  <c r="V435" i="10"/>
  <c r="AM436" i="10"/>
  <c r="AQ437" i="10"/>
  <c r="AS438" i="10"/>
  <c r="D440" i="10"/>
  <c r="F441" i="10"/>
  <c r="V442" i="10"/>
  <c r="X443" i="10"/>
  <c r="N445" i="10"/>
  <c r="P446" i="10"/>
  <c r="R447" i="10"/>
  <c r="F448" i="10"/>
  <c r="H449" i="10"/>
  <c r="L451" i="10"/>
  <c r="AQ451" i="10"/>
  <c r="P453" i="10"/>
  <c r="R454" i="10"/>
  <c r="AI455" i="10"/>
  <c r="J457" i="10"/>
  <c r="L458" i="10"/>
  <c r="N459" i="10"/>
  <c r="AG461" i="10"/>
  <c r="AI462" i="10"/>
  <c r="AK463" i="10"/>
  <c r="AM464" i="10"/>
  <c r="N466" i="10"/>
  <c r="P467" i="10"/>
  <c r="D468" i="10"/>
  <c r="T469" i="10"/>
  <c r="V470" i="10"/>
  <c r="AM471" i="10"/>
  <c r="AQ472" i="10"/>
  <c r="AS473" i="10"/>
  <c r="D475" i="10"/>
  <c r="F476" i="10"/>
  <c r="V477" i="10"/>
  <c r="X478" i="10"/>
  <c r="AQ479" i="10"/>
  <c r="AS480" i="10"/>
  <c r="D482" i="10"/>
  <c r="F483" i="10"/>
  <c r="H484" i="10"/>
  <c r="J485" i="10"/>
  <c r="L486" i="10"/>
  <c r="AQ486" i="10"/>
  <c r="AS487" i="10"/>
  <c r="R489" i="10"/>
  <c r="T490" i="10"/>
  <c r="H491" i="10"/>
  <c r="H414" i="10"/>
  <c r="J415" i="10"/>
  <c r="L416" i="10"/>
  <c r="N417" i="10"/>
  <c r="P418" i="10"/>
  <c r="R419" i="10"/>
  <c r="T420" i="10"/>
  <c r="V421" i="10"/>
  <c r="X422" i="10"/>
  <c r="Z423" i="10"/>
  <c r="AS424" i="10"/>
  <c r="R426" i="10"/>
  <c r="T427" i="10"/>
  <c r="AK428" i="10"/>
  <c r="AM429" i="10"/>
  <c r="AQ430" i="10"/>
  <c r="AS431" i="10"/>
  <c r="AG433" i="10"/>
  <c r="AI434" i="10"/>
  <c r="J436" i="10"/>
  <c r="L437" i="10"/>
  <c r="N438" i="10"/>
  <c r="P439" i="10"/>
  <c r="R440" i="10"/>
  <c r="AI441" i="10"/>
  <c r="AK442" i="10"/>
  <c r="AM443" i="10"/>
  <c r="Z444" i="10"/>
  <c r="AS445" i="10"/>
  <c r="D447" i="10"/>
  <c r="T448" i="10"/>
  <c r="AK449" i="10"/>
  <c r="AM450" i="10"/>
  <c r="N452" i="10"/>
  <c r="AE453" i="10"/>
  <c r="AG454" i="10"/>
  <c r="T455" i="10"/>
  <c r="V456" i="10"/>
  <c r="AM457" i="10"/>
  <c r="AQ458" i="10"/>
  <c r="P460" i="10"/>
  <c r="D461" i="10"/>
  <c r="T462" i="10"/>
  <c r="V463" i="10"/>
  <c r="X464" i="10"/>
  <c r="Z465" i="10"/>
  <c r="AS466" i="10"/>
  <c r="R468" i="10"/>
  <c r="F469" i="10"/>
  <c r="H470" i="10"/>
  <c r="X471" i="10"/>
  <c r="Z472" i="10"/>
  <c r="P474" i="10"/>
  <c r="R475" i="10"/>
  <c r="T476" i="10"/>
  <c r="AK477" i="10"/>
  <c r="AM478" i="10"/>
  <c r="N480" i="10"/>
  <c r="P481" i="10"/>
  <c r="R482" i="10"/>
  <c r="AI483" i="10"/>
  <c r="AK484" i="10"/>
  <c r="AM485" i="10"/>
  <c r="N487" i="10"/>
  <c r="P488" i="10"/>
  <c r="D489" i="10"/>
  <c r="F490" i="10"/>
  <c r="V491" i="10"/>
  <c r="S600" i="10"/>
  <c r="E600" i="10"/>
  <c r="AH600" i="10"/>
  <c r="V441" i="10"/>
  <c r="AK441" i="10"/>
  <c r="J442" i="10"/>
  <c r="X442" i="10"/>
  <c r="AM442" i="10"/>
  <c r="L443" i="10"/>
  <c r="Z443" i="10"/>
  <c r="AQ443" i="10"/>
  <c r="N444" i="10"/>
  <c r="AC444" i="10"/>
  <c r="AS444" i="10"/>
  <c r="P445" i="10"/>
  <c r="AE445" i="10"/>
  <c r="D446" i="10"/>
  <c r="R446" i="10"/>
  <c r="AG446" i="10"/>
  <c r="F447" i="10"/>
  <c r="T447" i="10"/>
  <c r="AI447" i="10"/>
  <c r="H448" i="10"/>
  <c r="V448" i="10"/>
  <c r="AK448" i="10"/>
  <c r="J449" i="10"/>
  <c r="X449" i="10"/>
  <c r="AM449" i="10"/>
  <c r="L450" i="10"/>
  <c r="Z450" i="10"/>
  <c r="AQ450" i="10"/>
  <c r="N451" i="10"/>
  <c r="AC451" i="10"/>
  <c r="AS451" i="10"/>
  <c r="P452" i="10"/>
  <c r="AE452" i="10"/>
  <c r="D453" i="10"/>
  <c r="R453" i="10"/>
  <c r="AG453" i="10"/>
  <c r="F454" i="10"/>
  <c r="T454" i="10"/>
  <c r="AI454" i="10"/>
  <c r="H455" i="10"/>
  <c r="V455" i="10"/>
  <c r="AK455" i="10"/>
  <c r="J456" i="10"/>
  <c r="X456" i="10"/>
  <c r="AM456" i="10"/>
  <c r="L457" i="10"/>
  <c r="Z457" i="10"/>
  <c r="AQ457" i="10"/>
  <c r="N458" i="10"/>
  <c r="AC458" i="10"/>
  <c r="AS458" i="10"/>
  <c r="P459" i="10"/>
  <c r="AE459" i="10"/>
  <c r="D460" i="10"/>
  <c r="R460" i="10"/>
  <c r="AG460" i="10"/>
  <c r="F461" i="10"/>
  <c r="T461" i="10"/>
  <c r="AI461" i="10"/>
  <c r="H462" i="10"/>
  <c r="V462" i="10"/>
  <c r="AK462" i="10"/>
  <c r="J463" i="10"/>
  <c r="X463" i="10"/>
  <c r="AM463" i="10"/>
  <c r="L464" i="10"/>
  <c r="Z464" i="10"/>
  <c r="AQ464" i="10"/>
  <c r="N465" i="10"/>
  <c r="AC465" i="10"/>
  <c r="AS465" i="10"/>
  <c r="P466" i="10"/>
  <c r="D467" i="10"/>
  <c r="R467" i="10"/>
  <c r="AG467" i="10"/>
  <c r="F468" i="10"/>
  <c r="T468" i="10"/>
  <c r="AI468" i="10"/>
  <c r="H469" i="10"/>
  <c r="V469" i="10"/>
  <c r="AK469" i="10"/>
  <c r="J470" i="10"/>
  <c r="X470" i="10"/>
  <c r="AM470" i="10"/>
  <c r="L471" i="10"/>
  <c r="Z471" i="10"/>
  <c r="AQ471" i="10"/>
  <c r="N472" i="10"/>
  <c r="AC472" i="10"/>
  <c r="AS472" i="10"/>
  <c r="P473" i="10"/>
  <c r="AE473" i="10"/>
  <c r="D474" i="10"/>
  <c r="R474" i="10"/>
  <c r="AG474" i="10"/>
  <c r="F475" i="10"/>
  <c r="T475" i="10"/>
  <c r="AI475" i="10"/>
  <c r="H476" i="10"/>
  <c r="V476" i="10"/>
  <c r="AK476" i="10"/>
  <c r="J477" i="10"/>
  <c r="X477" i="10"/>
  <c r="AM477" i="10"/>
  <c r="L478" i="10"/>
  <c r="Z478" i="10"/>
  <c r="AQ478" i="10"/>
  <c r="N479" i="10"/>
  <c r="AC479" i="10"/>
  <c r="AS479" i="10"/>
  <c r="P480" i="10"/>
  <c r="AE480" i="10"/>
  <c r="D481" i="10"/>
  <c r="R481" i="10"/>
  <c r="AG481" i="10"/>
  <c r="F482" i="10"/>
  <c r="T482" i="10"/>
  <c r="AI482" i="10"/>
  <c r="H483" i="10"/>
  <c r="V483" i="10"/>
  <c r="AK483" i="10"/>
  <c r="J484" i="10"/>
  <c r="X484" i="10"/>
  <c r="AM484" i="10"/>
  <c r="L485" i="10"/>
  <c r="Z485" i="10"/>
  <c r="AQ485" i="10"/>
  <c r="N486" i="10"/>
  <c r="AC486" i="10"/>
  <c r="AS486" i="10"/>
  <c r="P487" i="10"/>
  <c r="AE487" i="10"/>
  <c r="D488" i="10"/>
  <c r="R488" i="10"/>
  <c r="AG488" i="10"/>
  <c r="F489" i="10"/>
  <c r="T489" i="10"/>
  <c r="AI489" i="10"/>
  <c r="H490" i="10"/>
  <c r="V490" i="10"/>
  <c r="AK490" i="10"/>
  <c r="J491" i="10"/>
  <c r="X491" i="10"/>
  <c r="AM491" i="10"/>
  <c r="L492" i="10"/>
  <c r="Z492" i="10"/>
  <c r="AQ492" i="10"/>
  <c r="N493" i="10"/>
  <c r="AC493" i="10"/>
  <c r="AS493" i="10"/>
  <c r="P494" i="10"/>
  <c r="AE494" i="10"/>
  <c r="D495" i="10"/>
  <c r="R495" i="10"/>
  <c r="AG495" i="10"/>
  <c r="F496" i="10"/>
  <c r="T496" i="10"/>
  <c r="AI496" i="10"/>
  <c r="H497" i="10"/>
  <c r="V497" i="10"/>
  <c r="AK497" i="10"/>
  <c r="J498" i="10"/>
  <c r="X498" i="10"/>
  <c r="AM498" i="10"/>
  <c r="L499" i="10"/>
  <c r="Z499" i="10"/>
  <c r="AQ499" i="10"/>
  <c r="N500" i="10"/>
  <c r="AC500" i="10"/>
  <c r="AS500" i="10"/>
  <c r="P501" i="10"/>
  <c r="AE501" i="10"/>
  <c r="D502" i="10"/>
  <c r="R502" i="10"/>
  <c r="AG502" i="10"/>
  <c r="F503" i="10"/>
  <c r="T503" i="10"/>
  <c r="AI503" i="10"/>
  <c r="H504" i="10"/>
  <c r="V504" i="10"/>
  <c r="AK504" i="10"/>
  <c r="J505" i="10"/>
  <c r="X505" i="10"/>
  <c r="AM505" i="10"/>
  <c r="L506" i="10"/>
  <c r="Z506" i="10"/>
  <c r="AQ506" i="10"/>
  <c r="N507" i="10"/>
  <c r="AC507" i="10"/>
  <c r="AS507" i="10"/>
  <c r="P508" i="10"/>
  <c r="AE508" i="10"/>
  <c r="D509" i="10"/>
  <c r="R509" i="10"/>
  <c r="AG509" i="10"/>
  <c r="F510" i="10"/>
  <c r="T510" i="10"/>
  <c r="AI510" i="10"/>
  <c r="H511" i="10"/>
  <c r="V511" i="10"/>
  <c r="AK511" i="10"/>
  <c r="J512" i="10"/>
  <c r="X512" i="10"/>
  <c r="AM512" i="10"/>
  <c r="L513" i="10"/>
  <c r="Z513" i="10"/>
  <c r="AQ513" i="10"/>
  <c r="N514" i="10"/>
  <c r="AC514" i="10"/>
  <c r="AS514" i="10"/>
  <c r="P515" i="10"/>
  <c r="AE515" i="10"/>
  <c r="D516" i="10"/>
  <c r="R516" i="10"/>
  <c r="AG516" i="10"/>
  <c r="F517" i="10"/>
  <c r="T517" i="10"/>
  <c r="AI517" i="10"/>
  <c r="H518" i="10"/>
  <c r="V518" i="10"/>
  <c r="AK518" i="10"/>
  <c r="J519" i="10"/>
  <c r="X519" i="10"/>
  <c r="AM519" i="10"/>
  <c r="L520" i="10"/>
  <c r="Z520" i="10"/>
  <c r="AQ520" i="10"/>
  <c r="N521" i="10"/>
  <c r="AC521" i="10"/>
  <c r="AS521" i="10"/>
  <c r="P522" i="10"/>
  <c r="AE522" i="10"/>
  <c r="D523" i="10"/>
  <c r="R523" i="10"/>
  <c r="AG523" i="10"/>
  <c r="F524" i="10"/>
  <c r="T524" i="10"/>
  <c r="AI524" i="10"/>
  <c r="H525" i="10"/>
  <c r="V525" i="10"/>
  <c r="AK525" i="10"/>
  <c r="J526" i="10"/>
  <c r="X526" i="10"/>
  <c r="AM526" i="10"/>
  <c r="L527" i="10"/>
  <c r="Z527" i="10"/>
  <c r="AQ527" i="10"/>
  <c r="P528" i="10"/>
  <c r="AE528" i="10"/>
  <c r="D529" i="10"/>
  <c r="R529" i="10"/>
  <c r="AG529" i="10"/>
  <c r="F530" i="10"/>
  <c r="T530" i="10"/>
  <c r="AI530" i="10"/>
  <c r="H531" i="10"/>
  <c r="V531" i="10"/>
  <c r="AK531" i="10"/>
  <c r="J532" i="10"/>
  <c r="X532" i="10"/>
  <c r="AM532" i="10"/>
  <c r="L533" i="10"/>
  <c r="Z533" i="10"/>
  <c r="AQ533" i="10"/>
  <c r="N534" i="10"/>
  <c r="AC534" i="10"/>
  <c r="AS534" i="10"/>
  <c r="P535" i="10"/>
  <c r="AE535" i="10"/>
  <c r="D536" i="10"/>
  <c r="R536" i="10"/>
  <c r="AG536" i="10"/>
  <c r="F537" i="10"/>
  <c r="T537" i="10"/>
  <c r="AI537" i="10"/>
  <c r="H539" i="10"/>
  <c r="V539" i="10"/>
  <c r="AK539" i="10"/>
  <c r="J540" i="10"/>
  <c r="X540" i="10"/>
  <c r="AM540" i="10"/>
  <c r="U517" i="10"/>
  <c r="AJ517" i="10"/>
  <c r="I518" i="10"/>
  <c r="W518" i="10"/>
  <c r="AL518" i="10"/>
  <c r="K519" i="10"/>
  <c r="Y519" i="10"/>
  <c r="AP519" i="10"/>
  <c r="M520" i="10"/>
  <c r="AB520" i="10"/>
  <c r="AR520" i="10"/>
  <c r="O521" i="10"/>
  <c r="AD521" i="10"/>
  <c r="AT521" i="10"/>
  <c r="Q522" i="10"/>
  <c r="AF522" i="10"/>
  <c r="E523" i="10"/>
  <c r="S523" i="10"/>
  <c r="AH523" i="10"/>
  <c r="G524" i="10"/>
  <c r="U524" i="10"/>
  <c r="AJ524" i="10"/>
  <c r="I525" i="10"/>
  <c r="W525" i="10"/>
  <c r="AL525" i="10"/>
  <c r="K526" i="10"/>
  <c r="Y526" i="10"/>
  <c r="AP526" i="10"/>
  <c r="M527" i="10"/>
  <c r="AB527" i="10"/>
  <c r="AR527" i="10"/>
  <c r="Q528" i="10"/>
  <c r="AF528" i="10"/>
  <c r="E529" i="10"/>
  <c r="S529" i="10"/>
  <c r="AH529" i="10"/>
  <c r="G530" i="10"/>
  <c r="U530" i="10"/>
  <c r="AJ530" i="10"/>
  <c r="I531" i="10"/>
  <c r="W531" i="10"/>
  <c r="AL531" i="10"/>
  <c r="K532" i="10"/>
  <c r="Y532" i="10"/>
  <c r="AP532" i="10"/>
  <c r="M533" i="10"/>
  <c r="AB533" i="10"/>
  <c r="AR533" i="10"/>
  <c r="O534" i="10"/>
  <c r="AD534" i="10"/>
  <c r="AT534" i="10"/>
  <c r="Q535" i="10"/>
  <c r="AF535" i="10"/>
  <c r="E536" i="10"/>
  <c r="S536" i="10"/>
  <c r="AH536" i="10"/>
  <c r="G537" i="10"/>
  <c r="U537" i="10"/>
  <c r="AJ537" i="10"/>
  <c r="I539" i="10"/>
  <c r="W539" i="10"/>
  <c r="AL539" i="10"/>
  <c r="K540" i="10"/>
  <c r="Y540" i="10"/>
  <c r="AP540" i="10"/>
  <c r="M541" i="10"/>
  <c r="AB541" i="10"/>
  <c r="AR541" i="10"/>
  <c r="O542" i="10"/>
  <c r="AD542" i="10"/>
  <c r="AT542" i="10"/>
  <c r="Q543" i="10"/>
  <c r="AF543" i="10"/>
  <c r="E544" i="10"/>
  <c r="S544" i="10"/>
  <c r="AH544" i="10"/>
  <c r="G546" i="10"/>
  <c r="U546" i="10"/>
  <c r="AJ546" i="10"/>
  <c r="I547" i="10"/>
  <c r="W547" i="10"/>
  <c r="AL547" i="10"/>
  <c r="K548" i="10"/>
  <c r="Y548" i="10"/>
  <c r="AP548" i="10"/>
  <c r="L541" i="10"/>
  <c r="Z541" i="10"/>
  <c r="AQ541" i="10"/>
  <c r="N542" i="10"/>
  <c r="AC542" i="10"/>
  <c r="AS542" i="10"/>
  <c r="P543" i="10"/>
  <c r="AE543" i="10"/>
  <c r="D544" i="10"/>
  <c r="R544" i="10"/>
  <c r="AG544" i="10"/>
  <c r="F546" i="10"/>
  <c r="T546" i="10"/>
  <c r="AI546" i="10"/>
  <c r="H547" i="10"/>
  <c r="V547" i="10"/>
  <c r="AK547" i="10"/>
  <c r="J548" i="10"/>
  <c r="X548" i="10"/>
  <c r="AM548" i="10"/>
  <c r="L549" i="10"/>
  <c r="Z549" i="10"/>
  <c r="AQ549" i="10"/>
  <c r="N550" i="10"/>
  <c r="AC550" i="10"/>
  <c r="AS550" i="10"/>
  <c r="P551" i="10"/>
  <c r="AE551" i="10"/>
  <c r="D552" i="10"/>
  <c r="R552" i="10"/>
  <c r="AG552" i="10"/>
  <c r="F554" i="10"/>
  <c r="T554" i="10"/>
  <c r="AI554" i="10"/>
  <c r="H555" i="10"/>
  <c r="V555" i="10"/>
  <c r="AK555" i="10"/>
  <c r="J556" i="10"/>
  <c r="X556" i="10"/>
  <c r="AM556" i="10"/>
  <c r="L557" i="10"/>
  <c r="Z557" i="10"/>
  <c r="AQ557" i="10"/>
  <c r="N558" i="10"/>
  <c r="AC558" i="10"/>
  <c r="AS558" i="10"/>
  <c r="P559" i="10"/>
  <c r="AE559" i="10"/>
  <c r="D560" i="10"/>
  <c r="R560" i="10"/>
  <c r="AG560" i="10"/>
  <c r="F538" i="10"/>
  <c r="T538" i="10"/>
  <c r="AI538" i="10"/>
  <c r="H561" i="10"/>
  <c r="V561" i="10"/>
  <c r="AK561" i="10"/>
  <c r="L563" i="10"/>
  <c r="Z563" i="10"/>
  <c r="AQ563" i="10"/>
  <c r="N564" i="10"/>
  <c r="AC564" i="10"/>
  <c r="AS564" i="10"/>
  <c r="P565" i="10"/>
  <c r="AE565" i="10"/>
  <c r="D553" i="10"/>
  <c r="R553" i="10"/>
  <c r="AG553" i="10"/>
  <c r="F566" i="10"/>
  <c r="T566" i="10"/>
  <c r="AI566" i="10"/>
  <c r="H567" i="10"/>
  <c r="V567" i="10"/>
  <c r="AK567" i="10"/>
  <c r="J568" i="10"/>
  <c r="X568" i="10"/>
  <c r="AM568" i="10"/>
  <c r="L569" i="10"/>
  <c r="Z569" i="10"/>
  <c r="AQ569" i="10"/>
  <c r="N570" i="10"/>
  <c r="M549" i="10"/>
  <c r="AB549" i="10"/>
  <c r="AR549" i="10"/>
  <c r="O550" i="10"/>
  <c r="AD550" i="10"/>
  <c r="AT550" i="10"/>
  <c r="Q551" i="10"/>
  <c r="AF551" i="10"/>
  <c r="E552" i="10"/>
  <c r="S552" i="10"/>
  <c r="AH552" i="10"/>
  <c r="G554" i="10"/>
  <c r="U554" i="10"/>
  <c r="AJ554" i="10"/>
  <c r="I555" i="10"/>
  <c r="W555" i="10"/>
  <c r="AL555" i="10"/>
  <c r="K556" i="10"/>
  <c r="Y556" i="10"/>
  <c r="AP556" i="10"/>
  <c r="M557" i="10"/>
  <c r="AB557" i="10"/>
  <c r="AR557" i="10"/>
  <c r="O558" i="10"/>
  <c r="AD558" i="10"/>
  <c r="AT558" i="10"/>
  <c r="Q559" i="10"/>
  <c r="AF559" i="10"/>
  <c r="E560" i="10"/>
  <c r="S560" i="10"/>
  <c r="AH560" i="10"/>
  <c r="G538" i="10"/>
  <c r="U538" i="10"/>
  <c r="AJ538" i="10"/>
  <c r="I561" i="10"/>
  <c r="W561" i="10"/>
  <c r="AL561" i="10"/>
  <c r="M563" i="10"/>
  <c r="AB563" i="10"/>
  <c r="AR563" i="10"/>
  <c r="O564" i="10"/>
  <c r="AD564" i="10"/>
  <c r="AT564" i="10"/>
  <c r="Q565" i="10"/>
  <c r="AF565" i="10"/>
  <c r="E553" i="10"/>
  <c r="S553" i="10"/>
  <c r="AH553" i="10"/>
  <c r="G566" i="10"/>
  <c r="U566" i="10"/>
  <c r="AJ566" i="10"/>
  <c r="I567" i="10"/>
  <c r="W567" i="10"/>
  <c r="AL567" i="10"/>
  <c r="K568" i="10"/>
  <c r="Y568" i="10"/>
  <c r="AP568" i="10"/>
  <c r="M569" i="10"/>
  <c r="AB569" i="10"/>
  <c r="AR569" i="10"/>
  <c r="O570" i="10"/>
  <c r="AD570" i="10"/>
  <c r="AT570" i="10"/>
  <c r="Q571" i="10"/>
  <c r="AF571" i="10"/>
  <c r="E572" i="10"/>
  <c r="S572" i="10"/>
  <c r="AH572" i="10"/>
  <c r="G573" i="10"/>
  <c r="U573" i="10"/>
  <c r="AJ573" i="10"/>
  <c r="I574" i="10"/>
  <c r="W574" i="10"/>
  <c r="AL574" i="10"/>
  <c r="K575" i="10"/>
  <c r="Y575" i="10"/>
  <c r="AP575" i="10"/>
  <c r="M576" i="10"/>
  <c r="AB576" i="10"/>
  <c r="AR576" i="10"/>
  <c r="O577" i="10"/>
  <c r="AD577" i="10"/>
  <c r="AT577" i="10"/>
  <c r="Q578" i="10"/>
  <c r="AF578" i="10"/>
  <c r="AC570" i="10"/>
  <c r="AS570" i="10"/>
  <c r="P571" i="10"/>
  <c r="AE571" i="10"/>
  <c r="D572" i="10"/>
  <c r="R572" i="10"/>
  <c r="AG572" i="10"/>
  <c r="F573" i="10"/>
  <c r="T573" i="10"/>
  <c r="AI573" i="10"/>
  <c r="H574" i="10"/>
  <c r="V574" i="10"/>
  <c r="AK574" i="10"/>
  <c r="J575" i="10"/>
  <c r="X575" i="10"/>
  <c r="AM575" i="10"/>
  <c r="L576" i="10"/>
  <c r="Z576" i="10"/>
  <c r="AQ576" i="10"/>
  <c r="N577" i="10"/>
  <c r="AC577" i="10"/>
  <c r="AS577" i="10"/>
  <c r="P578" i="10"/>
  <c r="AE578" i="10"/>
  <c r="D579" i="10"/>
  <c r="R579" i="10"/>
  <c r="AG579" i="10"/>
  <c r="F580" i="10"/>
  <c r="T580" i="10"/>
  <c r="AI580" i="10"/>
  <c r="H581" i="10"/>
  <c r="V581" i="10"/>
  <c r="AK581" i="10"/>
  <c r="J582" i="10"/>
  <c r="X582" i="10"/>
  <c r="AM582" i="10"/>
  <c r="L545" i="10"/>
  <c r="Z545" i="10"/>
  <c r="AQ545" i="10"/>
  <c r="N583" i="10"/>
  <c r="AC583" i="10"/>
  <c r="AS583" i="10"/>
  <c r="P584" i="10"/>
  <c r="AE584" i="10"/>
  <c r="D585" i="10"/>
  <c r="R585" i="10"/>
  <c r="AG585" i="10"/>
  <c r="F586" i="10"/>
  <c r="T586" i="10"/>
  <c r="AI586" i="10"/>
  <c r="H587" i="10"/>
  <c r="V587" i="10"/>
  <c r="AK587" i="10"/>
  <c r="J588" i="10"/>
  <c r="X588" i="10"/>
  <c r="AM588" i="10"/>
  <c r="L589" i="10"/>
  <c r="Z589" i="10"/>
  <c r="AQ589" i="10"/>
  <c r="AC590" i="10"/>
  <c r="AS590" i="10"/>
  <c r="P591" i="10"/>
  <c r="AE591" i="10"/>
  <c r="D592" i="10"/>
  <c r="R592" i="10"/>
  <c r="AG592" i="10"/>
  <c r="F593" i="10"/>
  <c r="T593" i="10"/>
  <c r="AI593" i="10"/>
  <c r="H594" i="10"/>
  <c r="V594" i="10"/>
  <c r="AK594" i="10"/>
  <c r="J595" i="10"/>
  <c r="X595" i="10"/>
  <c r="AM595" i="10"/>
  <c r="L596" i="10"/>
  <c r="Z596" i="10"/>
  <c r="AQ596" i="10"/>
  <c r="N597" i="10"/>
  <c r="AC597" i="10"/>
  <c r="AS597" i="10"/>
  <c r="P598" i="10"/>
  <c r="D599" i="10"/>
  <c r="R599" i="10"/>
  <c r="AG599" i="10"/>
  <c r="E579" i="10"/>
  <c r="S579" i="10"/>
  <c r="AH579" i="10"/>
  <c r="G580" i="10"/>
  <c r="U580" i="10"/>
  <c r="AJ580" i="10"/>
  <c r="I581" i="10"/>
  <c r="W581" i="10"/>
  <c r="AL581" i="10"/>
  <c r="K582" i="10"/>
  <c r="Y582" i="10"/>
  <c r="AP582" i="10"/>
  <c r="M545" i="10"/>
  <c r="AB545" i="10"/>
  <c r="AR545" i="10"/>
  <c r="O583" i="10"/>
  <c r="AD583" i="10"/>
  <c r="AT583" i="10"/>
  <c r="Q584" i="10"/>
  <c r="AF584" i="10"/>
  <c r="E585" i="10"/>
  <c r="S585" i="10"/>
  <c r="AH585" i="10"/>
  <c r="G586" i="10"/>
  <c r="U586" i="10"/>
  <c r="AJ586" i="10"/>
  <c r="I587" i="10"/>
  <c r="W587" i="10"/>
  <c r="AL587" i="10"/>
  <c r="K588" i="10"/>
  <c r="Y588" i="10"/>
  <c r="AP588" i="10"/>
  <c r="M589" i="10"/>
  <c r="AB589" i="10"/>
  <c r="AR589" i="10"/>
  <c r="O590" i="10"/>
  <c r="AD590" i="10"/>
  <c r="AT590" i="10"/>
  <c r="Q591" i="10"/>
  <c r="AF591" i="10"/>
  <c r="E592" i="10"/>
  <c r="S592" i="10"/>
  <c r="AH592" i="10"/>
  <c r="G593" i="10"/>
  <c r="U593" i="10"/>
  <c r="AJ593" i="10"/>
  <c r="I594" i="10"/>
  <c r="W594" i="10"/>
  <c r="AL594" i="10"/>
  <c r="K595" i="10"/>
  <c r="Y595" i="10"/>
  <c r="AP595" i="10"/>
  <c r="M596" i="10"/>
  <c r="AB596" i="10"/>
  <c r="AR596" i="10"/>
  <c r="O597" i="10"/>
  <c r="AD597" i="10"/>
  <c r="AT597" i="10"/>
  <c r="Q598" i="10"/>
  <c r="AF598" i="10"/>
  <c r="E599" i="10"/>
  <c r="S599" i="10"/>
  <c r="AH599" i="10"/>
  <c r="E405" i="10"/>
  <c r="AJ406" i="10"/>
  <c r="M409" i="10"/>
  <c r="AR409" i="10"/>
  <c r="AD410" i="10"/>
  <c r="AF411" i="10"/>
  <c r="S412" i="10"/>
  <c r="U413" i="10"/>
  <c r="I414" i="10"/>
  <c r="K415" i="10"/>
  <c r="M416" i="10"/>
  <c r="O417" i="10"/>
  <c r="Q418" i="10"/>
  <c r="S419" i="10"/>
  <c r="AJ420" i="10"/>
  <c r="AL421" i="10"/>
  <c r="AP422" i="10"/>
  <c r="AR423" i="10"/>
  <c r="AD424" i="10"/>
  <c r="AF425" i="10"/>
  <c r="S426" i="10"/>
  <c r="U427" i="10"/>
  <c r="W428" i="10"/>
  <c r="Y429" i="10"/>
  <c r="AB430" i="10"/>
  <c r="AD431" i="10"/>
  <c r="AF432" i="10"/>
  <c r="AH433" i="10"/>
  <c r="AJ434" i="10"/>
  <c r="W435" i="10"/>
  <c r="Y436" i="10"/>
  <c r="AB437" i="10"/>
  <c r="AD438" i="10"/>
  <c r="Q439" i="10"/>
  <c r="S440" i="10"/>
  <c r="U441" i="10"/>
  <c r="W442" i="10"/>
  <c r="K443" i="10"/>
  <c r="M444" i="10"/>
  <c r="AD445" i="10"/>
  <c r="AF446" i="10"/>
  <c r="AH447" i="10"/>
  <c r="U448" i="10"/>
  <c r="W449" i="10"/>
  <c r="Y450" i="10"/>
  <c r="AB451" i="10"/>
  <c r="AD452" i="10"/>
  <c r="AF453" i="10"/>
  <c r="S454" i="10"/>
  <c r="U455" i="10"/>
  <c r="W456" i="10"/>
  <c r="Y457" i="10"/>
  <c r="AB458" i="10"/>
  <c r="AD459" i="10"/>
  <c r="AF460" i="10"/>
  <c r="AH461" i="10"/>
  <c r="AJ462" i="10"/>
  <c r="W463" i="10"/>
  <c r="Y464" i="10"/>
  <c r="AB465" i="10"/>
  <c r="O466" i="10"/>
  <c r="Q467" i="10"/>
  <c r="E468" i="10"/>
  <c r="G469" i="10"/>
  <c r="I470" i="10"/>
  <c r="K471" i="10"/>
  <c r="M472" i="10"/>
  <c r="O473" i="10"/>
  <c r="Q474" i="10"/>
  <c r="E475" i="10"/>
  <c r="G476" i="10"/>
  <c r="I477" i="10"/>
  <c r="AL477" i="10"/>
  <c r="Y478" i="10"/>
  <c r="AB479" i="10"/>
  <c r="AD480" i="10"/>
  <c r="Q481" i="10"/>
  <c r="S482" i="10"/>
  <c r="U483" i="10"/>
  <c r="W484" i="10"/>
  <c r="Y485" i="10"/>
  <c r="AB486" i="10"/>
  <c r="AD487" i="10"/>
  <c r="Q488" i="10"/>
  <c r="E489" i="10"/>
  <c r="AH489" i="10"/>
  <c r="AJ490" i="10"/>
  <c r="AL491" i="10"/>
  <c r="AP492" i="10"/>
  <c r="AR493" i="10"/>
  <c r="O494" i="10"/>
  <c r="AT494" i="10"/>
  <c r="AF495" i="10"/>
  <c r="S496" i="10"/>
  <c r="G497" i="10"/>
  <c r="AJ497" i="10"/>
  <c r="W498" i="10"/>
  <c r="K499" i="10"/>
  <c r="AP499" i="10"/>
  <c r="AB500" i="10"/>
  <c r="O501" i="10"/>
  <c r="AD501" i="10"/>
  <c r="Q502" i="10"/>
  <c r="E503" i="10"/>
  <c r="AH503" i="10"/>
  <c r="U504" i="10"/>
  <c r="I505" i="10"/>
  <c r="AL505" i="10"/>
  <c r="K506" i="10"/>
  <c r="AP506" i="10"/>
  <c r="M507" i="10"/>
  <c r="AB507" i="10"/>
  <c r="AR507" i="10"/>
  <c r="O508" i="10"/>
  <c r="AD508" i="10"/>
  <c r="AF509" i="10"/>
  <c r="E510" i="10"/>
  <c r="AH412" i="10"/>
  <c r="AJ413" i="10"/>
  <c r="AL414" i="10"/>
  <c r="AP415" i="10"/>
  <c r="AR416" i="10"/>
  <c r="AT417" i="10"/>
  <c r="E419" i="10"/>
  <c r="G420" i="10"/>
  <c r="I421" i="10"/>
  <c r="Y422" i="10"/>
  <c r="AB423" i="10"/>
  <c r="AT424" i="10"/>
  <c r="E426" i="10"/>
  <c r="G427" i="10"/>
  <c r="I428" i="10"/>
  <c r="K429" i="10"/>
  <c r="M430" i="10"/>
  <c r="O431" i="10"/>
  <c r="Q432" i="10"/>
  <c r="S433" i="10"/>
  <c r="U434" i="10"/>
  <c r="AL435" i="10"/>
  <c r="AP436" i="10"/>
  <c r="AR437" i="10"/>
  <c r="AT438" i="10"/>
  <c r="E440" i="10"/>
  <c r="G441" i="10"/>
  <c r="I442" i="10"/>
  <c r="AP443" i="10"/>
  <c r="AR444" i="10"/>
  <c r="AT445" i="10"/>
  <c r="E447" i="10"/>
  <c r="G448" i="10"/>
  <c r="I449" i="10"/>
  <c r="K450" i="10"/>
  <c r="M451" i="10"/>
  <c r="O452" i="10"/>
  <c r="Q453" i="10"/>
  <c r="AH454" i="10"/>
  <c r="AJ455" i="10"/>
  <c r="AL456" i="10"/>
  <c r="AP457" i="10"/>
  <c r="AR458" i="10"/>
  <c r="Q460" i="10"/>
  <c r="S461" i="10"/>
  <c r="U462" i="10"/>
  <c r="AL463" i="10"/>
  <c r="AP464" i="10"/>
  <c r="AR465" i="10"/>
  <c r="AT466" i="10"/>
  <c r="S468" i="10"/>
  <c r="AJ469" i="10"/>
  <c r="AL470" i="10"/>
  <c r="AP471" i="10"/>
  <c r="AR472" i="10"/>
  <c r="AT473" i="10"/>
  <c r="S475" i="10"/>
  <c r="AJ476" i="10"/>
  <c r="K478" i="10"/>
  <c r="M479" i="10"/>
  <c r="O480" i="10"/>
  <c r="AF481" i="10"/>
  <c r="AH482" i="10"/>
  <c r="AJ483" i="10"/>
  <c r="K485" i="10"/>
  <c r="M486" i="10"/>
  <c r="O487" i="10"/>
  <c r="AF488" i="10"/>
  <c r="G490" i="10"/>
  <c r="W491" i="10"/>
  <c r="AB493" i="10"/>
  <c r="AT508" i="10"/>
  <c r="D404" i="10"/>
  <c r="AG404" i="10"/>
  <c r="T405" i="10"/>
  <c r="H406" i="10"/>
  <c r="AK406" i="10"/>
  <c r="X407" i="10"/>
  <c r="L408" i="10"/>
  <c r="AQ408" i="10"/>
  <c r="AC409" i="10"/>
  <c r="AS409" i="10"/>
  <c r="P410" i="10"/>
  <c r="AE410" i="10"/>
  <c r="D411" i="10"/>
  <c r="Q404" i="10"/>
  <c r="AF404" i="10"/>
  <c r="S405" i="10"/>
  <c r="AH405" i="10"/>
  <c r="G406" i="10"/>
  <c r="U406" i="10"/>
  <c r="I407" i="10"/>
  <c r="W407" i="10"/>
  <c r="AL407" i="10"/>
  <c r="K408" i="10"/>
  <c r="Y408" i="10"/>
  <c r="AP408" i="10"/>
  <c r="AB409" i="10"/>
  <c r="O410" i="10"/>
  <c r="AT410" i="10"/>
  <c r="Q411" i="10"/>
  <c r="E412" i="10"/>
  <c r="G413" i="10"/>
  <c r="W414" i="10"/>
  <c r="Y415" i="10"/>
  <c r="AB416" i="10"/>
  <c r="AD417" i="10"/>
  <c r="AF418" i="10"/>
  <c r="AH419" i="10"/>
  <c r="U420" i="10"/>
  <c r="W421" i="10"/>
  <c r="K422" i="10"/>
  <c r="M423" i="10"/>
  <c r="O424" i="10"/>
  <c r="Q425" i="10"/>
  <c r="AH426" i="10"/>
  <c r="AJ427" i="10"/>
  <c r="AL428" i="10"/>
  <c r="AP429" i="10"/>
  <c r="AR430" i="10"/>
  <c r="AT431" i="10"/>
  <c r="E433" i="10"/>
  <c r="G434" i="10"/>
  <c r="I435" i="10"/>
  <c r="K436" i="10"/>
  <c r="M437" i="10"/>
  <c r="O438" i="10"/>
  <c r="AF439" i="10"/>
  <c r="AH440" i="10"/>
  <c r="AJ441" i="10"/>
  <c r="AL442" i="10"/>
  <c r="Y443" i="10"/>
  <c r="AB444" i="10"/>
  <c r="O445" i="10"/>
  <c r="Q446" i="10"/>
  <c r="S447" i="10"/>
  <c r="AJ448" i="10"/>
  <c r="AL449" i="10"/>
  <c r="AP450" i="10"/>
  <c r="AR451" i="10"/>
  <c r="AT452" i="10"/>
  <c r="E454" i="10"/>
  <c r="G455" i="10"/>
  <c r="I456" i="10"/>
  <c r="K457" i="10"/>
  <c r="M458" i="10"/>
  <c r="O459" i="10"/>
  <c r="E461" i="10"/>
  <c r="G462" i="10"/>
  <c r="I463" i="10"/>
  <c r="K464" i="10"/>
  <c r="M465" i="10"/>
  <c r="AD466" i="10"/>
  <c r="AF467" i="10"/>
  <c r="AH468" i="10"/>
  <c r="U469" i="10"/>
  <c r="W470" i="10"/>
  <c r="Y471" i="10"/>
  <c r="AB472" i="10"/>
  <c r="AD473" i="10"/>
  <c r="AF474" i="10"/>
  <c r="AH475" i="10"/>
  <c r="U476" i="10"/>
  <c r="W477" i="10"/>
  <c r="AP478" i="10"/>
  <c r="AR479" i="10"/>
  <c r="AT480" i="10"/>
  <c r="E482" i="10"/>
  <c r="I484" i="10"/>
  <c r="AL484" i="10"/>
  <c r="AP485" i="10"/>
  <c r="AR486" i="10"/>
  <c r="AT487" i="10"/>
  <c r="S489" i="10"/>
  <c r="U490" i="10"/>
  <c r="I491" i="10"/>
  <c r="K492" i="10"/>
  <c r="Y492" i="10"/>
  <c r="M493" i="10"/>
  <c r="AD494" i="10"/>
  <c r="Q495" i="10"/>
  <c r="E496" i="10"/>
  <c r="AH496" i="10"/>
  <c r="U497" i="10"/>
  <c r="I498" i="10"/>
  <c r="AL498" i="10"/>
  <c r="Y499" i="10"/>
  <c r="M500" i="10"/>
  <c r="AR500" i="10"/>
  <c r="AT501" i="10"/>
  <c r="AF502" i="10"/>
  <c r="S503" i="10"/>
  <c r="G504" i="10"/>
  <c r="AJ504" i="10"/>
  <c r="W505" i="10"/>
  <c r="Y506" i="10"/>
  <c r="Q509" i="10"/>
  <c r="R404" i="10"/>
  <c r="F405" i="10"/>
  <c r="AI405" i="10"/>
  <c r="V406" i="10"/>
  <c r="J407" i="10"/>
  <c r="AM407" i="10"/>
  <c r="Z408" i="10"/>
  <c r="N409" i="10"/>
  <c r="R411" i="10"/>
  <c r="AG411" i="10"/>
  <c r="F412" i="10"/>
  <c r="T412" i="10"/>
  <c r="AI412" i="10"/>
  <c r="H413" i="10"/>
  <c r="V413" i="10"/>
  <c r="AK413" i="10"/>
  <c r="J414" i="10"/>
  <c r="X414" i="10"/>
  <c r="AM414" i="10"/>
  <c r="L415" i="10"/>
  <c r="Z415" i="10"/>
  <c r="AQ415" i="10"/>
  <c r="N416" i="10"/>
  <c r="AC416" i="10"/>
  <c r="AS416" i="10"/>
  <c r="P417" i="10"/>
  <c r="AE417" i="10"/>
  <c r="D418" i="10"/>
  <c r="R418" i="10"/>
  <c r="AG418" i="10"/>
  <c r="F419" i="10"/>
  <c r="T419" i="10"/>
  <c r="AI419" i="10"/>
  <c r="H420" i="10"/>
  <c r="V420" i="10"/>
  <c r="AK420" i="10"/>
  <c r="J421" i="10"/>
  <c r="X421" i="10"/>
  <c r="AM421" i="10"/>
  <c r="L422" i="10"/>
  <c r="Z422" i="10"/>
  <c r="AQ422" i="10"/>
  <c r="N423" i="10"/>
  <c r="AC423" i="10"/>
  <c r="AS423" i="10"/>
  <c r="P424" i="10"/>
  <c r="AE424" i="10"/>
  <c r="D425" i="10"/>
  <c r="R425" i="10"/>
  <c r="AG425" i="10"/>
  <c r="F426" i="10"/>
  <c r="T426" i="10"/>
  <c r="AI426" i="10"/>
  <c r="H427" i="10"/>
  <c r="V427" i="10"/>
  <c r="AK427" i="10"/>
  <c r="J428" i="10"/>
  <c r="X428" i="10"/>
  <c r="AM428" i="10"/>
  <c r="L429" i="10"/>
  <c r="Z429" i="10"/>
  <c r="AQ429" i="10"/>
  <c r="N430" i="10"/>
  <c r="AC430" i="10"/>
  <c r="AS430" i="10"/>
  <c r="P431" i="10"/>
  <c r="AE431" i="10"/>
  <c r="D432" i="10"/>
  <c r="R432" i="10"/>
  <c r="AG432" i="10"/>
  <c r="F433" i="10"/>
  <c r="T433" i="10"/>
  <c r="AI433" i="10"/>
  <c r="H434" i="10"/>
  <c r="V434" i="10"/>
  <c r="AK434" i="10"/>
  <c r="J435" i="10"/>
  <c r="X435" i="10"/>
  <c r="AM435" i="10"/>
  <c r="L436" i="10"/>
  <c r="Z436" i="10"/>
  <c r="AQ436" i="10"/>
  <c r="N437" i="10"/>
  <c r="AC437" i="10"/>
  <c r="AS437" i="10"/>
  <c r="P438" i="10"/>
  <c r="AE438" i="10"/>
  <c r="D439" i="10"/>
  <c r="R439" i="10"/>
  <c r="AG439" i="10"/>
  <c r="F440" i="10"/>
  <c r="T440" i="10"/>
  <c r="AI440" i="10"/>
  <c r="H441" i="10"/>
  <c r="AC428" i="10"/>
  <c r="S510" i="10"/>
  <c r="AH510" i="10"/>
  <c r="G511" i="10"/>
  <c r="U511" i="10"/>
  <c r="AJ511" i="10"/>
  <c r="I512" i="10"/>
  <c r="W512" i="10"/>
  <c r="AL512" i="10"/>
  <c r="K513" i="10"/>
  <c r="Y513" i="10"/>
  <c r="AP513" i="10"/>
  <c r="M514" i="10"/>
  <c r="AB514" i="10"/>
  <c r="AR514" i="10"/>
  <c r="O515" i="10"/>
  <c r="AD515" i="10"/>
  <c r="AT515" i="10"/>
  <c r="Q516" i="10"/>
  <c r="AF516" i="10"/>
  <c r="E517" i="10"/>
  <c r="S517" i="10"/>
  <c r="AH517" i="10"/>
  <c r="G518" i="10"/>
  <c r="U518" i="10"/>
  <c r="AJ518" i="10"/>
  <c r="I519" i="10"/>
  <c r="W519" i="10"/>
  <c r="AL519" i="10"/>
  <c r="K520" i="10"/>
  <c r="Y520" i="10"/>
  <c r="AP520" i="10"/>
  <c r="M521" i="10"/>
  <c r="AB521" i="10"/>
  <c r="AR521" i="10"/>
  <c r="O522" i="10"/>
  <c r="AD522" i="10"/>
  <c r="AT522" i="10"/>
  <c r="Q523" i="10"/>
  <c r="AF523" i="10"/>
  <c r="E524" i="10"/>
  <c r="S524" i="10"/>
  <c r="AH524" i="10"/>
  <c r="G525" i="10"/>
  <c r="U525" i="10"/>
  <c r="AJ525" i="10"/>
  <c r="I526" i="10"/>
  <c r="W526" i="10"/>
  <c r="AL526" i="10"/>
  <c r="K527" i="10"/>
  <c r="Y527" i="10"/>
  <c r="AP527" i="10"/>
  <c r="O528" i="10"/>
  <c r="AD528" i="10"/>
  <c r="AT528" i="10"/>
  <c r="Q529" i="10"/>
  <c r="AF529" i="10"/>
  <c r="E530" i="10"/>
  <c r="S530" i="10"/>
  <c r="AH530" i="10"/>
  <c r="G531" i="10"/>
  <c r="U531" i="10"/>
  <c r="AJ531" i="10"/>
  <c r="I532" i="10"/>
  <c r="W532" i="10"/>
  <c r="AL532" i="10"/>
  <c r="K533" i="10"/>
  <c r="Y533" i="10"/>
  <c r="AP533" i="10"/>
  <c r="M534" i="10"/>
  <c r="AB534" i="10"/>
  <c r="AR534" i="10"/>
  <c r="O535" i="10"/>
  <c r="AD535" i="10"/>
  <c r="AT535" i="10"/>
  <c r="Q536" i="10"/>
  <c r="AF536" i="10"/>
  <c r="E537" i="10"/>
  <c r="S537" i="10"/>
  <c r="AH537" i="10"/>
  <c r="G539" i="10"/>
  <c r="U539" i="10"/>
  <c r="AJ539" i="10"/>
  <c r="I540" i="10"/>
  <c r="W540" i="10"/>
  <c r="AL540" i="10"/>
  <c r="K541" i="10"/>
  <c r="Y541" i="10"/>
  <c r="AP541" i="10"/>
  <c r="M542" i="10"/>
  <c r="AB542" i="10"/>
  <c r="AR542" i="10"/>
  <c r="O543" i="10"/>
  <c r="AD543" i="10"/>
  <c r="AT543" i="10"/>
  <c r="Q544" i="10"/>
  <c r="AF544" i="10"/>
  <c r="E546" i="10"/>
  <c r="S546" i="10"/>
  <c r="AH546" i="10"/>
  <c r="G547" i="10"/>
  <c r="U547" i="10"/>
  <c r="AJ547" i="10"/>
  <c r="I548" i="10"/>
  <c r="W548" i="10"/>
  <c r="AL548" i="10"/>
  <c r="K549" i="10"/>
  <c r="Y549" i="10"/>
  <c r="AP549" i="10"/>
  <c r="M550" i="10"/>
  <c r="AB550" i="10"/>
  <c r="AR550" i="10"/>
  <c r="O551" i="10"/>
  <c r="AD551" i="10"/>
  <c r="AT551" i="10"/>
  <c r="Q552" i="10"/>
  <c r="AF552" i="10"/>
  <c r="E554" i="10"/>
  <c r="S554" i="10"/>
  <c r="AH554" i="10"/>
  <c r="G555" i="10"/>
  <c r="U555" i="10"/>
  <c r="AJ555" i="10"/>
  <c r="I556" i="10"/>
  <c r="AL556" i="10"/>
  <c r="K557" i="10"/>
  <c r="Y557" i="10"/>
  <c r="AP557" i="10"/>
  <c r="M558" i="10"/>
  <c r="AB558" i="10"/>
  <c r="AR558" i="10"/>
  <c r="O559" i="10"/>
  <c r="AD559" i="10"/>
  <c r="AT559" i="10"/>
  <c r="Q560" i="10"/>
  <c r="AF560" i="10"/>
  <c r="E538" i="10"/>
  <c r="S538" i="10"/>
  <c r="AH538" i="10"/>
  <c r="G561" i="10"/>
  <c r="U561" i="10"/>
  <c r="AJ561" i="10"/>
  <c r="K563" i="10"/>
  <c r="Y563" i="10"/>
  <c r="AP563" i="10"/>
  <c r="M564" i="10"/>
  <c r="AB564" i="10"/>
  <c r="AR564" i="10"/>
  <c r="O565" i="10"/>
  <c r="AD565" i="10"/>
  <c r="AT565" i="10"/>
  <c r="Q553" i="10"/>
  <c r="AF553" i="10"/>
  <c r="E566" i="10"/>
  <c r="S566" i="10"/>
  <c r="AH566" i="10"/>
  <c r="G567" i="10"/>
  <c r="U567" i="10"/>
  <c r="AJ567" i="10"/>
  <c r="I568" i="10"/>
  <c r="W568" i="10"/>
  <c r="AL568" i="10"/>
  <c r="K569" i="10"/>
  <c r="Y569" i="10"/>
  <c r="AP569" i="10"/>
  <c r="M570" i="10"/>
  <c r="AB570" i="10"/>
  <c r="AR570" i="10"/>
  <c r="P533" i="10"/>
  <c r="AE533" i="10"/>
  <c r="D534" i="10"/>
  <c r="R534" i="10"/>
  <c r="AG534" i="10"/>
  <c r="F535" i="10"/>
  <c r="T535" i="10"/>
  <c r="AI535" i="10"/>
  <c r="H536" i="10"/>
  <c r="V536" i="10"/>
  <c r="AK536" i="10"/>
  <c r="J537" i="10"/>
  <c r="X537" i="10"/>
  <c r="AM537" i="10"/>
  <c r="L539" i="10"/>
  <c r="Z539" i="10"/>
  <c r="AQ539" i="10"/>
  <c r="N540" i="10"/>
  <c r="K404" i="10"/>
  <c r="Y404" i="10"/>
  <c r="AP404" i="10"/>
  <c r="M405" i="10"/>
  <c r="AB405" i="10"/>
  <c r="AR405" i="10"/>
  <c r="O406" i="10"/>
  <c r="AD406" i="10"/>
  <c r="AT406" i="10"/>
  <c r="Q407" i="10"/>
  <c r="AF407" i="10"/>
  <c r="E408" i="10"/>
  <c r="S408" i="10"/>
  <c r="AH408" i="10"/>
  <c r="G409" i="10"/>
  <c r="U409" i="10"/>
  <c r="AJ409" i="10"/>
  <c r="I410" i="10"/>
  <c r="W410" i="10"/>
  <c r="AL410" i="10"/>
  <c r="K411" i="10"/>
  <c r="Y411" i="10"/>
  <c r="AP411" i="10"/>
  <c r="M412" i="10"/>
  <c r="AB412" i="10"/>
  <c r="AR412" i="10"/>
  <c r="O413" i="10"/>
  <c r="AD413" i="10"/>
  <c r="AT413" i="10"/>
  <c r="Q414" i="10"/>
  <c r="AF414" i="10"/>
  <c r="E415" i="10"/>
  <c r="S415" i="10"/>
  <c r="AH415" i="10"/>
  <c r="G416" i="10"/>
  <c r="U416" i="10"/>
  <c r="AJ416" i="10"/>
  <c r="I417" i="10"/>
  <c r="W417" i="10"/>
  <c r="AL417" i="10"/>
  <c r="K418" i="10"/>
  <c r="Y418" i="10"/>
  <c r="AP418" i="10"/>
  <c r="M419" i="10"/>
  <c r="AB419" i="10"/>
  <c r="AR419" i="10"/>
  <c r="O420" i="10"/>
  <c r="AD420" i="10"/>
  <c r="AT420" i="10"/>
  <c r="Q421" i="10"/>
  <c r="AF421" i="10"/>
  <c r="E422" i="10"/>
  <c r="S422" i="10"/>
  <c r="AH422" i="10"/>
  <c r="G423" i="10"/>
  <c r="U423" i="10"/>
  <c r="AJ423" i="10"/>
  <c r="I424" i="10"/>
  <c r="W424" i="10"/>
  <c r="AL424" i="10"/>
  <c r="K425" i="10"/>
  <c r="Y425" i="10"/>
  <c r="AP425" i="10"/>
  <c r="M426" i="10"/>
  <c r="AB426" i="10"/>
  <c r="AR426" i="10"/>
  <c r="O427" i="10"/>
  <c r="AD427" i="10"/>
  <c r="AT427" i="10"/>
  <c r="AF428" i="10"/>
  <c r="E429" i="10"/>
  <c r="S429" i="10"/>
  <c r="AH429" i="10"/>
  <c r="G430" i="10"/>
  <c r="U430" i="10"/>
  <c r="AJ430" i="10"/>
  <c r="I431" i="10"/>
  <c r="W431" i="10"/>
  <c r="AL431" i="10"/>
  <c r="K432" i="10"/>
  <c r="Y432" i="10"/>
  <c r="AP432" i="10"/>
  <c r="M433" i="10"/>
  <c r="AB433" i="10"/>
  <c r="AR433" i="10"/>
  <c r="O434" i="10"/>
  <c r="AD434" i="10"/>
  <c r="AT434" i="10"/>
  <c r="Q435" i="10"/>
  <c r="AF435" i="10"/>
  <c r="E436" i="10"/>
  <c r="S436" i="10"/>
  <c r="AH436" i="10"/>
  <c r="G437" i="10"/>
  <c r="U437" i="10"/>
  <c r="AJ437" i="10"/>
  <c r="I438" i="10"/>
  <c r="W438" i="10"/>
  <c r="AL438" i="10"/>
  <c r="K439" i="10"/>
  <c r="Y439" i="10"/>
  <c r="AP439" i="10"/>
  <c r="M440" i="10"/>
  <c r="AB440" i="10"/>
  <c r="AR440" i="10"/>
  <c r="O441" i="10"/>
  <c r="AD441" i="10"/>
  <c r="AT441" i="10"/>
  <c r="Q442" i="10"/>
  <c r="AF442" i="10"/>
  <c r="E443" i="10"/>
  <c r="S443" i="10"/>
  <c r="AH443" i="10"/>
  <c r="G444" i="10"/>
  <c r="U444" i="10"/>
  <c r="AJ444" i="10"/>
  <c r="I445" i="10"/>
  <c r="W445" i="10"/>
  <c r="AL445" i="10"/>
  <c r="K446" i="10"/>
  <c r="AP446" i="10"/>
  <c r="M447" i="10"/>
  <c r="AB447" i="10"/>
  <c r="AR447" i="10"/>
  <c r="O448" i="10"/>
  <c r="AD448" i="10"/>
  <c r="AT448" i="10"/>
  <c r="Q449" i="10"/>
  <c r="AF449" i="10"/>
  <c r="E450" i="10"/>
  <c r="S450" i="10"/>
  <c r="AH450" i="10"/>
  <c r="G451" i="10"/>
  <c r="U451" i="10"/>
  <c r="AJ451" i="10"/>
  <c r="I452" i="10"/>
  <c r="W452" i="10"/>
  <c r="AL452" i="10"/>
  <c r="K453" i="10"/>
  <c r="Y453" i="10"/>
  <c r="AP453" i="10"/>
  <c r="M454" i="10"/>
  <c r="AB454" i="10"/>
  <c r="AR454" i="10"/>
  <c r="O455" i="10"/>
  <c r="AD455" i="10"/>
  <c r="AT455" i="10"/>
  <c r="Q456" i="10"/>
  <c r="AF456" i="10"/>
  <c r="E457" i="10"/>
  <c r="S457" i="10"/>
  <c r="AH457" i="10"/>
  <c r="G458" i="10"/>
  <c r="U458" i="10"/>
  <c r="AJ458" i="10"/>
  <c r="I459" i="10"/>
  <c r="W459" i="10"/>
  <c r="K460" i="10"/>
  <c r="Y460" i="10"/>
  <c r="AP460" i="10"/>
  <c r="M461" i="10"/>
  <c r="AB461" i="10"/>
  <c r="AR461" i="10"/>
  <c r="O462" i="10"/>
  <c r="AD462" i="10"/>
  <c r="AT462" i="10"/>
  <c r="Q463" i="10"/>
  <c r="AF463" i="10"/>
  <c r="E464" i="10"/>
  <c r="S464" i="10"/>
  <c r="AH464" i="10"/>
  <c r="G465" i="10"/>
  <c r="U465" i="10"/>
  <c r="AJ465" i="10"/>
  <c r="I466" i="10"/>
  <c r="W466" i="10"/>
  <c r="AL466" i="10"/>
  <c r="K467" i="10"/>
  <c r="Y467" i="10"/>
  <c r="AP467" i="10"/>
  <c r="M468" i="10"/>
  <c r="AB468" i="10"/>
  <c r="AR468" i="10"/>
  <c r="O469" i="10"/>
  <c r="AD469" i="10"/>
  <c r="AT469" i="10"/>
  <c r="Q470" i="10"/>
  <c r="AF470" i="10"/>
  <c r="S471" i="10"/>
  <c r="AH471" i="10"/>
  <c r="G472" i="10"/>
  <c r="U472" i="10"/>
  <c r="AJ472" i="10"/>
  <c r="I473" i="10"/>
  <c r="W473" i="10"/>
  <c r="AL473" i="10"/>
  <c r="K474" i="10"/>
  <c r="Y474" i="10"/>
  <c r="AP474" i="10"/>
  <c r="M475" i="10"/>
  <c r="AB475" i="10"/>
  <c r="AR475" i="10"/>
  <c r="O476" i="10"/>
  <c r="AD476" i="10"/>
  <c r="AT476" i="10"/>
  <c r="Q477" i="10"/>
  <c r="AF477" i="10"/>
  <c r="E478" i="10"/>
  <c r="S478" i="10"/>
  <c r="AH478" i="10"/>
  <c r="G479" i="10"/>
  <c r="U479" i="10"/>
  <c r="AJ479" i="10"/>
  <c r="I480" i="10"/>
  <c r="W480" i="10"/>
  <c r="AL480" i="10"/>
  <c r="K481" i="10"/>
  <c r="Y481" i="10"/>
  <c r="AP481" i="10"/>
  <c r="M482" i="10"/>
  <c r="AB482" i="10"/>
  <c r="AR482" i="10"/>
  <c r="O483" i="10"/>
  <c r="AD483" i="10"/>
  <c r="AT483" i="10"/>
  <c r="Q484" i="10"/>
  <c r="AF484" i="10"/>
  <c r="E485" i="10"/>
  <c r="S485" i="10"/>
  <c r="AH485" i="10"/>
  <c r="G486" i="10"/>
  <c r="U486" i="10"/>
  <c r="AJ486" i="10"/>
  <c r="I487" i="10"/>
  <c r="W487" i="10"/>
  <c r="AL487" i="10"/>
  <c r="K488" i="10"/>
  <c r="Y488" i="10"/>
  <c r="AP488" i="10"/>
  <c r="M489" i="10"/>
  <c r="AB489" i="10"/>
  <c r="O571" i="10"/>
  <c r="AD571" i="10"/>
  <c r="AT571" i="10"/>
  <c r="Q572" i="10"/>
  <c r="AF572" i="10"/>
  <c r="E573" i="10"/>
  <c r="S573" i="10"/>
  <c r="AH573" i="10"/>
  <c r="G574" i="10"/>
  <c r="U574" i="10"/>
  <c r="AJ574" i="10"/>
  <c r="I575" i="10"/>
  <c r="W575" i="10"/>
  <c r="AL575" i="10"/>
  <c r="K576" i="10"/>
  <c r="Y576" i="10"/>
  <c r="AP576" i="10"/>
  <c r="M577" i="10"/>
  <c r="AB577" i="10"/>
  <c r="AR577" i="10"/>
  <c r="O578" i="10"/>
  <c r="AD578" i="10"/>
  <c r="AT578" i="10"/>
  <c r="Q579" i="10"/>
  <c r="AF579" i="10"/>
  <c r="E580" i="10"/>
  <c r="S580" i="10"/>
  <c r="AH580" i="10"/>
  <c r="G581" i="10"/>
  <c r="U581" i="10"/>
  <c r="AJ581" i="10"/>
  <c r="I582" i="10"/>
  <c r="W582" i="10"/>
  <c r="AL582" i="10"/>
  <c r="K545" i="10"/>
  <c r="Y545" i="10"/>
  <c r="AP545" i="10"/>
  <c r="M583" i="10"/>
  <c r="AB583" i="10"/>
  <c r="AR583" i="10"/>
  <c r="O584" i="10"/>
  <c r="AD584" i="10"/>
  <c r="AT584" i="10"/>
  <c r="Q585" i="10"/>
  <c r="AF585" i="10"/>
  <c r="E586" i="10"/>
  <c r="S586" i="10"/>
  <c r="AH586" i="10"/>
  <c r="G587" i="10"/>
  <c r="U587" i="10"/>
  <c r="AJ587" i="10"/>
  <c r="I588" i="10"/>
  <c r="W588" i="10"/>
  <c r="AL588" i="10"/>
  <c r="K589" i="10"/>
  <c r="Y589" i="10"/>
  <c r="AP589" i="10"/>
  <c r="M590" i="10"/>
  <c r="AB590" i="10"/>
  <c r="AR590" i="10"/>
  <c r="O591" i="10"/>
  <c r="AD591" i="10"/>
  <c r="AT591" i="10"/>
  <c r="Q592" i="10"/>
  <c r="AF592" i="10"/>
  <c r="E593" i="10"/>
  <c r="S593" i="10"/>
  <c r="AH593" i="10"/>
  <c r="G594" i="10"/>
  <c r="U594" i="10"/>
  <c r="AJ594" i="10"/>
  <c r="I595" i="10"/>
  <c r="W595" i="10"/>
  <c r="AL595" i="10"/>
  <c r="K596" i="10"/>
  <c r="Y596" i="10"/>
  <c r="AP596" i="10"/>
  <c r="M597" i="10"/>
  <c r="AB597" i="10"/>
  <c r="AR597" i="10"/>
  <c r="O598" i="10"/>
  <c r="AD598" i="10"/>
  <c r="AT598" i="10"/>
  <c r="Q599" i="10"/>
  <c r="AF599" i="10"/>
  <c r="W559" i="10"/>
  <c r="AL559" i="10"/>
  <c r="K560" i="10"/>
  <c r="Y560" i="10"/>
  <c r="AP560" i="10"/>
  <c r="M538" i="10"/>
  <c r="AB538" i="10"/>
  <c r="AR538" i="10"/>
  <c r="O561" i="10"/>
  <c r="AD561" i="10"/>
  <c r="AT561" i="10"/>
  <c r="E563" i="10"/>
  <c r="S563" i="10"/>
  <c r="AH563" i="10"/>
  <c r="G564" i="10"/>
  <c r="U564" i="10"/>
  <c r="AJ564" i="10"/>
  <c r="I565" i="10"/>
  <c r="W565" i="10"/>
  <c r="AL565" i="10"/>
  <c r="K553" i="10"/>
  <c r="Y553" i="10"/>
  <c r="AP553" i="10"/>
  <c r="M566" i="10"/>
  <c r="AB566" i="10"/>
  <c r="AR566" i="10"/>
  <c r="O567" i="10"/>
  <c r="AD567" i="10"/>
  <c r="AT567" i="10"/>
  <c r="Q568" i="10"/>
  <c r="AF568" i="10"/>
  <c r="E569" i="10"/>
  <c r="S569" i="10"/>
  <c r="AH569" i="10"/>
  <c r="G570" i="10"/>
  <c r="U570" i="10"/>
  <c r="AJ570" i="10"/>
  <c r="I571" i="10"/>
  <c r="W571" i="10"/>
  <c r="AL571" i="10"/>
  <c r="K572" i="10"/>
  <c r="Y572" i="10"/>
  <c r="AP572" i="10"/>
  <c r="M573" i="10"/>
  <c r="AB573" i="10"/>
  <c r="AR573" i="10"/>
  <c r="O574" i="10"/>
  <c r="AD574" i="10"/>
  <c r="AT574" i="10"/>
  <c r="Q575" i="10"/>
  <c r="AF575" i="10"/>
  <c r="E576" i="10"/>
  <c r="S576" i="10"/>
  <c r="AH576" i="10"/>
  <c r="G577" i="10"/>
  <c r="U577" i="10"/>
  <c r="AJ577" i="10"/>
  <c r="I578" i="10"/>
  <c r="W578" i="10"/>
  <c r="AL578" i="10"/>
  <c r="K579" i="10"/>
  <c r="Y579" i="10"/>
  <c r="AP579" i="10"/>
  <c r="M580" i="10"/>
  <c r="AB580" i="10"/>
  <c r="AR580" i="10"/>
  <c r="O581" i="10"/>
  <c r="AD581" i="10"/>
  <c r="AT581" i="10"/>
  <c r="Q582" i="10"/>
  <c r="AF582" i="10"/>
  <c r="E545" i="10"/>
  <c r="S545" i="10"/>
  <c r="AH545" i="10"/>
  <c r="G583" i="10"/>
  <c r="U583" i="10"/>
  <c r="AJ583" i="10"/>
  <c r="I584" i="10"/>
  <c r="W584" i="10"/>
  <c r="AL584" i="10"/>
  <c r="K585" i="10"/>
  <c r="Y585" i="10"/>
  <c r="AP585" i="10"/>
  <c r="M586" i="10"/>
  <c r="AB586" i="10"/>
  <c r="AR586" i="10"/>
  <c r="O587" i="10"/>
  <c r="AD587" i="10"/>
  <c r="AT587" i="10"/>
  <c r="Q588" i="10"/>
  <c r="AF588" i="10"/>
  <c r="E589" i="10"/>
  <c r="S589" i="10"/>
  <c r="AH589" i="10"/>
  <c r="G590" i="10"/>
  <c r="U590" i="10"/>
  <c r="AJ590" i="10"/>
  <c r="I591" i="10"/>
  <c r="W591" i="10"/>
  <c r="AL591" i="10"/>
  <c r="K592" i="10"/>
  <c r="Y592" i="10"/>
  <c r="AP592" i="10"/>
  <c r="M593" i="10"/>
  <c r="AB593" i="10"/>
  <c r="AR593" i="10"/>
  <c r="O594" i="10"/>
  <c r="AD594" i="10"/>
  <c r="AT594" i="10"/>
  <c r="Q595" i="10"/>
  <c r="AF595" i="10"/>
  <c r="E596" i="10"/>
  <c r="S596" i="10"/>
  <c r="AH596" i="10"/>
  <c r="G597" i="10"/>
  <c r="U597" i="10"/>
  <c r="AJ597" i="10"/>
  <c r="I598" i="10"/>
  <c r="W598" i="10"/>
  <c r="AL598" i="10"/>
  <c r="K599" i="10"/>
  <c r="Y599" i="10"/>
  <c r="AP599" i="10"/>
  <c r="P404" i="10"/>
  <c r="AK407" i="10"/>
  <c r="R405" i="10"/>
  <c r="H407" i="10"/>
  <c r="T406" i="10"/>
  <c r="V404" i="10"/>
  <c r="AQ406" i="10"/>
  <c r="AE408" i="10"/>
  <c r="F410" i="10"/>
  <c r="H411" i="10"/>
  <c r="AM412" i="10"/>
  <c r="AC414" i="10"/>
  <c r="R416" i="10"/>
  <c r="P422" i="10"/>
  <c r="AS428" i="10"/>
  <c r="J405" i="10"/>
  <c r="Z406" i="10"/>
  <c r="P408" i="10"/>
  <c r="T410" i="10"/>
  <c r="AK411" i="10"/>
  <c r="L413" i="10"/>
  <c r="N414" i="10"/>
  <c r="P415" i="10"/>
  <c r="F417" i="10"/>
  <c r="V418" i="10"/>
  <c r="X419" i="10"/>
  <c r="Z420" i="10"/>
  <c r="AC421" i="10"/>
  <c r="R423" i="10"/>
  <c r="X426" i="10"/>
  <c r="P429" i="10"/>
  <c r="D405" i="10"/>
  <c r="F406" i="10"/>
  <c r="AI406" i="10"/>
  <c r="J408" i="10"/>
  <c r="H404" i="10"/>
  <c r="X405" i="10"/>
  <c r="L406" i="10"/>
  <c r="AC407" i="10"/>
  <c r="AS407" i="10"/>
  <c r="D409" i="10"/>
  <c r="AG409" i="10"/>
  <c r="AI410" i="10"/>
  <c r="V411" i="10"/>
  <c r="J412" i="10"/>
  <c r="X412" i="10"/>
  <c r="Z413" i="10"/>
  <c r="AQ413" i="10"/>
  <c r="AS414" i="10"/>
  <c r="AE415" i="10"/>
  <c r="D416" i="10"/>
  <c r="AG416" i="10"/>
  <c r="T417" i="10"/>
  <c r="AI417" i="10"/>
  <c r="H418" i="10"/>
  <c r="AK418" i="10"/>
  <c r="J419" i="10"/>
  <c r="AM419" i="10"/>
  <c r="L420" i="10"/>
  <c r="AQ420" i="10"/>
  <c r="N421" i="10"/>
  <c r="AS421" i="10"/>
  <c r="AE422" i="10"/>
  <c r="D423" i="10"/>
  <c r="AG423" i="10"/>
  <c r="F424" i="10"/>
  <c r="T424" i="10"/>
  <c r="AI424" i="10"/>
  <c r="H425" i="10"/>
  <c r="V425" i="10"/>
  <c r="AK425" i="10"/>
  <c r="J426" i="10"/>
  <c r="AM426" i="10"/>
  <c r="L427" i="10"/>
  <c r="Z427" i="10"/>
  <c r="AQ427" i="10"/>
  <c r="AE404" i="10"/>
  <c r="AG405" i="10"/>
  <c r="V407" i="10"/>
  <c r="AK404" i="10"/>
  <c r="AM405" i="10"/>
  <c r="N407" i="10"/>
  <c r="R409" i="10"/>
  <c r="N428" i="10"/>
  <c r="AG430" i="10"/>
  <c r="AK432" i="10"/>
  <c r="Z434" i="10"/>
  <c r="P436" i="10"/>
  <c r="F438" i="10"/>
  <c r="AK439" i="10"/>
  <c r="Z441" i="10"/>
  <c r="P443" i="10"/>
  <c r="F445" i="10"/>
  <c r="AK446" i="10"/>
  <c r="Z448" i="10"/>
  <c r="AE450" i="10"/>
  <c r="T452" i="10"/>
  <c r="J454" i="10"/>
  <c r="AQ455" i="10"/>
  <c r="AE457" i="10"/>
  <c r="T459" i="10"/>
  <c r="J461" i="10"/>
  <c r="AQ462" i="10"/>
  <c r="P464" i="10"/>
  <c r="F466" i="10"/>
  <c r="V467" i="10"/>
  <c r="X468" i="10"/>
  <c r="Z469" i="10"/>
  <c r="AC470" i="10"/>
  <c r="AE471" i="10"/>
  <c r="F473" i="10"/>
  <c r="H474" i="10"/>
  <c r="J475" i="10"/>
  <c r="Z476" i="10"/>
  <c r="AC477" i="10"/>
  <c r="AE478" i="10"/>
  <c r="AG479" i="10"/>
  <c r="AI480" i="10"/>
  <c r="AK481" i="10"/>
  <c r="AM482" i="10"/>
  <c r="Z483" i="10"/>
  <c r="AC484" i="10"/>
  <c r="AE485" i="10"/>
  <c r="AG486" i="10"/>
  <c r="AI487" i="10"/>
  <c r="V488" i="10"/>
  <c r="AK488" i="10"/>
  <c r="J489" i="10"/>
  <c r="X489" i="10"/>
  <c r="AM489" i="10"/>
  <c r="L490" i="10"/>
  <c r="Z490" i="10"/>
  <c r="AQ490" i="10"/>
  <c r="N491" i="10"/>
  <c r="AS491" i="10"/>
  <c r="AE492" i="10"/>
  <c r="D493" i="10"/>
  <c r="R493" i="10"/>
  <c r="AG493" i="10"/>
  <c r="F494" i="10"/>
  <c r="T494" i="10"/>
  <c r="AI494" i="10"/>
  <c r="H495" i="10"/>
  <c r="V495" i="10"/>
  <c r="AK495" i="10"/>
  <c r="J496" i="10"/>
  <c r="X496" i="10"/>
  <c r="AM496" i="10"/>
  <c r="L497" i="10"/>
  <c r="Z497" i="10"/>
  <c r="AQ497" i="10"/>
  <c r="N498" i="10"/>
  <c r="AC498" i="10"/>
  <c r="AS498" i="10"/>
  <c r="P499" i="10"/>
  <c r="AE499" i="10"/>
  <c r="D500" i="10"/>
  <c r="R500" i="10"/>
  <c r="AG500" i="10"/>
  <c r="F501" i="10"/>
  <c r="T501" i="10"/>
  <c r="AI501" i="10"/>
  <c r="H502" i="10"/>
  <c r="V502" i="10"/>
  <c r="AK502" i="10"/>
  <c r="J503" i="10"/>
  <c r="X503" i="10"/>
  <c r="AM503" i="10"/>
  <c r="L504" i="10"/>
  <c r="Z504" i="10"/>
  <c r="AQ504" i="10"/>
  <c r="N505" i="10"/>
  <c r="AC505" i="10"/>
  <c r="AS505" i="10"/>
  <c r="P506" i="10"/>
  <c r="AE506" i="10"/>
  <c r="D507" i="10"/>
  <c r="R507" i="10"/>
  <c r="AG507" i="10"/>
  <c r="F508" i="10"/>
  <c r="T508" i="10"/>
  <c r="AI508" i="10"/>
  <c r="H509" i="10"/>
  <c r="V509" i="10"/>
  <c r="AK509" i="10"/>
  <c r="J510" i="10"/>
  <c r="X510" i="10"/>
  <c r="AM510" i="10"/>
  <c r="L511" i="10"/>
  <c r="Z511" i="10"/>
  <c r="AQ511" i="10"/>
  <c r="N512" i="10"/>
  <c r="AC512" i="10"/>
  <c r="AS512" i="10"/>
  <c r="P513" i="10"/>
  <c r="AE513" i="10"/>
  <c r="D514" i="10"/>
  <c r="R514" i="10"/>
  <c r="AG514" i="10"/>
  <c r="F515" i="10"/>
  <c r="T515" i="10"/>
  <c r="AI515" i="10"/>
  <c r="H516" i="10"/>
  <c r="V516" i="10"/>
  <c r="AK516" i="10"/>
  <c r="J517" i="10"/>
  <c r="X517" i="10"/>
  <c r="AM517" i="10"/>
  <c r="L518" i="10"/>
  <c r="Z518" i="10"/>
  <c r="AQ518" i="10"/>
  <c r="N519" i="10"/>
  <c r="AC519" i="10"/>
  <c r="AS519" i="10"/>
  <c r="P520" i="10"/>
  <c r="AE520" i="10"/>
  <c r="D521" i="10"/>
  <c r="R521" i="10"/>
  <c r="AG521" i="10"/>
  <c r="F522" i="10"/>
  <c r="T522" i="10"/>
  <c r="AI522" i="10"/>
  <c r="H523" i="10"/>
  <c r="V523" i="10"/>
  <c r="AK523" i="10"/>
  <c r="J524" i="10"/>
  <c r="X524" i="10"/>
  <c r="AM524" i="10"/>
  <c r="L525" i="10"/>
  <c r="Z525" i="10"/>
  <c r="AQ525" i="10"/>
  <c r="N526" i="10"/>
  <c r="AC526" i="10"/>
  <c r="AS526" i="10"/>
  <c r="P527" i="10"/>
  <c r="AE527" i="10"/>
  <c r="F528" i="10"/>
  <c r="T528" i="10"/>
  <c r="AI528" i="10"/>
  <c r="H529" i="10"/>
  <c r="V529" i="10"/>
  <c r="AK529" i="10"/>
  <c r="J530" i="10"/>
  <c r="X530" i="10"/>
  <c r="AM530" i="10"/>
  <c r="L531" i="10"/>
  <c r="Z531" i="10"/>
  <c r="AQ531" i="10"/>
  <c r="N532" i="10"/>
  <c r="AC532" i="10"/>
  <c r="AS532" i="10"/>
  <c r="R430" i="10"/>
  <c r="H432" i="10"/>
  <c r="N435" i="10"/>
  <c r="D437" i="10"/>
  <c r="AI438" i="10"/>
  <c r="AM440" i="10"/>
  <c r="AC442" i="10"/>
  <c r="D444" i="10"/>
  <c r="AI445" i="10"/>
  <c r="X447" i="10"/>
  <c r="N449" i="10"/>
  <c r="AG451" i="10"/>
  <c r="V453" i="10"/>
  <c r="L455" i="10"/>
  <c r="AS456" i="10"/>
  <c r="D458" i="10"/>
  <c r="X461" i="10"/>
  <c r="N463" i="10"/>
  <c r="D465" i="10"/>
  <c r="H467" i="10"/>
  <c r="J468" i="10"/>
  <c r="L469" i="10"/>
  <c r="N470" i="10"/>
  <c r="P471" i="10"/>
  <c r="AG472" i="10"/>
  <c r="V474" i="10"/>
  <c r="X475" i="10"/>
  <c r="L476" i="10"/>
  <c r="N477" i="10"/>
  <c r="D479" i="10"/>
  <c r="F480" i="10"/>
  <c r="H481" i="10"/>
  <c r="J482" i="10"/>
  <c r="L483" i="10"/>
  <c r="N484" i="10"/>
  <c r="P485" i="10"/>
  <c r="R486" i="10"/>
  <c r="F487" i="10"/>
  <c r="H488" i="10"/>
  <c r="P492" i="10"/>
  <c r="W404" i="10"/>
  <c r="K405" i="10"/>
  <c r="AP405" i="10"/>
  <c r="AB406" i="10"/>
  <c r="O407" i="10"/>
  <c r="AT407" i="10"/>
  <c r="AF408" i="10"/>
  <c r="S409" i="10"/>
  <c r="G410" i="10"/>
  <c r="U410" i="10"/>
  <c r="I411" i="10"/>
  <c r="AL411" i="10"/>
  <c r="Y412" i="10"/>
  <c r="M413" i="10"/>
  <c r="AR413" i="10"/>
  <c r="AD414" i="10"/>
  <c r="Q415" i="10"/>
  <c r="E416" i="10"/>
  <c r="AH416" i="10"/>
  <c r="U417" i="10"/>
  <c r="I418" i="10"/>
  <c r="AL418" i="10"/>
  <c r="Y419" i="10"/>
  <c r="M420" i="10"/>
  <c r="AR420" i="10"/>
  <c r="AD421" i="10"/>
  <c r="Q422" i="10"/>
  <c r="E423" i="10"/>
  <c r="AH423" i="10"/>
  <c r="U424" i="10"/>
  <c r="I425" i="10"/>
  <c r="AL425" i="10"/>
  <c r="Y426" i="10"/>
  <c r="M427" i="10"/>
  <c r="AR427" i="10"/>
  <c r="AD428" i="10"/>
  <c r="AT428" i="10"/>
  <c r="AF429" i="10"/>
  <c r="S430" i="10"/>
  <c r="G431" i="10"/>
  <c r="U431" i="10"/>
  <c r="I432" i="10"/>
  <c r="AL432" i="10"/>
  <c r="Y433" i="10"/>
  <c r="M434" i="10"/>
  <c r="AB434" i="10"/>
  <c r="O435" i="10"/>
  <c r="AT435" i="10"/>
  <c r="AF436" i="10"/>
  <c r="E437" i="10"/>
  <c r="AH437" i="10"/>
  <c r="U438" i="10"/>
  <c r="I439" i="10"/>
  <c r="AL439" i="10"/>
  <c r="Y440" i="10"/>
  <c r="M441" i="10"/>
  <c r="AR441" i="10"/>
  <c r="AD442" i="10"/>
  <c r="Q443" i="10"/>
  <c r="E444" i="10"/>
  <c r="AH444" i="10"/>
  <c r="U445" i="10"/>
  <c r="I446" i="10"/>
  <c r="W446" i="10"/>
  <c r="K447" i="10"/>
  <c r="AP447" i="10"/>
  <c r="AB448" i="10"/>
  <c r="O449" i="10"/>
  <c r="AT449" i="10"/>
  <c r="S451" i="10"/>
  <c r="G452" i="10"/>
  <c r="U452" i="10"/>
  <c r="I453" i="10"/>
  <c r="AL453" i="10"/>
  <c r="Y454" i="10"/>
  <c r="M455" i="10"/>
  <c r="AR455" i="10"/>
  <c r="AD456" i="10"/>
  <c r="Q457" i="10"/>
  <c r="AF457" i="10"/>
  <c r="S458" i="10"/>
  <c r="G459" i="10"/>
  <c r="W460" i="10"/>
  <c r="K461" i="10"/>
  <c r="Y461" i="10"/>
  <c r="M462" i="10"/>
  <c r="AR462" i="10"/>
  <c r="AD463" i="10"/>
  <c r="Q464" i="10"/>
  <c r="E465" i="10"/>
  <c r="AH465" i="10"/>
  <c r="G466" i="10"/>
  <c r="AJ466" i="10"/>
  <c r="W467" i="10"/>
  <c r="AL467" i="10"/>
  <c r="Y468" i="10"/>
  <c r="AP468" i="10"/>
  <c r="M469" i="10"/>
  <c r="AR469" i="10"/>
  <c r="O470" i="10"/>
  <c r="AD470" i="10"/>
  <c r="Q471" i="10"/>
  <c r="AF471" i="10"/>
  <c r="E472" i="10"/>
  <c r="AH472" i="10"/>
  <c r="G473" i="10"/>
  <c r="U473" i="10"/>
  <c r="AJ473" i="10"/>
  <c r="I474" i="10"/>
  <c r="AL474" i="10"/>
  <c r="K475" i="10"/>
  <c r="Y475" i="10"/>
  <c r="AP475" i="10"/>
  <c r="M476" i="10"/>
  <c r="AB476" i="10"/>
  <c r="AR476" i="10"/>
  <c r="O477" i="10"/>
  <c r="AD477" i="10"/>
  <c r="AT477" i="10"/>
  <c r="Q478" i="10"/>
  <c r="AF478" i="10"/>
  <c r="E479" i="10"/>
  <c r="W509" i="10"/>
  <c r="T431" i="10"/>
  <c r="J433" i="10"/>
  <c r="AQ434" i="10"/>
  <c r="AE436" i="10"/>
  <c r="T438" i="10"/>
  <c r="J440" i="10"/>
  <c r="N442" i="10"/>
  <c r="R444" i="10"/>
  <c r="H446" i="10"/>
  <c r="L448" i="10"/>
  <c r="AC449" i="10"/>
  <c r="R451" i="10"/>
  <c r="H453" i="10"/>
  <c r="AM454" i="10"/>
  <c r="AC456" i="10"/>
  <c r="F459" i="10"/>
  <c r="AK460" i="10"/>
  <c r="L462" i="10"/>
  <c r="AS463" i="10"/>
  <c r="R465" i="10"/>
  <c r="AI466" i="10"/>
  <c r="AK467" i="10"/>
  <c r="AM468" i="10"/>
  <c r="AQ469" i="10"/>
  <c r="AS470" i="10"/>
  <c r="R472" i="10"/>
  <c r="AI473" i="10"/>
  <c r="AK474" i="10"/>
  <c r="AM475" i="10"/>
  <c r="AQ476" i="10"/>
  <c r="P478" i="10"/>
  <c r="R479" i="10"/>
  <c r="T480" i="10"/>
  <c r="V481" i="10"/>
  <c r="X482" i="10"/>
  <c r="AQ483" i="10"/>
  <c r="AS484" i="10"/>
  <c r="D486" i="10"/>
  <c r="T487" i="10"/>
  <c r="AC491" i="10"/>
  <c r="I404" i="10"/>
  <c r="AL404" i="10"/>
  <c r="Y405" i="10"/>
  <c r="M406" i="10"/>
  <c r="AR406" i="10"/>
  <c r="AD407" i="10"/>
  <c r="Q408" i="10"/>
  <c r="E409" i="10"/>
  <c r="AH409" i="10"/>
  <c r="AJ410" i="10"/>
  <c r="W411" i="10"/>
  <c r="K412" i="10"/>
  <c r="AP412" i="10"/>
  <c r="AB413" i="10"/>
  <c r="O414" i="10"/>
  <c r="AT414" i="10"/>
  <c r="S416" i="10"/>
  <c r="G417" i="10"/>
  <c r="AJ417" i="10"/>
  <c r="W418" i="10"/>
  <c r="K419" i="10"/>
  <c r="AP419" i="10"/>
  <c r="AB420" i="10"/>
  <c r="O421" i="10"/>
  <c r="AT421" i="10"/>
  <c r="AF422" i="10"/>
  <c r="S423" i="10"/>
  <c r="G424" i="10"/>
  <c r="AJ424" i="10"/>
  <c r="W425" i="10"/>
  <c r="K426" i="10"/>
  <c r="AP426" i="10"/>
  <c r="AB427" i="10"/>
  <c r="O428" i="10"/>
  <c r="Q429" i="10"/>
  <c r="E430" i="10"/>
  <c r="AH430" i="10"/>
  <c r="AJ431" i="10"/>
  <c r="W432" i="10"/>
  <c r="K433" i="10"/>
  <c r="AP433" i="10"/>
  <c r="AR434" i="10"/>
  <c r="AD435" i="10"/>
  <c r="Q436" i="10"/>
  <c r="S437" i="10"/>
  <c r="G438" i="10"/>
  <c r="AJ438" i="10"/>
  <c r="W439" i="10"/>
  <c r="K440" i="10"/>
  <c r="AP440" i="10"/>
  <c r="AB441" i="10"/>
  <c r="O442" i="10"/>
  <c r="AT442" i="10"/>
  <c r="AF443" i="10"/>
  <c r="S444" i="10"/>
  <c r="G445" i="10"/>
  <c r="AJ445" i="10"/>
  <c r="AL446" i="10"/>
  <c r="Y447" i="10"/>
  <c r="M448" i="10"/>
  <c r="AR448" i="10"/>
  <c r="AD449" i="10"/>
  <c r="Q450" i="10"/>
  <c r="E451" i="10"/>
  <c r="AH451" i="10"/>
  <c r="AJ452" i="10"/>
  <c r="W453" i="10"/>
  <c r="K454" i="10"/>
  <c r="AP454" i="10"/>
  <c r="AB455" i="10"/>
  <c r="O456" i="10"/>
  <c r="AT456" i="10"/>
  <c r="E458" i="10"/>
  <c r="AH458" i="10"/>
  <c r="U459" i="10"/>
  <c r="I460" i="10"/>
  <c r="AL460" i="10"/>
  <c r="AP461" i="10"/>
  <c r="AB462" i="10"/>
  <c r="O463" i="10"/>
  <c r="AT463" i="10"/>
  <c r="AF464" i="10"/>
  <c r="S465" i="10"/>
  <c r="U466" i="10"/>
  <c r="I467" i="10"/>
  <c r="K468" i="10"/>
  <c r="AB469" i="10"/>
  <c r="AT470" i="10"/>
  <c r="S472" i="10"/>
  <c r="W474" i="10"/>
  <c r="S479" i="10"/>
  <c r="AE429" i="10"/>
  <c r="F431" i="10"/>
  <c r="V432" i="10"/>
  <c r="L434" i="10"/>
  <c r="AS435" i="10"/>
  <c r="R437" i="10"/>
  <c r="H439" i="10"/>
  <c r="X440" i="10"/>
  <c r="AQ441" i="10"/>
  <c r="AE443" i="10"/>
  <c r="T445" i="10"/>
  <c r="J447" i="10"/>
  <c r="AQ448" i="10"/>
  <c r="P450" i="10"/>
  <c r="F452" i="10"/>
  <c r="AK453" i="10"/>
  <c r="Z455" i="10"/>
  <c r="P457" i="10"/>
  <c r="R458" i="10"/>
  <c r="H460" i="10"/>
  <c r="AM461" i="10"/>
  <c r="AC463" i="10"/>
  <c r="AG465" i="10"/>
  <c r="T473" i="10"/>
  <c r="D430" i="10"/>
  <c r="AI431" i="10"/>
  <c r="AM433" i="10"/>
  <c r="AC435" i="10"/>
  <c r="AG437" i="10"/>
  <c r="V439" i="10"/>
  <c r="L441" i="10"/>
  <c r="AS442" i="10"/>
  <c r="AG444" i="10"/>
  <c r="V446" i="10"/>
  <c r="AM447" i="10"/>
  <c r="AS449" i="10"/>
  <c r="D451" i="10"/>
  <c r="AI452" i="10"/>
  <c r="X454" i="10"/>
  <c r="N456" i="10"/>
  <c r="AG458" i="10"/>
  <c r="V460" i="10"/>
  <c r="Z462" i="10"/>
  <c r="AE464" i="10"/>
  <c r="D472" i="10"/>
  <c r="AH479" i="10"/>
  <c r="G480" i="10"/>
  <c r="U480" i="10"/>
  <c r="AJ480" i="10"/>
  <c r="I481" i="10"/>
  <c r="W481" i="10"/>
  <c r="AL481" i="10"/>
  <c r="K482" i="10"/>
  <c r="Y482" i="10"/>
  <c r="AP482" i="10"/>
  <c r="M483" i="10"/>
  <c r="AB483" i="10"/>
  <c r="AR483" i="10"/>
  <c r="O484" i="10"/>
  <c r="AD484" i="10"/>
  <c r="AT484" i="10"/>
  <c r="Q485" i="10"/>
  <c r="AF485" i="10"/>
  <c r="E486" i="10"/>
  <c r="S486" i="10"/>
  <c r="AH486" i="10"/>
  <c r="G487" i="10"/>
  <c r="U487" i="10"/>
  <c r="AJ487" i="10"/>
  <c r="I488" i="10"/>
  <c r="W488" i="10"/>
  <c r="AL488" i="10"/>
  <c r="K489" i="10"/>
  <c r="Y489" i="10"/>
  <c r="AP489" i="10"/>
  <c r="M490" i="10"/>
  <c r="AB490" i="10"/>
  <c r="AR490" i="10"/>
  <c r="O491" i="10"/>
  <c r="AD491" i="10"/>
  <c r="AT491" i="10"/>
  <c r="Q492" i="10"/>
  <c r="AF492" i="10"/>
  <c r="E493" i="10"/>
  <c r="S493" i="10"/>
  <c r="AH493" i="10"/>
  <c r="G494" i="10"/>
  <c r="U494" i="10"/>
  <c r="AJ494" i="10"/>
  <c r="I495" i="10"/>
  <c r="W495" i="10"/>
  <c r="AL495" i="10"/>
  <c r="K496" i="10"/>
  <c r="Y496" i="10"/>
  <c r="AP496" i="10"/>
  <c r="M497" i="10"/>
  <c r="AB497" i="10"/>
  <c r="AR497" i="10"/>
  <c r="O498" i="10"/>
  <c r="AD498" i="10"/>
  <c r="AT498" i="10"/>
  <c r="Q499" i="10"/>
  <c r="AF499" i="10"/>
  <c r="E500" i="10"/>
  <c r="S500" i="10"/>
  <c r="AH500" i="10"/>
  <c r="G501" i="10"/>
  <c r="U501" i="10"/>
  <c r="AJ501" i="10"/>
  <c r="I502" i="10"/>
  <c r="W502" i="10"/>
  <c r="AL502" i="10"/>
  <c r="K503" i="10"/>
  <c r="Y503" i="10"/>
  <c r="AP503" i="10"/>
  <c r="M504" i="10"/>
  <c r="AB504" i="10"/>
  <c r="AR504" i="10"/>
  <c r="O505" i="10"/>
  <c r="AD505" i="10"/>
  <c r="AT505" i="10"/>
  <c r="Q506" i="10"/>
  <c r="AF506" i="10"/>
  <c r="E507" i="10"/>
  <c r="S507" i="10"/>
  <c r="AH507" i="10"/>
  <c r="G508" i="10"/>
  <c r="U508" i="10"/>
  <c r="AJ508" i="10"/>
  <c r="I509" i="10"/>
  <c r="K600" i="10"/>
  <c r="S488" i="10"/>
  <c r="AH488" i="10"/>
  <c r="G489" i="10"/>
  <c r="U489" i="10"/>
  <c r="AJ489" i="10"/>
  <c r="I490" i="10"/>
  <c r="W490" i="10"/>
  <c r="AL490" i="10"/>
  <c r="K491" i="10"/>
  <c r="Y491" i="10"/>
  <c r="AP491" i="10"/>
  <c r="M492" i="10"/>
  <c r="AB492" i="10"/>
  <c r="AR492" i="10"/>
  <c r="O493" i="10"/>
  <c r="AD493" i="10"/>
  <c r="AT493" i="10"/>
  <c r="Q494" i="10"/>
  <c r="AF494" i="10"/>
  <c r="E495" i="10"/>
  <c r="S495" i="10"/>
  <c r="AH495" i="10"/>
  <c r="G496" i="10"/>
  <c r="U496" i="10"/>
  <c r="AJ496" i="10"/>
  <c r="I497" i="10"/>
  <c r="W497" i="10"/>
  <c r="AL497" i="10"/>
  <c r="K498" i="10"/>
  <c r="Y498" i="10"/>
  <c r="AP498" i="10"/>
  <c r="M499" i="10"/>
  <c r="AB499" i="10"/>
  <c r="AR499" i="10"/>
  <c r="O500" i="10"/>
  <c r="AD500" i="10"/>
  <c r="AT500" i="10"/>
  <c r="Q501" i="10"/>
  <c r="AF501" i="10"/>
  <c r="E502" i="10"/>
  <c r="S502" i="10"/>
  <c r="AH502" i="10"/>
  <c r="G503" i="10"/>
  <c r="U503" i="10"/>
  <c r="AJ503" i="10"/>
  <c r="I504" i="10"/>
  <c r="W504" i="10"/>
  <c r="AL504" i="10"/>
  <c r="K505" i="10"/>
  <c r="Y505" i="10"/>
  <c r="AP505" i="10"/>
  <c r="M506" i="10"/>
  <c r="AB506" i="10"/>
  <c r="AR506" i="10"/>
  <c r="O507" i="10"/>
  <c r="AD507" i="10"/>
  <c r="AT507" i="10"/>
  <c r="Q508" i="10"/>
  <c r="AF508" i="10"/>
  <c r="E509" i="10"/>
  <c r="S509" i="10"/>
  <c r="AH509" i="10"/>
  <c r="G510" i="10"/>
  <c r="U510" i="10"/>
  <c r="AJ510" i="10"/>
  <c r="I511" i="10"/>
  <c r="W511" i="10"/>
  <c r="AL511" i="10"/>
  <c r="K512" i="10"/>
  <c r="Y512" i="10"/>
  <c r="AP512" i="10"/>
  <c r="M513" i="10"/>
  <c r="AB513" i="10"/>
  <c r="AR513" i="10"/>
  <c r="O514" i="10"/>
  <c r="AD514" i="10"/>
  <c r="AT514" i="10"/>
  <c r="Q515" i="10"/>
  <c r="AF515" i="10"/>
  <c r="E516" i="10"/>
  <c r="S516" i="10"/>
  <c r="AH516" i="10"/>
  <c r="G517" i="10"/>
  <c r="AL509" i="10"/>
  <c r="K510" i="10"/>
  <c r="Y510" i="10"/>
  <c r="AP510" i="10"/>
  <c r="M511" i="10"/>
  <c r="AB511" i="10"/>
  <c r="AR511" i="10"/>
  <c r="O512" i="10"/>
  <c r="AD512" i="10"/>
  <c r="AT512" i="10"/>
  <c r="Q513" i="10"/>
  <c r="AF513" i="10"/>
  <c r="E514" i="10"/>
  <c r="S514" i="10"/>
  <c r="AH514" i="10"/>
  <c r="G515" i="10"/>
  <c r="U515" i="10"/>
  <c r="AJ515" i="10"/>
  <c r="I516" i="10"/>
  <c r="W516" i="10"/>
  <c r="AL516" i="10"/>
  <c r="K517" i="10"/>
  <c r="Y517" i="10"/>
  <c r="AP517" i="10"/>
  <c r="M518" i="10"/>
  <c r="AB518" i="10"/>
  <c r="AR518" i="10"/>
  <c r="O519" i="10"/>
  <c r="AD519" i="10"/>
  <c r="AT519" i="10"/>
  <c r="Q520" i="10"/>
  <c r="AF520" i="10"/>
  <c r="E521" i="10"/>
  <c r="S521" i="10"/>
  <c r="AH521" i="10"/>
  <c r="G522" i="10"/>
  <c r="U522" i="10"/>
  <c r="AJ522" i="10"/>
  <c r="I523" i="10"/>
  <c r="W523" i="10"/>
  <c r="AL523" i="10"/>
  <c r="K524" i="10"/>
  <c r="Y524" i="10"/>
  <c r="AP524" i="10"/>
  <c r="M525" i="10"/>
  <c r="AB525" i="10"/>
  <c r="AR525" i="10"/>
  <c r="O526" i="10"/>
  <c r="AD526" i="10"/>
  <c r="AT526" i="10"/>
  <c r="Q527" i="10"/>
  <c r="AF527" i="10"/>
  <c r="G528" i="10"/>
  <c r="U528" i="10"/>
  <c r="AJ528" i="10"/>
  <c r="I529" i="10"/>
  <c r="W529" i="10"/>
  <c r="AL529" i="10"/>
  <c r="K530" i="10"/>
  <c r="Y530" i="10"/>
  <c r="AP530" i="10"/>
  <c r="M531" i="10"/>
  <c r="AB531" i="10"/>
  <c r="AR531" i="10"/>
  <c r="O532" i="10"/>
  <c r="AD532" i="10"/>
  <c r="AT532" i="10"/>
  <c r="Q533" i="10"/>
  <c r="AF533" i="10"/>
  <c r="E534" i="10"/>
  <c r="S534" i="10"/>
  <c r="AH534" i="10"/>
  <c r="G535" i="10"/>
  <c r="U535" i="10"/>
  <c r="AJ535" i="10"/>
  <c r="I536" i="10"/>
  <c r="W536" i="10"/>
  <c r="AL536" i="10"/>
  <c r="K537" i="10"/>
  <c r="Y537" i="10"/>
  <c r="AP537" i="10"/>
  <c r="M539" i="10"/>
  <c r="AB539" i="10"/>
  <c r="AR539" i="10"/>
  <c r="O540" i="10"/>
  <c r="AD540" i="10"/>
  <c r="AT540" i="10"/>
  <c r="Q541" i="10"/>
  <c r="AF541" i="10"/>
  <c r="E542" i="10"/>
  <c r="S542" i="10"/>
  <c r="AH542" i="10"/>
  <c r="G543" i="10"/>
  <c r="U543" i="10"/>
  <c r="AJ543" i="10"/>
  <c r="I544" i="10"/>
  <c r="W544" i="10"/>
  <c r="AL544" i="10"/>
  <c r="K546" i="10"/>
  <c r="Y546" i="10"/>
  <c r="AP546" i="10"/>
  <c r="M547" i="10"/>
  <c r="AB547" i="10"/>
  <c r="AR547" i="10"/>
  <c r="O548" i="10"/>
  <c r="AD548" i="10"/>
  <c r="AT548" i="10"/>
  <c r="Q549" i="10"/>
  <c r="AF549" i="10"/>
  <c r="E550" i="10"/>
  <c r="S550" i="10"/>
  <c r="AH550" i="10"/>
  <c r="G551" i="10"/>
  <c r="U551" i="10"/>
  <c r="AJ551" i="10"/>
  <c r="I552" i="10"/>
  <c r="W552" i="10"/>
  <c r="AL552" i="10"/>
  <c r="K554" i="10"/>
  <c r="Y554" i="10"/>
  <c r="AP554" i="10"/>
  <c r="M555" i="10"/>
  <c r="AB555" i="10"/>
  <c r="AR555" i="10"/>
  <c r="O556" i="10"/>
  <c r="AD556" i="10"/>
  <c r="AT556" i="10"/>
  <c r="Q557" i="10"/>
  <c r="AF557" i="10"/>
  <c r="E558" i="10"/>
  <c r="S558" i="10"/>
  <c r="AH558" i="10"/>
  <c r="G559" i="10"/>
  <c r="U559" i="10"/>
  <c r="AJ559" i="10"/>
  <c r="I560" i="10"/>
  <c r="W560" i="10"/>
  <c r="AL560" i="10"/>
  <c r="K538" i="10"/>
  <c r="Y538" i="10"/>
  <c r="AP538" i="10"/>
  <c r="M561" i="10"/>
  <c r="AB561" i="10"/>
  <c r="AR561" i="10"/>
  <c r="Q563" i="10"/>
  <c r="AF563" i="10"/>
  <c r="E564" i="10"/>
  <c r="S564" i="10"/>
  <c r="AH564" i="10"/>
  <c r="G565" i="10"/>
  <c r="U565" i="10"/>
  <c r="AJ565" i="10"/>
  <c r="I553" i="10"/>
  <c r="W553" i="10"/>
  <c r="AL553" i="10"/>
  <c r="K566" i="10"/>
  <c r="Y566" i="10"/>
  <c r="AP566" i="10"/>
  <c r="M567" i="10"/>
  <c r="AB567" i="10"/>
  <c r="AR567" i="10"/>
  <c r="O568" i="10"/>
  <c r="AD568" i="10"/>
  <c r="AT568" i="10"/>
  <c r="Q569" i="10"/>
  <c r="AF569" i="10"/>
  <c r="E570" i="10"/>
  <c r="S570" i="10"/>
  <c r="AH570" i="10"/>
  <c r="G571" i="10"/>
  <c r="U571" i="10"/>
  <c r="AJ571" i="10"/>
  <c r="I572" i="10"/>
  <c r="W572" i="10"/>
  <c r="AL572" i="10"/>
  <c r="K573" i="10"/>
  <c r="Y573" i="10"/>
  <c r="AP573" i="10"/>
  <c r="M574" i="10"/>
  <c r="AB574" i="10"/>
  <c r="AR574" i="10"/>
  <c r="O575" i="10"/>
  <c r="AD575" i="10"/>
  <c r="AT575" i="10"/>
  <c r="Q576" i="10"/>
  <c r="E577" i="10"/>
  <c r="S577" i="10"/>
  <c r="AH577" i="10"/>
  <c r="G578" i="10"/>
  <c r="U578" i="10"/>
  <c r="AJ578" i="10"/>
  <c r="I579" i="10"/>
  <c r="W579" i="10"/>
  <c r="AL579" i="10"/>
  <c r="K580" i="10"/>
  <c r="Y580" i="10"/>
  <c r="M581" i="10"/>
  <c r="AB581" i="10"/>
  <c r="AR581" i="10"/>
  <c r="O582" i="10"/>
  <c r="AD582" i="10"/>
  <c r="AT582" i="10"/>
  <c r="Q545" i="10"/>
  <c r="AF545" i="10"/>
  <c r="E583" i="10"/>
  <c r="S583" i="10"/>
  <c r="AH583" i="10"/>
  <c r="G584" i="10"/>
  <c r="U584" i="10"/>
  <c r="AJ584" i="10"/>
  <c r="I585" i="10"/>
  <c r="W585" i="10"/>
  <c r="AL585" i="10"/>
  <c r="K586" i="10"/>
  <c r="Y586" i="10"/>
  <c r="AP586" i="10"/>
  <c r="M587" i="10"/>
  <c r="AB587" i="10"/>
  <c r="AR587" i="10"/>
  <c r="O588" i="10"/>
  <c r="AD588" i="10"/>
  <c r="AT588" i="10"/>
  <c r="Q589" i="10"/>
  <c r="E590" i="10"/>
  <c r="S590" i="10"/>
  <c r="AH590" i="10"/>
  <c r="G591" i="10"/>
  <c r="U591" i="10"/>
  <c r="AJ591" i="10"/>
  <c r="I592" i="10"/>
  <c r="W592" i="10"/>
  <c r="AL592" i="10"/>
  <c r="K593" i="10"/>
  <c r="Y593" i="10"/>
  <c r="AP593" i="10"/>
  <c r="M594" i="10"/>
  <c r="AB594" i="10"/>
  <c r="AR594" i="10"/>
  <c r="O595" i="10"/>
  <c r="AD595" i="10"/>
  <c r="AT595" i="10"/>
  <c r="Q596" i="10"/>
  <c r="AF596" i="10"/>
  <c r="E597" i="10"/>
  <c r="S597" i="10"/>
  <c r="AH597" i="10"/>
  <c r="G598" i="10"/>
  <c r="U598" i="10"/>
  <c r="AJ598" i="10"/>
  <c r="I599" i="10"/>
  <c r="W599" i="10"/>
  <c r="AL599" i="10"/>
  <c r="AC540" i="10"/>
  <c r="AS540" i="10"/>
  <c r="P541" i="10"/>
  <c r="AE541" i="10"/>
  <c r="D542" i="10"/>
  <c r="R542" i="10"/>
  <c r="AG542" i="10"/>
  <c r="F543" i="10"/>
  <c r="T543" i="10"/>
  <c r="AI543" i="10"/>
  <c r="H544" i="10"/>
  <c r="V544" i="10"/>
  <c r="AK544" i="10"/>
  <c r="J546" i="10"/>
  <c r="X546" i="10"/>
  <c r="AM546" i="10"/>
  <c r="L547" i="10"/>
  <c r="Z547" i="10"/>
  <c r="AQ547" i="10"/>
  <c r="N548" i="10"/>
  <c r="AC548" i="10"/>
  <c r="AS548" i="10"/>
  <c r="P549" i="10"/>
  <c r="AE549" i="10"/>
  <c r="D550" i="10"/>
  <c r="R550" i="10"/>
  <c r="AG550" i="10"/>
  <c r="F551" i="10"/>
  <c r="T551" i="10"/>
  <c r="AI551" i="10"/>
  <c r="H552" i="10"/>
  <c r="V552" i="10"/>
  <c r="AK552" i="10"/>
  <c r="J554" i="10"/>
  <c r="X554" i="10"/>
  <c r="AM554" i="10"/>
  <c r="L555" i="10"/>
  <c r="Z555" i="10"/>
  <c r="AQ555" i="10"/>
  <c r="N556" i="10"/>
  <c r="AC556" i="10"/>
  <c r="AS556" i="10"/>
  <c r="P557" i="10"/>
  <c r="AE557" i="10"/>
  <c r="D558" i="10"/>
  <c r="R558" i="10"/>
  <c r="AG558" i="10"/>
  <c r="F559" i="10"/>
  <c r="T559" i="10"/>
  <c r="AI559" i="10"/>
  <c r="H560" i="10"/>
  <c r="V560" i="10"/>
  <c r="AK560" i="10"/>
  <c r="J538" i="10"/>
  <c r="X538" i="10"/>
  <c r="AM538" i="10"/>
  <c r="L561" i="10"/>
  <c r="Z561" i="10"/>
  <c r="AQ561" i="10"/>
  <c r="P563" i="10"/>
  <c r="AE563" i="10"/>
  <c r="D564" i="10"/>
  <c r="R564" i="10"/>
  <c r="AG564" i="10"/>
  <c r="F565" i="10"/>
  <c r="T565" i="10"/>
  <c r="AI565" i="10"/>
  <c r="H553" i="10"/>
  <c r="V553" i="10"/>
  <c r="AK553" i="10"/>
  <c r="J566" i="10"/>
  <c r="X566" i="10"/>
  <c r="AM566" i="10"/>
  <c r="L567" i="10"/>
  <c r="Z567" i="10"/>
  <c r="AQ567" i="10"/>
  <c r="N568" i="10"/>
  <c r="AC568" i="10"/>
  <c r="AS568" i="10"/>
  <c r="P569" i="10"/>
  <c r="AE569" i="10"/>
  <c r="D570" i="10"/>
  <c r="R570" i="10"/>
  <c r="AG570" i="10"/>
  <c r="F571" i="10"/>
  <c r="I406" i="10"/>
  <c r="Q410" i="10"/>
  <c r="M415" i="10"/>
  <c r="U419" i="10"/>
  <c r="AD423" i="10"/>
  <c r="AL427" i="10"/>
  <c r="E432" i="10"/>
  <c r="M436" i="10"/>
  <c r="U440" i="10"/>
  <c r="AT444" i="10"/>
  <c r="K449" i="10"/>
  <c r="AH453" i="10"/>
  <c r="M457" i="10"/>
  <c r="U461" i="10"/>
  <c r="AR464" i="10"/>
  <c r="S467" i="10"/>
  <c r="AH467" i="10"/>
  <c r="G468" i="10"/>
  <c r="U468" i="10"/>
  <c r="AJ468" i="10"/>
  <c r="AB471" i="10"/>
  <c r="AR471" i="10"/>
  <c r="O472" i="10"/>
  <c r="AD472" i="10"/>
  <c r="AT472" i="10"/>
  <c r="Q473" i="10"/>
  <c r="AF473" i="10"/>
  <c r="E474" i="10"/>
  <c r="S474" i="10"/>
  <c r="AH474" i="10"/>
  <c r="G475" i="10"/>
  <c r="U475" i="10"/>
  <c r="AJ475" i="10"/>
  <c r="I476" i="10"/>
  <c r="W476" i="10"/>
  <c r="AL476" i="10"/>
  <c r="K477" i="10"/>
  <c r="Y477" i="10"/>
  <c r="AP477" i="10"/>
  <c r="M478" i="10"/>
  <c r="AB478" i="10"/>
  <c r="AR478" i="10"/>
  <c r="O479" i="10"/>
  <c r="AD479" i="10"/>
  <c r="AT479" i="10"/>
  <c r="Q480" i="10"/>
  <c r="AF480" i="10"/>
  <c r="E481" i="10"/>
  <c r="S481" i="10"/>
  <c r="AH481" i="10"/>
  <c r="G482" i="10"/>
  <c r="U482" i="10"/>
  <c r="AJ482" i="10"/>
  <c r="I483" i="10"/>
  <c r="W483" i="10"/>
  <c r="AL483" i="10"/>
  <c r="K484" i="10"/>
  <c r="Y484" i="10"/>
  <c r="AP484" i="10"/>
  <c r="M485" i="10"/>
  <c r="AB485" i="10"/>
  <c r="AR485" i="10"/>
  <c r="O486" i="10"/>
  <c r="AD486" i="10"/>
  <c r="AT486" i="10"/>
  <c r="Q487" i="10"/>
  <c r="AF487" i="10"/>
  <c r="E488" i="10"/>
  <c r="AH404" i="10"/>
  <c r="AL406" i="10"/>
  <c r="AR408" i="10"/>
  <c r="E411" i="10"/>
  <c r="W413" i="10"/>
  <c r="AP414" i="10"/>
  <c r="AF417" i="10"/>
  <c r="G419" i="10"/>
  <c r="K421" i="10"/>
  <c r="O423" i="10"/>
  <c r="E425" i="10"/>
  <c r="W427" i="10"/>
  <c r="K428" i="10"/>
  <c r="AD430" i="10"/>
  <c r="S432" i="10"/>
  <c r="AL434" i="10"/>
  <c r="AR436" i="10"/>
  <c r="G440" i="10"/>
  <c r="AL441" i="10"/>
  <c r="O444" i="10"/>
  <c r="E446" i="10"/>
  <c r="I448" i="10"/>
  <c r="AP449" i="10"/>
  <c r="AR450" i="10"/>
  <c r="S453" i="10"/>
  <c r="W455" i="10"/>
  <c r="AP456" i="10"/>
  <c r="Q459" i="10"/>
  <c r="AH460" i="10"/>
  <c r="W462" i="10"/>
  <c r="AP463" i="10"/>
  <c r="AD465" i="10"/>
  <c r="E467" i="10"/>
  <c r="I469" i="10"/>
  <c r="K407" i="10"/>
  <c r="U412" i="10"/>
  <c r="O416" i="10"/>
  <c r="W420" i="10"/>
  <c r="S425" i="10"/>
  <c r="O430" i="10"/>
  <c r="W434" i="10"/>
  <c r="AF438" i="10"/>
  <c r="M443" i="10"/>
  <c r="U447" i="10"/>
  <c r="O451" i="10"/>
  <c r="AR457" i="10"/>
  <c r="W469" i="10"/>
  <c r="G405" i="10"/>
  <c r="Y407" i="10"/>
  <c r="O409" i="10"/>
  <c r="AF410" i="10"/>
  <c r="I413" i="10"/>
  <c r="Y414" i="10"/>
  <c r="AD416" i="10"/>
  <c r="AH418" i="10"/>
  <c r="AL420" i="10"/>
  <c r="AB422" i="10"/>
  <c r="Q424" i="10"/>
  <c r="AP428" i="10"/>
  <c r="Q431" i="10"/>
  <c r="G433" i="10"/>
  <c r="K435" i="10"/>
  <c r="AB436" i="10"/>
  <c r="E439" i="10"/>
  <c r="AJ440" i="10"/>
  <c r="AP442" i="10"/>
  <c r="AD444" i="10"/>
  <c r="S446" i="10"/>
  <c r="AL448" i="10"/>
  <c r="AB450" i="10"/>
  <c r="AF452" i="10"/>
  <c r="U454" i="10"/>
  <c r="AL455" i="10"/>
  <c r="AB457" i="10"/>
  <c r="E460" i="10"/>
  <c r="AJ461" i="10"/>
  <c r="K463" i="10"/>
  <c r="O465" i="10"/>
  <c r="AF466" i="10"/>
  <c r="AL469" i="10"/>
  <c r="W406" i="10"/>
  <c r="S411" i="10"/>
  <c r="Q417" i="10"/>
  <c r="AP421" i="10"/>
  <c r="AH425" i="10"/>
  <c r="AB429" i="10"/>
  <c r="AJ433" i="10"/>
  <c r="Q438" i="10"/>
  <c r="Y442" i="10"/>
  <c r="G447" i="10"/>
  <c r="AD451" i="10"/>
  <c r="AT458" i="10"/>
  <c r="K470" i="10"/>
  <c r="S404" i="10"/>
  <c r="AB408" i="10"/>
  <c r="AJ412" i="10"/>
  <c r="AT416" i="10"/>
  <c r="Y421" i="10"/>
  <c r="G426" i="10"/>
  <c r="AR429" i="10"/>
  <c r="I434" i="10"/>
  <c r="AD437" i="10"/>
  <c r="K442" i="10"/>
  <c r="AH446" i="10"/>
  <c r="AT451" i="10"/>
  <c r="O458" i="10"/>
  <c r="Y470" i="10"/>
  <c r="E404" i="10"/>
  <c r="AJ405" i="10"/>
  <c r="M408" i="10"/>
  <c r="AD409" i="10"/>
  <c r="G412" i="10"/>
  <c r="AL413" i="10"/>
  <c r="AB415" i="10"/>
  <c r="E418" i="10"/>
  <c r="AJ419" i="10"/>
  <c r="M422" i="10"/>
  <c r="AT423" i="10"/>
  <c r="U426" i="10"/>
  <c r="Y428" i="10"/>
  <c r="AT430" i="10"/>
  <c r="AH432" i="10"/>
  <c r="Y435" i="10"/>
  <c r="O437" i="10"/>
  <c r="AH439" i="10"/>
  <c r="I441" i="10"/>
  <c r="AB443" i="10"/>
  <c r="AF445" i="10"/>
  <c r="W448" i="10"/>
  <c r="M450" i="10"/>
  <c r="E453" i="10"/>
  <c r="AJ454" i="10"/>
  <c r="K456" i="10"/>
  <c r="AD458" i="10"/>
  <c r="S460" i="10"/>
  <c r="I462" i="10"/>
  <c r="Y463" i="10"/>
  <c r="AB464" i="10"/>
  <c r="Q466" i="10"/>
  <c r="AP470" i="10"/>
  <c r="U405" i="10"/>
  <c r="AP407" i="10"/>
  <c r="AT409" i="10"/>
  <c r="AH411" i="10"/>
  <c r="K414" i="10"/>
  <c r="AR415" i="10"/>
  <c r="S418" i="10"/>
  <c r="I420" i="10"/>
  <c r="AR422" i="10"/>
  <c r="AF424" i="10"/>
  <c r="I427" i="10"/>
  <c r="M429" i="10"/>
  <c r="AF431" i="10"/>
  <c r="U433" i="10"/>
  <c r="AP435" i="10"/>
  <c r="AT437" i="10"/>
  <c r="S439" i="10"/>
  <c r="W441" i="10"/>
  <c r="AR443" i="10"/>
  <c r="AJ447" i="10"/>
  <c r="Y449" i="10"/>
  <c r="Q452" i="10"/>
  <c r="G454" i="10"/>
  <c r="I455" i="10"/>
  <c r="Y456" i="10"/>
  <c r="AF459" i="10"/>
  <c r="AL462" i="10"/>
  <c r="M464" i="10"/>
  <c r="AT465" i="10"/>
  <c r="M471" i="10"/>
  <c r="T555" i="10"/>
  <c r="AI555" i="10"/>
  <c r="H556" i="10"/>
  <c r="V556" i="10"/>
  <c r="AK556" i="10"/>
  <c r="J557" i="10"/>
  <c r="X557" i="10"/>
  <c r="AM557" i="10"/>
  <c r="L558" i="10"/>
  <c r="Z558" i="10"/>
  <c r="AQ558" i="10"/>
  <c r="N559" i="10"/>
  <c r="AC559" i="10"/>
  <c r="AS559" i="10"/>
  <c r="P560" i="10"/>
  <c r="AE560" i="10"/>
  <c r="D538" i="10"/>
  <c r="R538" i="10"/>
  <c r="AG538" i="10"/>
  <c r="F561" i="10"/>
  <c r="T561" i="10"/>
  <c r="AI561" i="10"/>
  <c r="J563" i="10"/>
  <c r="X563" i="10"/>
  <c r="AM563" i="10"/>
  <c r="L564" i="10"/>
  <c r="Z564" i="10"/>
  <c r="AQ564" i="10"/>
  <c r="N565" i="10"/>
  <c r="AC565" i="10"/>
  <c r="AS565" i="10"/>
  <c r="P553" i="10"/>
  <c r="AE553" i="10"/>
  <c r="D566" i="10"/>
  <c r="R566" i="10"/>
  <c r="AG566" i="10"/>
  <c r="F567" i="10"/>
  <c r="T567" i="10"/>
  <c r="AI567" i="10"/>
  <c r="H568" i="10"/>
  <c r="V568" i="10"/>
  <c r="AK568" i="10"/>
  <c r="J569" i="10"/>
  <c r="X569" i="10"/>
  <c r="AM569" i="10"/>
  <c r="L570" i="10"/>
  <c r="Z570" i="10"/>
  <c r="AQ570" i="10"/>
  <c r="AC571" i="10"/>
  <c r="AS571" i="10"/>
  <c r="P572" i="10"/>
  <c r="AE572" i="10"/>
  <c r="D573" i="10"/>
  <c r="R573" i="10"/>
  <c r="AG573" i="10"/>
  <c r="F574" i="10"/>
  <c r="T574" i="10"/>
  <c r="AI574" i="10"/>
  <c r="H575" i="10"/>
  <c r="V575" i="10"/>
  <c r="AK575" i="10"/>
  <c r="J576" i="10"/>
  <c r="X576" i="10"/>
  <c r="AM576" i="10"/>
  <c r="L577" i="10"/>
  <c r="Z577" i="10"/>
  <c r="AQ577" i="10"/>
  <c r="N578" i="10"/>
  <c r="AC578" i="10"/>
  <c r="AS578" i="10"/>
  <c r="P579" i="10"/>
  <c r="AE579" i="10"/>
  <c r="D580" i="10"/>
  <c r="R580" i="10"/>
  <c r="AG580" i="10"/>
  <c r="F581" i="10"/>
  <c r="T581" i="10"/>
  <c r="AI581" i="10"/>
  <c r="H582" i="10"/>
  <c r="V582" i="10"/>
  <c r="AK582" i="10"/>
  <c r="J545" i="10"/>
  <c r="X545" i="10"/>
  <c r="AM545" i="10"/>
  <c r="L583" i="10"/>
  <c r="T571" i="10"/>
  <c r="AI571" i="10"/>
  <c r="H572" i="10"/>
  <c r="V572" i="10"/>
  <c r="AK572" i="10"/>
  <c r="J573" i="10"/>
  <c r="X573" i="10"/>
  <c r="AM573" i="10"/>
  <c r="L574" i="10"/>
  <c r="Z574" i="10"/>
  <c r="AQ574" i="10"/>
  <c r="N575" i="10"/>
  <c r="AC575" i="10"/>
  <c r="AS575" i="10"/>
  <c r="P576" i="10"/>
  <c r="AE576" i="10"/>
  <c r="D577" i="10"/>
  <c r="R577" i="10"/>
  <c r="AG577" i="10"/>
  <c r="F578" i="10"/>
  <c r="T578" i="10"/>
  <c r="AI578" i="10"/>
  <c r="H579" i="10"/>
  <c r="V579" i="10"/>
  <c r="AK579" i="10"/>
  <c r="J580" i="10"/>
  <c r="X580" i="10"/>
  <c r="AM580" i="10"/>
  <c r="L581" i="10"/>
  <c r="Z581" i="10"/>
  <c r="AQ581" i="10"/>
  <c r="N582" i="10"/>
  <c r="AC582" i="10"/>
  <c r="AS582" i="10"/>
  <c r="P545" i="10"/>
  <c r="AE545" i="10"/>
  <c r="D583" i="10"/>
  <c r="R583" i="10"/>
  <c r="AG583" i="10"/>
  <c r="F584" i="10"/>
  <c r="T584" i="10"/>
  <c r="AI584" i="10"/>
  <c r="H585" i="10"/>
  <c r="V585" i="10"/>
  <c r="AK585" i="10"/>
  <c r="J586" i="10"/>
  <c r="X586" i="10"/>
  <c r="AM586" i="10"/>
  <c r="L587" i="10"/>
  <c r="Z587" i="10"/>
  <c r="AQ587" i="10"/>
  <c r="N588" i="10"/>
  <c r="AC588" i="10"/>
  <c r="AS588" i="10"/>
  <c r="P589" i="10"/>
  <c r="AE589" i="10"/>
  <c r="D590" i="10"/>
  <c r="R590" i="10"/>
  <c r="AG590" i="10"/>
  <c r="F591" i="10"/>
  <c r="T591" i="10"/>
  <c r="AI591" i="10"/>
  <c r="H592" i="10"/>
  <c r="V592" i="10"/>
  <c r="AK592" i="10"/>
  <c r="J593" i="10"/>
  <c r="X593" i="10"/>
  <c r="AM593" i="10"/>
  <c r="L594" i="10"/>
  <c r="Z594" i="10"/>
  <c r="AQ594" i="10"/>
  <c r="N595" i="10"/>
  <c r="AC595" i="10"/>
  <c r="AS595" i="10"/>
  <c r="P596" i="10"/>
  <c r="AE596" i="10"/>
  <c r="D597" i="10"/>
  <c r="R597" i="10"/>
  <c r="AG597" i="10"/>
  <c r="F598" i="10"/>
  <c r="T598" i="10"/>
  <c r="AI598" i="10"/>
  <c r="H599" i="10"/>
  <c r="V599" i="10"/>
  <c r="AK599" i="10"/>
  <c r="V417" i="10"/>
  <c r="AG484" i="10"/>
  <c r="P486" i="10"/>
  <c r="D546" i="10"/>
  <c r="AF415" i="10"/>
  <c r="X592" i="10"/>
  <c r="AE479" i="10"/>
  <c r="AD457" i="10"/>
  <c r="AT529" i="10"/>
  <c r="Q428" i="10"/>
  <c r="J450" i="10"/>
  <c r="AS576" i="10"/>
  <c r="AM480" i="10"/>
  <c r="Y446" i="10"/>
  <c r="AJ492" i="10"/>
  <c r="AF589" i="10"/>
  <c r="G461" i="10"/>
  <c r="Q445" i="10"/>
  <c r="R505" i="10"/>
  <c r="N590" i="10"/>
  <c r="W556" i="10"/>
  <c r="AS477" i="10"/>
  <c r="X433" i="10"/>
  <c r="N447" i="10"/>
  <c r="G422" i="10"/>
  <c r="O525" i="10"/>
  <c r="K587" i="10"/>
  <c r="AE466" i="10"/>
  <c r="AM409" i="10"/>
  <c r="J464" i="10"/>
  <c r="J528" i="10"/>
  <c r="M503" i="10"/>
  <c r="AM523" i="10"/>
  <c r="N571" i="10"/>
  <c r="AJ426" i="10"/>
  <c r="AC466" i="10"/>
  <c r="AE598" i="10"/>
  <c r="AM533" i="10"/>
  <c r="AB551" i="10"/>
  <c r="AF450" i="10"/>
  <c r="G483" i="10"/>
  <c r="G457" i="10"/>
  <c r="AL459" i="10"/>
  <c r="AM459" i="10"/>
  <c r="AP459" i="10"/>
  <c r="AG459" i="10"/>
  <c r="AQ459" i="10"/>
  <c r="AH459" i="10"/>
  <c r="AR459" i="10"/>
  <c r="AI459" i="10"/>
  <c r="AS459" i="10"/>
  <c r="AJ459" i="10"/>
  <c r="AT459" i="10"/>
  <c r="AK459" i="10"/>
  <c r="U562" i="10"/>
  <c r="AL562" i="10"/>
  <c r="G562" i="10"/>
  <c r="O562" i="10"/>
  <c r="W562" i="10"/>
  <c r="AF562" i="10"/>
  <c r="AP562" i="10"/>
  <c r="H562" i="10"/>
  <c r="I562" i="10"/>
  <c r="Q562" i="10"/>
  <c r="Y562" i="10"/>
  <c r="AH562" i="10"/>
  <c r="AR562" i="10"/>
  <c r="X562" i="10"/>
  <c r="J562" i="10"/>
  <c r="R562" i="10"/>
  <c r="Z562" i="10"/>
  <c r="AI562" i="10"/>
  <c r="AS562" i="10"/>
  <c r="P562" i="10"/>
  <c r="AQ562" i="10"/>
  <c r="K562" i="10"/>
  <c r="S562" i="10"/>
  <c r="AB562" i="10"/>
  <c r="AJ562" i="10"/>
  <c r="AT562" i="10"/>
  <c r="E471" i="10"/>
  <c r="AG562" i="10"/>
  <c r="L562" i="10"/>
  <c r="T562" i="10"/>
  <c r="AC562" i="10"/>
  <c r="AK562" i="10"/>
  <c r="M562" i="10"/>
  <c r="AD562" i="10"/>
  <c r="N562" i="10"/>
  <c r="V562" i="10"/>
  <c r="AE562" i="10"/>
  <c r="AM562" i="10"/>
  <c r="AF576" i="10"/>
  <c r="AQ575" i="10"/>
  <c r="AP580" i="10"/>
  <c r="T466" i="10"/>
  <c r="PR595" i="1"/>
  <c r="PR598" i="1"/>
  <c r="BR34" i="9"/>
  <c r="BR28" i="9"/>
  <c r="BR29" i="9"/>
  <c r="BR31" i="9"/>
  <c r="BR32" i="9"/>
  <c r="BR30" i="9"/>
  <c r="BR33" i="9"/>
  <c r="BR27" i="9"/>
  <c r="DZ16" i="10" l="1"/>
  <c r="DY16" i="10"/>
  <c r="DU26" i="10"/>
  <c r="DT26" i="10"/>
  <c r="DU8" i="10"/>
  <c r="DT8" i="10"/>
  <c r="DZ17" i="10"/>
  <c r="DY17" i="10"/>
  <c r="DU10" i="10"/>
  <c r="DT10" i="10"/>
  <c r="DU27" i="10"/>
  <c r="DT27" i="10"/>
  <c r="DU9" i="10"/>
  <c r="DT9" i="10"/>
  <c r="DT7" i="10"/>
  <c r="DU7" i="10"/>
  <c r="AX215" i="10"/>
  <c r="AY216" i="10"/>
  <c r="AX213" i="10"/>
  <c r="AX214" i="10"/>
  <c r="AX133" i="10"/>
  <c r="AX135" i="10"/>
  <c r="AY135" i="10" s="1"/>
  <c r="AX134" i="10"/>
  <c r="AY134" i="10" s="1"/>
  <c r="AX136" i="10"/>
  <c r="AY136" i="10" s="1"/>
  <c r="AY137" i="10"/>
  <c r="AY120" i="10"/>
  <c r="AY133" i="10" l="1"/>
  <c r="BD143" i="10"/>
  <c r="D130" i="9"/>
  <c r="P130" i="9"/>
  <c r="AQ1" i="9"/>
  <c r="AL1" i="9"/>
  <c r="AS5" i="9"/>
  <c r="AQ19" i="9"/>
  <c r="AH25" i="9"/>
  <c r="X13" i="9"/>
  <c r="AH50" i="9"/>
  <c r="AH74" i="9"/>
  <c r="AH86" i="9"/>
  <c r="AH98" i="9"/>
  <c r="AH147" i="9"/>
  <c r="AH159" i="9"/>
  <c r="AH62" i="9"/>
  <c r="AH111" i="9"/>
  <c r="AH123" i="9"/>
  <c r="AH1" i="9"/>
  <c r="AH13" i="9"/>
  <c r="T2" i="9"/>
  <c r="S6" i="9"/>
  <c r="N16" i="9"/>
  <c r="N48" i="9"/>
  <c r="N38" i="9"/>
  <c r="O40" i="9"/>
  <c r="R4" i="9"/>
  <c r="N24" i="9"/>
  <c r="S58" i="9"/>
  <c r="R5" i="9"/>
  <c r="O10" i="9"/>
  <c r="P15" i="9"/>
  <c r="R20" i="9"/>
  <c r="P25" i="9"/>
  <c r="O45" i="9"/>
  <c r="T5" i="9"/>
  <c r="R15" i="9"/>
  <c r="S20" i="9"/>
  <c r="Q45" i="9"/>
  <c r="R68" i="9"/>
  <c r="N72" i="9"/>
  <c r="O2" i="9"/>
  <c r="P6" i="9"/>
  <c r="N11" i="9"/>
  <c r="O16" i="9"/>
  <c r="Q21" i="9"/>
  <c r="O26" i="9"/>
  <c r="N9" i="9"/>
  <c r="P14" i="9"/>
  <c r="N19" i="9"/>
  <c r="O24" i="9"/>
  <c r="Q29" i="9"/>
  <c r="Q35" i="9"/>
  <c r="P7" i="9"/>
  <c r="R12" i="9"/>
  <c r="P17" i="9"/>
  <c r="Q22" i="9"/>
  <c r="S27" i="9"/>
  <c r="P30" i="9"/>
  <c r="R50" i="9"/>
  <c r="N63" i="9"/>
  <c r="P108" i="9"/>
  <c r="Q5" i="9"/>
  <c r="R7" i="9"/>
  <c r="S12" i="9"/>
  <c r="S22" i="9"/>
  <c r="Q6" i="9"/>
  <c r="S11" i="9"/>
  <c r="O15" i="9"/>
  <c r="Q16" i="9"/>
  <c r="R21" i="9"/>
  <c r="N25" i="9"/>
  <c r="P31" i="9"/>
  <c r="R34" i="9"/>
  <c r="S41" i="9"/>
  <c r="R44" i="9"/>
  <c r="S51" i="9"/>
  <c r="N8" i="9"/>
  <c r="P9" i="9"/>
  <c r="Q14" i="9"/>
  <c r="S19" i="9"/>
  <c r="O23" i="9"/>
  <c r="Q24" i="9"/>
  <c r="R29" i="9"/>
  <c r="T35" i="9"/>
  <c r="N3" i="9"/>
  <c r="S4" i="9"/>
  <c r="O8" i="9"/>
  <c r="Q13" i="9"/>
  <c r="S14" i="9"/>
  <c r="O18" i="9"/>
  <c r="P23" i="9"/>
  <c r="R28" i="9"/>
  <c r="R36" i="9"/>
  <c r="P39" i="9"/>
  <c r="Q46" i="9"/>
  <c r="S49" i="9"/>
  <c r="Q86" i="9"/>
  <c r="S3" i="9"/>
  <c r="O7" i="9"/>
  <c r="Q8" i="9"/>
  <c r="R13" i="9"/>
  <c r="N17" i="9"/>
  <c r="P22" i="9"/>
  <c r="R23" i="9"/>
  <c r="N27" i="9"/>
  <c r="S28" i="9"/>
  <c r="N30" i="9"/>
  <c r="S36" i="9"/>
  <c r="N40" i="9"/>
  <c r="O62" i="9"/>
  <c r="N2" i="9"/>
  <c r="S5" i="9"/>
  <c r="R6" i="9"/>
  <c r="Q7" i="9"/>
  <c r="P8" i="9"/>
  <c r="O9" i="9"/>
  <c r="N10" i="9"/>
  <c r="S13" i="9"/>
  <c r="R14" i="9"/>
  <c r="Q15" i="9"/>
  <c r="P16" i="9"/>
  <c r="O17" i="9"/>
  <c r="N18" i="9"/>
  <c r="S21" i="9"/>
  <c r="R22" i="9"/>
  <c r="Q23" i="9"/>
  <c r="P24" i="9"/>
  <c r="O25" i="9"/>
  <c r="N26" i="9"/>
  <c r="S29" i="9"/>
  <c r="Q30" i="9"/>
  <c r="S35" i="9"/>
  <c r="O39" i="9"/>
  <c r="P44" i="9"/>
  <c r="R45" i="9"/>
  <c r="N49" i="9"/>
  <c r="R59" i="9"/>
  <c r="P62" i="9"/>
  <c r="Q69" i="9"/>
  <c r="P72" i="9"/>
  <c r="Q79" i="9"/>
  <c r="Q107" i="9"/>
  <c r="P2" i="9"/>
  <c r="O3" i="9"/>
  <c r="N4" i="9"/>
  <c r="S7" i="9"/>
  <c r="R8" i="9"/>
  <c r="Q9" i="9"/>
  <c r="P10" i="9"/>
  <c r="O11" i="9"/>
  <c r="N12" i="9"/>
  <c r="S15" i="9"/>
  <c r="R16" i="9"/>
  <c r="Q17" i="9"/>
  <c r="P18" i="9"/>
  <c r="O19" i="9"/>
  <c r="N20" i="9"/>
  <c r="S23" i="9"/>
  <c r="R24" i="9"/>
  <c r="Q25" i="9"/>
  <c r="P26" i="9"/>
  <c r="O27" i="9"/>
  <c r="N28" i="9"/>
  <c r="N33" i="9"/>
  <c r="P38" i="9"/>
  <c r="Q43" i="9"/>
  <c r="S44" i="9"/>
  <c r="O48" i="9"/>
  <c r="Q63" i="9"/>
  <c r="T73" i="9"/>
  <c r="P87" i="9"/>
  <c r="S96" i="9"/>
  <c r="R135" i="9"/>
  <c r="Q2" i="9"/>
  <c r="P3" i="9"/>
  <c r="O4" i="9"/>
  <c r="N5" i="9"/>
  <c r="T7" i="9"/>
  <c r="S8" i="9"/>
  <c r="R9" i="9"/>
  <c r="Q10" i="9"/>
  <c r="P11" i="9"/>
  <c r="O12" i="9"/>
  <c r="N13" i="9"/>
  <c r="S16" i="9"/>
  <c r="R17" i="9"/>
  <c r="Q18" i="9"/>
  <c r="P19" i="9"/>
  <c r="O20" i="9"/>
  <c r="N21" i="9"/>
  <c r="S24" i="9"/>
  <c r="R25" i="9"/>
  <c r="Q26" i="9"/>
  <c r="P27" i="9"/>
  <c r="O28" i="9"/>
  <c r="N29" i="9"/>
  <c r="N32" i="9"/>
  <c r="S33" i="9"/>
  <c r="O37" i="9"/>
  <c r="Q38" i="9"/>
  <c r="S43" i="9"/>
  <c r="O47" i="9"/>
  <c r="P52" i="9"/>
  <c r="P77" i="9"/>
  <c r="N81" i="9"/>
  <c r="R97" i="9"/>
  <c r="R113" i="9"/>
  <c r="P138" i="9"/>
  <c r="R2" i="9"/>
  <c r="Q3" i="9"/>
  <c r="P4" i="9"/>
  <c r="O5" i="9"/>
  <c r="N6" i="9"/>
  <c r="S9" i="9"/>
  <c r="R10" i="9"/>
  <c r="Q11" i="9"/>
  <c r="P12" i="9"/>
  <c r="O13" i="9"/>
  <c r="N14" i="9"/>
  <c r="S17" i="9"/>
  <c r="R18" i="9"/>
  <c r="Q19" i="9"/>
  <c r="P20" i="9"/>
  <c r="O21" i="9"/>
  <c r="N22" i="9"/>
  <c r="S25" i="9"/>
  <c r="R26" i="9"/>
  <c r="Q27" i="9"/>
  <c r="P28" i="9"/>
  <c r="O29" i="9"/>
  <c r="O32" i="9"/>
  <c r="Q37" i="9"/>
  <c r="R42" i="9"/>
  <c r="N46" i="9"/>
  <c r="P47" i="9"/>
  <c r="R52" i="9"/>
  <c r="O57" i="9"/>
  <c r="P64" i="9"/>
  <c r="R67" i="9"/>
  <c r="S74" i="9"/>
  <c r="Q77" i="9"/>
  <c r="P115" i="9"/>
  <c r="N197" i="9"/>
  <c r="O196" i="9"/>
  <c r="P195" i="9"/>
  <c r="Q194" i="9"/>
  <c r="R193" i="9"/>
  <c r="S192" i="9"/>
  <c r="N189" i="9"/>
  <c r="O188" i="9"/>
  <c r="P187" i="9"/>
  <c r="Q186" i="9"/>
  <c r="R185" i="9"/>
  <c r="S184" i="9"/>
  <c r="N181" i="9"/>
  <c r="O180" i="9"/>
  <c r="P179" i="9"/>
  <c r="Q178" i="9"/>
  <c r="R177" i="9"/>
  <c r="S176" i="9"/>
  <c r="N173" i="9"/>
  <c r="O172" i="9"/>
  <c r="P171" i="9"/>
  <c r="Q170" i="9"/>
  <c r="R169" i="9"/>
  <c r="S168" i="9"/>
  <c r="R199" i="9"/>
  <c r="S198" i="9"/>
  <c r="N195" i="9"/>
  <c r="O194" i="9"/>
  <c r="P193" i="9"/>
  <c r="Q192" i="9"/>
  <c r="R191" i="9"/>
  <c r="S190" i="9"/>
  <c r="N187" i="9"/>
  <c r="O186" i="9"/>
  <c r="P185" i="9"/>
  <c r="Q184" i="9"/>
  <c r="R183" i="9"/>
  <c r="S182" i="9"/>
  <c r="N179" i="9"/>
  <c r="O178" i="9"/>
  <c r="P177" i="9"/>
  <c r="Q176" i="9"/>
  <c r="R175" i="9"/>
  <c r="S174" i="9"/>
  <c r="N171" i="9"/>
  <c r="O170" i="9"/>
  <c r="P169" i="9"/>
  <c r="Q168" i="9"/>
  <c r="R167" i="9"/>
  <c r="S166" i="9"/>
  <c r="N163" i="9"/>
  <c r="O162" i="9"/>
  <c r="P161" i="9"/>
  <c r="Q160" i="9"/>
  <c r="P199" i="9"/>
  <c r="Q198" i="9"/>
  <c r="R197" i="9"/>
  <c r="S196" i="9"/>
  <c r="N193" i="9"/>
  <c r="O192" i="9"/>
  <c r="P191" i="9"/>
  <c r="Q190" i="9"/>
  <c r="R189" i="9"/>
  <c r="S188" i="9"/>
  <c r="N185" i="9"/>
  <c r="O184" i="9"/>
  <c r="P183" i="9"/>
  <c r="Q182" i="9"/>
  <c r="R181" i="9"/>
  <c r="S180" i="9"/>
  <c r="N177" i="9"/>
  <c r="O176" i="9"/>
  <c r="P175" i="9"/>
  <c r="Q174" i="9"/>
  <c r="R173" i="9"/>
  <c r="S172" i="9"/>
  <c r="N169" i="9"/>
  <c r="O199" i="9"/>
  <c r="P198" i="9"/>
  <c r="Q197" i="9"/>
  <c r="R196" i="9"/>
  <c r="S195" i="9"/>
  <c r="N192" i="9"/>
  <c r="O191" i="9"/>
  <c r="P190" i="9"/>
  <c r="Q189" i="9"/>
  <c r="R188" i="9"/>
  <c r="S187" i="9"/>
  <c r="N184" i="9"/>
  <c r="O183" i="9"/>
  <c r="P182" i="9"/>
  <c r="Q181" i="9"/>
  <c r="R180" i="9"/>
  <c r="S179" i="9"/>
  <c r="N176" i="9"/>
  <c r="O175" i="9"/>
  <c r="P174" i="9"/>
  <c r="Q173" i="9"/>
  <c r="R172" i="9"/>
  <c r="S171" i="9"/>
  <c r="N168" i="9"/>
  <c r="O167" i="9"/>
  <c r="P166" i="9"/>
  <c r="Q165" i="9"/>
  <c r="S199" i="9"/>
  <c r="Q199" i="9"/>
  <c r="N199" i="9"/>
  <c r="O198" i="9"/>
  <c r="P197" i="9"/>
  <c r="Q196" i="9"/>
  <c r="R195" i="9"/>
  <c r="S194" i="9"/>
  <c r="N183" i="9"/>
  <c r="O182" i="9"/>
  <c r="P181" i="9"/>
  <c r="Q180" i="9"/>
  <c r="R179" i="9"/>
  <c r="S178" i="9"/>
  <c r="O168" i="9"/>
  <c r="S167" i="9"/>
  <c r="S165" i="9"/>
  <c r="Q164" i="9"/>
  <c r="P163" i="9"/>
  <c r="N162" i="9"/>
  <c r="N157" i="9"/>
  <c r="O156" i="9"/>
  <c r="P155" i="9"/>
  <c r="Q154" i="9"/>
  <c r="R153" i="9"/>
  <c r="S152" i="9"/>
  <c r="N149" i="9"/>
  <c r="O148" i="9"/>
  <c r="P147" i="9"/>
  <c r="Q146" i="9"/>
  <c r="R145" i="9"/>
  <c r="S144" i="9"/>
  <c r="N141" i="9"/>
  <c r="N198" i="9"/>
  <c r="O197" i="9"/>
  <c r="P196" i="9"/>
  <c r="Q195" i="9"/>
  <c r="R194" i="9"/>
  <c r="S193" i="9"/>
  <c r="N182" i="9"/>
  <c r="O181" i="9"/>
  <c r="P180" i="9"/>
  <c r="Q179" i="9"/>
  <c r="R178" i="9"/>
  <c r="S177" i="9"/>
  <c r="Q167" i="9"/>
  <c r="R165" i="9"/>
  <c r="P164" i="9"/>
  <c r="O163" i="9"/>
  <c r="S159" i="9"/>
  <c r="T158" i="9"/>
  <c r="N156" i="9"/>
  <c r="O155" i="9"/>
  <c r="P154" i="9"/>
  <c r="Q153" i="9"/>
  <c r="R152" i="9"/>
  <c r="S151" i="9"/>
  <c r="N196" i="9"/>
  <c r="O195" i="9"/>
  <c r="P194" i="9"/>
  <c r="Q193" i="9"/>
  <c r="R192" i="9"/>
  <c r="S191" i="9"/>
  <c r="N180" i="9"/>
  <c r="O179" i="9"/>
  <c r="P178" i="9"/>
  <c r="Q177" i="9"/>
  <c r="R176" i="9"/>
  <c r="S175" i="9"/>
  <c r="P167" i="9"/>
  <c r="P165" i="9"/>
  <c r="O164" i="9"/>
  <c r="S160" i="9"/>
  <c r="R159" i="9"/>
  <c r="S158" i="9"/>
  <c r="N155" i="9"/>
  <c r="O154" i="9"/>
  <c r="P153" i="9"/>
  <c r="Q152" i="9"/>
  <c r="R151" i="9"/>
  <c r="S150" i="9"/>
  <c r="N147" i="9"/>
  <c r="O146" i="9"/>
  <c r="P145" i="9"/>
  <c r="Q144" i="9"/>
  <c r="R143" i="9"/>
  <c r="S142" i="9"/>
  <c r="N194" i="9"/>
  <c r="O193" i="9"/>
  <c r="P192" i="9"/>
  <c r="Q191" i="9"/>
  <c r="R190" i="9"/>
  <c r="S189" i="9"/>
  <c r="N178" i="9"/>
  <c r="O177" i="9"/>
  <c r="P176" i="9"/>
  <c r="Q175" i="9"/>
  <c r="R174" i="9"/>
  <c r="S173" i="9"/>
  <c r="N167" i="9"/>
  <c r="O165" i="9"/>
  <c r="N164" i="9"/>
  <c r="S161" i="9"/>
  <c r="R160" i="9"/>
  <c r="Q159" i="9"/>
  <c r="R158" i="9"/>
  <c r="S157" i="9"/>
  <c r="N154" i="9"/>
  <c r="O153" i="9"/>
  <c r="P152" i="9"/>
  <c r="Q151" i="9"/>
  <c r="N190" i="9"/>
  <c r="O189" i="9"/>
  <c r="P188" i="9"/>
  <c r="Q187" i="9"/>
  <c r="R186" i="9"/>
  <c r="S185" i="9"/>
  <c r="N174" i="9"/>
  <c r="O173" i="9"/>
  <c r="P172" i="9"/>
  <c r="Q171" i="9"/>
  <c r="R170" i="9"/>
  <c r="S169" i="9"/>
  <c r="Q166" i="9"/>
  <c r="S163" i="9"/>
  <c r="R162" i="9"/>
  <c r="Q161" i="9"/>
  <c r="O160" i="9"/>
  <c r="O159" i="9"/>
  <c r="P158" i="9"/>
  <c r="Q157" i="9"/>
  <c r="R156" i="9"/>
  <c r="S155" i="9"/>
  <c r="N152" i="9"/>
  <c r="O151" i="9"/>
  <c r="P150" i="9"/>
  <c r="O190" i="9"/>
  <c r="Q185" i="9"/>
  <c r="N175" i="9"/>
  <c r="P170" i="9"/>
  <c r="N166" i="9"/>
  <c r="S164" i="9"/>
  <c r="N160" i="9"/>
  <c r="Q156" i="9"/>
  <c r="P151" i="9"/>
  <c r="Q150" i="9"/>
  <c r="Q148" i="9"/>
  <c r="S146" i="9"/>
  <c r="N145" i="9"/>
  <c r="P143" i="9"/>
  <c r="S140" i="9"/>
  <c r="N137" i="9"/>
  <c r="O136" i="9"/>
  <c r="P135" i="9"/>
  <c r="Q134" i="9"/>
  <c r="R133" i="9"/>
  <c r="S132" i="9"/>
  <c r="N129" i="9"/>
  <c r="O128" i="9"/>
  <c r="P127" i="9"/>
  <c r="Q126" i="9"/>
  <c r="R125" i="9"/>
  <c r="S124" i="9"/>
  <c r="N121" i="9"/>
  <c r="O120" i="9"/>
  <c r="O187" i="9"/>
  <c r="R182" i="9"/>
  <c r="N172" i="9"/>
  <c r="O161" i="9"/>
  <c r="P157" i="9"/>
  <c r="T153" i="9"/>
  <c r="O152" i="9"/>
  <c r="N150" i="9"/>
  <c r="R149" i="9"/>
  <c r="N148" i="9"/>
  <c r="P146" i="9"/>
  <c r="R144" i="9"/>
  <c r="N143" i="9"/>
  <c r="R141" i="9"/>
  <c r="Q140" i="9"/>
  <c r="R139" i="9"/>
  <c r="S138" i="9"/>
  <c r="N135" i="9"/>
  <c r="O134" i="9"/>
  <c r="P133" i="9"/>
  <c r="Q132" i="9"/>
  <c r="R131" i="9"/>
  <c r="S130" i="9"/>
  <c r="N127" i="9"/>
  <c r="O126" i="9"/>
  <c r="P125" i="9"/>
  <c r="Q124" i="9"/>
  <c r="R123" i="9"/>
  <c r="S122" i="9"/>
  <c r="T121" i="9"/>
  <c r="S197" i="9"/>
  <c r="P189" i="9"/>
  <c r="R184" i="9"/>
  <c r="O174" i="9"/>
  <c r="Q169" i="9"/>
  <c r="S162" i="9"/>
  <c r="N161" i="9"/>
  <c r="Q158" i="9"/>
  <c r="O157" i="9"/>
  <c r="S153" i="9"/>
  <c r="Q149" i="9"/>
  <c r="S147" i="9"/>
  <c r="N146" i="9"/>
  <c r="P144" i="9"/>
  <c r="R142" i="9"/>
  <c r="Q141" i="9"/>
  <c r="P140" i="9"/>
  <c r="Q139" i="9"/>
  <c r="R138" i="9"/>
  <c r="S137" i="9"/>
  <c r="N134" i="9"/>
  <c r="O133" i="9"/>
  <c r="P132" i="9"/>
  <c r="Q131" i="9"/>
  <c r="R130" i="9"/>
  <c r="S129" i="9"/>
  <c r="N126" i="9"/>
  <c r="O125" i="9"/>
  <c r="P124" i="9"/>
  <c r="Q123" i="9"/>
  <c r="R122" i="9"/>
  <c r="S121" i="9"/>
  <c r="S186" i="9"/>
  <c r="P184" i="9"/>
  <c r="R171" i="9"/>
  <c r="O169" i="9"/>
  <c r="N165" i="9"/>
  <c r="Q162" i="9"/>
  <c r="O158" i="9"/>
  <c r="S154" i="9"/>
  <c r="N153" i="9"/>
  <c r="P149" i="9"/>
  <c r="R147" i="9"/>
  <c r="O144" i="9"/>
  <c r="Q142" i="9"/>
  <c r="P141" i="9"/>
  <c r="O140" i="9"/>
  <c r="P139" i="9"/>
  <c r="Q138" i="9"/>
  <c r="R137" i="9"/>
  <c r="S136" i="9"/>
  <c r="N133" i="9"/>
  <c r="O132" i="9"/>
  <c r="P131" i="9"/>
  <c r="Q130" i="9"/>
  <c r="R129" i="9"/>
  <c r="S128" i="9"/>
  <c r="R198" i="9"/>
  <c r="R187" i="9"/>
  <c r="Q172" i="9"/>
  <c r="R164" i="9"/>
  <c r="R161" i="9"/>
  <c r="P156" i="9"/>
  <c r="N151" i="9"/>
  <c r="S149" i="9"/>
  <c r="P148" i="9"/>
  <c r="O143" i="9"/>
  <c r="N136" i="9"/>
  <c r="O135" i="9"/>
  <c r="P134" i="9"/>
  <c r="Q133" i="9"/>
  <c r="R132" i="9"/>
  <c r="S131" i="9"/>
  <c r="R124" i="9"/>
  <c r="N122" i="9"/>
  <c r="Q121" i="9"/>
  <c r="R119" i="9"/>
  <c r="S118" i="9"/>
  <c r="N115" i="9"/>
  <c r="O114" i="9"/>
  <c r="P113" i="9"/>
  <c r="Q112" i="9"/>
  <c r="R111" i="9"/>
  <c r="S110" i="9"/>
  <c r="N107" i="9"/>
  <c r="O106" i="9"/>
  <c r="P105" i="9"/>
  <c r="Q104" i="9"/>
  <c r="R103" i="9"/>
  <c r="S102" i="9"/>
  <c r="N99" i="9"/>
  <c r="O98" i="9"/>
  <c r="N186" i="9"/>
  <c r="R166" i="9"/>
  <c r="R163" i="9"/>
  <c r="R155" i="9"/>
  <c r="Q145" i="9"/>
  <c r="N131" i="9"/>
  <c r="P129" i="9"/>
  <c r="Q128" i="9"/>
  <c r="R127" i="9"/>
  <c r="S126" i="9"/>
  <c r="N124" i="9"/>
  <c r="S123" i="9"/>
  <c r="O121" i="9"/>
  <c r="R120" i="9"/>
  <c r="P119" i="9"/>
  <c r="Q118" i="9"/>
  <c r="R117" i="9"/>
  <c r="S116" i="9"/>
  <c r="N113" i="9"/>
  <c r="O112" i="9"/>
  <c r="P111" i="9"/>
  <c r="Q110" i="9"/>
  <c r="R109" i="9"/>
  <c r="S108" i="9"/>
  <c r="N105" i="9"/>
  <c r="O104" i="9"/>
  <c r="P103" i="9"/>
  <c r="Q102" i="9"/>
  <c r="R101" i="9"/>
  <c r="S100" i="9"/>
  <c r="S170" i="9"/>
  <c r="O166" i="9"/>
  <c r="Q163" i="9"/>
  <c r="P160" i="9"/>
  <c r="Q155" i="9"/>
  <c r="R150" i="9"/>
  <c r="O145" i="9"/>
  <c r="O129" i="9"/>
  <c r="P128" i="9"/>
  <c r="Q127" i="9"/>
  <c r="R126" i="9"/>
  <c r="P123" i="9"/>
  <c r="Q120" i="9"/>
  <c r="O119" i="9"/>
  <c r="P118" i="9"/>
  <c r="Q117" i="9"/>
  <c r="R116" i="9"/>
  <c r="S115" i="9"/>
  <c r="N112" i="9"/>
  <c r="O111" i="9"/>
  <c r="P110" i="9"/>
  <c r="Q109" i="9"/>
  <c r="R108" i="9"/>
  <c r="S107" i="9"/>
  <c r="N104" i="9"/>
  <c r="O103" i="9"/>
  <c r="P102" i="9"/>
  <c r="Q101" i="9"/>
  <c r="O185" i="9"/>
  <c r="N170" i="9"/>
  <c r="R157" i="9"/>
  <c r="O150" i="9"/>
  <c r="R146" i="9"/>
  <c r="S141" i="9"/>
  <c r="R140" i="9"/>
  <c r="S139" i="9"/>
  <c r="N128" i="9"/>
  <c r="O127" i="9"/>
  <c r="P126" i="9"/>
  <c r="T125" i="9"/>
  <c r="O123" i="9"/>
  <c r="P120" i="9"/>
  <c r="N119" i="9"/>
  <c r="O118" i="9"/>
  <c r="P117" i="9"/>
  <c r="Q116" i="9"/>
  <c r="R115" i="9"/>
  <c r="S114" i="9"/>
  <c r="N111" i="9"/>
  <c r="O110" i="9"/>
  <c r="P109" i="9"/>
  <c r="Q108" i="9"/>
  <c r="R107" i="9"/>
  <c r="S106" i="9"/>
  <c r="N103" i="9"/>
  <c r="O102" i="9"/>
  <c r="P186" i="9"/>
  <c r="S145" i="9"/>
  <c r="O131" i="9"/>
  <c r="Q129" i="9"/>
  <c r="S127" i="9"/>
  <c r="O124" i="9"/>
  <c r="P121" i="9"/>
  <c r="N114" i="9"/>
  <c r="O113" i="9"/>
  <c r="P112" i="9"/>
  <c r="Q111" i="9"/>
  <c r="R110" i="9"/>
  <c r="S109" i="9"/>
  <c r="N101" i="9"/>
  <c r="R100" i="9"/>
  <c r="O99" i="9"/>
  <c r="S97" i="9"/>
  <c r="N94" i="9"/>
  <c r="O93" i="9"/>
  <c r="P92" i="9"/>
  <c r="Q91" i="9"/>
  <c r="R90" i="9"/>
  <c r="S89" i="9"/>
  <c r="N86" i="9"/>
  <c r="O85" i="9"/>
  <c r="P84" i="9"/>
  <c r="Q83" i="9"/>
  <c r="R82" i="9"/>
  <c r="S81" i="9"/>
  <c r="S183" i="9"/>
  <c r="P173" i="9"/>
  <c r="N159" i="9"/>
  <c r="O147" i="9"/>
  <c r="O142" i="9"/>
  <c r="O138" i="9"/>
  <c r="Q136" i="9"/>
  <c r="S134" i="9"/>
  <c r="Q125" i="9"/>
  <c r="P122" i="9"/>
  <c r="T119" i="9"/>
  <c r="N109" i="9"/>
  <c r="O108" i="9"/>
  <c r="P107" i="9"/>
  <c r="Q106" i="9"/>
  <c r="R105" i="9"/>
  <c r="S104" i="9"/>
  <c r="P100" i="9"/>
  <c r="R98" i="9"/>
  <c r="Q97" i="9"/>
  <c r="R96" i="9"/>
  <c r="S95" i="9"/>
  <c r="N92" i="9"/>
  <c r="O91" i="9"/>
  <c r="P90" i="9"/>
  <c r="Q89" i="9"/>
  <c r="R88" i="9"/>
  <c r="S87" i="9"/>
  <c r="N84" i="9"/>
  <c r="O83" i="9"/>
  <c r="P82" i="9"/>
  <c r="Q81" i="9"/>
  <c r="R80" i="9"/>
  <c r="Q183" i="9"/>
  <c r="N142" i="9"/>
  <c r="N138" i="9"/>
  <c r="P136" i="9"/>
  <c r="R134" i="9"/>
  <c r="N125" i="9"/>
  <c r="O122" i="9"/>
  <c r="S119" i="9"/>
  <c r="N108" i="9"/>
  <c r="O107" i="9"/>
  <c r="P106" i="9"/>
  <c r="Q105" i="9"/>
  <c r="R104" i="9"/>
  <c r="S103" i="9"/>
  <c r="O100" i="9"/>
  <c r="Q98" i="9"/>
  <c r="P97" i="9"/>
  <c r="Q96" i="9"/>
  <c r="R95" i="9"/>
  <c r="S94" i="9"/>
  <c r="N91" i="9"/>
  <c r="O90" i="9"/>
  <c r="P89" i="9"/>
  <c r="Q88" i="9"/>
  <c r="R87" i="9"/>
  <c r="S86" i="9"/>
  <c r="N83" i="9"/>
  <c r="O82" i="9"/>
  <c r="P81" i="9"/>
  <c r="N191" i="9"/>
  <c r="S181" i="9"/>
  <c r="O171" i="9"/>
  <c r="T163" i="9"/>
  <c r="N158" i="9"/>
  <c r="O149" i="9"/>
  <c r="N144" i="9"/>
  <c r="N132" i="9"/>
  <c r="R128" i="9"/>
  <c r="S120" i="9"/>
  <c r="Q119" i="9"/>
  <c r="R118" i="9"/>
  <c r="S117" i="9"/>
  <c r="N106" i="9"/>
  <c r="O105" i="9"/>
  <c r="P104" i="9"/>
  <c r="Q103" i="9"/>
  <c r="R102" i="9"/>
  <c r="N100" i="9"/>
  <c r="S99" i="9"/>
  <c r="P98" i="9"/>
  <c r="O97" i="9"/>
  <c r="P96" i="9"/>
  <c r="Q95" i="9"/>
  <c r="R94" i="9"/>
  <c r="S93" i="9"/>
  <c r="N90" i="9"/>
  <c r="O89" i="9"/>
  <c r="P88" i="9"/>
  <c r="Q87" i="9"/>
  <c r="R86" i="9"/>
  <c r="S85" i="9"/>
  <c r="N188" i="9"/>
  <c r="P168" i="9"/>
  <c r="S156" i="9"/>
  <c r="R148" i="9"/>
  <c r="Q143" i="9"/>
  <c r="O137" i="9"/>
  <c r="Q135" i="9"/>
  <c r="S133" i="9"/>
  <c r="R121" i="9"/>
  <c r="N116" i="9"/>
  <c r="O115" i="9"/>
  <c r="P114" i="9"/>
  <c r="Q113" i="9"/>
  <c r="R112" i="9"/>
  <c r="S111" i="9"/>
  <c r="O101" i="9"/>
  <c r="P99" i="9"/>
  <c r="N95" i="9"/>
  <c r="O94" i="9"/>
  <c r="P93" i="9"/>
  <c r="Q92" i="9"/>
  <c r="R91" i="9"/>
  <c r="S90" i="9"/>
  <c r="N87" i="9"/>
  <c r="O86" i="9"/>
  <c r="P85" i="9"/>
  <c r="Q84" i="9"/>
  <c r="R83" i="9"/>
  <c r="S82" i="9"/>
  <c r="Q188" i="9"/>
  <c r="P162" i="9"/>
  <c r="S143" i="9"/>
  <c r="Q137" i="9"/>
  <c r="N123" i="9"/>
  <c r="N117" i="9"/>
  <c r="R114" i="9"/>
  <c r="S98" i="9"/>
  <c r="Q93" i="9"/>
  <c r="O88" i="9"/>
  <c r="N80" i="9"/>
  <c r="N78" i="9"/>
  <c r="O77" i="9"/>
  <c r="P76" i="9"/>
  <c r="Q75" i="9"/>
  <c r="R74" i="9"/>
  <c r="S73" i="9"/>
  <c r="N70" i="9"/>
  <c r="O69" i="9"/>
  <c r="P68" i="9"/>
  <c r="Q67" i="9"/>
  <c r="R66" i="9"/>
  <c r="S65" i="9"/>
  <c r="N62" i="9"/>
  <c r="O61" i="9"/>
  <c r="P60" i="9"/>
  <c r="Q59" i="9"/>
  <c r="R58" i="9"/>
  <c r="S57" i="9"/>
  <c r="N54" i="9"/>
  <c r="O53" i="9"/>
  <c r="P142" i="9"/>
  <c r="P137" i="9"/>
  <c r="Q114" i="9"/>
  <c r="O109" i="9"/>
  <c r="N98" i="9"/>
  <c r="Q94" i="9"/>
  <c r="N93" i="9"/>
  <c r="R89" i="9"/>
  <c r="N88" i="9"/>
  <c r="T84" i="9"/>
  <c r="N77" i="9"/>
  <c r="O76" i="9"/>
  <c r="P75" i="9"/>
  <c r="Q74" i="9"/>
  <c r="R73" i="9"/>
  <c r="S72" i="9"/>
  <c r="N69" i="9"/>
  <c r="O68" i="9"/>
  <c r="P67" i="9"/>
  <c r="Q66" i="9"/>
  <c r="R65" i="9"/>
  <c r="S64" i="9"/>
  <c r="N61" i="9"/>
  <c r="O60" i="9"/>
  <c r="P59" i="9"/>
  <c r="Q58" i="9"/>
  <c r="R57" i="9"/>
  <c r="S56" i="9"/>
  <c r="N53" i="9"/>
  <c r="P159" i="9"/>
  <c r="S148" i="9"/>
  <c r="O141" i="9"/>
  <c r="R136" i="9"/>
  <c r="Q122" i="9"/>
  <c r="P116" i="9"/>
  <c r="R106" i="9"/>
  <c r="S101" i="9"/>
  <c r="P94" i="9"/>
  <c r="N89" i="9"/>
  <c r="R85" i="9"/>
  <c r="S84" i="9"/>
  <c r="S79" i="9"/>
  <c r="N76" i="9"/>
  <c r="O75" i="9"/>
  <c r="P74" i="9"/>
  <c r="Q73" i="9"/>
  <c r="R72" i="9"/>
  <c r="S71" i="9"/>
  <c r="N68" i="9"/>
  <c r="O67" i="9"/>
  <c r="P66" i="9"/>
  <c r="Q65" i="9"/>
  <c r="R64" i="9"/>
  <c r="S63" i="9"/>
  <c r="N60" i="9"/>
  <c r="O59" i="9"/>
  <c r="P58" i="9"/>
  <c r="Q57" i="9"/>
  <c r="R56" i="9"/>
  <c r="S55" i="9"/>
  <c r="Q147" i="9"/>
  <c r="S135" i="9"/>
  <c r="O116" i="9"/>
  <c r="S113" i="9"/>
  <c r="P101" i="9"/>
  <c r="R99" i="9"/>
  <c r="P95" i="9"/>
  <c r="Q90" i="9"/>
  <c r="Q85" i="9"/>
  <c r="R84" i="9"/>
  <c r="S83" i="9"/>
  <c r="R79" i="9"/>
  <c r="S78" i="9"/>
  <c r="N75" i="9"/>
  <c r="O74" i="9"/>
  <c r="P73" i="9"/>
  <c r="Q72" i="9"/>
  <c r="R71" i="9"/>
  <c r="S70" i="9"/>
  <c r="N67" i="9"/>
  <c r="O66" i="9"/>
  <c r="P65" i="9"/>
  <c r="Q64" i="9"/>
  <c r="R63" i="9"/>
  <c r="S62" i="9"/>
  <c r="N59" i="9"/>
  <c r="O58" i="9"/>
  <c r="P57" i="9"/>
  <c r="Q56" i="9"/>
  <c r="R154" i="9"/>
  <c r="O139" i="9"/>
  <c r="T134" i="9"/>
  <c r="Q115" i="9"/>
  <c r="S105" i="9"/>
  <c r="O96" i="9"/>
  <c r="S92" i="9"/>
  <c r="P91" i="9"/>
  <c r="P86" i="9"/>
  <c r="N82" i="9"/>
  <c r="O81" i="9"/>
  <c r="Q80" i="9"/>
  <c r="P79" i="9"/>
  <c r="Q78" i="9"/>
  <c r="R77" i="9"/>
  <c r="S76" i="9"/>
  <c r="N73" i="9"/>
  <c r="O72" i="9"/>
  <c r="P71" i="9"/>
  <c r="Q70" i="9"/>
  <c r="R69" i="9"/>
  <c r="S68" i="9"/>
  <c r="N65" i="9"/>
  <c r="O64" i="9"/>
  <c r="P63" i="9"/>
  <c r="Q62" i="9"/>
  <c r="R61" i="9"/>
  <c r="S60" i="9"/>
  <c r="N57" i="9"/>
  <c r="O56" i="9"/>
  <c r="P55" i="9"/>
  <c r="Q54" i="9"/>
  <c r="R53" i="9"/>
  <c r="Q100" i="9"/>
  <c r="N96" i="9"/>
  <c r="P83" i="9"/>
  <c r="O79" i="9"/>
  <c r="S75" i="9"/>
  <c r="N74" i="9"/>
  <c r="R70" i="9"/>
  <c r="P69" i="9"/>
  <c r="N64" i="9"/>
  <c r="R60" i="9"/>
  <c r="R55" i="9"/>
  <c r="S54" i="9"/>
  <c r="O52" i="9"/>
  <c r="P51" i="9"/>
  <c r="Q50" i="9"/>
  <c r="R49" i="9"/>
  <c r="S48" i="9"/>
  <c r="N45" i="9"/>
  <c r="O44" i="9"/>
  <c r="P43" i="9"/>
  <c r="Q42" i="9"/>
  <c r="R41" i="9"/>
  <c r="S40" i="9"/>
  <c r="N37" i="9"/>
  <c r="O36" i="9"/>
  <c r="P35" i="9"/>
  <c r="Q34" i="9"/>
  <c r="R33" i="9"/>
  <c r="S32" i="9"/>
  <c r="N118" i="9"/>
  <c r="S112" i="9"/>
  <c r="Q99" i="9"/>
  <c r="R92" i="9"/>
  <c r="S80" i="9"/>
  <c r="N79" i="9"/>
  <c r="R75" i="9"/>
  <c r="P70" i="9"/>
  <c r="O65" i="9"/>
  <c r="S61" i="9"/>
  <c r="Q60" i="9"/>
  <c r="Q55" i="9"/>
  <c r="R54" i="9"/>
  <c r="S53" i="9"/>
  <c r="N52" i="9"/>
  <c r="O51" i="9"/>
  <c r="P50" i="9"/>
  <c r="Q49" i="9"/>
  <c r="R48" i="9"/>
  <c r="S47" i="9"/>
  <c r="N44" i="9"/>
  <c r="O43" i="9"/>
  <c r="P42" i="9"/>
  <c r="Q41" i="9"/>
  <c r="R40" i="9"/>
  <c r="S39" i="9"/>
  <c r="N36" i="9"/>
  <c r="O35" i="9"/>
  <c r="P34" i="9"/>
  <c r="Q33" i="9"/>
  <c r="R32" i="9"/>
  <c r="S31" i="9"/>
  <c r="R168" i="9"/>
  <c r="N140" i="9"/>
  <c r="O95" i="9"/>
  <c r="O92" i="9"/>
  <c r="N85" i="9"/>
  <c r="P80" i="9"/>
  <c r="R76" i="9"/>
  <c r="Q71" i="9"/>
  <c r="O70" i="9"/>
  <c r="S66" i="9"/>
  <c r="Q61" i="9"/>
  <c r="P56" i="9"/>
  <c r="O55" i="9"/>
  <c r="P54" i="9"/>
  <c r="Q53" i="9"/>
  <c r="N51" i="9"/>
  <c r="O50" i="9"/>
  <c r="P49" i="9"/>
  <c r="Q48" i="9"/>
  <c r="R47" i="9"/>
  <c r="S46" i="9"/>
  <c r="N43" i="9"/>
  <c r="O42" i="9"/>
  <c r="P41" i="9"/>
  <c r="Q40" i="9"/>
  <c r="R39" i="9"/>
  <c r="S38" i="9"/>
  <c r="T37" i="9"/>
  <c r="N35" i="9"/>
  <c r="O34" i="9"/>
  <c r="P33" i="9"/>
  <c r="Q32" i="9"/>
  <c r="R31" i="9"/>
  <c r="S30" i="9"/>
  <c r="N139" i="9"/>
  <c r="S125" i="9"/>
  <c r="O117" i="9"/>
  <c r="N110" i="9"/>
  <c r="S91" i="9"/>
  <c r="S88" i="9"/>
  <c r="Q82" i="9"/>
  <c r="O80" i="9"/>
  <c r="S77" i="9"/>
  <c r="Q76" i="9"/>
  <c r="O71" i="9"/>
  <c r="S67" i="9"/>
  <c r="N66" i="9"/>
  <c r="R62" i="9"/>
  <c r="P61" i="9"/>
  <c r="N56" i="9"/>
  <c r="N55" i="9"/>
  <c r="O54" i="9"/>
  <c r="P53" i="9"/>
  <c r="N50" i="9"/>
  <c r="O49" i="9"/>
  <c r="P48" i="9"/>
  <c r="Q47" i="9"/>
  <c r="R46" i="9"/>
  <c r="S45" i="9"/>
  <c r="N42" i="9"/>
  <c r="O41" i="9"/>
  <c r="P40" i="9"/>
  <c r="Q39" i="9"/>
  <c r="R38" i="9"/>
  <c r="S37" i="9"/>
  <c r="N34" i="9"/>
  <c r="O33" i="9"/>
  <c r="P32" i="9"/>
  <c r="Q31" i="9"/>
  <c r="R30" i="9"/>
  <c r="N97" i="9"/>
  <c r="O87" i="9"/>
  <c r="R81" i="9"/>
  <c r="P78" i="9"/>
  <c r="O73" i="9"/>
  <c r="S69" i="9"/>
  <c r="Q68" i="9"/>
  <c r="O63" i="9"/>
  <c r="S59" i="9"/>
  <c r="N58" i="9"/>
  <c r="Q52" i="9"/>
  <c r="R51" i="9"/>
  <c r="S50" i="9"/>
  <c r="T49" i="9"/>
  <c r="N47" i="9"/>
  <c r="O46" i="9"/>
  <c r="P45" i="9"/>
  <c r="Q44" i="9"/>
  <c r="R43" i="9"/>
  <c r="S42" i="9"/>
  <c r="T41" i="9"/>
  <c r="N39" i="9"/>
  <c r="O38" i="9"/>
  <c r="P37" i="9"/>
  <c r="Q36" i="9"/>
  <c r="R35" i="9"/>
  <c r="S34" i="9"/>
  <c r="N31" i="9"/>
  <c r="O30" i="9"/>
  <c r="S2" i="9"/>
  <c r="R3" i="9"/>
  <c r="Q4" i="9"/>
  <c r="P5" i="9"/>
  <c r="O6" i="9"/>
  <c r="N7" i="9"/>
  <c r="S10" i="9"/>
  <c r="R11" i="9"/>
  <c r="Q12" i="9"/>
  <c r="P13" i="9"/>
  <c r="O14" i="9"/>
  <c r="N15" i="9"/>
  <c r="S18" i="9"/>
  <c r="R19" i="9"/>
  <c r="Q20" i="9"/>
  <c r="P21" i="9"/>
  <c r="O22" i="9"/>
  <c r="N23" i="9"/>
  <c r="S26" i="9"/>
  <c r="R27" i="9"/>
  <c r="Q28" i="9"/>
  <c r="P29" i="9"/>
  <c r="O31" i="9"/>
  <c r="P36" i="9"/>
  <c r="R37" i="9"/>
  <c r="N41" i="9"/>
  <c r="P46" i="9"/>
  <c r="Q51" i="9"/>
  <c r="S52" i="9"/>
  <c r="N71" i="9"/>
  <c r="O78" i="9"/>
  <c r="R78" i="9"/>
  <c r="N102" i="9"/>
  <c r="N120" i="9"/>
  <c r="O84" i="9"/>
  <c r="R93" i="9"/>
  <c r="AQ4" i="9" l="1"/>
  <c r="CL194" i="11"/>
  <c r="CL193" i="11"/>
  <c r="CL192" i="11"/>
  <c r="CL191" i="11"/>
  <c r="CL190" i="11"/>
  <c r="CL189" i="11"/>
  <c r="CL188" i="11"/>
  <c r="CL187" i="11"/>
  <c r="CL186" i="11"/>
  <c r="CL185" i="11"/>
  <c r="CL184" i="11"/>
  <c r="CL183" i="11"/>
  <c r="CL182" i="11"/>
  <c r="CL181" i="11"/>
  <c r="CL180" i="11"/>
  <c r="CL179" i="11"/>
  <c r="CL178" i="11"/>
  <c r="CL177" i="11"/>
  <c r="CL176" i="11"/>
  <c r="CL175" i="11"/>
  <c r="CL174" i="11"/>
  <c r="CL173" i="11"/>
  <c r="CL172" i="11"/>
  <c r="CL171" i="11"/>
  <c r="CL170" i="11"/>
  <c r="CL169" i="11"/>
  <c r="CL168" i="11"/>
  <c r="CL167" i="11"/>
  <c r="CL166" i="11"/>
  <c r="CL165" i="11"/>
  <c r="CL164" i="11"/>
  <c r="CL163" i="11"/>
  <c r="CL162" i="11"/>
  <c r="CL161" i="11"/>
  <c r="CL160" i="11"/>
  <c r="CL159" i="11"/>
  <c r="CL158" i="11"/>
  <c r="CL157" i="11"/>
  <c r="CL156" i="11"/>
  <c r="CL155" i="11"/>
  <c r="CL154" i="11"/>
  <c r="CL153" i="11"/>
  <c r="CL152" i="11"/>
  <c r="CL151" i="11"/>
  <c r="CL150" i="11"/>
  <c r="CL149" i="11"/>
  <c r="CL148" i="11"/>
  <c r="CL147" i="11"/>
  <c r="CL146" i="11"/>
  <c r="CL145" i="11"/>
  <c r="CL144" i="11"/>
  <c r="CL143" i="11"/>
  <c r="CL142" i="11"/>
  <c r="CL141" i="11"/>
  <c r="CL140" i="11"/>
  <c r="CL139" i="11"/>
  <c r="CL138" i="11"/>
  <c r="CL137" i="11"/>
  <c r="CL136" i="11"/>
  <c r="CL135" i="11"/>
  <c r="CL134" i="11"/>
  <c r="CL133" i="11"/>
  <c r="CL132" i="11"/>
  <c r="CL131" i="11"/>
  <c r="CL130" i="11"/>
  <c r="CL129" i="11"/>
  <c r="CL128" i="11"/>
  <c r="CL127" i="11"/>
  <c r="CL126" i="11"/>
  <c r="CL125" i="11"/>
  <c r="CL124" i="11"/>
  <c r="CL123" i="11"/>
  <c r="CL122" i="11"/>
  <c r="CL121" i="11"/>
  <c r="CL120" i="11"/>
  <c r="CL119" i="11"/>
  <c r="CL118" i="11"/>
  <c r="CL117" i="11"/>
  <c r="CL116" i="11"/>
  <c r="CL115" i="11"/>
  <c r="CL114" i="11"/>
  <c r="CL113" i="11"/>
  <c r="CL112" i="11"/>
  <c r="CL111" i="11"/>
  <c r="CL110" i="11"/>
  <c r="CL109" i="11"/>
  <c r="CL108" i="11"/>
  <c r="CL107" i="11"/>
  <c r="CL106" i="11"/>
  <c r="CL105" i="11"/>
  <c r="CL104" i="11"/>
  <c r="CL103" i="11"/>
  <c r="CL102" i="11"/>
  <c r="CL101" i="11"/>
  <c r="CL100" i="11"/>
  <c r="CL99" i="11"/>
  <c r="CL98" i="11"/>
  <c r="CL97" i="11"/>
  <c r="CL96" i="11"/>
  <c r="CL95" i="11"/>
  <c r="CL94" i="11"/>
  <c r="CL93" i="11"/>
  <c r="CL92" i="11"/>
  <c r="CL91" i="11"/>
  <c r="CL90" i="11"/>
  <c r="CL89" i="11"/>
  <c r="CL88" i="11"/>
  <c r="CL87" i="11"/>
  <c r="CL86" i="11"/>
  <c r="CL85" i="11"/>
  <c r="CL84" i="11"/>
  <c r="CL83" i="11"/>
  <c r="CL82" i="11"/>
  <c r="CL81" i="11"/>
  <c r="CL80" i="11"/>
  <c r="CL79" i="11"/>
  <c r="CL78" i="11"/>
  <c r="CL77" i="11"/>
  <c r="CL76" i="11"/>
  <c r="CL75" i="11"/>
  <c r="CL74" i="11"/>
  <c r="CL73" i="11"/>
  <c r="CL72" i="11"/>
  <c r="CL71" i="11"/>
  <c r="CL70" i="11"/>
  <c r="CL69" i="11"/>
  <c r="CL68" i="11"/>
  <c r="CL67" i="11"/>
  <c r="CL66" i="11"/>
  <c r="CL65" i="11"/>
  <c r="CL64" i="11"/>
  <c r="CL63" i="11"/>
  <c r="CL62" i="11"/>
  <c r="CL61" i="11"/>
  <c r="CL60" i="11"/>
  <c r="CL59" i="11"/>
  <c r="CL58" i="11"/>
  <c r="CL57" i="11"/>
  <c r="CL56" i="11"/>
  <c r="CL55" i="11"/>
  <c r="CL54" i="11"/>
  <c r="CL53" i="11"/>
  <c r="CL52" i="11"/>
  <c r="CL51" i="11"/>
  <c r="CL50" i="11"/>
  <c r="CL49" i="11"/>
  <c r="CL48" i="11"/>
  <c r="CL47" i="11"/>
  <c r="CL46" i="11"/>
  <c r="CL45" i="11"/>
  <c r="CL44" i="11"/>
  <c r="CL43" i="11"/>
  <c r="CL42" i="11"/>
  <c r="CL41" i="11"/>
  <c r="CL40" i="11"/>
  <c r="CL39" i="11"/>
  <c r="CL38" i="11"/>
  <c r="CL37" i="11"/>
  <c r="CL36" i="11"/>
  <c r="CL35" i="11"/>
  <c r="CL34" i="11"/>
  <c r="CL33" i="11"/>
  <c r="CL32" i="11"/>
  <c r="CL31" i="11"/>
  <c r="CL30" i="11"/>
  <c r="CL29" i="11"/>
  <c r="CL28" i="11"/>
  <c r="CL27" i="11"/>
  <c r="CL26" i="11"/>
  <c r="CL25" i="11"/>
  <c r="CL24" i="11"/>
  <c r="CL23" i="11"/>
  <c r="CL22" i="11"/>
  <c r="CL21" i="11"/>
  <c r="CL20" i="11"/>
  <c r="CL19" i="11"/>
  <c r="CL18" i="11"/>
  <c r="CL17" i="11"/>
  <c r="CL16" i="11"/>
  <c r="CL15" i="11"/>
  <c r="CL14" i="11"/>
  <c r="CL13" i="11"/>
  <c r="CL12" i="11"/>
  <c r="CL11" i="11"/>
  <c r="CL10" i="11"/>
  <c r="CL9" i="11"/>
  <c r="CL8" i="11"/>
  <c r="CL7" i="11"/>
  <c r="CL6" i="11"/>
  <c r="CL5" i="11"/>
  <c r="CL4" i="11"/>
  <c r="CE4" i="11"/>
  <c r="BQ4" i="11"/>
  <c r="AK4" i="11"/>
  <c r="AK5" i="11" s="1"/>
  <c r="AK6" i="11" s="1"/>
  <c r="AK7" i="11" s="1"/>
  <c r="AK8" i="11" s="1"/>
  <c r="AK9" i="11" s="1"/>
  <c r="AK10" i="11" s="1"/>
  <c r="AK11" i="11" s="1"/>
  <c r="AK12" i="11" s="1"/>
  <c r="AK13" i="11" s="1"/>
  <c r="AK14" i="11" s="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45" i="11" s="1"/>
  <c r="U4" i="11"/>
  <c r="U5" i="11" s="1"/>
  <c r="U6" i="11" s="1"/>
  <c r="U7" i="11" s="1"/>
  <c r="U8" i="11" s="1"/>
  <c r="U9" i="11" s="1"/>
  <c r="U10" i="11" s="1"/>
  <c r="U11" i="11" s="1"/>
  <c r="U12" i="11" s="1"/>
  <c r="U13" i="11" s="1"/>
  <c r="U14" i="11" s="1"/>
  <c r="U15" i="11" s="1"/>
  <c r="U16" i="11" s="1"/>
  <c r="U17" i="11" s="1"/>
  <c r="U18" i="11" s="1"/>
  <c r="U19" i="11" s="1"/>
  <c r="U20" i="11" s="1"/>
  <c r="U21" i="11" s="1"/>
  <c r="U22" i="11" s="1"/>
  <c r="U23" i="11" s="1"/>
  <c r="U24" i="11" s="1"/>
  <c r="U25" i="11" s="1"/>
  <c r="U26" i="11" s="1"/>
  <c r="U27" i="11" s="1"/>
  <c r="U28" i="11" s="1"/>
  <c r="U29" i="11" s="1"/>
  <c r="U30" i="11" s="1"/>
  <c r="U31" i="11" s="1"/>
  <c r="U32" i="11" s="1"/>
  <c r="U33" i="11" s="1"/>
  <c r="U34" i="11" s="1"/>
  <c r="U35" i="11" s="1"/>
  <c r="U36" i="11" s="1"/>
  <c r="U37" i="11" s="1"/>
  <c r="U38" i="11" s="1"/>
  <c r="U39" i="11" s="1"/>
  <c r="U40" i="11" s="1"/>
  <c r="U41" i="11" s="1"/>
  <c r="U42" i="11" s="1"/>
  <c r="U43" i="11" s="1"/>
  <c r="U44" i="11" s="1"/>
  <c r="U45" i="11" s="1"/>
  <c r="S4" i="11"/>
  <c r="S5" i="11" s="1"/>
  <c r="S6" i="11" s="1"/>
  <c r="S7" i="11" s="1"/>
  <c r="S8" i="11" s="1"/>
  <c r="S9" i="11" s="1"/>
  <c r="S10" i="11" s="1"/>
  <c r="S11" i="11" s="1"/>
  <c r="S12" i="11" s="1"/>
  <c r="S13" i="11" s="1"/>
  <c r="S14" i="11" s="1"/>
  <c r="S15" i="11" s="1"/>
  <c r="S16" i="11" s="1"/>
  <c r="S17" i="11" s="1"/>
  <c r="S18" i="11" s="1"/>
  <c r="S19" i="11" s="1"/>
  <c r="S20" i="11" s="1"/>
  <c r="S21" i="11" s="1"/>
  <c r="S22" i="11" s="1"/>
  <c r="S23" i="11" s="1"/>
  <c r="S24" i="11" s="1"/>
  <c r="S25" i="11" s="1"/>
  <c r="S26" i="11" s="1"/>
  <c r="S27" i="11" s="1"/>
  <c r="S28" i="11" s="1"/>
  <c r="S29" i="11" s="1"/>
  <c r="S30" i="11" s="1"/>
  <c r="S31" i="11" s="1"/>
  <c r="S32" i="11" s="1"/>
  <c r="S33" i="11" s="1"/>
  <c r="S34" i="11" s="1"/>
  <c r="S35" i="11" s="1"/>
  <c r="S36" i="11" s="1"/>
  <c r="S37" i="11" s="1"/>
  <c r="S38" i="11" s="1"/>
  <c r="S39" i="11" s="1"/>
  <c r="S40" i="11" s="1"/>
  <c r="S41" i="11" s="1"/>
  <c r="S42" i="11" s="1"/>
  <c r="S43" i="11" s="1"/>
  <c r="S44" i="11" s="1"/>
  <c r="S45" i="11" s="1"/>
  <c r="CL3" i="11"/>
  <c r="AV12" i="10"/>
  <c r="EZ3" i="10"/>
  <c r="ES2" i="10"/>
  <c r="EN1" i="10"/>
  <c r="EM1" i="10"/>
  <c r="BM1" i="10"/>
  <c r="BL1" i="10"/>
  <c r="A207" i="9"/>
  <c r="A206" i="9"/>
  <c r="A205" i="9"/>
  <c r="A204" i="9"/>
  <c r="A203" i="9"/>
  <c r="A202" i="9"/>
  <c r="A201" i="9"/>
  <c r="V44" i="9"/>
  <c r="BP1" i="9" a="1"/>
  <c r="ET3" i="10" a="1"/>
  <c r="BQ1" i="9" a="1"/>
  <c r="ET1" i="10" a="1"/>
  <c r="CE5" i="11" l="1"/>
  <c r="CE6" i="11" s="1"/>
  <c r="CE7" i="11" s="1"/>
  <c r="CE8" i="11" s="1"/>
  <c r="CE9" i="11" s="1"/>
  <c r="CE10" i="11" s="1"/>
  <c r="CE11" i="11" s="1"/>
  <c r="CE12" i="11" s="1"/>
  <c r="CE13" i="11" s="1"/>
  <c r="CE14" i="11" s="1"/>
  <c r="CE15" i="11" s="1"/>
  <c r="CE16" i="11" s="1"/>
  <c r="CE17" i="11" s="1"/>
  <c r="CE18" i="11" s="1"/>
  <c r="CE19" i="11" s="1"/>
  <c r="CE20" i="11" s="1"/>
  <c r="CE21" i="11" s="1"/>
  <c r="CE22" i="11" s="1"/>
  <c r="CE23" i="11" s="1"/>
  <c r="CE24" i="11" s="1"/>
  <c r="CE25" i="11" s="1"/>
  <c r="CE26" i="11" s="1"/>
  <c r="CE27" i="11" s="1"/>
  <c r="CE28" i="11" s="1"/>
  <c r="CE29" i="11" s="1"/>
  <c r="CE30" i="11" s="1"/>
  <c r="CE31" i="11" s="1"/>
  <c r="CE32" i="11" s="1"/>
  <c r="CE33" i="11" s="1"/>
  <c r="CE34" i="11" s="1"/>
  <c r="CE35" i="11" s="1"/>
  <c r="CE36" i="11" s="1"/>
  <c r="CE37" i="11" s="1"/>
  <c r="CE38" i="11" s="1"/>
  <c r="CE39" i="11" s="1"/>
  <c r="CE40" i="11" s="1"/>
  <c r="CE41" i="11" s="1"/>
  <c r="CE42" i="11" s="1"/>
  <c r="CE43" i="11" s="1"/>
  <c r="CE44" i="11" s="1"/>
  <c r="CE45" i="11" s="1"/>
  <c r="BH47" i="11"/>
  <c r="CK196" i="11"/>
  <c r="BF202" i="10"/>
  <c r="T47" i="11"/>
  <c r="BI4" i="11"/>
  <c r="BI5" i="11" s="1"/>
  <c r="BI6" i="11" s="1"/>
  <c r="BI7" i="11" s="1"/>
  <c r="BI8" i="11" s="1"/>
  <c r="BI9" i="11" s="1"/>
  <c r="BI10" i="11" s="1"/>
  <c r="BI11" i="11" s="1"/>
  <c r="BI12" i="11" s="1"/>
  <c r="BI13" i="11" s="1"/>
  <c r="BI14" i="11" s="1"/>
  <c r="BI15" i="11" s="1"/>
  <c r="BI16" i="11" s="1"/>
  <c r="BI17" i="11" s="1"/>
  <c r="BI18" i="11" s="1"/>
  <c r="BI19" i="11" s="1"/>
  <c r="BI20" i="11" s="1"/>
  <c r="BI21" i="11" s="1"/>
  <c r="BI22" i="11" s="1"/>
  <c r="BI23" i="11" s="1"/>
  <c r="BI24" i="11" s="1"/>
  <c r="BI25" i="11" s="1"/>
  <c r="BI26" i="11" s="1"/>
  <c r="BI27" i="11" s="1"/>
  <c r="BI28" i="11" s="1"/>
  <c r="BI29" i="11" s="1"/>
  <c r="BI30" i="11" s="1"/>
  <c r="BI31" i="11" s="1"/>
  <c r="BI32" i="11" s="1"/>
  <c r="BI33" i="11" s="1"/>
  <c r="BI34" i="11" s="1"/>
  <c r="BI35" i="11" s="1"/>
  <c r="BI36" i="11" s="1"/>
  <c r="BI37" i="11" s="1"/>
  <c r="BI38" i="11" s="1"/>
  <c r="BI39" i="11" s="1"/>
  <c r="BI40" i="11" s="1"/>
  <c r="BI41" i="11" s="1"/>
  <c r="BI42" i="11" s="1"/>
  <c r="BI43" i="11" s="1"/>
  <c r="BI44" i="11" s="1"/>
  <c r="BI45" i="11" s="1"/>
  <c r="BV47" i="11"/>
  <c r="BL47" i="11"/>
  <c r="BW4" i="11"/>
  <c r="BW5" i="11" s="1"/>
  <c r="BW6" i="11" s="1"/>
  <c r="BW7" i="11" s="1"/>
  <c r="BW8" i="11" s="1"/>
  <c r="BW9" i="11" s="1"/>
  <c r="BW10" i="11" s="1"/>
  <c r="BW11" i="11" s="1"/>
  <c r="BW12" i="11" s="1"/>
  <c r="BW13" i="11" s="1"/>
  <c r="BW14" i="11" s="1"/>
  <c r="BW15" i="11" s="1"/>
  <c r="BW16" i="11" s="1"/>
  <c r="BW17" i="11" s="1"/>
  <c r="BW18" i="11" s="1"/>
  <c r="BW19" i="11" s="1"/>
  <c r="BW20" i="11" s="1"/>
  <c r="BW21" i="11" s="1"/>
  <c r="BW22" i="11" s="1"/>
  <c r="BW23" i="11" s="1"/>
  <c r="BW24" i="11" s="1"/>
  <c r="BW25" i="11" s="1"/>
  <c r="BW26" i="11" s="1"/>
  <c r="BW27" i="11" s="1"/>
  <c r="BW28" i="11" s="1"/>
  <c r="BW29" i="11" s="1"/>
  <c r="BW30" i="11" s="1"/>
  <c r="BW31" i="11" s="1"/>
  <c r="BW32" i="11" s="1"/>
  <c r="BW33" i="11" s="1"/>
  <c r="BW34" i="11" s="1"/>
  <c r="BW35" i="11" s="1"/>
  <c r="BW36" i="11" s="1"/>
  <c r="BW37" i="11" s="1"/>
  <c r="BW38" i="11" s="1"/>
  <c r="BW39" i="11" s="1"/>
  <c r="BW40" i="11" s="1"/>
  <c r="BW41" i="11" s="1"/>
  <c r="BW42" i="11" s="1"/>
  <c r="BW43" i="11" s="1"/>
  <c r="BW44" i="11" s="1"/>
  <c r="BW45" i="11" s="1"/>
  <c r="BM4" i="11"/>
  <c r="BM5" i="11" s="1"/>
  <c r="BM6" i="11" s="1"/>
  <c r="BM7" i="11" s="1"/>
  <c r="BM8" i="11" s="1"/>
  <c r="BM9" i="11" s="1"/>
  <c r="BM10" i="11" s="1"/>
  <c r="BM11" i="11" s="1"/>
  <c r="BM12" i="11" s="1"/>
  <c r="BM13" i="11" s="1"/>
  <c r="BM14" i="11" s="1"/>
  <c r="BM15" i="11" s="1"/>
  <c r="BM16" i="11" s="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M45" i="11" s="1"/>
  <c r="A208" i="9"/>
  <c r="BQ1" i="9"/>
  <c r="BS28" i="9"/>
  <c r="BS32" i="9"/>
  <c r="ET3" i="10"/>
  <c r="BS33" i="9"/>
  <c r="ET1" i="10"/>
  <c r="BS34" i="9"/>
  <c r="BS29" i="9"/>
  <c r="BS30" i="9"/>
  <c r="AR24" i="9"/>
  <c r="BP1" i="9"/>
  <c r="BQ5" i="9" s="1"/>
  <c r="BS31" i="9"/>
  <c r="BS27" i="9"/>
  <c r="BR35" i="9"/>
  <c r="BD131" i="10"/>
  <c r="BD211" i="10"/>
  <c r="AW192" i="10"/>
  <c r="AW170" i="10"/>
  <c r="BD114" i="10"/>
  <c r="AB47" i="11"/>
  <c r="AC4" i="11"/>
  <c r="AC5" i="11" s="1"/>
  <c r="AC6" i="11" s="1"/>
  <c r="AC7" i="11" s="1"/>
  <c r="AC8" i="11" s="1"/>
  <c r="AC9" i="11" s="1"/>
  <c r="AC10" i="11" s="1"/>
  <c r="AC11" i="11" s="1"/>
  <c r="AC12" i="11" s="1"/>
  <c r="AC13" i="11" s="1"/>
  <c r="AC14" i="11" s="1"/>
  <c r="AC15" i="11" s="1"/>
  <c r="AC16" i="11" s="1"/>
  <c r="AC17" i="11" s="1"/>
  <c r="AC18" i="11" s="1"/>
  <c r="AC19" i="11" s="1"/>
  <c r="AC20" i="11" s="1"/>
  <c r="AC21" i="11" s="1"/>
  <c r="AC22" i="11" s="1"/>
  <c r="AC23" i="11" s="1"/>
  <c r="AC24" i="11" s="1"/>
  <c r="AC25" i="11" s="1"/>
  <c r="AC26" i="11" s="1"/>
  <c r="AC27" i="11" s="1"/>
  <c r="AC28" i="11" s="1"/>
  <c r="AC29" i="11" s="1"/>
  <c r="AC30" i="11" s="1"/>
  <c r="AC31" i="11" s="1"/>
  <c r="AC32" i="11" s="1"/>
  <c r="AC33" i="11" s="1"/>
  <c r="AC34" i="11" s="1"/>
  <c r="AC35" i="11" s="1"/>
  <c r="AC36" i="11" s="1"/>
  <c r="AC37" i="11" s="1"/>
  <c r="AC38" i="11" s="1"/>
  <c r="AC39" i="11" s="1"/>
  <c r="AC40" i="11" s="1"/>
  <c r="AC41" i="11" s="1"/>
  <c r="AC42" i="11" s="1"/>
  <c r="AC43" i="11" s="1"/>
  <c r="AC44" i="11" s="1"/>
  <c r="AC45" i="11" s="1"/>
  <c r="BT47" i="11"/>
  <c r="BU4" i="11"/>
  <c r="BU5" i="11" s="1"/>
  <c r="BU6" i="11" s="1"/>
  <c r="BU7" i="11" s="1"/>
  <c r="BU8" i="11" s="1"/>
  <c r="BU9" i="11" s="1"/>
  <c r="BU10" i="11" s="1"/>
  <c r="BU11" i="11" s="1"/>
  <c r="BU12" i="11" s="1"/>
  <c r="BU13" i="11" s="1"/>
  <c r="BU14" i="11" s="1"/>
  <c r="BU15" i="11" s="1"/>
  <c r="BU16" i="11" s="1"/>
  <c r="BU17" i="11" s="1"/>
  <c r="BU18" i="11" s="1"/>
  <c r="BU19" i="11" s="1"/>
  <c r="BU20" i="11" s="1"/>
  <c r="BU21" i="11" s="1"/>
  <c r="BU22" i="11" s="1"/>
  <c r="BU23" i="11" s="1"/>
  <c r="BU24" i="11" s="1"/>
  <c r="BU25" i="11" s="1"/>
  <c r="BU26" i="11" s="1"/>
  <c r="BU27" i="11" s="1"/>
  <c r="BU28" i="11" s="1"/>
  <c r="BU29" i="11" s="1"/>
  <c r="BU30" i="11" s="1"/>
  <c r="BU31" i="11" s="1"/>
  <c r="BU32" i="11" s="1"/>
  <c r="BU33" i="11" s="1"/>
  <c r="BU34" i="11" s="1"/>
  <c r="BU35" i="11" s="1"/>
  <c r="BU36" i="11" s="1"/>
  <c r="BU37" i="11" s="1"/>
  <c r="BU38" i="11" s="1"/>
  <c r="BU39" i="11" s="1"/>
  <c r="BU40" i="11" s="1"/>
  <c r="BU41" i="11" s="1"/>
  <c r="BU42" i="11" s="1"/>
  <c r="BU43" i="11" s="1"/>
  <c r="BU44" i="11" s="1"/>
  <c r="BU45" i="11" s="1"/>
  <c r="CF47" i="11"/>
  <c r="CG4" i="11"/>
  <c r="CG5" i="11" s="1"/>
  <c r="CG6" i="11" s="1"/>
  <c r="CG7" i="11" s="1"/>
  <c r="CG8" i="11" s="1"/>
  <c r="CG9" i="11" s="1"/>
  <c r="CG10" i="11" s="1"/>
  <c r="CG11" i="11" s="1"/>
  <c r="CG12" i="11" s="1"/>
  <c r="CG13" i="11" s="1"/>
  <c r="CG14" i="11" s="1"/>
  <c r="CG15" i="11" s="1"/>
  <c r="CG16" i="11" s="1"/>
  <c r="CG17" i="11" s="1"/>
  <c r="CG18" i="11" s="1"/>
  <c r="CG19" i="11" s="1"/>
  <c r="CG20" i="11" s="1"/>
  <c r="CG21" i="11" s="1"/>
  <c r="CG22" i="11" s="1"/>
  <c r="CG23" i="11" s="1"/>
  <c r="CG24" i="11" s="1"/>
  <c r="CG25" i="11" s="1"/>
  <c r="CG26" i="11" s="1"/>
  <c r="CG27" i="11" s="1"/>
  <c r="CG28" i="11" s="1"/>
  <c r="CG29" i="11" s="1"/>
  <c r="CG30" i="11" s="1"/>
  <c r="CG31" i="11" s="1"/>
  <c r="CG32" i="11" s="1"/>
  <c r="CG33" i="11" s="1"/>
  <c r="CG34" i="11" s="1"/>
  <c r="CG35" i="11" s="1"/>
  <c r="CG36" i="11" s="1"/>
  <c r="CG37" i="11" s="1"/>
  <c r="CG38" i="11" s="1"/>
  <c r="CG39" i="11" s="1"/>
  <c r="CG40" i="11" s="1"/>
  <c r="CG41" i="11" s="1"/>
  <c r="CG42" i="11" s="1"/>
  <c r="CG43" i="11" s="1"/>
  <c r="CG44" i="11" s="1"/>
  <c r="CG45" i="11" s="1"/>
  <c r="BJ47" i="11"/>
  <c r="BK4" i="11"/>
  <c r="BK5" i="11" s="1"/>
  <c r="BK6" i="11" s="1"/>
  <c r="BK7" i="11" s="1"/>
  <c r="BK8" i="11" s="1"/>
  <c r="BK9" i="11" s="1"/>
  <c r="BK10" i="11" s="1"/>
  <c r="BK11" i="11" s="1"/>
  <c r="BK12" i="11" s="1"/>
  <c r="BK13" i="11" s="1"/>
  <c r="BK14" i="11" s="1"/>
  <c r="BK15" i="11" s="1"/>
  <c r="BK16" i="11" s="1"/>
  <c r="BK17" i="11" s="1"/>
  <c r="BK18" i="11" s="1"/>
  <c r="BK19" i="11" s="1"/>
  <c r="BK20" i="11" s="1"/>
  <c r="BK21" i="11" s="1"/>
  <c r="BK22" i="11" s="1"/>
  <c r="BK23" i="11" s="1"/>
  <c r="BK24" i="11" s="1"/>
  <c r="BK25" i="11" s="1"/>
  <c r="BK26" i="11" s="1"/>
  <c r="BK27" i="11" s="1"/>
  <c r="BK28" i="11" s="1"/>
  <c r="BK29" i="11" s="1"/>
  <c r="BK30" i="11" s="1"/>
  <c r="BK31" i="11" s="1"/>
  <c r="BK32" i="11" s="1"/>
  <c r="BK33" i="11" s="1"/>
  <c r="BK34" i="11" s="1"/>
  <c r="BK35" i="11" s="1"/>
  <c r="BK36" i="11" s="1"/>
  <c r="BK37" i="11" s="1"/>
  <c r="BK38" i="11" s="1"/>
  <c r="BK39" i="11" s="1"/>
  <c r="BK40" i="11" s="1"/>
  <c r="BK41" i="11" s="1"/>
  <c r="BK42" i="11" s="1"/>
  <c r="BK43" i="11" s="1"/>
  <c r="BK44" i="11" s="1"/>
  <c r="BK45" i="11" s="1"/>
  <c r="AL47" i="11"/>
  <c r="AM4" i="11"/>
  <c r="AM5" i="11" s="1"/>
  <c r="AM6" i="11" s="1"/>
  <c r="AM7" i="11" s="1"/>
  <c r="AM8" i="11" s="1"/>
  <c r="AM9" i="11" s="1"/>
  <c r="AM10" i="11" s="1"/>
  <c r="AM11" i="11" s="1"/>
  <c r="AM12" i="11" s="1"/>
  <c r="AM13" i="11" s="1"/>
  <c r="AM14" i="11" s="1"/>
  <c r="AM15" i="11" s="1"/>
  <c r="AM16" i="11" s="1"/>
  <c r="AM17" i="11" s="1"/>
  <c r="AM18" i="11" s="1"/>
  <c r="AM19" i="11" s="1"/>
  <c r="AM20" i="11" s="1"/>
  <c r="AM21" i="11" s="1"/>
  <c r="AM22" i="11" s="1"/>
  <c r="AM23" i="11" s="1"/>
  <c r="AM24" i="11" s="1"/>
  <c r="AM25" i="11" s="1"/>
  <c r="AM26" i="11" s="1"/>
  <c r="AM27" i="11" s="1"/>
  <c r="AM28" i="11" s="1"/>
  <c r="AM29" i="11" s="1"/>
  <c r="AM30" i="11" s="1"/>
  <c r="AM31" i="11" s="1"/>
  <c r="AM32" i="11" s="1"/>
  <c r="AM33" i="11" s="1"/>
  <c r="AM34" i="11" s="1"/>
  <c r="AM35" i="11" s="1"/>
  <c r="AM36" i="11" s="1"/>
  <c r="AM37" i="11" s="1"/>
  <c r="AM38" i="11" s="1"/>
  <c r="AM39" i="11" s="1"/>
  <c r="AM40" i="11" s="1"/>
  <c r="AM41" i="11" s="1"/>
  <c r="AM42" i="11" s="1"/>
  <c r="AM43" i="11" s="1"/>
  <c r="AM44" i="11" s="1"/>
  <c r="AM45" i="11" s="1"/>
  <c r="AN47" i="11"/>
  <c r="AO4" i="11"/>
  <c r="AO5" i="11" s="1"/>
  <c r="AO6" i="11" s="1"/>
  <c r="AO7" i="11" s="1"/>
  <c r="AO8" i="11" s="1"/>
  <c r="AO9" i="11" s="1"/>
  <c r="AO10" i="11" s="1"/>
  <c r="AO11" i="11" s="1"/>
  <c r="AO12" i="11" s="1"/>
  <c r="AO13" i="11" s="1"/>
  <c r="AO14" i="11" s="1"/>
  <c r="AO15" i="11" s="1"/>
  <c r="AO16" i="11" s="1"/>
  <c r="AO17" i="11" s="1"/>
  <c r="AO18" i="11" s="1"/>
  <c r="AO19" i="11" s="1"/>
  <c r="AO20" i="11" s="1"/>
  <c r="AO21" i="11" s="1"/>
  <c r="AO22" i="11" s="1"/>
  <c r="AO23" i="11" s="1"/>
  <c r="AO24" i="11" s="1"/>
  <c r="AO25" i="11" s="1"/>
  <c r="AO26" i="11" s="1"/>
  <c r="AO27" i="11" s="1"/>
  <c r="AO28" i="11" s="1"/>
  <c r="AO29" i="11" s="1"/>
  <c r="AO30" i="11" s="1"/>
  <c r="AO31" i="11" s="1"/>
  <c r="AO32" i="11" s="1"/>
  <c r="AO33" i="11" s="1"/>
  <c r="AO34" i="11" s="1"/>
  <c r="AO35" i="11" s="1"/>
  <c r="AO36" i="11" s="1"/>
  <c r="AO37" i="11" s="1"/>
  <c r="AO38" i="11" s="1"/>
  <c r="AO39" i="11" s="1"/>
  <c r="AO40" i="11" s="1"/>
  <c r="AO41" i="11" s="1"/>
  <c r="AO42" i="11" s="1"/>
  <c r="AO43" i="11" s="1"/>
  <c r="AO44" i="11" s="1"/>
  <c r="AO45" i="11" s="1"/>
  <c r="BN47" i="11"/>
  <c r="BO4" i="11"/>
  <c r="BO5" i="11" s="1"/>
  <c r="BO6" i="11" s="1"/>
  <c r="BO7" i="11" s="1"/>
  <c r="BO8" i="11" s="1"/>
  <c r="BO9" i="11" s="1"/>
  <c r="BO10" i="11" s="1"/>
  <c r="BO11" i="11" s="1"/>
  <c r="BO12" i="11" s="1"/>
  <c r="BO13" i="11" s="1"/>
  <c r="BO14" i="11" s="1"/>
  <c r="BO15" i="11" s="1"/>
  <c r="BO16" i="11" s="1"/>
  <c r="BO17" i="11" s="1"/>
  <c r="BO18" i="11" s="1"/>
  <c r="BO19" i="11" s="1"/>
  <c r="BO20" i="11" s="1"/>
  <c r="BO21" i="11" s="1"/>
  <c r="BO22" i="11" s="1"/>
  <c r="BO23" i="11" s="1"/>
  <c r="BO24" i="11" s="1"/>
  <c r="BO25" i="11" s="1"/>
  <c r="BO26" i="11" s="1"/>
  <c r="BO27" i="11" s="1"/>
  <c r="BO28" i="11" s="1"/>
  <c r="BO29" i="11" s="1"/>
  <c r="BO30" i="11" s="1"/>
  <c r="BO31" i="11" s="1"/>
  <c r="BO32" i="11" s="1"/>
  <c r="BO33" i="11" s="1"/>
  <c r="BO34" i="11" s="1"/>
  <c r="BO35" i="11" s="1"/>
  <c r="BO36" i="11" s="1"/>
  <c r="BO37" i="11" s="1"/>
  <c r="BO38" i="11" s="1"/>
  <c r="BO39" i="11" s="1"/>
  <c r="BO40" i="11" s="1"/>
  <c r="BO41" i="11" s="1"/>
  <c r="BO42" i="11" s="1"/>
  <c r="BO43" i="11" s="1"/>
  <c r="BO44" i="11" s="1"/>
  <c r="BO45" i="11" s="1"/>
  <c r="BZ47" i="11"/>
  <c r="CA4" i="11"/>
  <c r="CA5" i="11" s="1"/>
  <c r="CA6" i="11" s="1"/>
  <c r="CA7" i="11" s="1"/>
  <c r="CA8" i="11" s="1"/>
  <c r="CA9" i="11" s="1"/>
  <c r="CA10" i="11" s="1"/>
  <c r="CA11" i="11" s="1"/>
  <c r="CA12" i="11" s="1"/>
  <c r="CA13" i="11" s="1"/>
  <c r="CA14" i="11" s="1"/>
  <c r="CA15" i="11" s="1"/>
  <c r="CA16" i="11" s="1"/>
  <c r="CA17" i="11" s="1"/>
  <c r="CA18" i="11" s="1"/>
  <c r="CA19" i="11" s="1"/>
  <c r="CA20" i="11" s="1"/>
  <c r="CA21" i="11" s="1"/>
  <c r="CA22" i="11" s="1"/>
  <c r="CA23" i="11" s="1"/>
  <c r="CA24" i="11" s="1"/>
  <c r="CA25" i="11" s="1"/>
  <c r="CA26" i="11" s="1"/>
  <c r="CA27" i="11" s="1"/>
  <c r="CA28" i="11" s="1"/>
  <c r="CA29" i="11" s="1"/>
  <c r="CA30" i="11" s="1"/>
  <c r="CA31" i="11" s="1"/>
  <c r="CA32" i="11" s="1"/>
  <c r="CA33" i="11" s="1"/>
  <c r="CA34" i="11" s="1"/>
  <c r="CA35" i="11" s="1"/>
  <c r="CA36" i="11" s="1"/>
  <c r="CA37" i="11" s="1"/>
  <c r="CA38" i="11" s="1"/>
  <c r="CA39" i="11" s="1"/>
  <c r="CA40" i="11" s="1"/>
  <c r="CA41" i="11" s="1"/>
  <c r="CA42" i="11" s="1"/>
  <c r="CA43" i="11" s="1"/>
  <c r="CA44" i="11" s="1"/>
  <c r="CA45" i="11" s="1"/>
  <c r="AD47" i="11"/>
  <c r="AE4" i="11"/>
  <c r="AE5" i="11" s="1"/>
  <c r="AE6" i="11" s="1"/>
  <c r="AE7" i="11" s="1"/>
  <c r="AE8" i="11" s="1"/>
  <c r="AE9" i="11" s="1"/>
  <c r="AE10" i="11" s="1"/>
  <c r="AE11" i="11" s="1"/>
  <c r="AE12" i="11" s="1"/>
  <c r="AE13" i="11" s="1"/>
  <c r="AE14" i="11" s="1"/>
  <c r="AE15" i="11" s="1"/>
  <c r="AE16" i="11" s="1"/>
  <c r="AE17" i="11" s="1"/>
  <c r="AE18" i="11" s="1"/>
  <c r="AE19" i="11" s="1"/>
  <c r="AE20" i="11" s="1"/>
  <c r="AE21" i="11" s="1"/>
  <c r="AE22" i="11" s="1"/>
  <c r="AE23" i="11" s="1"/>
  <c r="AE24" i="11" s="1"/>
  <c r="AE25" i="11" s="1"/>
  <c r="AE26" i="11" s="1"/>
  <c r="AE27" i="11" s="1"/>
  <c r="AE28" i="11" s="1"/>
  <c r="AE29" i="11" s="1"/>
  <c r="AE30" i="11" s="1"/>
  <c r="AE31" i="11" s="1"/>
  <c r="AE32" i="11" s="1"/>
  <c r="AE33" i="11" s="1"/>
  <c r="AE34" i="11" s="1"/>
  <c r="AE35" i="11" s="1"/>
  <c r="AE36" i="11" s="1"/>
  <c r="AE37" i="11" s="1"/>
  <c r="AE38" i="11" s="1"/>
  <c r="AE39" i="11" s="1"/>
  <c r="AE40" i="11" s="1"/>
  <c r="AE41" i="11" s="1"/>
  <c r="AE42" i="11" s="1"/>
  <c r="AE43" i="11" s="1"/>
  <c r="AE44" i="11" s="1"/>
  <c r="AE45" i="11" s="1"/>
  <c r="BD47" i="11"/>
  <c r="BE4" i="11"/>
  <c r="BE5" i="11" s="1"/>
  <c r="BE6" i="11" s="1"/>
  <c r="BE7" i="11" s="1"/>
  <c r="BE8" i="11" s="1"/>
  <c r="BE9" i="11" s="1"/>
  <c r="BE10" i="11" s="1"/>
  <c r="BE11" i="11" s="1"/>
  <c r="BE12" i="11" s="1"/>
  <c r="BE13" i="11" s="1"/>
  <c r="BE14" i="11" s="1"/>
  <c r="BE15" i="11" s="1"/>
  <c r="BE16" i="11" s="1"/>
  <c r="BE17" i="11" s="1"/>
  <c r="BE18" i="11" s="1"/>
  <c r="BE19" i="11" s="1"/>
  <c r="BE20" i="11" s="1"/>
  <c r="BE21" i="11" s="1"/>
  <c r="BE22" i="11" s="1"/>
  <c r="BE23" i="11" s="1"/>
  <c r="BE24" i="11" s="1"/>
  <c r="BE25" i="11" s="1"/>
  <c r="BE26" i="11" s="1"/>
  <c r="BE27" i="11" s="1"/>
  <c r="BE28" i="11" s="1"/>
  <c r="BE29" i="11" s="1"/>
  <c r="BE30" i="11" s="1"/>
  <c r="BE31" i="11" s="1"/>
  <c r="BE32" i="11" s="1"/>
  <c r="BE33" i="11" s="1"/>
  <c r="BE34" i="11" s="1"/>
  <c r="BE35" i="11" s="1"/>
  <c r="BE36" i="11" s="1"/>
  <c r="BE37" i="11" s="1"/>
  <c r="BE38" i="11" s="1"/>
  <c r="BE39" i="11" s="1"/>
  <c r="BE40" i="11" s="1"/>
  <c r="BE41" i="11" s="1"/>
  <c r="BE42" i="11" s="1"/>
  <c r="BE43" i="11" s="1"/>
  <c r="BE44" i="11" s="1"/>
  <c r="BE45" i="11" s="1"/>
  <c r="CJ204" i="11"/>
  <c r="CL197" i="11"/>
  <c r="CJ207" i="11"/>
  <c r="CJ205" i="11"/>
  <c r="CL196" i="11"/>
  <c r="CL199" i="11"/>
  <c r="CJ206" i="11"/>
  <c r="CL198" i="11"/>
  <c r="V47" i="11"/>
  <c r="AF47" i="11"/>
  <c r="AG4" i="11"/>
  <c r="AG5" i="11" s="1"/>
  <c r="AG6" i="11" s="1"/>
  <c r="AG7" i="11" s="1"/>
  <c r="AG8" i="11" s="1"/>
  <c r="AG9" i="11" s="1"/>
  <c r="AG10" i="11" s="1"/>
  <c r="AG11" i="11" s="1"/>
  <c r="AG12" i="11" s="1"/>
  <c r="AG13" i="11" s="1"/>
  <c r="AG14" i="11" s="1"/>
  <c r="AG15" i="11" s="1"/>
  <c r="AG16" i="11" s="1"/>
  <c r="AG17" i="11" s="1"/>
  <c r="AG18" i="11" s="1"/>
  <c r="AG19" i="11" s="1"/>
  <c r="AG20" i="11" s="1"/>
  <c r="AG21" i="11" s="1"/>
  <c r="AG22" i="11" s="1"/>
  <c r="AG23" i="11" s="1"/>
  <c r="AG24" i="11" s="1"/>
  <c r="AG25" i="11" s="1"/>
  <c r="AG26" i="11" s="1"/>
  <c r="AG27" i="11" s="1"/>
  <c r="AG28" i="11" s="1"/>
  <c r="AG29" i="11" s="1"/>
  <c r="AG30" i="11" s="1"/>
  <c r="AG31" i="11" s="1"/>
  <c r="AG32" i="11" s="1"/>
  <c r="AG33" i="11" s="1"/>
  <c r="AG34" i="11" s="1"/>
  <c r="AG35" i="11" s="1"/>
  <c r="AG36" i="11" s="1"/>
  <c r="AG37" i="11" s="1"/>
  <c r="AG38" i="11" s="1"/>
  <c r="AG39" i="11" s="1"/>
  <c r="AG40" i="11" s="1"/>
  <c r="AG41" i="11" s="1"/>
  <c r="AG42" i="11" s="1"/>
  <c r="AG43" i="11" s="1"/>
  <c r="AG44" i="11" s="1"/>
  <c r="AG45" i="11" s="1"/>
  <c r="CB47" i="11"/>
  <c r="N47" i="11"/>
  <c r="W4" i="11"/>
  <c r="W5" i="11" s="1"/>
  <c r="W6" i="11" s="1"/>
  <c r="W7" i="11" s="1"/>
  <c r="W8" i="11" s="1"/>
  <c r="W9" i="11" s="1"/>
  <c r="W10" i="11" s="1"/>
  <c r="W11" i="11" s="1"/>
  <c r="W12" i="11" s="1"/>
  <c r="W13" i="11" s="1"/>
  <c r="W14" i="11" s="1"/>
  <c r="W15" i="11" s="1"/>
  <c r="W16" i="11" s="1"/>
  <c r="W17" i="11" s="1"/>
  <c r="W18" i="11" s="1"/>
  <c r="W19" i="11" s="1"/>
  <c r="W20" i="11" s="1"/>
  <c r="W21" i="11" s="1"/>
  <c r="W22" i="11" s="1"/>
  <c r="W23" i="11" s="1"/>
  <c r="W24" i="11" s="1"/>
  <c r="W25" i="11" s="1"/>
  <c r="W26" i="11" s="1"/>
  <c r="W27" i="11" s="1"/>
  <c r="W28" i="11" s="1"/>
  <c r="W29" i="11" s="1"/>
  <c r="W30" i="11" s="1"/>
  <c r="W31" i="11" s="1"/>
  <c r="W32" i="11" s="1"/>
  <c r="W33" i="11" s="1"/>
  <c r="W34" i="11" s="1"/>
  <c r="W35" i="11" s="1"/>
  <c r="W36" i="11" s="1"/>
  <c r="W37" i="11" s="1"/>
  <c r="W38" i="11" s="1"/>
  <c r="W39" i="11" s="1"/>
  <c r="W40" i="11" s="1"/>
  <c r="W41" i="11" s="1"/>
  <c r="W42" i="11" s="1"/>
  <c r="W43" i="11" s="1"/>
  <c r="W44" i="11" s="1"/>
  <c r="W45" i="11" s="1"/>
  <c r="AH47" i="11"/>
  <c r="AI4" i="11"/>
  <c r="AI5" i="11" s="1"/>
  <c r="AI6" i="11" s="1"/>
  <c r="AI7" i="11" s="1"/>
  <c r="AI8" i="11" s="1"/>
  <c r="AI9" i="11" s="1"/>
  <c r="AI10" i="11" s="1"/>
  <c r="AI11" i="11" s="1"/>
  <c r="AI12" i="11" s="1"/>
  <c r="AI13" i="11" s="1"/>
  <c r="AI14" i="11" s="1"/>
  <c r="AI15" i="11" s="1"/>
  <c r="AI16" i="11" s="1"/>
  <c r="AI17" i="11" s="1"/>
  <c r="AI18" i="11" s="1"/>
  <c r="AI19" i="11" s="1"/>
  <c r="AI20" i="11" s="1"/>
  <c r="AI21" i="11" s="1"/>
  <c r="AI22" i="11" s="1"/>
  <c r="AI23" i="11" s="1"/>
  <c r="AI24" i="11" s="1"/>
  <c r="AI25" i="11" s="1"/>
  <c r="AI26" i="11" s="1"/>
  <c r="AI27" i="11" s="1"/>
  <c r="AI28" i="11" s="1"/>
  <c r="AI29" i="11" s="1"/>
  <c r="AI30" i="11" s="1"/>
  <c r="AI31" i="11" s="1"/>
  <c r="AI32" i="11" s="1"/>
  <c r="AI33" i="11" s="1"/>
  <c r="AI34" i="11" s="1"/>
  <c r="AI35" i="11" s="1"/>
  <c r="AI36" i="11" s="1"/>
  <c r="AI37" i="11" s="1"/>
  <c r="AI38" i="11" s="1"/>
  <c r="AI39" i="11" s="1"/>
  <c r="AI40" i="11" s="1"/>
  <c r="AI41" i="11" s="1"/>
  <c r="AI42" i="11" s="1"/>
  <c r="AI43" i="11" s="1"/>
  <c r="AI44" i="11" s="1"/>
  <c r="AI45" i="11" s="1"/>
  <c r="BQ5" i="11"/>
  <c r="BQ6" i="11" s="1"/>
  <c r="BQ7" i="11" s="1"/>
  <c r="BQ8" i="11" s="1"/>
  <c r="BQ9" i="11" s="1"/>
  <c r="BQ10" i="11" s="1"/>
  <c r="BQ11" i="11" s="1"/>
  <c r="BQ12" i="11" s="1"/>
  <c r="BQ13" i="11" s="1"/>
  <c r="BQ14" i="11" s="1"/>
  <c r="BQ15" i="11" s="1"/>
  <c r="BQ16" i="11" s="1"/>
  <c r="BQ17" i="11" s="1"/>
  <c r="BQ18" i="11" s="1"/>
  <c r="BQ19" i="11" s="1"/>
  <c r="BQ20" i="11" s="1"/>
  <c r="BQ21" i="11" s="1"/>
  <c r="BQ22" i="11" s="1"/>
  <c r="BQ23" i="11" s="1"/>
  <c r="BQ24" i="11" s="1"/>
  <c r="BQ25" i="11" s="1"/>
  <c r="BQ26" i="11" s="1"/>
  <c r="BQ27" i="11" s="1"/>
  <c r="BQ28" i="11" s="1"/>
  <c r="BQ29" i="11" s="1"/>
  <c r="BQ30" i="11" s="1"/>
  <c r="BQ31" i="11" s="1"/>
  <c r="BQ32" i="11" s="1"/>
  <c r="BQ33" i="11" s="1"/>
  <c r="BQ34" i="11" s="1"/>
  <c r="BQ35" i="11" s="1"/>
  <c r="BQ36" i="11" s="1"/>
  <c r="BQ37" i="11" s="1"/>
  <c r="BQ38" i="11" s="1"/>
  <c r="BQ39" i="11" s="1"/>
  <c r="BQ40" i="11" s="1"/>
  <c r="BQ41" i="11" s="1"/>
  <c r="BQ42" i="11" s="1"/>
  <c r="BQ43" i="11" s="1"/>
  <c r="BQ44" i="11" s="1"/>
  <c r="BQ45" i="11" s="1"/>
  <c r="CC4" i="11"/>
  <c r="CC5" i="11" s="1"/>
  <c r="CC6" i="11" s="1"/>
  <c r="CC7" i="11" s="1"/>
  <c r="CC8" i="11" s="1"/>
  <c r="CC9" i="11" s="1"/>
  <c r="CC10" i="11" s="1"/>
  <c r="CC11" i="11" s="1"/>
  <c r="CC12" i="11" s="1"/>
  <c r="CC13" i="11" s="1"/>
  <c r="CC14" i="11" s="1"/>
  <c r="CC15" i="11" s="1"/>
  <c r="CC16" i="11" s="1"/>
  <c r="CC17" i="11" s="1"/>
  <c r="CC18" i="11" s="1"/>
  <c r="CC19" i="11" s="1"/>
  <c r="CC20" i="11" s="1"/>
  <c r="CC21" i="11" s="1"/>
  <c r="CC22" i="11" s="1"/>
  <c r="CC23" i="11" s="1"/>
  <c r="CC24" i="11" s="1"/>
  <c r="CC25" i="11" s="1"/>
  <c r="CC26" i="11" s="1"/>
  <c r="CC27" i="11" s="1"/>
  <c r="CC28" i="11" s="1"/>
  <c r="CC29" i="11" s="1"/>
  <c r="CC30" i="11" s="1"/>
  <c r="CC31" i="11" s="1"/>
  <c r="CC32" i="11" s="1"/>
  <c r="CC33" i="11" s="1"/>
  <c r="CC34" i="11" s="1"/>
  <c r="CC35" i="11" s="1"/>
  <c r="CC36" i="11" s="1"/>
  <c r="CC37" i="11" s="1"/>
  <c r="CC38" i="11" s="1"/>
  <c r="CC39" i="11" s="1"/>
  <c r="CC40" i="11" s="1"/>
  <c r="CC41" i="11" s="1"/>
  <c r="CC42" i="11" s="1"/>
  <c r="CC43" i="11" s="1"/>
  <c r="CC44" i="11" s="1"/>
  <c r="CC45" i="11" s="1"/>
  <c r="O4" i="11"/>
  <c r="O5" i="11" s="1"/>
  <c r="O6" i="11" s="1"/>
  <c r="O7" i="11" s="1"/>
  <c r="O8" i="11" s="1"/>
  <c r="O9" i="11" s="1"/>
  <c r="O10" i="11" s="1"/>
  <c r="O11" i="11" s="1"/>
  <c r="O12" i="11" s="1"/>
  <c r="O13" i="11" s="1"/>
  <c r="O14" i="11" s="1"/>
  <c r="O15" i="11" s="1"/>
  <c r="O16" i="11" s="1"/>
  <c r="O17" i="11" s="1"/>
  <c r="O18" i="11" s="1"/>
  <c r="O19" i="11" s="1"/>
  <c r="O20" i="11" s="1"/>
  <c r="O21" i="11" s="1"/>
  <c r="O22" i="11" s="1"/>
  <c r="O23" i="11" s="1"/>
  <c r="O24" i="11" s="1"/>
  <c r="O25" i="11" s="1"/>
  <c r="O26" i="11" s="1"/>
  <c r="O27" i="11" s="1"/>
  <c r="O28" i="11" s="1"/>
  <c r="O29" i="11" s="1"/>
  <c r="O30" i="11" s="1"/>
  <c r="O31" i="11" s="1"/>
  <c r="O32" i="11" s="1"/>
  <c r="O33" i="11" s="1"/>
  <c r="O34" i="11" s="1"/>
  <c r="O35" i="11" s="1"/>
  <c r="O36" i="11" s="1"/>
  <c r="O37" i="11" s="1"/>
  <c r="O38" i="11" s="1"/>
  <c r="O39" i="11" s="1"/>
  <c r="O40" i="11" s="1"/>
  <c r="O41" i="11" s="1"/>
  <c r="O42" i="11" s="1"/>
  <c r="O43" i="11" s="1"/>
  <c r="O44" i="11" s="1"/>
  <c r="O45" i="11" s="1"/>
  <c r="X47" i="11"/>
  <c r="Y4" i="11"/>
  <c r="Y5" i="11" s="1"/>
  <c r="Y6" i="11" s="1"/>
  <c r="Y7" i="11" s="1"/>
  <c r="Y8" i="11" s="1"/>
  <c r="Y9" i="11" s="1"/>
  <c r="Y10" i="11" s="1"/>
  <c r="Y11" i="11" s="1"/>
  <c r="Y12" i="11" s="1"/>
  <c r="Y13" i="11" s="1"/>
  <c r="Y14" i="11" s="1"/>
  <c r="Y15" i="11" s="1"/>
  <c r="Y16" i="11" s="1"/>
  <c r="Y17" i="11" s="1"/>
  <c r="Y18" i="11" s="1"/>
  <c r="Y19" i="11" s="1"/>
  <c r="Y20" i="11" s="1"/>
  <c r="Y21" i="11" s="1"/>
  <c r="Y22" i="11" s="1"/>
  <c r="Y23" i="11" s="1"/>
  <c r="Y24" i="11" s="1"/>
  <c r="Y25" i="11" s="1"/>
  <c r="Y26" i="11" s="1"/>
  <c r="Y27" i="11" s="1"/>
  <c r="Y28" i="11" s="1"/>
  <c r="Y29" i="11" s="1"/>
  <c r="Y30" i="11" s="1"/>
  <c r="Y31" i="11" s="1"/>
  <c r="Y32" i="11" s="1"/>
  <c r="Y33" i="11" s="1"/>
  <c r="Y34" i="11" s="1"/>
  <c r="Y35" i="11" s="1"/>
  <c r="Y36" i="11" s="1"/>
  <c r="Y37" i="11" s="1"/>
  <c r="Y38" i="11" s="1"/>
  <c r="Y39" i="11" s="1"/>
  <c r="Y40" i="11" s="1"/>
  <c r="Y41" i="11" s="1"/>
  <c r="Y42" i="11" s="1"/>
  <c r="Y43" i="11" s="1"/>
  <c r="Y44" i="11" s="1"/>
  <c r="Y45" i="11" s="1"/>
  <c r="BR47" i="11"/>
  <c r="BS4" i="11"/>
  <c r="BS5" i="11" s="1"/>
  <c r="BS6" i="11" s="1"/>
  <c r="BS7" i="11" s="1"/>
  <c r="BS8" i="11" s="1"/>
  <c r="BS9" i="11" s="1"/>
  <c r="BS10" i="11" s="1"/>
  <c r="BS11" i="11" s="1"/>
  <c r="BS12" i="11" s="1"/>
  <c r="BS13" i="11" s="1"/>
  <c r="BS14" i="11" s="1"/>
  <c r="BS15" i="11" s="1"/>
  <c r="BS16" i="11" s="1"/>
  <c r="BS17" i="11" s="1"/>
  <c r="BS18" i="11" s="1"/>
  <c r="BS19" i="11" s="1"/>
  <c r="BS20" i="11" s="1"/>
  <c r="BS21" i="11" s="1"/>
  <c r="BS22" i="11" s="1"/>
  <c r="BS23" i="11" s="1"/>
  <c r="BS24" i="11" s="1"/>
  <c r="BS25" i="11" s="1"/>
  <c r="BS26" i="11" s="1"/>
  <c r="BS27" i="11" s="1"/>
  <c r="BS28" i="11" s="1"/>
  <c r="BS29" i="11" s="1"/>
  <c r="BS30" i="11" s="1"/>
  <c r="BS31" i="11" s="1"/>
  <c r="BS32" i="11" s="1"/>
  <c r="BS33" i="11" s="1"/>
  <c r="BS34" i="11" s="1"/>
  <c r="BS35" i="11" s="1"/>
  <c r="BS36" i="11" s="1"/>
  <c r="BS37" i="11" s="1"/>
  <c r="BS38" i="11" s="1"/>
  <c r="BS39" i="11" s="1"/>
  <c r="BS40" i="11" s="1"/>
  <c r="BS41" i="11" s="1"/>
  <c r="BS42" i="11" s="1"/>
  <c r="BS43" i="11" s="1"/>
  <c r="BS44" i="11" s="1"/>
  <c r="BS45" i="11" s="1"/>
  <c r="CD47" i="11"/>
  <c r="P47" i="11"/>
  <c r="Q4" i="11"/>
  <c r="Q5" i="11" s="1"/>
  <c r="Q6" i="11" s="1"/>
  <c r="Q7" i="11" s="1"/>
  <c r="Q8" i="11" s="1"/>
  <c r="Q9" i="11" s="1"/>
  <c r="Q10" i="11" s="1"/>
  <c r="Q11" i="11" s="1"/>
  <c r="Q12" i="11" s="1"/>
  <c r="Q13" i="11" s="1"/>
  <c r="Q14" i="11" s="1"/>
  <c r="Q15" i="11" s="1"/>
  <c r="Q16" i="11" s="1"/>
  <c r="Q17" i="11" s="1"/>
  <c r="Q18" i="11" s="1"/>
  <c r="Q19" i="11" s="1"/>
  <c r="Q20" i="11" s="1"/>
  <c r="Q21" i="11" s="1"/>
  <c r="Q22" i="11" s="1"/>
  <c r="Q23" i="11" s="1"/>
  <c r="Q24" i="11" s="1"/>
  <c r="Q25" i="11" s="1"/>
  <c r="Q26" i="11" s="1"/>
  <c r="Q27" i="11" s="1"/>
  <c r="Q28" i="11" s="1"/>
  <c r="Q29" i="11" s="1"/>
  <c r="Q30" i="11" s="1"/>
  <c r="Q31" i="11" s="1"/>
  <c r="Q32" i="11" s="1"/>
  <c r="Q33" i="11" s="1"/>
  <c r="Q34" i="11" s="1"/>
  <c r="Q35" i="11" s="1"/>
  <c r="Q36" i="11" s="1"/>
  <c r="Q37" i="11" s="1"/>
  <c r="Q38" i="11" s="1"/>
  <c r="Q39" i="11" s="1"/>
  <c r="Q40" i="11" s="1"/>
  <c r="Q41" i="11" s="1"/>
  <c r="Q42" i="11" s="1"/>
  <c r="Q43" i="11" s="1"/>
  <c r="Q44" i="11" s="1"/>
  <c r="Q45" i="11" s="1"/>
  <c r="Z47" i="11"/>
  <c r="BF47" i="11"/>
  <c r="BX47" i="11"/>
  <c r="R47" i="11"/>
  <c r="AA4" i="11"/>
  <c r="AA5" i="11" s="1"/>
  <c r="AA6" i="11" s="1"/>
  <c r="AA7" i="11" s="1"/>
  <c r="AA8" i="11" s="1"/>
  <c r="AA9" i="11" s="1"/>
  <c r="AA10" i="11" s="1"/>
  <c r="AA11" i="11" s="1"/>
  <c r="AA12" i="11" s="1"/>
  <c r="AA13" i="11" s="1"/>
  <c r="AA14" i="11" s="1"/>
  <c r="AA15" i="11" s="1"/>
  <c r="AA16" i="11" s="1"/>
  <c r="AA17" i="11" s="1"/>
  <c r="AA18" i="11" s="1"/>
  <c r="AA19" i="11" s="1"/>
  <c r="AA20" i="11" s="1"/>
  <c r="AA21" i="11" s="1"/>
  <c r="AA22" i="11" s="1"/>
  <c r="AA23" i="11" s="1"/>
  <c r="AA24" i="11" s="1"/>
  <c r="AA25" i="11" s="1"/>
  <c r="AA26" i="11" s="1"/>
  <c r="AA27" i="11" s="1"/>
  <c r="AA28" i="11" s="1"/>
  <c r="AA29" i="11" s="1"/>
  <c r="AA30" i="11" s="1"/>
  <c r="AA31" i="11" s="1"/>
  <c r="AA32" i="11" s="1"/>
  <c r="AA33" i="11" s="1"/>
  <c r="AA34" i="11" s="1"/>
  <c r="AA35" i="11" s="1"/>
  <c r="AA36" i="11" s="1"/>
  <c r="AA37" i="11" s="1"/>
  <c r="AA38" i="11" s="1"/>
  <c r="AA39" i="11" s="1"/>
  <c r="AA40" i="11" s="1"/>
  <c r="AA41" i="11" s="1"/>
  <c r="AA42" i="11" s="1"/>
  <c r="AA43" i="11" s="1"/>
  <c r="AA44" i="11" s="1"/>
  <c r="AA45" i="11" s="1"/>
  <c r="AJ47" i="11"/>
  <c r="BG4" i="11"/>
  <c r="BG5" i="11" s="1"/>
  <c r="BG6" i="11" s="1"/>
  <c r="BG7" i="11" s="1"/>
  <c r="BG8" i="11" s="1"/>
  <c r="BG9" i="11" s="1"/>
  <c r="BG10" i="11" s="1"/>
  <c r="BG11" i="11" s="1"/>
  <c r="BG12" i="11" s="1"/>
  <c r="BG13" i="11" s="1"/>
  <c r="BG14" i="11" s="1"/>
  <c r="BG15" i="11" s="1"/>
  <c r="BG16" i="11" s="1"/>
  <c r="BG17" i="11" s="1"/>
  <c r="BG18" i="11" s="1"/>
  <c r="BG19" i="11" s="1"/>
  <c r="BG20" i="11" s="1"/>
  <c r="BG21" i="11" s="1"/>
  <c r="BG22" i="11" s="1"/>
  <c r="BG23" i="11" s="1"/>
  <c r="BG24" i="11" s="1"/>
  <c r="BG25" i="11" s="1"/>
  <c r="BG26" i="11" s="1"/>
  <c r="BG27" i="11" s="1"/>
  <c r="BG28" i="11" s="1"/>
  <c r="BG29" i="11" s="1"/>
  <c r="BG30" i="11" s="1"/>
  <c r="BG31" i="11" s="1"/>
  <c r="BG32" i="11" s="1"/>
  <c r="BG33" i="11" s="1"/>
  <c r="BG34" i="11" s="1"/>
  <c r="BG35" i="11" s="1"/>
  <c r="BG36" i="11" s="1"/>
  <c r="BG37" i="11" s="1"/>
  <c r="BG38" i="11" s="1"/>
  <c r="BG39" i="11" s="1"/>
  <c r="BG40" i="11" s="1"/>
  <c r="BG41" i="11" s="1"/>
  <c r="BG42" i="11" s="1"/>
  <c r="BG43" i="11" s="1"/>
  <c r="BG44" i="11" s="1"/>
  <c r="BG45" i="11" s="1"/>
  <c r="BP47" i="11"/>
  <c r="BY4" i="11"/>
  <c r="BY5" i="11" s="1"/>
  <c r="BY6" i="11" s="1"/>
  <c r="BY7" i="11" s="1"/>
  <c r="BY8" i="11" s="1"/>
  <c r="BY9" i="11" s="1"/>
  <c r="BY10" i="11" s="1"/>
  <c r="BY11" i="11" s="1"/>
  <c r="BY12" i="11" s="1"/>
  <c r="BY13" i="11" s="1"/>
  <c r="BY14" i="11" s="1"/>
  <c r="BY15" i="11" s="1"/>
  <c r="BY16" i="11" s="1"/>
  <c r="BY17" i="11" s="1"/>
  <c r="BY18" i="11" s="1"/>
  <c r="BY19" i="11" s="1"/>
  <c r="BY20" i="11" s="1"/>
  <c r="BY21" i="11" s="1"/>
  <c r="BY22" i="11" s="1"/>
  <c r="BY23" i="11" s="1"/>
  <c r="BY24" i="11" s="1"/>
  <c r="BY25" i="11" s="1"/>
  <c r="BY26" i="11" s="1"/>
  <c r="BY27" i="11" s="1"/>
  <c r="BY28" i="11" s="1"/>
  <c r="BY29" i="11" s="1"/>
  <c r="BY30" i="11" s="1"/>
  <c r="BY31" i="11" s="1"/>
  <c r="BY32" i="11" s="1"/>
  <c r="BY33" i="11" s="1"/>
  <c r="BY34" i="11" s="1"/>
  <c r="BY35" i="11" s="1"/>
  <c r="BY36" i="11" s="1"/>
  <c r="BY37" i="11" s="1"/>
  <c r="BY38" i="11" s="1"/>
  <c r="BY39" i="11" s="1"/>
  <c r="BY40" i="11" s="1"/>
  <c r="BY41" i="11" s="1"/>
  <c r="BY42" i="11" s="1"/>
  <c r="BY43" i="11" s="1"/>
  <c r="BY44" i="11" s="1"/>
  <c r="BY45" i="11" s="1"/>
  <c r="EM2" i="10"/>
  <c r="EG17" i="10"/>
  <c r="BS35" i="9" l="1"/>
  <c r="BT11" i="9"/>
  <c r="BQ4" i="9"/>
  <c r="BT4" i="9" s="1"/>
  <c r="CL200" i="11"/>
  <c r="CJ208" i="11"/>
  <c r="EK93" i="10"/>
  <c r="EK50" i="10"/>
  <c r="EK71" i="10"/>
  <c r="EK83" i="10"/>
  <c r="EL93" i="10"/>
  <c r="EL71" i="10"/>
  <c r="EL83" i="10"/>
  <c r="EL50" i="10"/>
  <c r="BP2" i="9"/>
  <c r="CL9" i="9"/>
  <c r="BT5" i="9"/>
  <c r="BP25" i="9"/>
  <c r="BV9" i="9"/>
  <c r="AY204" i="10"/>
  <c r="AY208" i="10"/>
  <c r="AW211" i="10"/>
  <c r="AY207" i="10"/>
  <c r="AY206" i="10"/>
  <c r="AY205" i="10"/>
  <c r="AX203" i="10"/>
  <c r="AW122" i="10"/>
  <c r="AW218" i="10"/>
  <c r="AX182" i="10"/>
  <c r="AW114" i="10"/>
  <c r="BF49" i="10"/>
  <c r="BQ40" i="10" a="1"/>
  <c r="BQ40" i="10" s="1"/>
  <c r="AW139" i="10"/>
  <c r="BQ2" i="10" a="1"/>
  <c r="AW131" i="10"/>
  <c r="BF92" i="10"/>
  <c r="BF82" i="10"/>
  <c r="BF70" i="10"/>
  <c r="AQ20" i="9"/>
  <c r="EG7" i="10"/>
  <c r="EO43" i="10"/>
  <c r="EG24" i="10"/>
  <c r="EG14" i="10"/>
  <c r="EI34" i="10"/>
  <c r="EI23" i="10"/>
  <c r="EM31" i="10"/>
  <c r="EM26" i="10"/>
  <c r="EH15" i="10"/>
  <c r="EG13" i="10"/>
  <c r="EO36" i="10"/>
  <c r="EG30" i="10"/>
  <c r="EG42" i="10"/>
  <c r="EM45" i="10"/>
  <c r="EH44" i="10"/>
  <c r="EH8" i="10"/>
  <c r="EI2" i="10"/>
  <c r="EH40" i="10"/>
  <c r="EN26" i="10"/>
  <c r="EH6" i="10"/>
  <c r="EH10" i="10"/>
  <c r="EM46" i="10"/>
  <c r="EN7" i="10"/>
  <c r="EH43" i="10"/>
  <c r="EH47" i="10"/>
  <c r="EN20" i="10"/>
  <c r="EO25" i="10"/>
  <c r="EO9" i="10"/>
  <c r="EI22" i="10"/>
  <c r="EG34" i="10"/>
  <c r="EM29" i="10"/>
  <c r="EN44" i="10"/>
  <c r="EM22" i="10"/>
  <c r="EG29" i="10"/>
  <c r="EI45" i="10"/>
  <c r="EO16" i="10"/>
  <c r="EI3" i="10"/>
  <c r="EN31" i="10"/>
  <c r="EG40" i="10"/>
  <c r="EG8" i="10"/>
  <c r="EI26" i="10"/>
  <c r="EN42" i="10"/>
  <c r="EN38" i="10"/>
  <c r="EN24" i="10"/>
  <c r="EO29" i="10"/>
  <c r="EH23" i="10"/>
  <c r="EO3" i="10"/>
  <c r="EH12" i="10"/>
  <c r="EM14" i="10"/>
  <c r="EM7" i="10"/>
  <c r="EO13" i="10"/>
  <c r="EM13" i="10"/>
  <c r="EM16" i="10"/>
  <c r="EM21" i="10"/>
  <c r="EH41" i="10"/>
  <c r="EG4" i="10"/>
  <c r="EH39" i="10"/>
  <c r="EN15" i="10"/>
  <c r="EM23" i="10"/>
  <c r="EH25" i="10"/>
  <c r="EG31" i="10"/>
  <c r="EN16" i="10"/>
  <c r="EN5" i="10"/>
  <c r="EI42" i="10"/>
  <c r="EI21" i="10"/>
  <c r="EH16" i="10"/>
  <c r="EG10" i="10"/>
  <c r="EN8" i="10"/>
  <c r="EN36" i="10"/>
  <c r="EO22" i="10"/>
  <c r="EH2" i="10"/>
  <c r="EM43" i="10"/>
  <c r="EN34" i="10"/>
  <c r="EN22" i="10"/>
  <c r="EH22" i="10"/>
  <c r="EH32" i="10"/>
  <c r="EM34" i="10"/>
  <c r="EN37" i="10"/>
  <c r="EI47" i="10"/>
  <c r="EI41" i="10"/>
  <c r="EO23" i="10"/>
  <c r="EG15" i="10"/>
  <c r="EN14" i="10"/>
  <c r="EN25" i="10"/>
  <c r="EN29" i="10"/>
  <c r="EG32" i="10"/>
  <c r="EI8" i="10"/>
  <c r="EM35" i="10"/>
  <c r="EG46" i="10"/>
  <c r="EN11" i="10"/>
  <c r="EG19" i="10"/>
  <c r="EH37" i="10"/>
  <c r="EM11" i="10"/>
  <c r="EN12" i="10"/>
  <c r="EO31" i="10"/>
  <c r="EO10" i="10"/>
  <c r="EH28" i="10"/>
  <c r="EI17" i="10"/>
  <c r="EM36" i="10"/>
  <c r="EI19" i="10"/>
  <c r="EO32" i="10"/>
  <c r="EI5" i="10"/>
  <c r="EH7" i="10"/>
  <c r="EN41" i="10"/>
  <c r="EG3" i="10"/>
  <c r="EI11" i="10"/>
  <c r="EN6" i="10"/>
  <c r="EM9" i="10"/>
  <c r="EH4" i="10"/>
  <c r="EI39" i="10"/>
  <c r="EM25" i="10"/>
  <c r="EH38" i="10"/>
  <c r="EM28" i="10"/>
  <c r="EN10" i="10"/>
  <c r="EI20" i="10"/>
  <c r="EO38" i="10"/>
  <c r="EI10" i="10"/>
  <c r="EN17" i="10"/>
  <c r="EI6" i="10"/>
  <c r="EO7" i="10"/>
  <c r="EM8" i="10"/>
  <c r="EI24" i="10"/>
  <c r="EO21" i="10"/>
  <c r="EN3" i="10"/>
  <c r="EO5" i="10"/>
  <c r="EN45" i="10"/>
  <c r="EO42" i="10"/>
  <c r="EH3" i="10"/>
  <c r="EH24" i="10"/>
  <c r="EM20" i="10"/>
  <c r="EO11" i="10"/>
  <c r="EG9" i="10"/>
  <c r="EM6" i="10"/>
  <c r="EM42" i="10"/>
  <c r="EH21" i="10"/>
  <c r="EI46" i="10"/>
  <c r="EG36" i="10"/>
  <c r="EN28" i="10"/>
  <c r="EG23" i="10"/>
  <c r="EG16" i="10"/>
  <c r="EN9" i="10"/>
  <c r="EG37" i="10"/>
  <c r="EG28" i="10"/>
  <c r="EO6" i="10"/>
  <c r="EN30" i="10"/>
  <c r="EH13" i="10"/>
  <c r="EG21" i="10"/>
  <c r="EO35" i="10"/>
  <c r="EM4" i="10"/>
  <c r="EM32" i="10"/>
  <c r="EI7" i="10"/>
  <c r="EO14" i="10"/>
  <c r="EO20" i="10"/>
  <c r="EI35" i="10"/>
  <c r="EG41" i="10"/>
  <c r="EG6" i="10"/>
  <c r="EO17" i="10"/>
  <c r="EI14" i="10"/>
  <c r="EN47" i="10"/>
  <c r="EO12" i="10"/>
  <c r="EH11" i="10"/>
  <c r="EG22" i="10"/>
  <c r="EI9" i="10"/>
  <c r="EG20" i="10"/>
  <c r="EO46" i="10"/>
  <c r="EH9" i="10"/>
  <c r="EG25" i="10"/>
  <c r="EG39" i="10"/>
  <c r="EI38" i="10"/>
  <c r="EN46" i="10"/>
  <c r="EH5" i="10"/>
  <c r="EH31" i="10"/>
  <c r="EO37" i="10"/>
  <c r="EO44" i="10"/>
  <c r="EO45" i="10"/>
  <c r="EI4" i="10"/>
  <c r="EN2" i="10"/>
  <c r="EO26" i="10"/>
  <c r="EM12" i="10"/>
  <c r="EO28" i="10"/>
  <c r="EI43" i="10"/>
  <c r="EO15" i="10"/>
  <c r="EN13" i="10"/>
  <c r="EO47" i="10"/>
  <c r="EG26" i="10"/>
  <c r="EH26" i="10"/>
  <c r="EN32" i="10"/>
  <c r="EO41" i="10"/>
  <c r="EI37" i="10"/>
  <c r="EM3" i="10"/>
  <c r="EG45" i="10"/>
  <c r="EO34" i="10"/>
  <c r="EO8" i="10"/>
  <c r="EG2" i="10"/>
  <c r="EH46" i="10"/>
  <c r="EI44" i="10"/>
  <c r="EH14" i="10"/>
  <c r="EG47" i="10"/>
  <c r="EG43" i="10"/>
  <c r="EO2" i="10"/>
  <c r="EN21" i="10"/>
  <c r="EG38" i="10"/>
  <c r="EO24" i="10"/>
  <c r="EI16" i="10"/>
  <c r="EG35" i="10"/>
  <c r="EM5" i="10"/>
  <c r="EI36" i="10"/>
  <c r="EN43" i="10"/>
  <c r="EN4" i="10"/>
  <c r="EG5" i="10"/>
  <c r="EN23" i="10"/>
  <c r="EH45" i="10"/>
  <c r="EN35" i="10"/>
  <c r="EG44" i="10"/>
  <c r="EH36" i="10"/>
  <c r="EM30" i="10"/>
  <c r="EM41" i="10"/>
  <c r="EI40" i="10"/>
  <c r="EH30" i="10"/>
  <c r="EM38" i="10"/>
  <c r="EH29" i="10"/>
  <c r="EI12" i="10"/>
  <c r="EM10" i="10"/>
  <c r="EM44" i="10"/>
  <c r="EM17" i="10"/>
  <c r="EI25" i="10"/>
  <c r="EH20" i="10"/>
  <c r="EM37" i="10"/>
  <c r="EH42" i="10"/>
  <c r="EG11" i="10"/>
  <c r="EG12" i="10"/>
  <c r="EH17" i="10"/>
  <c r="EM15" i="10"/>
  <c r="EM24" i="10"/>
  <c r="EO4" i="10"/>
  <c r="EI13" i="10"/>
  <c r="EO30" i="10"/>
  <c r="EM47" i="10"/>
  <c r="EI15" i="10"/>
  <c r="EH35" i="10"/>
  <c r="EJ40" i="10" l="1"/>
  <c r="EJ39" i="10"/>
  <c r="EP20" i="10"/>
  <c r="EJ20" i="10"/>
  <c r="EP34" i="10"/>
  <c r="EP21" i="10"/>
  <c r="EP7" i="10"/>
  <c r="EP15" i="10"/>
  <c r="BQ2" i="10"/>
  <c r="BQ6" i="9"/>
  <c r="AZ213" i="10"/>
  <c r="AZ214" i="10"/>
  <c r="AZ215" i="10"/>
  <c r="EJ45" i="10"/>
  <c r="EP17" i="10"/>
  <c r="EP31" i="10"/>
  <c r="EP38" i="10"/>
  <c r="EP23" i="10"/>
  <c r="EP47" i="10"/>
  <c r="EP35" i="10"/>
  <c r="EJ42" i="10"/>
  <c r="AZ117" i="10"/>
  <c r="AZ116" i="10"/>
  <c r="AZ118" i="10"/>
  <c r="AZ119" i="10"/>
  <c r="EP41" i="10"/>
  <c r="EP45" i="10"/>
  <c r="EJ46" i="10"/>
  <c r="EJ43" i="10"/>
  <c r="EJ38" i="10"/>
  <c r="EP29" i="10"/>
  <c r="EJ21" i="10"/>
  <c r="EP43" i="10"/>
  <c r="EJ30" i="10"/>
  <c r="EP12" i="10"/>
  <c r="AZ135" i="10"/>
  <c r="AZ136" i="10"/>
  <c r="AZ133" i="10"/>
  <c r="AZ216" i="10"/>
  <c r="AZ134" i="10"/>
  <c r="EJ35" i="10"/>
  <c r="EJ29" i="10"/>
  <c r="EP6" i="10"/>
  <c r="EP8" i="10"/>
  <c r="EP5" i="10"/>
  <c r="EJ34" i="10"/>
  <c r="EP13" i="10"/>
  <c r="EP9" i="10"/>
  <c r="EJ47" i="10"/>
  <c r="EP22" i="10"/>
  <c r="AX216" i="10"/>
  <c r="BD223" i="10"/>
  <c r="EP3" i="10"/>
  <c r="EP28" i="10"/>
  <c r="EJ41" i="10"/>
  <c r="EP11" i="10"/>
  <c r="EP10" i="10"/>
  <c r="EP42" i="10"/>
  <c r="EJ19" i="10"/>
  <c r="EP25" i="10"/>
  <c r="EP30" i="10"/>
  <c r="EP44" i="10"/>
  <c r="EP2" i="10"/>
  <c r="EJ28" i="10"/>
  <c r="EP16" i="10"/>
  <c r="EJ36" i="10"/>
  <c r="EJ31" i="10"/>
  <c r="EJ44" i="10"/>
  <c r="EP32" i="10"/>
  <c r="EJ37" i="10"/>
  <c r="EJ32" i="10"/>
  <c r="EP46" i="10"/>
  <c r="EP24" i="10"/>
  <c r="EP14" i="10"/>
  <c r="BP35" i="9"/>
  <c r="BP6" i="9"/>
  <c r="CH7" i="9"/>
  <c r="BZ4" i="9"/>
  <c r="CA6" i="9"/>
  <c r="BZ5" i="9"/>
  <c r="CH10" i="9"/>
  <c r="CI6" i="9"/>
  <c r="BR6" i="9"/>
  <c r="BX4" i="9"/>
  <c r="CQ7" i="9"/>
  <c r="CQ4" i="9"/>
  <c r="CG6" i="9"/>
  <c r="BX7" i="9"/>
  <c r="CH4" i="9"/>
  <c r="CF10" i="9"/>
  <c r="CA4" i="9"/>
  <c r="CA7" i="9"/>
  <c r="BX6" i="9"/>
  <c r="CG4" i="9"/>
  <c r="BW5" i="9"/>
  <c r="BR5" i="9" a="1"/>
  <c r="CE4" i="9"/>
  <c r="BY5" i="9"/>
  <c r="CI5" i="9"/>
  <c r="BW7" i="9"/>
  <c r="BX5" i="9"/>
  <c r="CG10" i="9"/>
  <c r="CI10" i="9"/>
  <c r="CI7" i="9"/>
  <c r="CH5" i="9"/>
  <c r="BR4" i="9" a="1"/>
  <c r="CE8" i="9"/>
  <c r="BW6" i="9"/>
  <c r="BY6" i="9"/>
  <c r="CQ6" i="9"/>
  <c r="CG7" i="9"/>
  <c r="CE10" i="9"/>
  <c r="CH9" i="9"/>
  <c r="CI9" i="9"/>
  <c r="CF7" i="9"/>
  <c r="CE6" i="9"/>
  <c r="CF5" i="9"/>
  <c r="BW4" i="9"/>
  <c r="CG5" i="9"/>
  <c r="BY4" i="9"/>
  <c r="CI4" i="9"/>
  <c r="CQ5" i="9"/>
  <c r="CE7" i="9"/>
  <c r="CG9" i="9"/>
  <c r="CF6" i="9"/>
  <c r="CA5" i="9"/>
  <c r="CE9" i="9"/>
  <c r="BY7" i="9"/>
  <c r="CE5" i="9"/>
  <c r="CH6" i="9"/>
  <c r="CH8" i="9"/>
  <c r="BZ7" i="9"/>
  <c r="CF8" i="9"/>
  <c r="CI8" i="9"/>
  <c r="CF9" i="9"/>
  <c r="CG8" i="9"/>
  <c r="BZ6" i="9"/>
  <c r="CF4" i="9"/>
  <c r="BQ7" i="9" l="1"/>
  <c r="EP36" i="10"/>
  <c r="EP37" i="10"/>
  <c r="EP26" i="10"/>
  <c r="EP4" i="10"/>
  <c r="BR4" i="9"/>
  <c r="BR5" i="9"/>
  <c r="BS5" i="9" s="1"/>
  <c r="BT6" i="9"/>
  <c r="BP7" i="9"/>
  <c r="CI11" i="9"/>
  <c r="CJ8" i="9"/>
  <c r="BX8" i="9"/>
  <c r="CE11" i="9"/>
  <c r="CJ4" i="9"/>
  <c r="CB4" i="9"/>
  <c r="BW8" i="9"/>
  <c r="CJ9" i="9"/>
  <c r="BZ8" i="9"/>
  <c r="CG11" i="9"/>
  <c r="CB6" i="9"/>
  <c r="CQ8" i="9"/>
  <c r="CF11" i="9"/>
  <c r="CJ6" i="9"/>
  <c r="CH11" i="9"/>
  <c r="CJ5" i="9"/>
  <c r="BS6" i="9"/>
  <c r="CB5" i="9"/>
  <c r="CJ7" i="9"/>
  <c r="CJ10" i="9"/>
  <c r="CB7" i="9"/>
  <c r="BY8" i="9"/>
  <c r="CA8" i="9"/>
  <c r="BR7" i="9"/>
  <c r="BQ8" i="9" l="1"/>
  <c r="BS7" i="9"/>
  <c r="CJ11" i="9"/>
  <c r="CE12" i="9" s="1"/>
  <c r="CB8" i="9"/>
  <c r="BZ9" i="9" s="1"/>
  <c r="BP8" i="9"/>
  <c r="BT7" i="9"/>
  <c r="BS4" i="9"/>
  <c r="BR8" i="9"/>
  <c r="BS8" i="9" l="1"/>
  <c r="BS9" i="9" s="1"/>
  <c r="BR9" i="9"/>
  <c r="BT8" i="9"/>
  <c r="CF12" i="9"/>
  <c r="CG12" i="9"/>
  <c r="CI12" i="9"/>
  <c r="CH12" i="9"/>
  <c r="CA9" i="9"/>
  <c r="BY9" i="9"/>
  <c r="BW9" i="9"/>
  <c r="BX9" i="9"/>
  <c r="IM215" i="6"/>
  <c r="IL215" i="6"/>
  <c r="FM215" i="6"/>
  <c r="DM215" i="6"/>
  <c r="DF215" i="6"/>
  <c r="JL215" i="6"/>
  <c r="JM203" i="6"/>
  <c r="JA206" i="6"/>
  <c r="IU205" i="6"/>
  <c r="JL203" i="6"/>
  <c r="JG207" i="6"/>
  <c r="IU207" i="6"/>
  <c r="JG203" i="6"/>
  <c r="EP206" i="6"/>
  <c r="IU206" i="6"/>
  <c r="JM206" i="6"/>
  <c r="JL204" i="6"/>
  <c r="JM207" i="6"/>
  <c r="JG205" i="6"/>
  <c r="JM205" i="6"/>
  <c r="IU203" i="6"/>
  <c r="JM204" i="6"/>
  <c r="JA207" i="6"/>
  <c r="JA203" i="6"/>
  <c r="JA205" i="6"/>
  <c r="JA204" i="6"/>
  <c r="JG206" i="6"/>
  <c r="JG204" i="6"/>
  <c r="IU204" i="6"/>
  <c r="JM202" i="6" l="1"/>
  <c r="JG202" i="6"/>
  <c r="JA202" i="6"/>
  <c r="JL202" i="6"/>
  <c r="IU202" i="6"/>
  <c r="ID215" i="6"/>
  <c r="IC215" i="6"/>
  <c r="IA215" i="6"/>
  <c r="HZ215" i="6"/>
  <c r="IK207" i="6"/>
  <c r="IE206" i="6"/>
  <c r="IF206" i="6"/>
  <c r="IA204" i="6"/>
  <c r="IE205" i="6"/>
  <c r="ID203" i="6"/>
  <c r="IB205" i="6"/>
  <c r="IK204" i="6"/>
  <c r="IE204" i="6"/>
  <c r="IC204" i="6"/>
  <c r="IA205" i="6"/>
  <c r="IF204" i="6"/>
  <c r="IF203" i="6"/>
  <c r="IB206" i="6"/>
  <c r="HZ204" i="6"/>
  <c r="IK206" i="6"/>
  <c r="IK205" i="6"/>
  <c r="IB203" i="6"/>
  <c r="HZ205" i="6"/>
  <c r="IC203" i="6"/>
  <c r="IE203" i="6"/>
  <c r="IE207" i="6"/>
  <c r="HZ203" i="6"/>
  <c r="ID204" i="6"/>
  <c r="IA203" i="6"/>
  <c r="IK203" i="6"/>
  <c r="IB207" i="6"/>
  <c r="IF205" i="6"/>
  <c r="ID205" i="6"/>
  <c r="IC205" i="6"/>
  <c r="IB204" i="6"/>
  <c r="IK202" i="6" l="1"/>
  <c r="IC202" i="6"/>
  <c r="HZ202" i="6"/>
  <c r="ID202" i="6"/>
  <c r="IA202" i="6"/>
  <c r="IE202" i="6"/>
  <c r="IB202" i="6"/>
  <c r="IF202" i="6"/>
  <c r="IF215" i="6"/>
  <c r="HX215" i="6"/>
  <c r="HU215" i="6"/>
  <c r="HQ215" i="6"/>
  <c r="HM215" i="6"/>
  <c r="HH215" i="6"/>
  <c r="HE215" i="6"/>
  <c r="GY215" i="6"/>
  <c r="GQ215" i="6"/>
  <c r="HV206" i="6"/>
  <c r="HN207" i="6"/>
  <c r="HI205" i="6"/>
  <c r="HY203" i="6"/>
  <c r="HV204" i="6"/>
  <c r="GV204" i="6"/>
  <c r="GZ203" i="6"/>
  <c r="GZ204" i="6"/>
  <c r="HR205" i="6"/>
  <c r="GZ205" i="6"/>
  <c r="HH204" i="6"/>
  <c r="HY205" i="6"/>
  <c r="GY203" i="6"/>
  <c r="HN205" i="6"/>
  <c r="HF205" i="6"/>
  <c r="HY207" i="6"/>
  <c r="GY205" i="6"/>
  <c r="GY204" i="6"/>
  <c r="HR206" i="6"/>
  <c r="HY206" i="6"/>
  <c r="HV205" i="6"/>
  <c r="HV203" i="6"/>
  <c r="GZ207" i="6"/>
  <c r="HE205" i="6"/>
  <c r="HI203" i="6"/>
  <c r="HF203" i="6"/>
  <c r="HH203" i="6"/>
  <c r="HY204" i="6"/>
  <c r="HR207" i="6"/>
  <c r="HI206" i="6"/>
  <c r="HI207" i="6"/>
  <c r="HN203" i="6"/>
  <c r="HN206" i="6"/>
  <c r="HF204" i="6"/>
  <c r="HF206" i="6"/>
  <c r="GZ206" i="6"/>
  <c r="HV207" i="6"/>
  <c r="HN204" i="6"/>
  <c r="HR204" i="6"/>
  <c r="HE203" i="6"/>
  <c r="HH205" i="6"/>
  <c r="HI204" i="6"/>
  <c r="HE204" i="6"/>
  <c r="HR203" i="6"/>
  <c r="HF207" i="6"/>
  <c r="HY202" i="6" l="1"/>
  <c r="HV202" i="6"/>
  <c r="HR202" i="6"/>
  <c r="HN202" i="6"/>
  <c r="HH202" i="6"/>
  <c r="HI202" i="6"/>
  <c r="HF202" i="6"/>
  <c r="HE202" i="6"/>
  <c r="GY202" i="6"/>
  <c r="GZ202" i="6"/>
  <c r="GK215" i="6" l="1"/>
  <c r="GM203" i="6"/>
  <c r="GL204" i="6"/>
  <c r="GL205" i="6"/>
  <c r="GQ204" i="6"/>
  <c r="GR206" i="6"/>
  <c r="GL203" i="6"/>
  <c r="GR207" i="6"/>
  <c r="GL206" i="6"/>
  <c r="GL207" i="6"/>
  <c r="GQ205" i="6"/>
  <c r="GQ203" i="6"/>
  <c r="GK204" i="6"/>
  <c r="GR205" i="6"/>
  <c r="GK205" i="6"/>
  <c r="GR203" i="6"/>
  <c r="GR204" i="6"/>
  <c r="GK203" i="6"/>
  <c r="GM204" i="6"/>
  <c r="GQ202" i="6" l="1"/>
  <c r="GR202" i="6"/>
  <c r="GK202" i="6"/>
  <c r="GL202" i="6"/>
  <c r="GM202" i="6"/>
  <c r="GM215" i="6"/>
  <c r="GD215" i="6"/>
  <c r="FW215" i="6"/>
  <c r="GE205" i="6"/>
  <c r="FW203" i="6"/>
  <c r="FX204" i="6"/>
  <c r="FX205" i="6"/>
  <c r="GE206" i="6"/>
  <c r="GD203" i="6"/>
  <c r="FW205" i="6"/>
  <c r="GD204" i="6"/>
  <c r="FW204" i="6"/>
  <c r="FX203" i="6"/>
  <c r="GE207" i="6"/>
  <c r="FX206" i="6"/>
  <c r="GE203" i="6"/>
  <c r="GD205" i="6"/>
  <c r="GE204" i="6"/>
  <c r="FX207" i="6"/>
  <c r="GD202" i="6" l="1"/>
  <c r="GE202" i="6"/>
  <c r="FW202" i="6"/>
  <c r="FX202" i="6"/>
  <c r="FQ215" i="6" l="1"/>
  <c r="FK215" i="6"/>
  <c r="FJ215" i="6"/>
  <c r="FH215" i="6"/>
  <c r="FA215" i="6"/>
  <c r="EU215" i="6"/>
  <c r="EN215" i="6"/>
  <c r="EH215" i="6"/>
  <c r="EA215" i="6"/>
  <c r="C227" i="6"/>
  <c r="C226" i="6"/>
  <c r="C225" i="6"/>
  <c r="C224" i="6"/>
  <c r="EI204" i="6"/>
  <c r="EB205" i="6"/>
  <c r="EI203" i="6"/>
  <c r="EI205" i="6"/>
  <c r="DL205" i="6"/>
  <c r="FQ205" i="6"/>
  <c r="EA204" i="6"/>
  <c r="FL203" i="6"/>
  <c r="EA205" i="6"/>
  <c r="EV206" i="6"/>
  <c r="EI206" i="6"/>
  <c r="DK203" i="6"/>
  <c r="FR204" i="6"/>
  <c r="FI204" i="6"/>
  <c r="EB206" i="6"/>
  <c r="ET204" i="6"/>
  <c r="FH203" i="6"/>
  <c r="DU204" i="6"/>
  <c r="FI207" i="6"/>
  <c r="EB203" i="6"/>
  <c r="EN205" i="6"/>
  <c r="FI205" i="6"/>
  <c r="FR203" i="6"/>
  <c r="EO206" i="6"/>
  <c r="FL207" i="6"/>
  <c r="FR205" i="6"/>
  <c r="DU203" i="6"/>
  <c r="FA205" i="6"/>
  <c r="EO204" i="6"/>
  <c r="DK205" i="6"/>
  <c r="DH204" i="6"/>
  <c r="EO203" i="6"/>
  <c r="EU205" i="6"/>
  <c r="DL207" i="6"/>
  <c r="FI203" i="6"/>
  <c r="FB206" i="6"/>
  <c r="EB204" i="6"/>
  <c r="FB203" i="6"/>
  <c r="EV207" i="6"/>
  <c r="EH204" i="6"/>
  <c r="FB204" i="6"/>
  <c r="EN204" i="6"/>
  <c r="EU204" i="6"/>
  <c r="DU205" i="6"/>
  <c r="FK205" i="6"/>
  <c r="FL206" i="6"/>
  <c r="FI206" i="6"/>
  <c r="FA204" i="6"/>
  <c r="ET203" i="6"/>
  <c r="FL205" i="6"/>
  <c r="EH205" i="6"/>
  <c r="DL206" i="6"/>
  <c r="EB207" i="6"/>
  <c r="EV205" i="6"/>
  <c r="FL204" i="6"/>
  <c r="FK203" i="6"/>
  <c r="DL203" i="6"/>
  <c r="DU206" i="6"/>
  <c r="EH203" i="6"/>
  <c r="FR207" i="6"/>
  <c r="DU207" i="6"/>
  <c r="FK204" i="6"/>
  <c r="FA203" i="6"/>
  <c r="EU203" i="6"/>
  <c r="EN203" i="6"/>
  <c r="EV203" i="6"/>
  <c r="FQ204" i="6"/>
  <c r="DK204" i="6"/>
  <c r="EO205" i="6"/>
  <c r="EO207" i="6"/>
  <c r="EA203" i="6"/>
  <c r="EI207" i="6"/>
  <c r="FB207" i="6"/>
  <c r="FR206" i="6"/>
  <c r="FH205" i="6"/>
  <c r="FQ203" i="6"/>
  <c r="EV204" i="6"/>
  <c r="DL204" i="6"/>
  <c r="FB205" i="6"/>
  <c r="FH204" i="6"/>
  <c r="FR202" i="6" l="1"/>
  <c r="FQ202" i="6"/>
  <c r="FK202" i="6"/>
  <c r="FL202" i="6"/>
  <c r="FH202" i="6"/>
  <c r="FI202" i="6"/>
  <c r="FA202" i="6"/>
  <c r="FB202" i="6"/>
  <c r="EU202" i="6"/>
  <c r="EV202" i="6"/>
  <c r="ET202" i="6"/>
  <c r="EN202" i="6"/>
  <c r="EO202" i="6"/>
  <c r="EH202" i="6"/>
  <c r="EA202" i="6"/>
  <c r="EI202" i="6"/>
  <c r="EB202" i="6"/>
  <c r="DU202" i="6"/>
  <c r="DL202" i="6"/>
  <c r="DK202" i="6"/>
  <c r="DH202" i="6"/>
  <c r="DD215" i="6"/>
  <c r="CT215" i="6"/>
  <c r="BN207" i="6"/>
  <c r="BV206" i="6"/>
  <c r="DA203" i="6"/>
  <c r="BI207" i="6"/>
  <c r="DE207" i="6"/>
  <c r="CK204" i="6"/>
  <c r="BI206" i="6"/>
  <c r="CA206" i="6"/>
  <c r="CA207" i="6"/>
  <c r="CU205" i="6"/>
  <c r="CQ204" i="6"/>
  <c r="BD203" i="6"/>
  <c r="BD205" i="6"/>
  <c r="CZ205" i="6"/>
  <c r="CT204" i="6"/>
  <c r="CQ206" i="6"/>
  <c r="BD207" i="6"/>
  <c r="DE206" i="6"/>
  <c r="CU203" i="6"/>
  <c r="CU204" i="6"/>
  <c r="BV203" i="6"/>
  <c r="BI205" i="6"/>
  <c r="BN203" i="6"/>
  <c r="CA205" i="6"/>
  <c r="DA206" i="6"/>
  <c r="CK205" i="6"/>
  <c r="BI204" i="6"/>
  <c r="BV204" i="6"/>
  <c r="CK203" i="6"/>
  <c r="BN205" i="6"/>
  <c r="DA205" i="6"/>
  <c r="CQ203" i="6"/>
  <c r="BV205" i="6"/>
  <c r="BD206" i="6"/>
  <c r="CA204" i="6"/>
  <c r="DE204" i="6"/>
  <c r="CT205" i="6"/>
  <c r="BN204" i="6"/>
  <c r="CQ205" i="6"/>
  <c r="DE203" i="6"/>
  <c r="DD204" i="6"/>
  <c r="BV207" i="6"/>
  <c r="CQ207" i="6"/>
  <c r="DE205" i="6"/>
  <c r="CK207" i="6"/>
  <c r="CT203" i="6"/>
  <c r="DD203" i="6"/>
  <c r="CK206" i="6"/>
  <c r="CZ204" i="6"/>
  <c r="DD205" i="6"/>
  <c r="BN206" i="6"/>
  <c r="CZ203" i="6"/>
  <c r="CU206" i="6"/>
  <c r="CU207" i="6"/>
  <c r="DA204" i="6"/>
  <c r="CA203" i="6"/>
  <c r="BD204" i="6"/>
  <c r="BI203" i="6"/>
  <c r="DA207" i="6"/>
  <c r="DD202" i="6" l="1"/>
  <c r="CZ202" i="6"/>
  <c r="CT202" i="6"/>
  <c r="DE202" i="6"/>
  <c r="DA202" i="6"/>
  <c r="CU202" i="6"/>
  <c r="CQ202" i="6"/>
  <c r="CK202" i="6"/>
  <c r="CA202" i="6"/>
  <c r="BV202" i="6"/>
  <c r="BN202" i="6"/>
  <c r="BI202" i="6"/>
  <c r="BD202" i="6"/>
  <c r="AW215" i="6" l="1"/>
  <c r="AM215" i="6"/>
  <c r="AH215" i="6"/>
  <c r="AA203" i="6"/>
  <c r="AN207" i="6"/>
  <c r="T207" i="6"/>
  <c r="AA207" i="6"/>
  <c r="AN205" i="6"/>
  <c r="AI206" i="6"/>
  <c r="AI207" i="6"/>
  <c r="T205" i="6"/>
  <c r="AA206" i="6"/>
  <c r="T204" i="6"/>
  <c r="AA204" i="6"/>
  <c r="AX207" i="6"/>
  <c r="T206" i="6"/>
  <c r="T203" i="6"/>
  <c r="AI205" i="6"/>
  <c r="AN204" i="6"/>
  <c r="AA205" i="6"/>
  <c r="AX203" i="6"/>
  <c r="AI204" i="6"/>
  <c r="AX204" i="6"/>
  <c r="AI203" i="6"/>
  <c r="AX206" i="6"/>
  <c r="AX205" i="6"/>
  <c r="AN203" i="6"/>
  <c r="AN206" i="6"/>
  <c r="AX202" i="6" l="1"/>
  <c r="AN202" i="6"/>
  <c r="AI202" i="6"/>
  <c r="AA202" i="6"/>
  <c r="T202" i="6"/>
  <c r="C233" i="6" l="1"/>
  <c r="C232" i="6"/>
  <c r="C231" i="6"/>
  <c r="C230" i="6"/>
  <c r="O222" i="6"/>
  <c r="O221" i="6"/>
  <c r="K217" i="6"/>
  <c r="D217" i="6"/>
  <c r="K216" i="6"/>
  <c r="D216" i="6"/>
  <c r="K215" i="6"/>
  <c r="D215" i="6"/>
  <c r="JH215" i="6"/>
  <c r="JF215" i="6"/>
  <c r="JB215" i="6"/>
  <c r="IZ215" i="6"/>
  <c r="IV215" i="6"/>
  <c r="IT215" i="6"/>
  <c r="IN215" i="6"/>
  <c r="IJ215" i="6"/>
  <c r="HW215" i="6"/>
  <c r="HS215" i="6"/>
  <c r="HO215" i="6"/>
  <c r="HJ215" i="6"/>
  <c r="HG215" i="6"/>
  <c r="HA215" i="6"/>
  <c r="GS215" i="6"/>
  <c r="GF215" i="6"/>
  <c r="FY215" i="6"/>
  <c r="FS215" i="6"/>
  <c r="FN215" i="6"/>
  <c r="FC215" i="6"/>
  <c r="EW215" i="6"/>
  <c r="EP215" i="6"/>
  <c r="EJ215" i="6"/>
  <c r="EC215" i="6"/>
  <c r="DV215" i="6"/>
  <c r="DT215" i="6"/>
  <c r="DN215" i="6"/>
  <c r="DK215" i="6"/>
  <c r="DG215" i="6"/>
  <c r="DB215" i="6"/>
  <c r="CZ215" i="6"/>
  <c r="CV215" i="6"/>
  <c r="CR215" i="6"/>
  <c r="CP215" i="6"/>
  <c r="CL215" i="6"/>
  <c r="CJ215" i="6"/>
  <c r="CB215" i="6"/>
  <c r="BZ215" i="6"/>
  <c r="BW215" i="6"/>
  <c r="BU215" i="6"/>
  <c r="BO215" i="6"/>
  <c r="BM215" i="6"/>
  <c r="BJ215" i="6"/>
  <c r="BH215" i="6"/>
  <c r="BE215" i="6"/>
  <c r="BC215" i="6"/>
  <c r="AY215" i="6"/>
  <c r="AO215" i="6"/>
  <c r="AJ215" i="6"/>
  <c r="AB215" i="6"/>
  <c r="Z215" i="6"/>
  <c r="U215" i="6"/>
  <c r="S215" i="6"/>
  <c r="N215" i="6"/>
  <c r="N216" i="6" s="1"/>
  <c r="K214" i="6"/>
  <c r="D214" i="6"/>
  <c r="K213" i="6"/>
  <c r="D213" i="6"/>
  <c r="K212" i="6"/>
  <c r="D212" i="6"/>
  <c r="DD174" i="6"/>
  <c r="DD137" i="6"/>
  <c r="DD106" i="6"/>
  <c r="DD94" i="6"/>
  <c r="DD76" i="6"/>
  <c r="DD11" i="6" l="1"/>
  <c r="IL11" i="6"/>
  <c r="DD47" i="6"/>
  <c r="IL47" i="6"/>
  <c r="DD63" i="6"/>
  <c r="IL63" i="6"/>
  <c r="DD79" i="6"/>
  <c r="IL79" i="6"/>
  <c r="DD87" i="6"/>
  <c r="IL87" i="6"/>
  <c r="DD103" i="6"/>
  <c r="IL103" i="6"/>
  <c r="DD111" i="6"/>
  <c r="IL111" i="6"/>
  <c r="DD119" i="6"/>
  <c r="IL119" i="6"/>
  <c r="DD127" i="6"/>
  <c r="IL127" i="6"/>
  <c r="DD135" i="6"/>
  <c r="IL135" i="6"/>
  <c r="DD143" i="6"/>
  <c r="IL143" i="6"/>
  <c r="DD151" i="6"/>
  <c r="IL151" i="6"/>
  <c r="DD159" i="6"/>
  <c r="IL159" i="6"/>
  <c r="DD167" i="6"/>
  <c r="IL167" i="6"/>
  <c r="DD175" i="6"/>
  <c r="IL175" i="6"/>
  <c r="DD183" i="6"/>
  <c r="IL183" i="6"/>
  <c r="DD191" i="6"/>
  <c r="IL191" i="6"/>
  <c r="DD199" i="6"/>
  <c r="IL199" i="6"/>
  <c r="DD15" i="6"/>
  <c r="IL15" i="6"/>
  <c r="DD39" i="6"/>
  <c r="IL39" i="6"/>
  <c r="DD55" i="6"/>
  <c r="IL55" i="6"/>
  <c r="DD71" i="6"/>
  <c r="IL71" i="6"/>
  <c r="DD95" i="6"/>
  <c r="IL95" i="6"/>
  <c r="DD8" i="6"/>
  <c r="IL8" i="6"/>
  <c r="DD16" i="6"/>
  <c r="IL16" i="6"/>
  <c r="DD24" i="6"/>
  <c r="IL24" i="6"/>
  <c r="DD32" i="6"/>
  <c r="IL32" i="6"/>
  <c r="DD40" i="6"/>
  <c r="IL40" i="6"/>
  <c r="DD48" i="6"/>
  <c r="IL48" i="6"/>
  <c r="DD56" i="6"/>
  <c r="IL56" i="6"/>
  <c r="DD64" i="6"/>
  <c r="IL64" i="6"/>
  <c r="DD72" i="6"/>
  <c r="IL72" i="6"/>
  <c r="DD80" i="6"/>
  <c r="IL80" i="6"/>
  <c r="DD88" i="6"/>
  <c r="IL88" i="6"/>
  <c r="DD96" i="6"/>
  <c r="IL96" i="6"/>
  <c r="DD104" i="6"/>
  <c r="IL104" i="6"/>
  <c r="DD112" i="6"/>
  <c r="IL112" i="6"/>
  <c r="DD120" i="6"/>
  <c r="IL120" i="6"/>
  <c r="DD128" i="6"/>
  <c r="IL128" i="6"/>
  <c r="DD136" i="6"/>
  <c r="IL136" i="6"/>
  <c r="DD144" i="6"/>
  <c r="IL144" i="6"/>
  <c r="DD152" i="6"/>
  <c r="IL152" i="6"/>
  <c r="DD160" i="6"/>
  <c r="IL160" i="6"/>
  <c r="DD168" i="6"/>
  <c r="IL168" i="6"/>
  <c r="DD176" i="6"/>
  <c r="IL176" i="6"/>
  <c r="DD184" i="6"/>
  <c r="IL184" i="6"/>
  <c r="DD192" i="6"/>
  <c r="IL192" i="6"/>
  <c r="DD7" i="6"/>
  <c r="IL7" i="6"/>
  <c r="DD31" i="6"/>
  <c r="IL31" i="6"/>
  <c r="DD17" i="6"/>
  <c r="IL17" i="6"/>
  <c r="DD41" i="6"/>
  <c r="IL41" i="6"/>
  <c r="DD49" i="6"/>
  <c r="IL49" i="6"/>
  <c r="DD65" i="6"/>
  <c r="IL65" i="6"/>
  <c r="DD81" i="6"/>
  <c r="IL81" i="6"/>
  <c r="DD105" i="6"/>
  <c r="IL105" i="6"/>
  <c r="DD113" i="6"/>
  <c r="IL113" i="6"/>
  <c r="DD121" i="6"/>
  <c r="IL121" i="6"/>
  <c r="DD129" i="6"/>
  <c r="IL129" i="6"/>
  <c r="DD145" i="6"/>
  <c r="IL145" i="6"/>
  <c r="DD153" i="6"/>
  <c r="IL153" i="6"/>
  <c r="DD161" i="6"/>
  <c r="IL161" i="6"/>
  <c r="DD169" i="6"/>
  <c r="IL169" i="6"/>
  <c r="DD177" i="6"/>
  <c r="IL177" i="6"/>
  <c r="DD185" i="6"/>
  <c r="IL185" i="6"/>
  <c r="DD193" i="6"/>
  <c r="IL193" i="6"/>
  <c r="DD3" i="6"/>
  <c r="IL3" i="6"/>
  <c r="DD23" i="6"/>
  <c r="IL23" i="6"/>
  <c r="DD9" i="6"/>
  <c r="IL9" i="6"/>
  <c r="DD25" i="6"/>
  <c r="IL25" i="6"/>
  <c r="DD33" i="6"/>
  <c r="IL33" i="6"/>
  <c r="DD57" i="6"/>
  <c r="IL57" i="6"/>
  <c r="DD73" i="6"/>
  <c r="IL73" i="6"/>
  <c r="DD89" i="6"/>
  <c r="IL89" i="6"/>
  <c r="DD97" i="6"/>
  <c r="IL97" i="6"/>
  <c r="DD2" i="6"/>
  <c r="IL2" i="6"/>
  <c r="DD10" i="6"/>
  <c r="IL10" i="6"/>
  <c r="DD18" i="6"/>
  <c r="IL18" i="6"/>
  <c r="DD26" i="6"/>
  <c r="IL26" i="6"/>
  <c r="DD34" i="6"/>
  <c r="IL34" i="6"/>
  <c r="DD42" i="6"/>
  <c r="IL42" i="6"/>
  <c r="DD50" i="6"/>
  <c r="IL50" i="6"/>
  <c r="DD58" i="6"/>
  <c r="IL58" i="6"/>
  <c r="DD66" i="6"/>
  <c r="IL66" i="6"/>
  <c r="DD74" i="6"/>
  <c r="IL74" i="6"/>
  <c r="DD82" i="6"/>
  <c r="IL82" i="6"/>
  <c r="DD90" i="6"/>
  <c r="IL90" i="6"/>
  <c r="DD98" i="6"/>
  <c r="IL98" i="6"/>
  <c r="DD114" i="6"/>
  <c r="IL114" i="6"/>
  <c r="DD122" i="6"/>
  <c r="IL122" i="6"/>
  <c r="DD138" i="6"/>
  <c r="IL138" i="6"/>
  <c r="DD146" i="6"/>
  <c r="IL146" i="6"/>
  <c r="DD154" i="6"/>
  <c r="IL154" i="6"/>
  <c r="DD162" i="6"/>
  <c r="IL162" i="6"/>
  <c r="DD170" i="6"/>
  <c r="IL170" i="6"/>
  <c r="DD178" i="6"/>
  <c r="IL178" i="6"/>
  <c r="DD186" i="6"/>
  <c r="IL186" i="6"/>
  <c r="DD194" i="6"/>
  <c r="IL194" i="6"/>
  <c r="DD43" i="6"/>
  <c r="IL43" i="6"/>
  <c r="DD75" i="6"/>
  <c r="IL75" i="6"/>
  <c r="DD83" i="6"/>
  <c r="IL83" i="6"/>
  <c r="DD91" i="6"/>
  <c r="IL91" i="6"/>
  <c r="DD99" i="6"/>
  <c r="IL99" i="6"/>
  <c r="DD107" i="6"/>
  <c r="IL107" i="6"/>
  <c r="DD115" i="6"/>
  <c r="IL115" i="6"/>
  <c r="DD123" i="6"/>
  <c r="IL123" i="6"/>
  <c r="DD131" i="6"/>
  <c r="IL131" i="6"/>
  <c r="DD139" i="6"/>
  <c r="IL139" i="6"/>
  <c r="DD147" i="6"/>
  <c r="IL147" i="6"/>
  <c r="DD155" i="6"/>
  <c r="IL155" i="6"/>
  <c r="DD163" i="6"/>
  <c r="IL163" i="6"/>
  <c r="DD171" i="6"/>
  <c r="IL171" i="6"/>
  <c r="DD179" i="6"/>
  <c r="IL179" i="6"/>
  <c r="DD187" i="6"/>
  <c r="IL187" i="6"/>
  <c r="DD195" i="6"/>
  <c r="IL195" i="6"/>
  <c r="DD19" i="6"/>
  <c r="IL19" i="6"/>
  <c r="DD51" i="6"/>
  <c r="IL51" i="6"/>
  <c r="DD28" i="6"/>
  <c r="IL28" i="6"/>
  <c r="DD52" i="6"/>
  <c r="IL52" i="6"/>
  <c r="DD68" i="6"/>
  <c r="IL68" i="6"/>
  <c r="DD84" i="6"/>
  <c r="IL84" i="6"/>
  <c r="DD100" i="6"/>
  <c r="IL100" i="6"/>
  <c r="DD108" i="6"/>
  <c r="IL108" i="6"/>
  <c r="DD116" i="6"/>
  <c r="IL116" i="6"/>
  <c r="DD124" i="6"/>
  <c r="IL124" i="6"/>
  <c r="DD132" i="6"/>
  <c r="IL132" i="6"/>
  <c r="DD140" i="6"/>
  <c r="IL140" i="6"/>
  <c r="DD148" i="6"/>
  <c r="IL148" i="6"/>
  <c r="DD156" i="6"/>
  <c r="IL156" i="6"/>
  <c r="DD164" i="6"/>
  <c r="IL164" i="6"/>
  <c r="DD172" i="6"/>
  <c r="IL172" i="6"/>
  <c r="DD180" i="6"/>
  <c r="IL180" i="6"/>
  <c r="DD188" i="6"/>
  <c r="IL188" i="6"/>
  <c r="DD196" i="6"/>
  <c r="IL196" i="6"/>
  <c r="DD35" i="6"/>
  <c r="IL35" i="6"/>
  <c r="DD67" i="6"/>
  <c r="IL67" i="6"/>
  <c r="DD4" i="6"/>
  <c r="IL4" i="6"/>
  <c r="DD20" i="6"/>
  <c r="IL20" i="6"/>
  <c r="DD92" i="6"/>
  <c r="IL92" i="6"/>
  <c r="DD5" i="6"/>
  <c r="IL5" i="6"/>
  <c r="DD13" i="6"/>
  <c r="IL13" i="6"/>
  <c r="DD21" i="6"/>
  <c r="IL21" i="6"/>
  <c r="DD29" i="6"/>
  <c r="IL29" i="6"/>
  <c r="DD37" i="6"/>
  <c r="IL37" i="6"/>
  <c r="DD45" i="6"/>
  <c r="IL45" i="6"/>
  <c r="DD53" i="6"/>
  <c r="IL53" i="6"/>
  <c r="DD61" i="6"/>
  <c r="IL61" i="6"/>
  <c r="DD69" i="6"/>
  <c r="IL69" i="6"/>
  <c r="DD77" i="6"/>
  <c r="IL77" i="6"/>
  <c r="DD85" i="6"/>
  <c r="IL85" i="6"/>
  <c r="DD93" i="6"/>
  <c r="IL93" i="6"/>
  <c r="DD101" i="6"/>
  <c r="IL101" i="6"/>
  <c r="DD109" i="6"/>
  <c r="IL109" i="6"/>
  <c r="DD117" i="6"/>
  <c r="IL117" i="6"/>
  <c r="DD125" i="6"/>
  <c r="IL125" i="6"/>
  <c r="DD133" i="6"/>
  <c r="IL133" i="6"/>
  <c r="DD141" i="6"/>
  <c r="IL141" i="6"/>
  <c r="DD149" i="6"/>
  <c r="IL149" i="6"/>
  <c r="DD157" i="6"/>
  <c r="IL157" i="6"/>
  <c r="DD165" i="6"/>
  <c r="IL165" i="6"/>
  <c r="DD173" i="6"/>
  <c r="IL173" i="6"/>
  <c r="DD181" i="6"/>
  <c r="IL181" i="6"/>
  <c r="DD189" i="6"/>
  <c r="IL189" i="6"/>
  <c r="DD197" i="6"/>
  <c r="IL197" i="6"/>
  <c r="DD27" i="6"/>
  <c r="IL27" i="6"/>
  <c r="DD59" i="6"/>
  <c r="IL59" i="6"/>
  <c r="DD12" i="6"/>
  <c r="IL12" i="6"/>
  <c r="DD36" i="6"/>
  <c r="IL36" i="6"/>
  <c r="DD44" i="6"/>
  <c r="IL44" i="6"/>
  <c r="DD60" i="6"/>
  <c r="IL60" i="6"/>
  <c r="DD6" i="6"/>
  <c r="IL6" i="6"/>
  <c r="DD14" i="6"/>
  <c r="IL14" i="6"/>
  <c r="DD22" i="6"/>
  <c r="IL22" i="6"/>
  <c r="DD30" i="6"/>
  <c r="IL30" i="6"/>
  <c r="DD38" i="6"/>
  <c r="IL38" i="6"/>
  <c r="DD46" i="6"/>
  <c r="IL46" i="6"/>
  <c r="DD54" i="6"/>
  <c r="IL54" i="6"/>
  <c r="DD62" i="6"/>
  <c r="IL62" i="6"/>
  <c r="DD70" i="6"/>
  <c r="IL70" i="6"/>
  <c r="DD78" i="6"/>
  <c r="IL78" i="6"/>
  <c r="DD86" i="6"/>
  <c r="IL86" i="6"/>
  <c r="DD102" i="6"/>
  <c r="IL102" i="6"/>
  <c r="DD110" i="6"/>
  <c r="IL110" i="6"/>
  <c r="DD118" i="6"/>
  <c r="IL118" i="6"/>
  <c r="DD126" i="6"/>
  <c r="IL126" i="6"/>
  <c r="DD134" i="6"/>
  <c r="IL134" i="6"/>
  <c r="DD142" i="6"/>
  <c r="IL142" i="6"/>
  <c r="DD150" i="6"/>
  <c r="IL150" i="6"/>
  <c r="DD158" i="6"/>
  <c r="IL158" i="6"/>
  <c r="DD166" i="6"/>
  <c r="IL166" i="6"/>
  <c r="DD182" i="6"/>
  <c r="IL182" i="6"/>
  <c r="DD190" i="6"/>
  <c r="IL190" i="6"/>
  <c r="DD198" i="6"/>
  <c r="IL198" i="6"/>
  <c r="K218" i="6"/>
  <c r="GV7" i="6"/>
  <c r="DH7" i="6"/>
  <c r="GU7" i="6"/>
  <c r="GT7" i="6"/>
  <c r="JL7" i="6"/>
  <c r="JA7" i="6"/>
  <c r="JG7" i="6"/>
  <c r="JM7" i="6"/>
  <c r="GV31" i="6"/>
  <c r="DH31" i="6"/>
  <c r="GU31" i="6"/>
  <c r="GT31" i="6"/>
  <c r="JL31" i="6"/>
  <c r="JA31" i="6"/>
  <c r="JG31" i="6"/>
  <c r="JM31" i="6"/>
  <c r="DH8" i="6"/>
  <c r="GU8" i="6"/>
  <c r="GT8" i="6"/>
  <c r="GV8" i="6"/>
  <c r="JG8" i="6"/>
  <c r="JM8" i="6"/>
  <c r="JA8" i="6"/>
  <c r="JL8" i="6"/>
  <c r="GU24" i="6"/>
  <c r="GT24" i="6"/>
  <c r="DH24" i="6"/>
  <c r="GV24" i="6"/>
  <c r="JG24" i="6"/>
  <c r="JM24" i="6"/>
  <c r="JA24" i="6"/>
  <c r="JL24" i="6"/>
  <c r="GV2" i="6"/>
  <c r="DH2" i="6"/>
  <c r="GU2" i="6"/>
  <c r="JL2" i="6"/>
  <c r="GT2" i="6"/>
  <c r="JG2" i="6"/>
  <c r="JM2" i="6"/>
  <c r="JA2" i="6"/>
  <c r="GV10" i="6"/>
  <c r="GU10" i="6"/>
  <c r="GT10" i="6"/>
  <c r="JL10" i="6"/>
  <c r="DH10" i="6"/>
  <c r="JG10" i="6"/>
  <c r="JM10" i="6"/>
  <c r="JA10" i="6"/>
  <c r="GV18" i="6"/>
  <c r="DH18" i="6"/>
  <c r="GU18" i="6"/>
  <c r="JL18" i="6"/>
  <c r="GT18" i="6"/>
  <c r="JG18" i="6"/>
  <c r="JM18" i="6"/>
  <c r="JA18" i="6"/>
  <c r="GV26" i="6"/>
  <c r="DH26" i="6"/>
  <c r="GU26" i="6"/>
  <c r="JL26" i="6"/>
  <c r="JG26" i="6"/>
  <c r="JM26" i="6"/>
  <c r="JA26" i="6"/>
  <c r="GT26" i="6"/>
  <c r="GV34" i="6"/>
  <c r="GU34" i="6"/>
  <c r="DH34" i="6"/>
  <c r="JL34" i="6"/>
  <c r="GT34" i="6"/>
  <c r="JG34" i="6"/>
  <c r="JM34" i="6"/>
  <c r="JA34" i="6"/>
  <c r="GV42" i="6"/>
  <c r="GU42" i="6"/>
  <c r="GT42" i="6"/>
  <c r="JL42" i="6"/>
  <c r="JG42" i="6"/>
  <c r="JM42" i="6"/>
  <c r="JA42" i="6"/>
  <c r="DH42" i="6"/>
  <c r="GV50" i="6"/>
  <c r="DH50" i="6"/>
  <c r="GU50" i="6"/>
  <c r="JL50" i="6"/>
  <c r="GT50" i="6"/>
  <c r="JG50" i="6"/>
  <c r="JM50" i="6"/>
  <c r="JA50" i="6"/>
  <c r="GV58" i="6"/>
  <c r="JM58" i="6"/>
  <c r="JL58" i="6"/>
  <c r="GU58" i="6"/>
  <c r="DH58" i="6"/>
  <c r="JG58" i="6"/>
  <c r="GT58" i="6"/>
  <c r="JA58" i="6"/>
  <c r="GU66" i="6"/>
  <c r="GV66" i="6"/>
  <c r="JM66" i="6"/>
  <c r="JL66" i="6"/>
  <c r="DH66" i="6"/>
  <c r="GT66" i="6"/>
  <c r="JG66" i="6"/>
  <c r="JA66" i="6"/>
  <c r="GU74" i="6"/>
  <c r="GV74" i="6"/>
  <c r="JM74" i="6"/>
  <c r="JL74" i="6"/>
  <c r="GT74" i="6"/>
  <c r="DH74" i="6"/>
  <c r="JG74" i="6"/>
  <c r="JA74" i="6"/>
  <c r="GU82" i="6"/>
  <c r="GV82" i="6"/>
  <c r="JM82" i="6"/>
  <c r="JL82" i="6"/>
  <c r="DH82" i="6"/>
  <c r="GT82" i="6"/>
  <c r="JG82" i="6"/>
  <c r="JA82" i="6"/>
  <c r="GU90" i="6"/>
  <c r="GV90" i="6"/>
  <c r="JM90" i="6"/>
  <c r="DH90" i="6"/>
  <c r="JL90" i="6"/>
  <c r="GT90" i="6"/>
  <c r="JG90" i="6"/>
  <c r="JA90" i="6"/>
  <c r="GU98" i="6"/>
  <c r="GV98" i="6"/>
  <c r="JM98" i="6"/>
  <c r="JL98" i="6"/>
  <c r="GT98" i="6"/>
  <c r="DH98" i="6"/>
  <c r="JG98" i="6"/>
  <c r="JA98" i="6"/>
  <c r="GU106" i="6"/>
  <c r="GV106" i="6"/>
  <c r="JM106" i="6"/>
  <c r="JL106" i="6"/>
  <c r="GT106" i="6"/>
  <c r="JG106" i="6"/>
  <c r="JA106" i="6"/>
  <c r="DH106" i="6"/>
  <c r="GU114" i="6"/>
  <c r="GV114" i="6"/>
  <c r="DH114" i="6"/>
  <c r="JM114" i="6"/>
  <c r="JL114" i="6"/>
  <c r="JG114" i="6"/>
  <c r="GT114" i="6"/>
  <c r="JA114" i="6"/>
  <c r="GU122" i="6"/>
  <c r="GV122" i="6"/>
  <c r="JM122" i="6"/>
  <c r="JL122" i="6"/>
  <c r="DH122" i="6"/>
  <c r="JG122" i="6"/>
  <c r="JA122" i="6"/>
  <c r="GT122" i="6"/>
  <c r="GU138" i="6"/>
  <c r="GV138" i="6"/>
  <c r="JM138" i="6"/>
  <c r="JL138" i="6"/>
  <c r="DH138" i="6"/>
  <c r="GT138" i="6"/>
  <c r="JG138" i="6"/>
  <c r="JA138" i="6"/>
  <c r="GU146" i="6"/>
  <c r="GV146" i="6"/>
  <c r="JM146" i="6"/>
  <c r="JL146" i="6"/>
  <c r="DH146" i="6"/>
  <c r="GT146" i="6"/>
  <c r="JG146" i="6"/>
  <c r="JA146" i="6"/>
  <c r="GU154" i="6"/>
  <c r="GV154" i="6"/>
  <c r="JM154" i="6"/>
  <c r="DH154" i="6"/>
  <c r="JL154" i="6"/>
  <c r="JG154" i="6"/>
  <c r="GT154" i="6"/>
  <c r="JA154" i="6"/>
  <c r="GU162" i="6"/>
  <c r="GV162" i="6"/>
  <c r="JM162" i="6"/>
  <c r="GT162" i="6"/>
  <c r="JL162" i="6"/>
  <c r="DH162" i="6"/>
  <c r="JG162" i="6"/>
  <c r="JA162" i="6"/>
  <c r="GU170" i="6"/>
  <c r="GV170" i="6"/>
  <c r="JM170" i="6"/>
  <c r="JL170" i="6"/>
  <c r="DH170" i="6"/>
  <c r="JG170" i="6"/>
  <c r="GT170" i="6"/>
  <c r="JA170" i="6"/>
  <c r="GU178" i="6"/>
  <c r="GV178" i="6"/>
  <c r="DH178" i="6"/>
  <c r="JM178" i="6"/>
  <c r="JL178" i="6"/>
  <c r="JG178" i="6"/>
  <c r="JA178" i="6"/>
  <c r="GT178" i="6"/>
  <c r="GU186" i="6"/>
  <c r="GV186" i="6"/>
  <c r="JM186" i="6"/>
  <c r="JL186" i="6"/>
  <c r="DH186" i="6"/>
  <c r="GT186" i="6"/>
  <c r="JG186" i="6"/>
  <c r="JA186" i="6"/>
  <c r="GU194" i="6"/>
  <c r="GV194" i="6"/>
  <c r="JM194" i="6"/>
  <c r="GT194" i="6"/>
  <c r="JL194" i="6"/>
  <c r="DH194" i="6"/>
  <c r="JG194" i="6"/>
  <c r="JA194" i="6"/>
  <c r="GV51" i="6"/>
  <c r="DH51" i="6"/>
  <c r="GU51" i="6"/>
  <c r="JM51" i="6"/>
  <c r="GT51" i="6"/>
  <c r="JA51" i="6"/>
  <c r="JL51" i="6"/>
  <c r="JG51" i="6"/>
  <c r="GV59" i="6"/>
  <c r="DH59" i="6"/>
  <c r="GU59" i="6"/>
  <c r="JM59" i="6"/>
  <c r="JL59" i="6"/>
  <c r="GT59" i="6"/>
  <c r="JA59" i="6"/>
  <c r="JG59" i="6"/>
  <c r="GV67" i="6"/>
  <c r="DH67" i="6"/>
  <c r="GU67" i="6"/>
  <c r="JM67" i="6"/>
  <c r="GT67" i="6"/>
  <c r="JL67" i="6"/>
  <c r="JA67" i="6"/>
  <c r="JG67" i="6"/>
  <c r="GV75" i="6"/>
  <c r="DH75" i="6"/>
  <c r="GU75" i="6"/>
  <c r="JM75" i="6"/>
  <c r="JA75" i="6"/>
  <c r="GT75" i="6"/>
  <c r="JL75" i="6"/>
  <c r="JG75" i="6"/>
  <c r="GV83" i="6"/>
  <c r="DH83" i="6"/>
  <c r="GU83" i="6"/>
  <c r="JM83" i="6"/>
  <c r="GT83" i="6"/>
  <c r="JA83" i="6"/>
  <c r="JL83" i="6"/>
  <c r="JG83" i="6"/>
  <c r="GV91" i="6"/>
  <c r="DH91" i="6"/>
  <c r="GU91" i="6"/>
  <c r="JM91" i="6"/>
  <c r="JL91" i="6"/>
  <c r="JA91" i="6"/>
  <c r="GT91" i="6"/>
  <c r="JG91" i="6"/>
  <c r="GV99" i="6"/>
  <c r="DH99" i="6"/>
  <c r="GU99" i="6"/>
  <c r="JM99" i="6"/>
  <c r="JL99" i="6"/>
  <c r="JA99" i="6"/>
  <c r="JG99" i="6"/>
  <c r="GT99" i="6"/>
  <c r="GV107" i="6"/>
  <c r="DH107" i="6"/>
  <c r="GU107" i="6"/>
  <c r="JM107" i="6"/>
  <c r="GT107" i="6"/>
  <c r="JA107" i="6"/>
  <c r="JL107" i="6"/>
  <c r="JG107" i="6"/>
  <c r="GV115" i="6"/>
  <c r="DH115" i="6"/>
  <c r="GU115" i="6"/>
  <c r="GT115" i="6"/>
  <c r="JM115" i="6"/>
  <c r="JA115" i="6"/>
  <c r="JL115" i="6"/>
  <c r="JG115" i="6"/>
  <c r="GV123" i="6"/>
  <c r="DH123" i="6"/>
  <c r="GU123" i="6"/>
  <c r="GT123" i="6"/>
  <c r="JM123" i="6"/>
  <c r="JL123" i="6"/>
  <c r="JA123" i="6"/>
  <c r="JG123" i="6"/>
  <c r="GV131" i="6"/>
  <c r="DH131" i="6"/>
  <c r="GU131" i="6"/>
  <c r="GT131" i="6"/>
  <c r="JM131" i="6"/>
  <c r="JL131" i="6"/>
  <c r="JA131" i="6"/>
  <c r="JG131" i="6"/>
  <c r="GV139" i="6"/>
  <c r="DH139" i="6"/>
  <c r="GU139" i="6"/>
  <c r="GT139" i="6"/>
  <c r="JM139" i="6"/>
  <c r="JA139" i="6"/>
  <c r="JG139" i="6"/>
  <c r="JL139" i="6"/>
  <c r="GV147" i="6"/>
  <c r="DH147" i="6"/>
  <c r="GU147" i="6"/>
  <c r="GT147" i="6"/>
  <c r="JM147" i="6"/>
  <c r="JA147" i="6"/>
  <c r="JL147" i="6"/>
  <c r="JG147" i="6"/>
  <c r="GV155" i="6"/>
  <c r="DH155" i="6"/>
  <c r="GU155" i="6"/>
  <c r="GT155" i="6"/>
  <c r="JM155" i="6"/>
  <c r="JL155" i="6"/>
  <c r="JA155" i="6"/>
  <c r="JG155" i="6"/>
  <c r="GV163" i="6"/>
  <c r="DH163" i="6"/>
  <c r="GU163" i="6"/>
  <c r="GT163" i="6"/>
  <c r="JM163" i="6"/>
  <c r="JL163" i="6"/>
  <c r="JA163" i="6"/>
  <c r="JG163" i="6"/>
  <c r="GV171" i="6"/>
  <c r="DH171" i="6"/>
  <c r="GU171" i="6"/>
  <c r="GT171" i="6"/>
  <c r="JM171" i="6"/>
  <c r="JA171" i="6"/>
  <c r="JL171" i="6"/>
  <c r="JG171" i="6"/>
  <c r="GV179" i="6"/>
  <c r="DH179" i="6"/>
  <c r="GU179" i="6"/>
  <c r="GT179" i="6"/>
  <c r="JM179" i="6"/>
  <c r="JA179" i="6"/>
  <c r="JL179" i="6"/>
  <c r="JG179" i="6"/>
  <c r="GV187" i="6"/>
  <c r="DH187" i="6"/>
  <c r="GU187" i="6"/>
  <c r="GT187" i="6"/>
  <c r="JM187" i="6"/>
  <c r="JL187" i="6"/>
  <c r="JA187" i="6"/>
  <c r="JG187" i="6"/>
  <c r="GV195" i="6"/>
  <c r="DH195" i="6"/>
  <c r="GU195" i="6"/>
  <c r="GT195" i="6"/>
  <c r="JM195" i="6"/>
  <c r="JL195" i="6"/>
  <c r="JA195" i="6"/>
  <c r="JG195" i="6"/>
  <c r="GV3" i="6"/>
  <c r="DH3" i="6"/>
  <c r="GU3" i="6"/>
  <c r="JA3" i="6"/>
  <c r="JL3" i="6"/>
  <c r="JM3" i="6"/>
  <c r="GT3" i="6"/>
  <c r="JG3" i="6"/>
  <c r="GV35" i="6"/>
  <c r="DH35" i="6"/>
  <c r="GU35" i="6"/>
  <c r="JA35" i="6"/>
  <c r="JL35" i="6"/>
  <c r="JG35" i="6"/>
  <c r="JM35" i="6"/>
  <c r="GT35" i="6"/>
  <c r="GV28" i="6"/>
  <c r="DH28" i="6"/>
  <c r="GU28" i="6"/>
  <c r="GT28" i="6"/>
  <c r="JM28" i="6"/>
  <c r="JL28" i="6"/>
  <c r="JA28" i="6"/>
  <c r="JG28" i="6"/>
  <c r="GV36" i="6"/>
  <c r="DH36" i="6"/>
  <c r="GU36" i="6"/>
  <c r="GT36" i="6"/>
  <c r="JM36" i="6"/>
  <c r="JG36" i="6"/>
  <c r="JL36" i="6"/>
  <c r="JA36" i="6"/>
  <c r="GV44" i="6"/>
  <c r="DH44" i="6"/>
  <c r="GU44" i="6"/>
  <c r="GT44" i="6"/>
  <c r="JM44" i="6"/>
  <c r="JL44" i="6"/>
  <c r="JG44" i="6"/>
  <c r="JA44" i="6"/>
  <c r="GV52" i="6"/>
  <c r="DH52" i="6"/>
  <c r="GU52" i="6"/>
  <c r="GT52" i="6"/>
  <c r="JM52" i="6"/>
  <c r="JG52" i="6"/>
  <c r="JL52" i="6"/>
  <c r="JA52" i="6"/>
  <c r="GV60" i="6"/>
  <c r="GU60" i="6"/>
  <c r="DH60" i="6"/>
  <c r="GT60" i="6"/>
  <c r="JM60" i="6"/>
  <c r="JA60" i="6"/>
  <c r="JL60" i="6"/>
  <c r="JG60" i="6"/>
  <c r="GV68" i="6"/>
  <c r="GU68" i="6"/>
  <c r="DH68" i="6"/>
  <c r="GT68" i="6"/>
  <c r="JM68" i="6"/>
  <c r="JL68" i="6"/>
  <c r="JA68" i="6"/>
  <c r="JG68" i="6"/>
  <c r="GV76" i="6"/>
  <c r="GU76" i="6"/>
  <c r="DH76" i="6"/>
  <c r="GT76" i="6"/>
  <c r="JM76" i="6"/>
  <c r="JA76" i="6"/>
  <c r="JL76" i="6"/>
  <c r="JG76" i="6"/>
  <c r="GV84" i="6"/>
  <c r="GU84" i="6"/>
  <c r="DH84" i="6"/>
  <c r="GT84" i="6"/>
  <c r="JM84" i="6"/>
  <c r="JA84" i="6"/>
  <c r="JL84" i="6"/>
  <c r="JG84" i="6"/>
  <c r="GV92" i="6"/>
  <c r="GU92" i="6"/>
  <c r="DH92" i="6"/>
  <c r="GT92" i="6"/>
  <c r="JM92" i="6"/>
  <c r="JA92" i="6"/>
  <c r="JL92" i="6"/>
  <c r="JG92" i="6"/>
  <c r="GV100" i="6"/>
  <c r="GU100" i="6"/>
  <c r="DH100" i="6"/>
  <c r="GT100" i="6"/>
  <c r="JM100" i="6"/>
  <c r="JL100" i="6"/>
  <c r="JA100" i="6"/>
  <c r="JG100" i="6"/>
  <c r="GV108" i="6"/>
  <c r="GU108" i="6"/>
  <c r="DH108" i="6"/>
  <c r="GT108" i="6"/>
  <c r="JM108" i="6"/>
  <c r="JA108" i="6"/>
  <c r="JL108" i="6"/>
  <c r="JG108" i="6"/>
  <c r="GV116" i="6"/>
  <c r="GU116" i="6"/>
  <c r="DH116" i="6"/>
  <c r="GT116" i="6"/>
  <c r="JM116" i="6"/>
  <c r="JA116" i="6"/>
  <c r="JG116" i="6"/>
  <c r="JL116" i="6"/>
  <c r="GV124" i="6"/>
  <c r="GU124" i="6"/>
  <c r="DH124" i="6"/>
  <c r="GT124" i="6"/>
  <c r="JM124" i="6"/>
  <c r="JA124" i="6"/>
  <c r="JL124" i="6"/>
  <c r="JG124" i="6"/>
  <c r="GV132" i="6"/>
  <c r="GU132" i="6"/>
  <c r="DH132" i="6"/>
  <c r="GT132" i="6"/>
  <c r="JM132" i="6"/>
  <c r="JL132" i="6"/>
  <c r="JA132" i="6"/>
  <c r="JG132" i="6"/>
  <c r="GV140" i="6"/>
  <c r="GU140" i="6"/>
  <c r="DH140" i="6"/>
  <c r="GT140" i="6"/>
  <c r="JM140" i="6"/>
  <c r="JA140" i="6"/>
  <c r="JL140" i="6"/>
  <c r="JG140" i="6"/>
  <c r="GV148" i="6"/>
  <c r="GU148" i="6"/>
  <c r="DH148" i="6"/>
  <c r="GT148" i="6"/>
  <c r="JM148" i="6"/>
  <c r="JA148" i="6"/>
  <c r="JG148" i="6"/>
  <c r="JL148" i="6"/>
  <c r="GV156" i="6"/>
  <c r="GU156" i="6"/>
  <c r="DH156" i="6"/>
  <c r="GT156" i="6"/>
  <c r="JM156" i="6"/>
  <c r="JA156" i="6"/>
  <c r="JL156" i="6"/>
  <c r="JG156" i="6"/>
  <c r="GV164" i="6"/>
  <c r="GU164" i="6"/>
  <c r="DH164" i="6"/>
  <c r="GT164" i="6"/>
  <c r="JM164" i="6"/>
  <c r="JL164" i="6"/>
  <c r="JA164" i="6"/>
  <c r="JG164" i="6"/>
  <c r="GV172" i="6"/>
  <c r="GU172" i="6"/>
  <c r="DH172" i="6"/>
  <c r="GT172" i="6"/>
  <c r="JM172" i="6"/>
  <c r="JA172" i="6"/>
  <c r="JL172" i="6"/>
  <c r="JG172" i="6"/>
  <c r="GV180" i="6"/>
  <c r="GU180" i="6"/>
  <c r="DH180" i="6"/>
  <c r="GT180" i="6"/>
  <c r="JM180" i="6"/>
  <c r="JA180" i="6"/>
  <c r="JL180" i="6"/>
  <c r="JG180" i="6"/>
  <c r="GV188" i="6"/>
  <c r="GU188" i="6"/>
  <c r="DH188" i="6"/>
  <c r="GT188" i="6"/>
  <c r="JM188" i="6"/>
  <c r="JA188" i="6"/>
  <c r="JL188" i="6"/>
  <c r="JG188" i="6"/>
  <c r="GV196" i="6"/>
  <c r="GU196" i="6"/>
  <c r="DH196" i="6"/>
  <c r="GT196" i="6"/>
  <c r="JM196" i="6"/>
  <c r="JL196" i="6"/>
  <c r="JA196" i="6"/>
  <c r="JG196" i="6"/>
  <c r="GV43" i="6"/>
  <c r="DH43" i="6"/>
  <c r="GU43" i="6"/>
  <c r="JA43" i="6"/>
  <c r="JL43" i="6"/>
  <c r="GT43" i="6"/>
  <c r="JM43" i="6"/>
  <c r="JG43" i="6"/>
  <c r="GV12" i="6"/>
  <c r="DH12" i="6"/>
  <c r="GU12" i="6"/>
  <c r="GT12" i="6"/>
  <c r="JM12" i="6"/>
  <c r="JG12" i="6"/>
  <c r="JL12" i="6"/>
  <c r="JA12" i="6"/>
  <c r="DH5" i="6"/>
  <c r="GV5" i="6"/>
  <c r="GU5" i="6"/>
  <c r="JL5" i="6"/>
  <c r="JG5" i="6"/>
  <c r="JM5" i="6"/>
  <c r="GT5" i="6"/>
  <c r="JA5" i="6"/>
  <c r="DH21" i="6"/>
  <c r="GV21" i="6"/>
  <c r="GU21" i="6"/>
  <c r="GT21" i="6"/>
  <c r="JL21" i="6"/>
  <c r="JG21" i="6"/>
  <c r="JA21" i="6"/>
  <c r="JM21" i="6"/>
  <c r="DH29" i="6"/>
  <c r="GU29" i="6"/>
  <c r="GT29" i="6"/>
  <c r="JL29" i="6"/>
  <c r="GV29" i="6"/>
  <c r="JG29" i="6"/>
  <c r="JA29" i="6"/>
  <c r="JM29" i="6"/>
  <c r="DH37" i="6"/>
  <c r="GV37" i="6"/>
  <c r="GU37" i="6"/>
  <c r="JL37" i="6"/>
  <c r="JG37" i="6"/>
  <c r="JM37" i="6"/>
  <c r="GT37" i="6"/>
  <c r="JA37" i="6"/>
  <c r="DH45" i="6"/>
  <c r="GU45" i="6"/>
  <c r="GV45" i="6"/>
  <c r="JL45" i="6"/>
  <c r="JG45" i="6"/>
  <c r="GT45" i="6"/>
  <c r="JA45" i="6"/>
  <c r="JM45" i="6"/>
  <c r="DH53" i="6"/>
  <c r="GV53" i="6"/>
  <c r="JM53" i="6"/>
  <c r="GU53" i="6"/>
  <c r="GT53" i="6"/>
  <c r="JG53" i="6"/>
  <c r="JL53" i="6"/>
  <c r="JA53" i="6"/>
  <c r="GT61" i="6"/>
  <c r="DH61" i="6"/>
  <c r="GU61" i="6"/>
  <c r="JM61" i="6"/>
  <c r="JG61" i="6"/>
  <c r="JL61" i="6"/>
  <c r="GV61" i="6"/>
  <c r="JA61" i="6"/>
  <c r="GT69" i="6"/>
  <c r="DH69" i="6"/>
  <c r="GU69" i="6"/>
  <c r="JM69" i="6"/>
  <c r="GV69" i="6"/>
  <c r="JL69" i="6"/>
  <c r="JG69" i="6"/>
  <c r="JA69" i="6"/>
  <c r="GT77" i="6"/>
  <c r="DH77" i="6"/>
  <c r="GV77" i="6"/>
  <c r="GU77" i="6"/>
  <c r="JM77" i="6"/>
  <c r="JL77" i="6"/>
  <c r="JG77" i="6"/>
  <c r="JA77" i="6"/>
  <c r="GT85" i="6"/>
  <c r="DH85" i="6"/>
  <c r="GU85" i="6"/>
  <c r="JM85" i="6"/>
  <c r="GV85" i="6"/>
  <c r="JG85" i="6"/>
  <c r="JL85" i="6"/>
  <c r="JA85" i="6"/>
  <c r="GT93" i="6"/>
  <c r="DH93" i="6"/>
  <c r="GU93" i="6"/>
  <c r="JM93" i="6"/>
  <c r="GV93" i="6"/>
  <c r="JG93" i="6"/>
  <c r="JL93" i="6"/>
  <c r="JA93" i="6"/>
  <c r="GT101" i="6"/>
  <c r="DH101" i="6"/>
  <c r="GV101" i="6"/>
  <c r="GU101" i="6"/>
  <c r="JM101" i="6"/>
  <c r="JL101" i="6"/>
  <c r="JG101" i="6"/>
  <c r="JA101" i="6"/>
  <c r="GT109" i="6"/>
  <c r="DH109" i="6"/>
  <c r="GU109" i="6"/>
  <c r="JM109" i="6"/>
  <c r="GV109" i="6"/>
  <c r="JL109" i="6"/>
  <c r="JG109" i="6"/>
  <c r="JA109" i="6"/>
  <c r="GT117" i="6"/>
  <c r="DH117" i="6"/>
  <c r="GV117" i="6"/>
  <c r="JM117" i="6"/>
  <c r="JG117" i="6"/>
  <c r="GU117" i="6"/>
  <c r="JL117" i="6"/>
  <c r="JA117" i="6"/>
  <c r="GT125" i="6"/>
  <c r="DH125" i="6"/>
  <c r="JM125" i="6"/>
  <c r="JG125" i="6"/>
  <c r="GV125" i="6"/>
  <c r="JL125" i="6"/>
  <c r="JA125" i="6"/>
  <c r="GU125" i="6"/>
  <c r="GT133" i="6"/>
  <c r="DH133" i="6"/>
  <c r="JM133" i="6"/>
  <c r="GV133" i="6"/>
  <c r="JL133" i="6"/>
  <c r="GU133" i="6"/>
  <c r="JG133" i="6"/>
  <c r="JA133" i="6"/>
  <c r="GT141" i="6"/>
  <c r="DH141" i="6"/>
  <c r="GV141" i="6"/>
  <c r="GU141" i="6"/>
  <c r="JM141" i="6"/>
  <c r="JL141" i="6"/>
  <c r="JG141" i="6"/>
  <c r="JA141" i="6"/>
  <c r="GT149" i="6"/>
  <c r="DH149" i="6"/>
  <c r="JM149" i="6"/>
  <c r="GV149" i="6"/>
  <c r="JG149" i="6"/>
  <c r="JA149" i="6"/>
  <c r="GU149" i="6"/>
  <c r="JL149" i="6"/>
  <c r="GT157" i="6"/>
  <c r="DH157" i="6"/>
  <c r="JM157" i="6"/>
  <c r="GV157" i="6"/>
  <c r="GU157" i="6"/>
  <c r="JG157" i="6"/>
  <c r="JL157" i="6"/>
  <c r="JA157" i="6"/>
  <c r="GT165" i="6"/>
  <c r="DH165" i="6"/>
  <c r="GV165" i="6"/>
  <c r="JM165" i="6"/>
  <c r="JL165" i="6"/>
  <c r="GU165" i="6"/>
  <c r="JG165" i="6"/>
  <c r="JA165" i="6"/>
  <c r="GT173" i="6"/>
  <c r="DH173" i="6"/>
  <c r="GU173" i="6"/>
  <c r="JM173" i="6"/>
  <c r="JL173" i="6"/>
  <c r="JG173" i="6"/>
  <c r="GV173" i="6"/>
  <c r="JA173" i="6"/>
  <c r="GT181" i="6"/>
  <c r="DH181" i="6"/>
  <c r="GV181" i="6"/>
  <c r="JM181" i="6"/>
  <c r="JG181" i="6"/>
  <c r="JA181" i="6"/>
  <c r="GU181" i="6"/>
  <c r="JL181" i="6"/>
  <c r="GT189" i="6"/>
  <c r="DH189" i="6"/>
  <c r="JM189" i="6"/>
  <c r="GU189" i="6"/>
  <c r="JG189" i="6"/>
  <c r="JL189" i="6"/>
  <c r="GV189" i="6"/>
  <c r="JA189" i="6"/>
  <c r="GT197" i="6"/>
  <c r="DH197" i="6"/>
  <c r="JM197" i="6"/>
  <c r="GV197" i="6"/>
  <c r="GU197" i="6"/>
  <c r="JL197" i="6"/>
  <c r="JG197" i="6"/>
  <c r="JA197" i="6"/>
  <c r="GV19" i="6"/>
  <c r="DH19" i="6"/>
  <c r="GU19" i="6"/>
  <c r="GT19" i="6"/>
  <c r="JA19" i="6"/>
  <c r="JL19" i="6"/>
  <c r="JG19" i="6"/>
  <c r="JM19" i="6"/>
  <c r="GV27" i="6"/>
  <c r="DH27" i="6"/>
  <c r="GU27" i="6"/>
  <c r="GT27" i="6"/>
  <c r="JA27" i="6"/>
  <c r="JL27" i="6"/>
  <c r="JM27" i="6"/>
  <c r="JG27" i="6"/>
  <c r="GV4" i="6"/>
  <c r="DH4" i="6"/>
  <c r="GU4" i="6"/>
  <c r="GT4" i="6"/>
  <c r="JM4" i="6"/>
  <c r="JL4" i="6"/>
  <c r="JA4" i="6"/>
  <c r="JG4" i="6"/>
  <c r="GV20" i="6"/>
  <c r="DH20" i="6"/>
  <c r="GU20" i="6"/>
  <c r="GT20" i="6"/>
  <c r="JM20" i="6"/>
  <c r="JG20" i="6"/>
  <c r="JA20" i="6"/>
  <c r="JL20" i="6"/>
  <c r="DH13" i="6"/>
  <c r="GV13" i="6"/>
  <c r="GU13" i="6"/>
  <c r="JL13" i="6"/>
  <c r="JG13" i="6"/>
  <c r="GT13" i="6"/>
  <c r="JM13" i="6"/>
  <c r="JA13" i="6"/>
  <c r="DH6" i="6"/>
  <c r="GU6" i="6"/>
  <c r="JL6" i="6"/>
  <c r="JA6" i="6"/>
  <c r="JG6" i="6"/>
  <c r="GT6" i="6"/>
  <c r="GV6" i="6"/>
  <c r="JM6" i="6"/>
  <c r="DH14" i="6"/>
  <c r="GV14" i="6"/>
  <c r="GU14" i="6"/>
  <c r="JL14" i="6"/>
  <c r="JA14" i="6"/>
  <c r="JG14" i="6"/>
  <c r="JM14" i="6"/>
  <c r="GT14" i="6"/>
  <c r="DH22" i="6"/>
  <c r="GU22" i="6"/>
  <c r="JL22" i="6"/>
  <c r="JA22" i="6"/>
  <c r="JG22" i="6"/>
  <c r="GT22" i="6"/>
  <c r="JM22" i="6"/>
  <c r="GV22" i="6"/>
  <c r="DH30" i="6"/>
  <c r="GV30" i="6"/>
  <c r="GU30" i="6"/>
  <c r="JL30" i="6"/>
  <c r="JA30" i="6"/>
  <c r="GT30" i="6"/>
  <c r="JG30" i="6"/>
  <c r="JM30" i="6"/>
  <c r="DH38" i="6"/>
  <c r="GU38" i="6"/>
  <c r="JL38" i="6"/>
  <c r="JA38" i="6"/>
  <c r="GV38" i="6"/>
  <c r="JG38" i="6"/>
  <c r="GT38" i="6"/>
  <c r="JM38" i="6"/>
  <c r="DH46" i="6"/>
  <c r="GV46" i="6"/>
  <c r="GU46" i="6"/>
  <c r="JL46" i="6"/>
  <c r="JA46" i="6"/>
  <c r="JG46" i="6"/>
  <c r="JM46" i="6"/>
  <c r="GT46" i="6"/>
  <c r="DH54" i="6"/>
  <c r="JM54" i="6"/>
  <c r="GV54" i="6"/>
  <c r="JL54" i="6"/>
  <c r="GU54" i="6"/>
  <c r="JA54" i="6"/>
  <c r="JG54" i="6"/>
  <c r="GT54" i="6"/>
  <c r="GU62" i="6"/>
  <c r="DH62" i="6"/>
  <c r="GT62" i="6"/>
  <c r="JM62" i="6"/>
  <c r="JL62" i="6"/>
  <c r="GV62" i="6"/>
  <c r="JA62" i="6"/>
  <c r="JG62" i="6"/>
  <c r="GU70" i="6"/>
  <c r="DH70" i="6"/>
  <c r="GT70" i="6"/>
  <c r="JM70" i="6"/>
  <c r="JL70" i="6"/>
  <c r="JA70" i="6"/>
  <c r="JG70" i="6"/>
  <c r="GV70" i="6"/>
  <c r="GU78" i="6"/>
  <c r="DH78" i="6"/>
  <c r="GV78" i="6"/>
  <c r="GT78" i="6"/>
  <c r="JM78" i="6"/>
  <c r="JL78" i="6"/>
  <c r="JA78" i="6"/>
  <c r="JG78" i="6"/>
  <c r="GU86" i="6"/>
  <c r="DH86" i="6"/>
  <c r="GT86" i="6"/>
  <c r="JM86" i="6"/>
  <c r="JL86" i="6"/>
  <c r="JA86" i="6"/>
  <c r="JG86" i="6"/>
  <c r="GV86" i="6"/>
  <c r="GU94" i="6"/>
  <c r="DH94" i="6"/>
  <c r="GT94" i="6"/>
  <c r="JM94" i="6"/>
  <c r="JL94" i="6"/>
  <c r="GV94" i="6"/>
  <c r="JA94" i="6"/>
  <c r="JG94" i="6"/>
  <c r="GU102" i="6"/>
  <c r="DH102" i="6"/>
  <c r="GT102" i="6"/>
  <c r="JM102" i="6"/>
  <c r="JL102" i="6"/>
  <c r="JA102" i="6"/>
  <c r="GV102" i="6"/>
  <c r="JG102" i="6"/>
  <c r="GU110" i="6"/>
  <c r="DH110" i="6"/>
  <c r="GT110" i="6"/>
  <c r="JM110" i="6"/>
  <c r="JL110" i="6"/>
  <c r="GV110" i="6"/>
  <c r="JA110" i="6"/>
  <c r="JG110" i="6"/>
  <c r="GU118" i="6"/>
  <c r="DH118" i="6"/>
  <c r="JM118" i="6"/>
  <c r="GV118" i="6"/>
  <c r="JL118" i="6"/>
  <c r="GT118" i="6"/>
  <c r="JA118" i="6"/>
  <c r="JG118" i="6"/>
  <c r="GU126" i="6"/>
  <c r="DH126" i="6"/>
  <c r="JM126" i="6"/>
  <c r="JL126" i="6"/>
  <c r="GT126" i="6"/>
  <c r="GV126" i="6"/>
  <c r="JA126" i="6"/>
  <c r="JG126" i="6"/>
  <c r="GU134" i="6"/>
  <c r="DH134" i="6"/>
  <c r="JM134" i="6"/>
  <c r="JL134" i="6"/>
  <c r="GT134" i="6"/>
  <c r="JA134" i="6"/>
  <c r="JG134" i="6"/>
  <c r="GV134" i="6"/>
  <c r="GU142" i="6"/>
  <c r="DH142" i="6"/>
  <c r="GV142" i="6"/>
  <c r="GT142" i="6"/>
  <c r="JM142" i="6"/>
  <c r="JL142" i="6"/>
  <c r="JA142" i="6"/>
  <c r="JG142" i="6"/>
  <c r="GU150" i="6"/>
  <c r="DH150" i="6"/>
  <c r="JM150" i="6"/>
  <c r="JL150" i="6"/>
  <c r="GT150" i="6"/>
  <c r="JA150" i="6"/>
  <c r="GV150" i="6"/>
  <c r="JG150" i="6"/>
  <c r="GU158" i="6"/>
  <c r="DH158" i="6"/>
  <c r="JM158" i="6"/>
  <c r="JL158" i="6"/>
  <c r="GV158" i="6"/>
  <c r="GT158" i="6"/>
  <c r="JA158" i="6"/>
  <c r="JG158" i="6"/>
  <c r="GU166" i="6"/>
  <c r="DH166" i="6"/>
  <c r="JM166" i="6"/>
  <c r="JL166" i="6"/>
  <c r="GT166" i="6"/>
  <c r="GV166" i="6"/>
  <c r="JA166" i="6"/>
  <c r="JG166" i="6"/>
  <c r="GU174" i="6"/>
  <c r="DH174" i="6"/>
  <c r="GT174" i="6"/>
  <c r="JM174" i="6"/>
  <c r="JL174" i="6"/>
  <c r="GV174" i="6"/>
  <c r="JA174" i="6"/>
  <c r="JG174" i="6"/>
  <c r="GU182" i="6"/>
  <c r="DH182" i="6"/>
  <c r="JM182" i="6"/>
  <c r="GV182" i="6"/>
  <c r="JL182" i="6"/>
  <c r="GT182" i="6"/>
  <c r="JA182" i="6"/>
  <c r="JG182" i="6"/>
  <c r="GU190" i="6"/>
  <c r="DH190" i="6"/>
  <c r="JM190" i="6"/>
  <c r="JL190" i="6"/>
  <c r="GT190" i="6"/>
  <c r="GV190" i="6"/>
  <c r="JA190" i="6"/>
  <c r="JG190" i="6"/>
  <c r="GU198" i="6"/>
  <c r="DH198" i="6"/>
  <c r="JM198" i="6"/>
  <c r="JL198" i="6"/>
  <c r="GT198" i="6"/>
  <c r="JA198" i="6"/>
  <c r="JG198" i="6"/>
  <c r="GV198" i="6"/>
  <c r="GV11" i="6"/>
  <c r="DH11" i="6"/>
  <c r="GU11" i="6"/>
  <c r="JA11" i="6"/>
  <c r="JL11" i="6"/>
  <c r="GT11" i="6"/>
  <c r="JG11" i="6"/>
  <c r="JM11" i="6"/>
  <c r="GV15" i="6"/>
  <c r="GU15" i="6"/>
  <c r="DH15" i="6"/>
  <c r="JL15" i="6"/>
  <c r="GT15" i="6"/>
  <c r="JG15" i="6"/>
  <c r="JM15" i="6"/>
  <c r="JA15" i="6"/>
  <c r="GV47" i="6"/>
  <c r="DH47" i="6"/>
  <c r="GU47" i="6"/>
  <c r="JL47" i="6"/>
  <c r="JM47" i="6"/>
  <c r="GT47" i="6"/>
  <c r="JG47" i="6"/>
  <c r="JA47" i="6"/>
  <c r="GV55" i="6"/>
  <c r="GU55" i="6"/>
  <c r="JM55" i="6"/>
  <c r="JL55" i="6"/>
  <c r="GT55" i="6"/>
  <c r="JG55" i="6"/>
  <c r="DH55" i="6"/>
  <c r="JA55" i="6"/>
  <c r="GV63" i="6"/>
  <c r="GU63" i="6"/>
  <c r="DH63" i="6"/>
  <c r="JM63" i="6"/>
  <c r="GT63" i="6"/>
  <c r="JA63" i="6"/>
  <c r="JG63" i="6"/>
  <c r="JL63" i="6"/>
  <c r="GV71" i="6"/>
  <c r="GU71" i="6"/>
  <c r="DH71" i="6"/>
  <c r="JM71" i="6"/>
  <c r="GT71" i="6"/>
  <c r="JL71" i="6"/>
  <c r="JA71" i="6"/>
  <c r="JG71" i="6"/>
  <c r="GV79" i="6"/>
  <c r="GU79" i="6"/>
  <c r="DH79" i="6"/>
  <c r="JM79" i="6"/>
  <c r="JL79" i="6"/>
  <c r="JA79" i="6"/>
  <c r="JG79" i="6"/>
  <c r="GT79" i="6"/>
  <c r="GV87" i="6"/>
  <c r="GU87" i="6"/>
  <c r="JM87" i="6"/>
  <c r="GT87" i="6"/>
  <c r="JL87" i="6"/>
  <c r="DH87" i="6"/>
  <c r="JA87" i="6"/>
  <c r="JG87" i="6"/>
  <c r="GV95" i="6"/>
  <c r="GU95" i="6"/>
  <c r="DH95" i="6"/>
  <c r="JM95" i="6"/>
  <c r="GT95" i="6"/>
  <c r="JA95" i="6"/>
  <c r="JL95" i="6"/>
  <c r="JG95" i="6"/>
  <c r="GV103" i="6"/>
  <c r="GU103" i="6"/>
  <c r="JM103" i="6"/>
  <c r="GT103" i="6"/>
  <c r="JL103" i="6"/>
  <c r="JA103" i="6"/>
  <c r="DH103" i="6"/>
  <c r="JG103" i="6"/>
  <c r="GV111" i="6"/>
  <c r="GU111" i="6"/>
  <c r="DH111" i="6"/>
  <c r="JM111" i="6"/>
  <c r="GT111" i="6"/>
  <c r="JL111" i="6"/>
  <c r="JA111" i="6"/>
  <c r="JG111" i="6"/>
  <c r="GV119" i="6"/>
  <c r="GU119" i="6"/>
  <c r="GT119" i="6"/>
  <c r="JM119" i="6"/>
  <c r="DH119" i="6"/>
  <c r="JL119" i="6"/>
  <c r="JA119" i="6"/>
  <c r="JG119" i="6"/>
  <c r="GV127" i="6"/>
  <c r="GU127" i="6"/>
  <c r="DH127" i="6"/>
  <c r="JM127" i="6"/>
  <c r="GT127" i="6"/>
  <c r="JA127" i="6"/>
  <c r="JG127" i="6"/>
  <c r="JL127" i="6"/>
  <c r="GV135" i="6"/>
  <c r="GU135" i="6"/>
  <c r="DH135" i="6"/>
  <c r="JM135" i="6"/>
  <c r="GT135" i="6"/>
  <c r="JL135" i="6"/>
  <c r="JA135" i="6"/>
  <c r="JG135" i="6"/>
  <c r="GV143" i="6"/>
  <c r="GU143" i="6"/>
  <c r="DH143" i="6"/>
  <c r="JM143" i="6"/>
  <c r="JL143" i="6"/>
  <c r="GT143" i="6"/>
  <c r="JA143" i="6"/>
  <c r="JG143" i="6"/>
  <c r="GV151" i="6"/>
  <c r="GU151" i="6"/>
  <c r="GT151" i="6"/>
  <c r="JM151" i="6"/>
  <c r="JL151" i="6"/>
  <c r="DH151" i="6"/>
  <c r="JA151" i="6"/>
  <c r="JG151" i="6"/>
  <c r="GV159" i="6"/>
  <c r="GU159" i="6"/>
  <c r="DH159" i="6"/>
  <c r="JM159" i="6"/>
  <c r="GT159" i="6"/>
  <c r="JA159" i="6"/>
  <c r="JG159" i="6"/>
  <c r="JL159" i="6"/>
  <c r="GV167" i="6"/>
  <c r="GU167" i="6"/>
  <c r="JM167" i="6"/>
  <c r="GT167" i="6"/>
  <c r="JL167" i="6"/>
  <c r="JA167" i="6"/>
  <c r="DH167" i="6"/>
  <c r="JG167" i="6"/>
  <c r="GV175" i="6"/>
  <c r="GU175" i="6"/>
  <c r="DH175" i="6"/>
  <c r="JM175" i="6"/>
  <c r="JL175" i="6"/>
  <c r="GT175" i="6"/>
  <c r="JA175" i="6"/>
  <c r="JG175" i="6"/>
  <c r="GV183" i="6"/>
  <c r="GU183" i="6"/>
  <c r="GT183" i="6"/>
  <c r="JM183" i="6"/>
  <c r="DH183" i="6"/>
  <c r="JL183" i="6"/>
  <c r="JA183" i="6"/>
  <c r="JG183" i="6"/>
  <c r="GV191" i="6"/>
  <c r="GU191" i="6"/>
  <c r="DH191" i="6"/>
  <c r="JM191" i="6"/>
  <c r="GT191" i="6"/>
  <c r="JA191" i="6"/>
  <c r="JL191" i="6"/>
  <c r="JG191" i="6"/>
  <c r="GV199" i="6"/>
  <c r="GU199" i="6"/>
  <c r="DH199" i="6"/>
  <c r="JM199" i="6"/>
  <c r="GT199" i="6"/>
  <c r="JL199" i="6"/>
  <c r="JA199" i="6"/>
  <c r="JG199" i="6"/>
  <c r="GV39" i="6"/>
  <c r="GU39" i="6"/>
  <c r="GT39" i="6"/>
  <c r="DH39" i="6"/>
  <c r="JL39" i="6"/>
  <c r="JA39" i="6"/>
  <c r="JG39" i="6"/>
  <c r="JM39" i="6"/>
  <c r="GU40" i="6"/>
  <c r="GT40" i="6"/>
  <c r="DH40" i="6"/>
  <c r="GV40" i="6"/>
  <c r="JG40" i="6"/>
  <c r="JM40" i="6"/>
  <c r="JA40" i="6"/>
  <c r="JL40" i="6"/>
  <c r="GU48" i="6"/>
  <c r="DH48" i="6"/>
  <c r="GT48" i="6"/>
  <c r="GV48" i="6"/>
  <c r="JG48" i="6"/>
  <c r="JM48" i="6"/>
  <c r="JL48" i="6"/>
  <c r="JA48" i="6"/>
  <c r="GV56" i="6"/>
  <c r="GU56" i="6"/>
  <c r="GT56" i="6"/>
  <c r="JM56" i="6"/>
  <c r="DH56" i="6"/>
  <c r="JG56" i="6"/>
  <c r="JL56" i="6"/>
  <c r="JA56" i="6"/>
  <c r="GU64" i="6"/>
  <c r="JM64" i="6"/>
  <c r="GT64" i="6"/>
  <c r="JG64" i="6"/>
  <c r="DH64" i="6"/>
  <c r="GV64" i="6"/>
  <c r="JA64" i="6"/>
  <c r="JL64" i="6"/>
  <c r="GU72" i="6"/>
  <c r="DH72" i="6"/>
  <c r="GV72" i="6"/>
  <c r="JM72" i="6"/>
  <c r="GT72" i="6"/>
  <c r="JG72" i="6"/>
  <c r="JL72" i="6"/>
  <c r="JA72" i="6"/>
  <c r="GU80" i="6"/>
  <c r="JM80" i="6"/>
  <c r="GT80" i="6"/>
  <c r="DH80" i="6"/>
  <c r="JL80" i="6"/>
  <c r="JG80" i="6"/>
  <c r="JA80" i="6"/>
  <c r="GV80" i="6"/>
  <c r="GU88" i="6"/>
  <c r="DH88" i="6"/>
  <c r="GV88" i="6"/>
  <c r="JM88" i="6"/>
  <c r="GT88" i="6"/>
  <c r="JG88" i="6"/>
  <c r="JL88" i="6"/>
  <c r="JA88" i="6"/>
  <c r="GU96" i="6"/>
  <c r="GV96" i="6"/>
  <c r="JM96" i="6"/>
  <c r="GT96" i="6"/>
  <c r="JG96" i="6"/>
  <c r="DH96" i="6"/>
  <c r="JA96" i="6"/>
  <c r="JL96" i="6"/>
  <c r="GU104" i="6"/>
  <c r="DH104" i="6"/>
  <c r="JM104" i="6"/>
  <c r="GV104" i="6"/>
  <c r="GT104" i="6"/>
  <c r="JG104" i="6"/>
  <c r="JL104" i="6"/>
  <c r="JA104" i="6"/>
  <c r="GU112" i="6"/>
  <c r="GT112" i="6"/>
  <c r="DH112" i="6"/>
  <c r="JM112" i="6"/>
  <c r="JL112" i="6"/>
  <c r="JG112" i="6"/>
  <c r="JA112" i="6"/>
  <c r="GV112" i="6"/>
  <c r="GU120" i="6"/>
  <c r="GT120" i="6"/>
  <c r="GV120" i="6"/>
  <c r="JM120" i="6"/>
  <c r="DH120" i="6"/>
  <c r="JG120" i="6"/>
  <c r="JL120" i="6"/>
  <c r="JA120" i="6"/>
  <c r="GU128" i="6"/>
  <c r="GT128" i="6"/>
  <c r="JM128" i="6"/>
  <c r="JG128" i="6"/>
  <c r="DH128" i="6"/>
  <c r="JA128" i="6"/>
  <c r="JL128" i="6"/>
  <c r="GV128" i="6"/>
  <c r="GU136" i="6"/>
  <c r="GT136" i="6"/>
  <c r="DH136" i="6"/>
  <c r="GV136" i="6"/>
  <c r="JM136" i="6"/>
  <c r="JG136" i="6"/>
  <c r="JL136" i="6"/>
  <c r="JA136" i="6"/>
  <c r="GU144" i="6"/>
  <c r="GT144" i="6"/>
  <c r="JM144" i="6"/>
  <c r="JL144" i="6"/>
  <c r="JG144" i="6"/>
  <c r="GV144" i="6"/>
  <c r="JA144" i="6"/>
  <c r="DH144" i="6"/>
  <c r="GU152" i="6"/>
  <c r="GT152" i="6"/>
  <c r="DH152" i="6"/>
  <c r="GV152" i="6"/>
  <c r="JM152" i="6"/>
  <c r="JG152" i="6"/>
  <c r="JL152" i="6"/>
  <c r="JA152" i="6"/>
  <c r="GU160" i="6"/>
  <c r="GT160" i="6"/>
  <c r="GV160" i="6"/>
  <c r="JM160" i="6"/>
  <c r="JG160" i="6"/>
  <c r="JA160" i="6"/>
  <c r="DH160" i="6"/>
  <c r="JL160" i="6"/>
  <c r="GU168" i="6"/>
  <c r="GT168" i="6"/>
  <c r="DH168" i="6"/>
  <c r="JM168" i="6"/>
  <c r="GV168" i="6"/>
  <c r="JG168" i="6"/>
  <c r="JL168" i="6"/>
  <c r="JA168" i="6"/>
  <c r="GU176" i="6"/>
  <c r="GT176" i="6"/>
  <c r="DH176" i="6"/>
  <c r="JM176" i="6"/>
  <c r="JL176" i="6"/>
  <c r="JG176" i="6"/>
  <c r="GV176" i="6"/>
  <c r="JA176" i="6"/>
  <c r="GU184" i="6"/>
  <c r="GT184" i="6"/>
  <c r="GV184" i="6"/>
  <c r="JM184" i="6"/>
  <c r="DH184" i="6"/>
  <c r="JG184" i="6"/>
  <c r="JL184" i="6"/>
  <c r="JA184" i="6"/>
  <c r="GU192" i="6"/>
  <c r="GT192" i="6"/>
  <c r="DH192" i="6"/>
  <c r="JM192" i="6"/>
  <c r="JG192" i="6"/>
  <c r="JA192" i="6"/>
  <c r="JL192" i="6"/>
  <c r="GV192" i="6"/>
  <c r="GV23" i="6"/>
  <c r="GU23" i="6"/>
  <c r="DH23" i="6"/>
  <c r="GT23" i="6"/>
  <c r="JL23" i="6"/>
  <c r="JM23" i="6"/>
  <c r="JG23" i="6"/>
  <c r="JA23" i="6"/>
  <c r="GU16" i="6"/>
  <c r="GT16" i="6"/>
  <c r="JG16" i="6"/>
  <c r="DH16" i="6"/>
  <c r="JM16" i="6"/>
  <c r="JL16" i="6"/>
  <c r="JA16" i="6"/>
  <c r="GV16" i="6"/>
  <c r="GU32" i="6"/>
  <c r="GV32" i="6"/>
  <c r="GT32" i="6"/>
  <c r="JG32" i="6"/>
  <c r="JM32" i="6"/>
  <c r="DH32" i="6"/>
  <c r="JA32" i="6"/>
  <c r="JL32" i="6"/>
  <c r="DH9" i="6"/>
  <c r="GV9" i="6"/>
  <c r="GU9" i="6"/>
  <c r="GT9" i="6"/>
  <c r="JL9" i="6"/>
  <c r="JG9" i="6"/>
  <c r="JA9" i="6"/>
  <c r="JM9" i="6"/>
  <c r="DH17" i="6"/>
  <c r="GV17" i="6"/>
  <c r="GU17" i="6"/>
  <c r="JL17" i="6"/>
  <c r="GT17" i="6"/>
  <c r="JG17" i="6"/>
  <c r="JA17" i="6"/>
  <c r="JM17" i="6"/>
  <c r="DH25" i="6"/>
  <c r="GV25" i="6"/>
  <c r="GU25" i="6"/>
  <c r="JL25" i="6"/>
  <c r="JG25" i="6"/>
  <c r="JM25" i="6"/>
  <c r="GT25" i="6"/>
  <c r="JA25" i="6"/>
  <c r="DH33" i="6"/>
  <c r="GV33" i="6"/>
  <c r="GU33" i="6"/>
  <c r="JL33" i="6"/>
  <c r="GT33" i="6"/>
  <c r="JG33" i="6"/>
  <c r="JM33" i="6"/>
  <c r="JA33" i="6"/>
  <c r="DH41" i="6"/>
  <c r="GV41" i="6"/>
  <c r="GU41" i="6"/>
  <c r="GT41" i="6"/>
  <c r="JL41" i="6"/>
  <c r="JG41" i="6"/>
  <c r="JA41" i="6"/>
  <c r="JM41" i="6"/>
  <c r="DH49" i="6"/>
  <c r="GV49" i="6"/>
  <c r="GU49" i="6"/>
  <c r="JM49" i="6"/>
  <c r="JL49" i="6"/>
  <c r="GT49" i="6"/>
  <c r="JG49" i="6"/>
  <c r="JA49" i="6"/>
  <c r="DH57" i="6"/>
  <c r="GV57" i="6"/>
  <c r="JM57" i="6"/>
  <c r="GU57" i="6"/>
  <c r="JL57" i="6"/>
  <c r="JG57" i="6"/>
  <c r="GT57" i="6"/>
  <c r="JA57" i="6"/>
  <c r="DH65" i="6"/>
  <c r="GT65" i="6"/>
  <c r="GV65" i="6"/>
  <c r="JM65" i="6"/>
  <c r="GU65" i="6"/>
  <c r="JL65" i="6"/>
  <c r="JG65" i="6"/>
  <c r="JA65" i="6"/>
  <c r="DH73" i="6"/>
  <c r="GT73" i="6"/>
  <c r="GV73" i="6"/>
  <c r="JM73" i="6"/>
  <c r="GU73" i="6"/>
  <c r="JG73" i="6"/>
  <c r="JL73" i="6"/>
  <c r="JA73" i="6"/>
  <c r="DH81" i="6"/>
  <c r="GT81" i="6"/>
  <c r="GV81" i="6"/>
  <c r="JM81" i="6"/>
  <c r="GU81" i="6"/>
  <c r="JL81" i="6"/>
  <c r="JG81" i="6"/>
  <c r="JA81" i="6"/>
  <c r="DH89" i="6"/>
  <c r="GT89" i="6"/>
  <c r="GV89" i="6"/>
  <c r="JM89" i="6"/>
  <c r="GU89" i="6"/>
  <c r="JL89" i="6"/>
  <c r="JG89" i="6"/>
  <c r="JA89" i="6"/>
  <c r="DH97" i="6"/>
  <c r="GT97" i="6"/>
  <c r="GV97" i="6"/>
  <c r="JM97" i="6"/>
  <c r="JL97" i="6"/>
  <c r="JG97" i="6"/>
  <c r="JA97" i="6"/>
  <c r="GU97" i="6"/>
  <c r="DH105" i="6"/>
  <c r="GT105" i="6"/>
  <c r="GV105" i="6"/>
  <c r="JM105" i="6"/>
  <c r="GU105" i="6"/>
  <c r="JG105" i="6"/>
  <c r="JA105" i="6"/>
  <c r="JL105" i="6"/>
  <c r="DH113" i="6"/>
  <c r="GT113" i="6"/>
  <c r="GV113" i="6"/>
  <c r="JM113" i="6"/>
  <c r="GU113" i="6"/>
  <c r="JL113" i="6"/>
  <c r="JG113" i="6"/>
  <c r="JA113" i="6"/>
  <c r="DH121" i="6"/>
  <c r="GT121" i="6"/>
  <c r="GV121" i="6"/>
  <c r="GU121" i="6"/>
  <c r="JM121" i="6"/>
  <c r="JL121" i="6"/>
  <c r="JG121" i="6"/>
  <c r="JA121" i="6"/>
  <c r="DH129" i="6"/>
  <c r="GT129" i="6"/>
  <c r="GV129" i="6"/>
  <c r="GU129" i="6"/>
  <c r="JM129" i="6"/>
  <c r="JL129" i="6"/>
  <c r="JG129" i="6"/>
  <c r="JA129" i="6"/>
  <c r="DH137" i="6"/>
  <c r="GT137" i="6"/>
  <c r="GV137" i="6"/>
  <c r="JM137" i="6"/>
  <c r="GU137" i="6"/>
  <c r="JG137" i="6"/>
  <c r="JA137" i="6"/>
  <c r="JL137" i="6"/>
  <c r="DH145" i="6"/>
  <c r="GT145" i="6"/>
  <c r="GV145" i="6"/>
  <c r="JM145" i="6"/>
  <c r="GU145" i="6"/>
  <c r="JL145" i="6"/>
  <c r="JG145" i="6"/>
  <c r="JA145" i="6"/>
  <c r="DH153" i="6"/>
  <c r="GT153" i="6"/>
  <c r="GV153" i="6"/>
  <c r="GU153" i="6"/>
  <c r="JM153" i="6"/>
  <c r="JL153" i="6"/>
  <c r="JG153" i="6"/>
  <c r="JA153" i="6"/>
  <c r="DH161" i="6"/>
  <c r="GT161" i="6"/>
  <c r="GV161" i="6"/>
  <c r="GU161" i="6"/>
  <c r="JM161" i="6"/>
  <c r="JL161" i="6"/>
  <c r="JG161" i="6"/>
  <c r="JA161" i="6"/>
  <c r="DH169" i="6"/>
  <c r="GT169" i="6"/>
  <c r="GV169" i="6"/>
  <c r="JM169" i="6"/>
  <c r="GU169" i="6"/>
  <c r="JG169" i="6"/>
  <c r="JL169" i="6"/>
  <c r="JA169" i="6"/>
  <c r="DH177" i="6"/>
  <c r="GT177" i="6"/>
  <c r="GV177" i="6"/>
  <c r="JM177" i="6"/>
  <c r="GU177" i="6"/>
  <c r="JL177" i="6"/>
  <c r="JG177" i="6"/>
  <c r="JA177" i="6"/>
  <c r="DH185" i="6"/>
  <c r="GT185" i="6"/>
  <c r="GV185" i="6"/>
  <c r="GU185" i="6"/>
  <c r="JM185" i="6"/>
  <c r="JL185" i="6"/>
  <c r="JG185" i="6"/>
  <c r="JA185" i="6"/>
  <c r="DH193" i="6"/>
  <c r="GT193" i="6"/>
  <c r="GV193" i="6"/>
  <c r="GU193" i="6"/>
  <c r="JM193" i="6"/>
  <c r="JL193" i="6"/>
  <c r="JG193" i="6"/>
  <c r="JA193" i="6"/>
  <c r="IU22" i="6"/>
  <c r="IU26" i="6"/>
  <c r="IU50" i="6"/>
  <c r="IU12" i="6"/>
  <c r="IU28" i="6"/>
  <c r="IU36" i="6"/>
  <c r="IU52" i="6"/>
  <c r="IU68" i="6"/>
  <c r="IU5" i="6"/>
  <c r="IU13" i="6"/>
  <c r="IU21" i="6"/>
  <c r="IU29" i="6"/>
  <c r="IU37" i="6"/>
  <c r="IU45" i="6"/>
  <c r="IU53" i="6"/>
  <c r="IU61" i="6"/>
  <c r="IU69" i="6"/>
  <c r="IU77" i="6"/>
  <c r="IU85" i="6"/>
  <c r="IU93" i="6"/>
  <c r="IU101" i="6"/>
  <c r="IU109" i="6"/>
  <c r="IU117" i="6"/>
  <c r="IU125" i="6"/>
  <c r="IU133" i="6"/>
  <c r="IU141" i="6"/>
  <c r="IU149" i="6"/>
  <c r="IU157" i="6"/>
  <c r="IU165" i="6"/>
  <c r="IU173" i="6"/>
  <c r="IU181" i="6"/>
  <c r="IU189" i="6"/>
  <c r="IU197" i="6"/>
  <c r="IU46" i="6"/>
  <c r="IU86" i="6"/>
  <c r="IU94" i="6"/>
  <c r="IU102" i="6"/>
  <c r="IU110" i="6"/>
  <c r="IU118" i="6"/>
  <c r="IU126" i="6"/>
  <c r="IU134" i="6"/>
  <c r="IU142" i="6"/>
  <c r="IU150" i="6"/>
  <c r="IU158" i="6"/>
  <c r="IU166" i="6"/>
  <c r="IU174" i="6"/>
  <c r="IU182" i="6"/>
  <c r="IU190" i="6"/>
  <c r="IU198" i="6"/>
  <c r="IU38" i="6"/>
  <c r="IU62" i="6"/>
  <c r="IU15" i="6"/>
  <c r="IU23" i="6"/>
  <c r="IU31" i="6"/>
  <c r="IU39" i="6"/>
  <c r="IU47" i="6"/>
  <c r="IU55" i="6"/>
  <c r="IU63" i="6"/>
  <c r="IU71" i="6"/>
  <c r="IU79" i="6"/>
  <c r="IU87" i="6"/>
  <c r="IU95" i="6"/>
  <c r="IU103" i="6"/>
  <c r="IU111" i="6"/>
  <c r="IU119" i="6"/>
  <c r="IU127" i="6"/>
  <c r="IU135" i="6"/>
  <c r="IU143" i="6"/>
  <c r="IU151" i="6"/>
  <c r="IU159" i="6"/>
  <c r="IU167" i="6"/>
  <c r="IU175" i="6"/>
  <c r="IU183" i="6"/>
  <c r="IU191" i="6"/>
  <c r="IU199" i="6"/>
  <c r="IU30" i="6"/>
  <c r="IU78" i="6"/>
  <c r="IU16" i="6"/>
  <c r="IU32" i="6"/>
  <c r="IU48" i="6"/>
  <c r="IU72" i="6"/>
  <c r="IU88" i="6"/>
  <c r="IU96" i="6"/>
  <c r="IU104" i="6"/>
  <c r="IU112" i="6"/>
  <c r="IU120" i="6"/>
  <c r="IU128" i="6"/>
  <c r="IU136" i="6"/>
  <c r="IU144" i="6"/>
  <c r="IU152" i="6"/>
  <c r="IU160" i="6"/>
  <c r="IU168" i="6"/>
  <c r="IU176" i="6"/>
  <c r="IU184" i="6"/>
  <c r="IU192" i="6"/>
  <c r="IU54" i="6"/>
  <c r="IU70" i="6"/>
  <c r="IU7" i="6"/>
  <c r="IU8" i="6"/>
  <c r="IU24" i="6"/>
  <c r="IU40" i="6"/>
  <c r="IU56" i="6"/>
  <c r="IU64" i="6"/>
  <c r="IU80" i="6"/>
  <c r="IU9" i="6"/>
  <c r="IU17" i="6"/>
  <c r="IU25" i="6"/>
  <c r="IU33" i="6"/>
  <c r="IU41" i="6"/>
  <c r="IU49" i="6"/>
  <c r="IU57" i="6"/>
  <c r="IU65" i="6"/>
  <c r="IU73" i="6"/>
  <c r="IU81" i="6"/>
  <c r="IU89" i="6"/>
  <c r="IU97" i="6"/>
  <c r="IU105" i="6"/>
  <c r="IU113" i="6"/>
  <c r="IU121" i="6"/>
  <c r="IU129" i="6"/>
  <c r="IU137" i="6"/>
  <c r="IU145" i="6"/>
  <c r="IU153" i="6"/>
  <c r="IU161" i="6"/>
  <c r="IU169" i="6"/>
  <c r="IU177" i="6"/>
  <c r="IU185" i="6"/>
  <c r="IU193" i="6"/>
  <c r="IU34" i="6"/>
  <c r="IU66" i="6"/>
  <c r="IU74" i="6"/>
  <c r="IU82" i="6"/>
  <c r="IU90" i="6"/>
  <c r="IU98" i="6"/>
  <c r="IU106" i="6"/>
  <c r="IU114" i="6"/>
  <c r="IU122" i="6"/>
  <c r="IU138" i="6"/>
  <c r="IU146" i="6"/>
  <c r="IU154" i="6"/>
  <c r="IU162" i="6"/>
  <c r="IU170" i="6"/>
  <c r="IU178" i="6"/>
  <c r="IU186" i="6"/>
  <c r="IU194" i="6"/>
  <c r="IU6" i="6"/>
  <c r="IU2" i="6"/>
  <c r="IU10" i="6"/>
  <c r="IU58" i="6"/>
  <c r="IU3" i="6"/>
  <c r="IU11" i="6"/>
  <c r="IU19" i="6"/>
  <c r="IU27" i="6"/>
  <c r="IU35" i="6"/>
  <c r="IU43" i="6"/>
  <c r="IU51" i="6"/>
  <c r="IU59" i="6"/>
  <c r="IU67" i="6"/>
  <c r="IU75" i="6"/>
  <c r="IU83" i="6"/>
  <c r="IU91" i="6"/>
  <c r="IU99" i="6"/>
  <c r="IU107" i="6"/>
  <c r="IU115" i="6"/>
  <c r="IU123" i="6"/>
  <c r="IU131" i="6"/>
  <c r="IU139" i="6"/>
  <c r="IU147" i="6"/>
  <c r="IU155" i="6"/>
  <c r="IU163" i="6"/>
  <c r="IU171" i="6"/>
  <c r="IU179" i="6"/>
  <c r="IU187" i="6"/>
  <c r="IU195" i="6"/>
  <c r="IU14" i="6"/>
  <c r="IU18" i="6"/>
  <c r="IU42" i="6"/>
  <c r="IU4" i="6"/>
  <c r="IU20" i="6"/>
  <c r="IU44" i="6"/>
  <c r="IU60" i="6"/>
  <c r="IU76" i="6"/>
  <c r="IU84" i="6"/>
  <c r="IU92" i="6"/>
  <c r="IU100" i="6"/>
  <c r="IU108" i="6"/>
  <c r="IU116" i="6"/>
  <c r="IU124" i="6"/>
  <c r="IU132" i="6"/>
  <c r="IU140" i="6"/>
  <c r="IU148" i="6"/>
  <c r="IU156" i="6"/>
  <c r="IU164" i="6"/>
  <c r="IU172" i="6"/>
  <c r="IU180" i="6"/>
  <c r="IU188" i="6"/>
  <c r="IU196" i="6"/>
  <c r="IK29" i="6"/>
  <c r="IK117" i="6"/>
  <c r="IK149" i="6"/>
  <c r="IK6" i="6"/>
  <c r="IK54" i="6"/>
  <c r="IK78" i="6"/>
  <c r="IK102" i="6"/>
  <c r="IK110" i="6"/>
  <c r="IK118" i="6"/>
  <c r="IK126" i="6"/>
  <c r="IK134" i="6"/>
  <c r="IK142" i="6"/>
  <c r="IK150" i="6"/>
  <c r="IK158" i="6"/>
  <c r="IK166" i="6"/>
  <c r="IK174" i="6"/>
  <c r="IK182" i="6"/>
  <c r="IK190" i="6"/>
  <c r="IK198" i="6"/>
  <c r="IK13" i="6"/>
  <c r="IK53" i="6"/>
  <c r="IK85" i="6"/>
  <c r="IK141" i="6"/>
  <c r="IK197" i="6"/>
  <c r="IK22" i="6"/>
  <c r="IK62" i="6"/>
  <c r="IK86" i="6"/>
  <c r="IK7" i="6"/>
  <c r="IK15" i="6"/>
  <c r="IK23" i="6"/>
  <c r="IK31" i="6"/>
  <c r="IK39" i="6"/>
  <c r="IK47" i="6"/>
  <c r="IK55" i="6"/>
  <c r="IK63" i="6"/>
  <c r="IK71" i="6"/>
  <c r="IK79" i="6"/>
  <c r="IK87" i="6"/>
  <c r="IK95" i="6"/>
  <c r="IK103" i="6"/>
  <c r="IK111" i="6"/>
  <c r="IK119" i="6"/>
  <c r="IK127" i="6"/>
  <c r="IK135" i="6"/>
  <c r="IK143" i="6"/>
  <c r="IK151" i="6"/>
  <c r="IK159" i="6"/>
  <c r="IK167" i="6"/>
  <c r="IK175" i="6"/>
  <c r="IK183" i="6"/>
  <c r="IK191" i="6"/>
  <c r="IK199" i="6"/>
  <c r="IK21" i="6"/>
  <c r="IK69" i="6"/>
  <c r="IK133" i="6"/>
  <c r="IK189" i="6"/>
  <c r="IK14" i="6"/>
  <c r="IK70" i="6"/>
  <c r="IK94" i="6"/>
  <c r="IK8" i="6"/>
  <c r="IK16" i="6"/>
  <c r="IK24" i="6"/>
  <c r="IK32" i="6"/>
  <c r="IK40" i="6"/>
  <c r="IK48" i="6"/>
  <c r="IK56" i="6"/>
  <c r="IK64" i="6"/>
  <c r="IK72" i="6"/>
  <c r="IK80" i="6"/>
  <c r="IK88" i="6"/>
  <c r="IK96" i="6"/>
  <c r="IK104" i="6"/>
  <c r="IK112" i="6"/>
  <c r="IK120" i="6"/>
  <c r="IK128" i="6"/>
  <c r="IK136" i="6"/>
  <c r="IK144" i="6"/>
  <c r="IK152" i="6"/>
  <c r="IK160" i="6"/>
  <c r="IK168" i="6"/>
  <c r="IK176" i="6"/>
  <c r="IK184" i="6"/>
  <c r="IK192" i="6"/>
  <c r="IK37" i="6"/>
  <c r="IK101" i="6"/>
  <c r="IK165" i="6"/>
  <c r="IK30" i="6"/>
  <c r="IK9" i="6"/>
  <c r="IK49" i="6"/>
  <c r="IK73" i="6"/>
  <c r="IK81" i="6"/>
  <c r="IK89" i="6"/>
  <c r="IK97" i="6"/>
  <c r="IK105" i="6"/>
  <c r="IK113" i="6"/>
  <c r="IK121" i="6"/>
  <c r="IK129" i="6"/>
  <c r="IK137" i="6"/>
  <c r="IK145" i="6"/>
  <c r="IK153" i="6"/>
  <c r="IK161" i="6"/>
  <c r="IK169" i="6"/>
  <c r="IK177" i="6"/>
  <c r="IK185" i="6"/>
  <c r="IK193" i="6"/>
  <c r="IK5" i="6"/>
  <c r="IK77" i="6"/>
  <c r="IK125" i="6"/>
  <c r="IK181" i="6"/>
  <c r="IK46" i="6"/>
  <c r="IK25" i="6"/>
  <c r="IK33" i="6"/>
  <c r="IK65" i="6"/>
  <c r="IK2" i="6"/>
  <c r="IK10" i="6"/>
  <c r="IK18" i="6"/>
  <c r="IK26" i="6"/>
  <c r="IK34" i="6"/>
  <c r="IK42" i="6"/>
  <c r="IK50" i="6"/>
  <c r="IK58" i="6"/>
  <c r="IK66" i="6"/>
  <c r="IK74" i="6"/>
  <c r="IK82" i="6"/>
  <c r="IK90" i="6"/>
  <c r="IK98" i="6"/>
  <c r="IK106" i="6"/>
  <c r="IK114" i="6"/>
  <c r="IK122" i="6"/>
  <c r="IK138" i="6"/>
  <c r="IK146" i="6"/>
  <c r="IK154" i="6"/>
  <c r="IK162" i="6"/>
  <c r="IK170" i="6"/>
  <c r="IK178" i="6"/>
  <c r="IK186" i="6"/>
  <c r="IK194" i="6"/>
  <c r="IK45" i="6"/>
  <c r="IK93" i="6"/>
  <c r="IK173" i="6"/>
  <c r="IK38" i="6"/>
  <c r="IK17" i="6"/>
  <c r="IK41" i="6"/>
  <c r="IK57" i="6"/>
  <c r="IK3" i="6"/>
  <c r="IK11" i="6"/>
  <c r="IK19" i="6"/>
  <c r="IK27" i="6"/>
  <c r="IK35" i="6"/>
  <c r="IK43" i="6"/>
  <c r="IK51" i="6"/>
  <c r="IK59" i="6"/>
  <c r="IK67" i="6"/>
  <c r="IK75" i="6"/>
  <c r="IK83" i="6"/>
  <c r="IK91" i="6"/>
  <c r="IK99" i="6"/>
  <c r="IK107" i="6"/>
  <c r="IK115" i="6"/>
  <c r="IK123" i="6"/>
  <c r="IK131" i="6"/>
  <c r="IK139" i="6"/>
  <c r="IK147" i="6"/>
  <c r="IK155" i="6"/>
  <c r="IK163" i="6"/>
  <c r="IK171" i="6"/>
  <c r="IK179" i="6"/>
  <c r="IK187" i="6"/>
  <c r="IK195" i="6"/>
  <c r="IK61" i="6"/>
  <c r="IK109" i="6"/>
  <c r="IK157" i="6"/>
  <c r="IK4" i="6"/>
  <c r="IK12" i="6"/>
  <c r="IK20" i="6"/>
  <c r="IK28" i="6"/>
  <c r="IK36" i="6"/>
  <c r="IK44" i="6"/>
  <c r="IK52" i="6"/>
  <c r="IK60" i="6"/>
  <c r="IK68" i="6"/>
  <c r="IK76" i="6"/>
  <c r="IK84" i="6"/>
  <c r="IK92" i="6"/>
  <c r="IK100" i="6"/>
  <c r="IK108" i="6"/>
  <c r="IK116" i="6"/>
  <c r="IK124" i="6"/>
  <c r="IK132" i="6"/>
  <c r="IK140" i="6"/>
  <c r="IK148" i="6"/>
  <c r="IK156" i="6"/>
  <c r="IK164" i="6"/>
  <c r="IK172" i="6"/>
  <c r="IK180" i="6"/>
  <c r="IK188" i="6"/>
  <c r="IK196" i="6"/>
  <c r="IE53" i="6"/>
  <c r="IB53" i="6"/>
  <c r="IE77" i="6"/>
  <c r="IB77" i="6"/>
  <c r="IE93" i="6"/>
  <c r="IB93" i="6"/>
  <c r="IE117" i="6"/>
  <c r="IB117" i="6"/>
  <c r="IE141" i="6"/>
  <c r="IB141" i="6"/>
  <c r="IE173" i="6"/>
  <c r="IB173" i="6"/>
  <c r="IE197" i="6"/>
  <c r="IB197" i="6"/>
  <c r="IB6" i="6"/>
  <c r="IE6" i="6"/>
  <c r="IB14" i="6"/>
  <c r="IE14" i="6"/>
  <c r="IE22" i="6"/>
  <c r="IB22" i="6"/>
  <c r="IB30" i="6"/>
  <c r="IE30" i="6"/>
  <c r="IE38" i="6"/>
  <c r="IB38" i="6"/>
  <c r="IE46" i="6"/>
  <c r="IB46" i="6"/>
  <c r="IB54" i="6"/>
  <c r="IE54" i="6"/>
  <c r="IE62" i="6"/>
  <c r="IB62" i="6"/>
  <c r="IB70" i="6"/>
  <c r="IE70" i="6"/>
  <c r="IB78" i="6"/>
  <c r="IE78" i="6"/>
  <c r="IE86" i="6"/>
  <c r="IB86" i="6"/>
  <c r="IE94" i="6"/>
  <c r="IB94" i="6"/>
  <c r="IE102" i="6"/>
  <c r="IB102" i="6"/>
  <c r="IE110" i="6"/>
  <c r="IB110" i="6"/>
  <c r="IE118" i="6"/>
  <c r="IB118" i="6"/>
  <c r="IE126" i="6"/>
  <c r="IB126" i="6"/>
  <c r="IE134" i="6"/>
  <c r="IB134" i="6"/>
  <c r="IE142" i="6"/>
  <c r="IB142" i="6"/>
  <c r="IE150" i="6"/>
  <c r="IB150" i="6"/>
  <c r="IE158" i="6"/>
  <c r="IB158" i="6"/>
  <c r="IE166" i="6"/>
  <c r="IB166" i="6"/>
  <c r="IE174" i="6"/>
  <c r="IB174" i="6"/>
  <c r="IE182" i="6"/>
  <c r="IB182" i="6"/>
  <c r="IE190" i="6"/>
  <c r="IB190" i="6"/>
  <c r="IE198" i="6"/>
  <c r="IB198" i="6"/>
  <c r="IE157" i="6"/>
  <c r="IB157" i="6"/>
  <c r="IE181" i="6"/>
  <c r="IB181" i="6"/>
  <c r="IE15" i="6"/>
  <c r="IB15" i="6"/>
  <c r="IE31" i="6"/>
  <c r="IB31" i="6"/>
  <c r="IE47" i="6"/>
  <c r="IB47" i="6"/>
  <c r="IE55" i="6"/>
  <c r="IB55" i="6"/>
  <c r="IE63" i="6"/>
  <c r="IB63" i="6"/>
  <c r="IE71" i="6"/>
  <c r="IB71" i="6"/>
  <c r="IE79" i="6"/>
  <c r="IB79" i="6"/>
  <c r="IE87" i="6"/>
  <c r="IB87" i="6"/>
  <c r="IE95" i="6"/>
  <c r="IB95" i="6"/>
  <c r="IE103" i="6"/>
  <c r="IB103" i="6"/>
  <c r="IE111" i="6"/>
  <c r="IB111" i="6"/>
  <c r="IE119" i="6"/>
  <c r="IB119" i="6"/>
  <c r="IE127" i="6"/>
  <c r="IB127" i="6"/>
  <c r="IE135" i="6"/>
  <c r="IB135" i="6"/>
  <c r="IE143" i="6"/>
  <c r="IB143" i="6"/>
  <c r="IE151" i="6"/>
  <c r="IB151" i="6"/>
  <c r="IE159" i="6"/>
  <c r="IB159" i="6"/>
  <c r="IE167" i="6"/>
  <c r="IB167" i="6"/>
  <c r="IE175" i="6"/>
  <c r="IB175" i="6"/>
  <c r="IE183" i="6"/>
  <c r="IB183" i="6"/>
  <c r="IE191" i="6"/>
  <c r="IB191" i="6"/>
  <c r="IE199" i="6"/>
  <c r="IB199" i="6"/>
  <c r="IE5" i="6"/>
  <c r="IB5" i="6"/>
  <c r="IE13" i="6"/>
  <c r="IB13" i="6"/>
  <c r="IE29" i="6"/>
  <c r="IB29" i="6"/>
  <c r="IE45" i="6"/>
  <c r="IB45" i="6"/>
  <c r="IE61" i="6"/>
  <c r="IB61" i="6"/>
  <c r="IE85" i="6"/>
  <c r="IB85" i="6"/>
  <c r="IE109" i="6"/>
  <c r="IB109" i="6"/>
  <c r="IE125" i="6"/>
  <c r="IB125" i="6"/>
  <c r="IE149" i="6"/>
  <c r="IB149" i="6"/>
  <c r="IE165" i="6"/>
  <c r="IB165" i="6"/>
  <c r="IE189" i="6"/>
  <c r="IB189" i="6"/>
  <c r="IE7" i="6"/>
  <c r="IB7" i="6"/>
  <c r="IE23" i="6"/>
  <c r="IB23" i="6"/>
  <c r="IE39" i="6"/>
  <c r="IB39" i="6"/>
  <c r="IE8" i="6"/>
  <c r="IB8" i="6"/>
  <c r="IE16" i="6"/>
  <c r="IB16" i="6"/>
  <c r="IE24" i="6"/>
  <c r="IB24" i="6"/>
  <c r="IE32" i="6"/>
  <c r="IB32" i="6"/>
  <c r="IE40" i="6"/>
  <c r="IB40" i="6"/>
  <c r="IE48" i="6"/>
  <c r="IB48" i="6"/>
  <c r="IE56" i="6"/>
  <c r="IB56" i="6"/>
  <c r="IE64" i="6"/>
  <c r="IB64" i="6"/>
  <c r="IE72" i="6"/>
  <c r="IB72" i="6"/>
  <c r="IE80" i="6"/>
  <c r="IB80" i="6"/>
  <c r="IE88" i="6"/>
  <c r="IB88" i="6"/>
  <c r="IE96" i="6"/>
  <c r="IB96" i="6"/>
  <c r="IE104" i="6"/>
  <c r="IB104" i="6"/>
  <c r="IE112" i="6"/>
  <c r="IB112" i="6"/>
  <c r="IE120" i="6"/>
  <c r="IB120" i="6"/>
  <c r="IE128" i="6"/>
  <c r="IB128" i="6"/>
  <c r="IE136" i="6"/>
  <c r="IB136" i="6"/>
  <c r="IE144" i="6"/>
  <c r="IB144" i="6"/>
  <c r="IE152" i="6"/>
  <c r="IB152" i="6"/>
  <c r="IE160" i="6"/>
  <c r="IB160" i="6"/>
  <c r="IE168" i="6"/>
  <c r="IB168" i="6"/>
  <c r="IE176" i="6"/>
  <c r="IB176" i="6"/>
  <c r="IE184" i="6"/>
  <c r="IB184" i="6"/>
  <c r="IE192" i="6"/>
  <c r="IB192" i="6"/>
  <c r="IE21" i="6"/>
  <c r="IB21" i="6"/>
  <c r="IE37" i="6"/>
  <c r="IB37" i="6"/>
  <c r="IE69" i="6"/>
  <c r="IB69" i="6"/>
  <c r="IE101" i="6"/>
  <c r="IB101" i="6"/>
  <c r="IE133" i="6"/>
  <c r="IB133" i="6"/>
  <c r="IB9" i="6"/>
  <c r="IE9" i="6"/>
  <c r="IB17" i="6"/>
  <c r="IE17" i="6"/>
  <c r="IB25" i="6"/>
  <c r="IE25" i="6"/>
  <c r="IB33" i="6"/>
  <c r="IE33" i="6"/>
  <c r="IB41" i="6"/>
  <c r="IE41" i="6"/>
  <c r="IB49" i="6"/>
  <c r="IE49" i="6"/>
  <c r="IB57" i="6"/>
  <c r="IE57" i="6"/>
  <c r="IB65" i="6"/>
  <c r="IE65" i="6"/>
  <c r="IB73" i="6"/>
  <c r="IE73" i="6"/>
  <c r="IB81" i="6"/>
  <c r="IE81" i="6"/>
  <c r="IB89" i="6"/>
  <c r="IE89" i="6"/>
  <c r="IB97" i="6"/>
  <c r="IE97" i="6"/>
  <c r="IB105" i="6"/>
  <c r="IE105" i="6"/>
  <c r="IB113" i="6"/>
  <c r="IE113" i="6"/>
  <c r="IB121" i="6"/>
  <c r="IE121" i="6"/>
  <c r="IB129" i="6"/>
  <c r="IE129" i="6"/>
  <c r="IB137" i="6"/>
  <c r="IE137" i="6"/>
  <c r="IB145" i="6"/>
  <c r="IE145" i="6"/>
  <c r="IB153" i="6"/>
  <c r="IE153" i="6"/>
  <c r="IB161" i="6"/>
  <c r="IE161" i="6"/>
  <c r="IB169" i="6"/>
  <c r="IE169" i="6"/>
  <c r="IB177" i="6"/>
  <c r="IE177" i="6"/>
  <c r="IB185" i="6"/>
  <c r="IE185" i="6"/>
  <c r="IB193" i="6"/>
  <c r="IE193" i="6"/>
  <c r="IB18" i="6"/>
  <c r="IE18" i="6"/>
  <c r="IB66" i="6"/>
  <c r="IE66" i="6"/>
  <c r="IB90" i="6"/>
  <c r="IE90" i="6"/>
  <c r="IB98" i="6"/>
  <c r="IE98" i="6"/>
  <c r="IB106" i="6"/>
  <c r="IE106" i="6"/>
  <c r="IB114" i="6"/>
  <c r="IE114" i="6"/>
  <c r="IB122" i="6"/>
  <c r="IE122" i="6"/>
  <c r="IB138" i="6"/>
  <c r="IE138" i="6"/>
  <c r="IB146" i="6"/>
  <c r="IE146" i="6"/>
  <c r="IB154" i="6"/>
  <c r="IE154" i="6"/>
  <c r="IB162" i="6"/>
  <c r="IE162" i="6"/>
  <c r="IB170" i="6"/>
  <c r="IE170" i="6"/>
  <c r="IB178" i="6"/>
  <c r="IE178" i="6"/>
  <c r="IB186" i="6"/>
  <c r="IE186" i="6"/>
  <c r="IB194" i="6"/>
  <c r="IE194" i="6"/>
  <c r="IA2" i="6"/>
  <c r="HZ2" i="6"/>
  <c r="IB2" i="6"/>
  <c r="IE2" i="6"/>
  <c r="IB26" i="6"/>
  <c r="IE26" i="6"/>
  <c r="IB42" i="6"/>
  <c r="IE42" i="6"/>
  <c r="IB58" i="6"/>
  <c r="IE58" i="6"/>
  <c r="IB82" i="6"/>
  <c r="IE82" i="6"/>
  <c r="IB3" i="6"/>
  <c r="IE3" i="6"/>
  <c r="IB19" i="6"/>
  <c r="IE19" i="6"/>
  <c r="IB43" i="6"/>
  <c r="IE43" i="6"/>
  <c r="IB51" i="6"/>
  <c r="IE51" i="6"/>
  <c r="IB59" i="6"/>
  <c r="IE59" i="6"/>
  <c r="IB67" i="6"/>
  <c r="IE67" i="6"/>
  <c r="IB75" i="6"/>
  <c r="IE75" i="6"/>
  <c r="IB83" i="6"/>
  <c r="IE83" i="6"/>
  <c r="IB91" i="6"/>
  <c r="IE91" i="6"/>
  <c r="IB99" i="6"/>
  <c r="IE99" i="6"/>
  <c r="IB107" i="6"/>
  <c r="IE107" i="6"/>
  <c r="IB115" i="6"/>
  <c r="IE115" i="6"/>
  <c r="IB123" i="6"/>
  <c r="IE123" i="6"/>
  <c r="IB131" i="6"/>
  <c r="IE131" i="6"/>
  <c r="IB139" i="6"/>
  <c r="IE139" i="6"/>
  <c r="IB147" i="6"/>
  <c r="IE147" i="6"/>
  <c r="IB155" i="6"/>
  <c r="IE155" i="6"/>
  <c r="IB163" i="6"/>
  <c r="IE163" i="6"/>
  <c r="IB171" i="6"/>
  <c r="IE171" i="6"/>
  <c r="IB179" i="6"/>
  <c r="IE179" i="6"/>
  <c r="IB187" i="6"/>
  <c r="IE187" i="6"/>
  <c r="IB195" i="6"/>
  <c r="IE195" i="6"/>
  <c r="IB10" i="6"/>
  <c r="IE10" i="6"/>
  <c r="IB34" i="6"/>
  <c r="IE34" i="6"/>
  <c r="IB50" i="6"/>
  <c r="IE50" i="6"/>
  <c r="IB74" i="6"/>
  <c r="IE74" i="6"/>
  <c r="IB11" i="6"/>
  <c r="IE11" i="6"/>
  <c r="IB27" i="6"/>
  <c r="IE27" i="6"/>
  <c r="IB35" i="6"/>
  <c r="IE35" i="6"/>
  <c r="IB4" i="6"/>
  <c r="IE4" i="6"/>
  <c r="IB12" i="6"/>
  <c r="IE12" i="6"/>
  <c r="IB20" i="6"/>
  <c r="IE20" i="6"/>
  <c r="IB28" i="6"/>
  <c r="IE28" i="6"/>
  <c r="IB36" i="6"/>
  <c r="IE36" i="6"/>
  <c r="IB44" i="6"/>
  <c r="IE44" i="6"/>
  <c r="IB52" i="6"/>
  <c r="IE52" i="6"/>
  <c r="IB60" i="6"/>
  <c r="IE60" i="6"/>
  <c r="IB68" i="6"/>
  <c r="IE68" i="6"/>
  <c r="IB76" i="6"/>
  <c r="IE76" i="6"/>
  <c r="IB84" i="6"/>
  <c r="IE84" i="6"/>
  <c r="IB92" i="6"/>
  <c r="IE92" i="6"/>
  <c r="IB100" i="6"/>
  <c r="IE100" i="6"/>
  <c r="IB108" i="6"/>
  <c r="IE108" i="6"/>
  <c r="IB116" i="6"/>
  <c r="IE116" i="6"/>
  <c r="IB124" i="6"/>
  <c r="IE124" i="6"/>
  <c r="IB132" i="6"/>
  <c r="IE132" i="6"/>
  <c r="IB140" i="6"/>
  <c r="IE140" i="6"/>
  <c r="IB148" i="6"/>
  <c r="IE148" i="6"/>
  <c r="IB156" i="6"/>
  <c r="IE156" i="6"/>
  <c r="IB164" i="6"/>
  <c r="IE164" i="6"/>
  <c r="IB172" i="6"/>
  <c r="IE172" i="6"/>
  <c r="IB180" i="6"/>
  <c r="IE180" i="6"/>
  <c r="IB188" i="6"/>
  <c r="IE188" i="6"/>
  <c r="IB196" i="6"/>
  <c r="IE196" i="6"/>
  <c r="ID63" i="6"/>
  <c r="ID127" i="6"/>
  <c r="ID183" i="6"/>
  <c r="ID199" i="6"/>
  <c r="ID8" i="6"/>
  <c r="ID16" i="6"/>
  <c r="ID24" i="6"/>
  <c r="ID32" i="6"/>
  <c r="ID40" i="6"/>
  <c r="ID48" i="6"/>
  <c r="ID56" i="6"/>
  <c r="ID64" i="6"/>
  <c r="ID72" i="6"/>
  <c r="ID80" i="6"/>
  <c r="ID88" i="6"/>
  <c r="ID96" i="6"/>
  <c r="ID104" i="6"/>
  <c r="ID112" i="6"/>
  <c r="ID120" i="6"/>
  <c r="ID128" i="6"/>
  <c r="ID136" i="6"/>
  <c r="ID144" i="6"/>
  <c r="ID152" i="6"/>
  <c r="ID160" i="6"/>
  <c r="ID168" i="6"/>
  <c r="ID176" i="6"/>
  <c r="ID184" i="6"/>
  <c r="ID192" i="6"/>
  <c r="ID7" i="6"/>
  <c r="ID31" i="6"/>
  <c r="ID103" i="6"/>
  <c r="ID175" i="6"/>
  <c r="ID191" i="6"/>
  <c r="ID9" i="6"/>
  <c r="ID17" i="6"/>
  <c r="ID25" i="6"/>
  <c r="ID33" i="6"/>
  <c r="ID41" i="6"/>
  <c r="ID49" i="6"/>
  <c r="ID57" i="6"/>
  <c r="ID65" i="6"/>
  <c r="ID73" i="6"/>
  <c r="ID81" i="6"/>
  <c r="ID89" i="6"/>
  <c r="ID97" i="6"/>
  <c r="ID105" i="6"/>
  <c r="ID113" i="6"/>
  <c r="ID121" i="6"/>
  <c r="ID129" i="6"/>
  <c r="ID137" i="6"/>
  <c r="ID145" i="6"/>
  <c r="ID153" i="6"/>
  <c r="ID161" i="6"/>
  <c r="ID169" i="6"/>
  <c r="ID177" i="6"/>
  <c r="ID185" i="6"/>
  <c r="ID193" i="6"/>
  <c r="ID71" i="6"/>
  <c r="ID111" i="6"/>
  <c r="ID143" i="6"/>
  <c r="ID42" i="6"/>
  <c r="ID82" i="6"/>
  <c r="ID138" i="6"/>
  <c r="ID146" i="6"/>
  <c r="ID154" i="6"/>
  <c r="ID162" i="6"/>
  <c r="ID170" i="6"/>
  <c r="ID178" i="6"/>
  <c r="ID186" i="6"/>
  <c r="ID194" i="6"/>
  <c r="ID23" i="6"/>
  <c r="ID79" i="6"/>
  <c r="ID151" i="6"/>
  <c r="ID2" i="6"/>
  <c r="ID18" i="6"/>
  <c r="ID58" i="6"/>
  <c r="ID98" i="6"/>
  <c r="ID122" i="6"/>
  <c r="ID3" i="6"/>
  <c r="ID27" i="6"/>
  <c r="ID43" i="6"/>
  <c r="ID51" i="6"/>
  <c r="ID59" i="6"/>
  <c r="ID67" i="6"/>
  <c r="ID75" i="6"/>
  <c r="ID83" i="6"/>
  <c r="ID91" i="6"/>
  <c r="ID99" i="6"/>
  <c r="ID107" i="6"/>
  <c r="ID115" i="6"/>
  <c r="ID123" i="6"/>
  <c r="ID131" i="6"/>
  <c r="ID139" i="6"/>
  <c r="ID147" i="6"/>
  <c r="ID155" i="6"/>
  <c r="ID163" i="6"/>
  <c r="ID171" i="6"/>
  <c r="ID179" i="6"/>
  <c r="ID187" i="6"/>
  <c r="ID195" i="6"/>
  <c r="ID47" i="6"/>
  <c r="ID95" i="6"/>
  <c r="ID159" i="6"/>
  <c r="ID10" i="6"/>
  <c r="ID50" i="6"/>
  <c r="ID106" i="6"/>
  <c r="ID11" i="6"/>
  <c r="ID19" i="6"/>
  <c r="ID35" i="6"/>
  <c r="ID4" i="6"/>
  <c r="ID12" i="6"/>
  <c r="ID20" i="6"/>
  <c r="ID28" i="6"/>
  <c r="ID36" i="6"/>
  <c r="ID44" i="6"/>
  <c r="ID52" i="6"/>
  <c r="ID60" i="6"/>
  <c r="ID68" i="6"/>
  <c r="ID76" i="6"/>
  <c r="ID84" i="6"/>
  <c r="ID92" i="6"/>
  <c r="ID100" i="6"/>
  <c r="ID108" i="6"/>
  <c r="ID116" i="6"/>
  <c r="ID124" i="6"/>
  <c r="ID132" i="6"/>
  <c r="ID140" i="6"/>
  <c r="ID148" i="6"/>
  <c r="ID156" i="6"/>
  <c r="ID164" i="6"/>
  <c r="ID172" i="6"/>
  <c r="ID180" i="6"/>
  <c r="ID188" i="6"/>
  <c r="ID196" i="6"/>
  <c r="ID55" i="6"/>
  <c r="ID87" i="6"/>
  <c r="ID167" i="6"/>
  <c r="ID26" i="6"/>
  <c r="ID66" i="6"/>
  <c r="ID90" i="6"/>
  <c r="ID114" i="6"/>
  <c r="ID5" i="6"/>
  <c r="ID13" i="6"/>
  <c r="ID21" i="6"/>
  <c r="ID29" i="6"/>
  <c r="ID37" i="6"/>
  <c r="ID45" i="6"/>
  <c r="ID53" i="6"/>
  <c r="ID61" i="6"/>
  <c r="ID69" i="6"/>
  <c r="ID77" i="6"/>
  <c r="ID85" i="6"/>
  <c r="ID93" i="6"/>
  <c r="ID101" i="6"/>
  <c r="ID109" i="6"/>
  <c r="ID117" i="6"/>
  <c r="ID125" i="6"/>
  <c r="ID133" i="6"/>
  <c r="ID141" i="6"/>
  <c r="ID149" i="6"/>
  <c r="ID157" i="6"/>
  <c r="ID165" i="6"/>
  <c r="ID173" i="6"/>
  <c r="ID181" i="6"/>
  <c r="ID189" i="6"/>
  <c r="ID197" i="6"/>
  <c r="ID15" i="6"/>
  <c r="ID39" i="6"/>
  <c r="ID119" i="6"/>
  <c r="ID135" i="6"/>
  <c r="ID34" i="6"/>
  <c r="ID74" i="6"/>
  <c r="ID6" i="6"/>
  <c r="ID14" i="6"/>
  <c r="ID22" i="6"/>
  <c r="ID30" i="6"/>
  <c r="ID38" i="6"/>
  <c r="ID46" i="6"/>
  <c r="ID54" i="6"/>
  <c r="ID62" i="6"/>
  <c r="ID70" i="6"/>
  <c r="ID78" i="6"/>
  <c r="ID86" i="6"/>
  <c r="ID94" i="6"/>
  <c r="ID102" i="6"/>
  <c r="ID110" i="6"/>
  <c r="ID118" i="6"/>
  <c r="ID126" i="6"/>
  <c r="ID134" i="6"/>
  <c r="ID142" i="6"/>
  <c r="ID150" i="6"/>
  <c r="ID158" i="6"/>
  <c r="ID166" i="6"/>
  <c r="ID174" i="6"/>
  <c r="ID182" i="6"/>
  <c r="ID190" i="6"/>
  <c r="ID198" i="6"/>
  <c r="IF48" i="6"/>
  <c r="IF6" i="6"/>
  <c r="IF14" i="6"/>
  <c r="IF30" i="6"/>
  <c r="IF7" i="6"/>
  <c r="IF15" i="6"/>
  <c r="IF23" i="6"/>
  <c r="IF31" i="6"/>
  <c r="IF39" i="6"/>
  <c r="IF47" i="6"/>
  <c r="IF55" i="6"/>
  <c r="IF63" i="6"/>
  <c r="IF71" i="6"/>
  <c r="IF79" i="6"/>
  <c r="IF87" i="6"/>
  <c r="IF95" i="6"/>
  <c r="IF103" i="6"/>
  <c r="IF111" i="6"/>
  <c r="IF119" i="6"/>
  <c r="IF127" i="6"/>
  <c r="IF135" i="6"/>
  <c r="IF143" i="6"/>
  <c r="IF151" i="6"/>
  <c r="IF159" i="6"/>
  <c r="IF167" i="6"/>
  <c r="IF175" i="6"/>
  <c r="IF183" i="6"/>
  <c r="IF191" i="6"/>
  <c r="IF199" i="6"/>
  <c r="IF64" i="6"/>
  <c r="IF80" i="6"/>
  <c r="IF88" i="6"/>
  <c r="IF96" i="6"/>
  <c r="IF104" i="6"/>
  <c r="IF112" i="6"/>
  <c r="IF120" i="6"/>
  <c r="IF128" i="6"/>
  <c r="IF136" i="6"/>
  <c r="IF144" i="6"/>
  <c r="IF152" i="6"/>
  <c r="IF160" i="6"/>
  <c r="IF168" i="6"/>
  <c r="IF176" i="6"/>
  <c r="IF184" i="6"/>
  <c r="IF192" i="6"/>
  <c r="IF8" i="6"/>
  <c r="IF56" i="6"/>
  <c r="IF72" i="6"/>
  <c r="IF9" i="6"/>
  <c r="IF17" i="6"/>
  <c r="IF25" i="6"/>
  <c r="IF33" i="6"/>
  <c r="IF41" i="6"/>
  <c r="IF49" i="6"/>
  <c r="IF57" i="6"/>
  <c r="IF65" i="6"/>
  <c r="IF73" i="6"/>
  <c r="IF81" i="6"/>
  <c r="IF89" i="6"/>
  <c r="IF97" i="6"/>
  <c r="IF105" i="6"/>
  <c r="IF113" i="6"/>
  <c r="IF121" i="6"/>
  <c r="IF129" i="6"/>
  <c r="IF137" i="6"/>
  <c r="IF145" i="6"/>
  <c r="IF153" i="6"/>
  <c r="IF161" i="6"/>
  <c r="IF169" i="6"/>
  <c r="IF177" i="6"/>
  <c r="IF185" i="6"/>
  <c r="IF193" i="6"/>
  <c r="IF34" i="6"/>
  <c r="IF66" i="6"/>
  <c r="IF74" i="6"/>
  <c r="IF82" i="6"/>
  <c r="IF90" i="6"/>
  <c r="IF98" i="6"/>
  <c r="IF106" i="6"/>
  <c r="IF114" i="6"/>
  <c r="IF122" i="6"/>
  <c r="IF138" i="6"/>
  <c r="IF146" i="6"/>
  <c r="IF154" i="6"/>
  <c r="IF162" i="6"/>
  <c r="IF170" i="6"/>
  <c r="IF178" i="6"/>
  <c r="IF186" i="6"/>
  <c r="IF194" i="6"/>
  <c r="IF40" i="6"/>
  <c r="IF2" i="6"/>
  <c r="IF58" i="6"/>
  <c r="IF11" i="6"/>
  <c r="IF27" i="6"/>
  <c r="IF35" i="6"/>
  <c r="IF43" i="6"/>
  <c r="IF51" i="6"/>
  <c r="IF59" i="6"/>
  <c r="IF67" i="6"/>
  <c r="IF75" i="6"/>
  <c r="IF83" i="6"/>
  <c r="IF91" i="6"/>
  <c r="IF99" i="6"/>
  <c r="IF107" i="6"/>
  <c r="IF115" i="6"/>
  <c r="IF123" i="6"/>
  <c r="IF131" i="6"/>
  <c r="IF139" i="6"/>
  <c r="IF147" i="6"/>
  <c r="IF155" i="6"/>
  <c r="IF163" i="6"/>
  <c r="IF171" i="6"/>
  <c r="IF179" i="6"/>
  <c r="IF187" i="6"/>
  <c r="IF195" i="6"/>
  <c r="IF16" i="6"/>
  <c r="IF26" i="6"/>
  <c r="IF42" i="6"/>
  <c r="IF3" i="6"/>
  <c r="IF19" i="6"/>
  <c r="IF4" i="6"/>
  <c r="IF12" i="6"/>
  <c r="IF20" i="6"/>
  <c r="IF28" i="6"/>
  <c r="IF36" i="6"/>
  <c r="IF44" i="6"/>
  <c r="IF52" i="6"/>
  <c r="IF60" i="6"/>
  <c r="IF68" i="6"/>
  <c r="IF76" i="6"/>
  <c r="IF84" i="6"/>
  <c r="IF92" i="6"/>
  <c r="IF100" i="6"/>
  <c r="IF108" i="6"/>
  <c r="IF116" i="6"/>
  <c r="IF124" i="6"/>
  <c r="IF132" i="6"/>
  <c r="IF140" i="6"/>
  <c r="IF148" i="6"/>
  <c r="IF156" i="6"/>
  <c r="IF164" i="6"/>
  <c r="IF172" i="6"/>
  <c r="IF180" i="6"/>
  <c r="IF188" i="6"/>
  <c r="IF196" i="6"/>
  <c r="IF32" i="6"/>
  <c r="IF10" i="6"/>
  <c r="IF50" i="6"/>
  <c r="IF5" i="6"/>
  <c r="IF13" i="6"/>
  <c r="IF21" i="6"/>
  <c r="IF29" i="6"/>
  <c r="IF37" i="6"/>
  <c r="IF45" i="6"/>
  <c r="IF53" i="6"/>
  <c r="IF61" i="6"/>
  <c r="IF69" i="6"/>
  <c r="IF77" i="6"/>
  <c r="IF85" i="6"/>
  <c r="IF93" i="6"/>
  <c r="IF101" i="6"/>
  <c r="IF109" i="6"/>
  <c r="IF117" i="6"/>
  <c r="IF125" i="6"/>
  <c r="IF133" i="6"/>
  <c r="IF141" i="6"/>
  <c r="IF149" i="6"/>
  <c r="IF157" i="6"/>
  <c r="IF165" i="6"/>
  <c r="IF173" i="6"/>
  <c r="IF181" i="6"/>
  <c r="IF189" i="6"/>
  <c r="IF197" i="6"/>
  <c r="IF24" i="6"/>
  <c r="IF18" i="6"/>
  <c r="IF22" i="6"/>
  <c r="IF38" i="6"/>
  <c r="IF46" i="6"/>
  <c r="IF54" i="6"/>
  <c r="IF62" i="6"/>
  <c r="IF70" i="6"/>
  <c r="IF78" i="6"/>
  <c r="IF86" i="6"/>
  <c r="IF94" i="6"/>
  <c r="IF102" i="6"/>
  <c r="IF110" i="6"/>
  <c r="IF118" i="6"/>
  <c r="IF126" i="6"/>
  <c r="IF134" i="6"/>
  <c r="IF142" i="6"/>
  <c r="IF150" i="6"/>
  <c r="IF158" i="6"/>
  <c r="IF166" i="6"/>
  <c r="IF174" i="6"/>
  <c r="IF182" i="6"/>
  <c r="IF190" i="6"/>
  <c r="IF198" i="6"/>
  <c r="HY55" i="6"/>
  <c r="IA55" i="6"/>
  <c r="HV55" i="6"/>
  <c r="HY95" i="6"/>
  <c r="IA95" i="6"/>
  <c r="HV95" i="6"/>
  <c r="HY127" i="6"/>
  <c r="IA127" i="6"/>
  <c r="HV127" i="6"/>
  <c r="HV8" i="6"/>
  <c r="IA8" i="6"/>
  <c r="HY8" i="6"/>
  <c r="HV16" i="6"/>
  <c r="HY16" i="6"/>
  <c r="IA16" i="6"/>
  <c r="HV24" i="6"/>
  <c r="HY24" i="6"/>
  <c r="IA24" i="6"/>
  <c r="HV32" i="6"/>
  <c r="HY32" i="6"/>
  <c r="IA32" i="6"/>
  <c r="HV40" i="6"/>
  <c r="HY40" i="6"/>
  <c r="IA40" i="6"/>
  <c r="HV48" i="6"/>
  <c r="HY48" i="6"/>
  <c r="IA48" i="6"/>
  <c r="HV56" i="6"/>
  <c r="HY56" i="6"/>
  <c r="IA56" i="6"/>
  <c r="HV64" i="6"/>
  <c r="HY64" i="6"/>
  <c r="IA64" i="6"/>
  <c r="HV72" i="6"/>
  <c r="HY72" i="6"/>
  <c r="IA72" i="6"/>
  <c r="HV80" i="6"/>
  <c r="HY80" i="6"/>
  <c r="IA80" i="6"/>
  <c r="HV88" i="6"/>
  <c r="HY88" i="6"/>
  <c r="IA88" i="6"/>
  <c r="HV96" i="6"/>
  <c r="HY96" i="6"/>
  <c r="IA96" i="6"/>
  <c r="HV104" i="6"/>
  <c r="HY104" i="6"/>
  <c r="IA104" i="6"/>
  <c r="HV112" i="6"/>
  <c r="HY112" i="6"/>
  <c r="IA112" i="6"/>
  <c r="HV120" i="6"/>
  <c r="HY120" i="6"/>
  <c r="IA120" i="6"/>
  <c r="HV128" i="6"/>
  <c r="HY128" i="6"/>
  <c r="IA128" i="6"/>
  <c r="HV136" i="6"/>
  <c r="HY136" i="6"/>
  <c r="IA136" i="6"/>
  <c r="HV144" i="6"/>
  <c r="HY144" i="6"/>
  <c r="IA144" i="6"/>
  <c r="HV152" i="6"/>
  <c r="HY152" i="6"/>
  <c r="IA152" i="6"/>
  <c r="HV160" i="6"/>
  <c r="HY160" i="6"/>
  <c r="IA160" i="6"/>
  <c r="HV168" i="6"/>
  <c r="HY168" i="6"/>
  <c r="IA168" i="6"/>
  <c r="HV176" i="6"/>
  <c r="HY176" i="6"/>
  <c r="IA176" i="6"/>
  <c r="HV184" i="6"/>
  <c r="HY184" i="6"/>
  <c r="IA184" i="6"/>
  <c r="HV192" i="6"/>
  <c r="HY192" i="6"/>
  <c r="IA192" i="6"/>
  <c r="HY31" i="6"/>
  <c r="IA31" i="6"/>
  <c r="HV31" i="6"/>
  <c r="HY103" i="6"/>
  <c r="IA103" i="6"/>
  <c r="HV103" i="6"/>
  <c r="HY119" i="6"/>
  <c r="IA119" i="6"/>
  <c r="HV119" i="6"/>
  <c r="HY9" i="6"/>
  <c r="IA9" i="6"/>
  <c r="HV9" i="6"/>
  <c r="HY17" i="6"/>
  <c r="IA17" i="6"/>
  <c r="HV17" i="6"/>
  <c r="HY25" i="6"/>
  <c r="IA25" i="6"/>
  <c r="HV25" i="6"/>
  <c r="HY33" i="6"/>
  <c r="IA33" i="6"/>
  <c r="HV33" i="6"/>
  <c r="HY41" i="6"/>
  <c r="IA41" i="6"/>
  <c r="HV41" i="6"/>
  <c r="HY49" i="6"/>
  <c r="IA49" i="6"/>
  <c r="HV49" i="6"/>
  <c r="HY57" i="6"/>
  <c r="IA57" i="6"/>
  <c r="HV57" i="6"/>
  <c r="HY65" i="6"/>
  <c r="IA65" i="6"/>
  <c r="HV65" i="6"/>
  <c r="HY73" i="6"/>
  <c r="IA73" i="6"/>
  <c r="HV73" i="6"/>
  <c r="HY81" i="6"/>
  <c r="IA81" i="6"/>
  <c r="HV81" i="6"/>
  <c r="HY89" i="6"/>
  <c r="IA89" i="6"/>
  <c r="HV89" i="6"/>
  <c r="HY97" i="6"/>
  <c r="IA97" i="6"/>
  <c r="HV97" i="6"/>
  <c r="HY105" i="6"/>
  <c r="IA105" i="6"/>
  <c r="HV105" i="6"/>
  <c r="HY113" i="6"/>
  <c r="IA113" i="6"/>
  <c r="HV113" i="6"/>
  <c r="HY121" i="6"/>
  <c r="IA121" i="6"/>
  <c r="HV121" i="6"/>
  <c r="HY129" i="6"/>
  <c r="IA129" i="6"/>
  <c r="HV129" i="6"/>
  <c r="HY137" i="6"/>
  <c r="IA137" i="6"/>
  <c r="HV137" i="6"/>
  <c r="HY145" i="6"/>
  <c r="IA145" i="6"/>
  <c r="HV145" i="6"/>
  <c r="HY153" i="6"/>
  <c r="IA153" i="6"/>
  <c r="HV153" i="6"/>
  <c r="HY161" i="6"/>
  <c r="IA161" i="6"/>
  <c r="HV161" i="6"/>
  <c r="HY169" i="6"/>
  <c r="IA169" i="6"/>
  <c r="HV169" i="6"/>
  <c r="HY177" i="6"/>
  <c r="IA177" i="6"/>
  <c r="HV177" i="6"/>
  <c r="HY185" i="6"/>
  <c r="IA185" i="6"/>
  <c r="HV185" i="6"/>
  <c r="HY193" i="6"/>
  <c r="IA193" i="6"/>
  <c r="HV193" i="6"/>
  <c r="HY15" i="6"/>
  <c r="IA15" i="6"/>
  <c r="HV15" i="6"/>
  <c r="HY87" i="6"/>
  <c r="IA87" i="6"/>
  <c r="HV87" i="6"/>
  <c r="HY111" i="6"/>
  <c r="IA111" i="6"/>
  <c r="HV111" i="6"/>
  <c r="HY2" i="6"/>
  <c r="HV2" i="6"/>
  <c r="HY10" i="6"/>
  <c r="IA10" i="6"/>
  <c r="HV10" i="6"/>
  <c r="HY18" i="6"/>
  <c r="IA18" i="6"/>
  <c r="HV18" i="6"/>
  <c r="HY26" i="6"/>
  <c r="IA26" i="6"/>
  <c r="HV26" i="6"/>
  <c r="HY34" i="6"/>
  <c r="IA34" i="6"/>
  <c r="HV34" i="6"/>
  <c r="HY42" i="6"/>
  <c r="IA42" i="6"/>
  <c r="HV42" i="6"/>
  <c r="HY50" i="6"/>
  <c r="IA50" i="6"/>
  <c r="HV50" i="6"/>
  <c r="HY58" i="6"/>
  <c r="IA58" i="6"/>
  <c r="HV58" i="6"/>
  <c r="HY66" i="6"/>
  <c r="IA66" i="6"/>
  <c r="HV66" i="6"/>
  <c r="HY74" i="6"/>
  <c r="IA74" i="6"/>
  <c r="HV74" i="6"/>
  <c r="HY82" i="6"/>
  <c r="IA82" i="6"/>
  <c r="HV82" i="6"/>
  <c r="HY90" i="6"/>
  <c r="IA90" i="6"/>
  <c r="HV90" i="6"/>
  <c r="HY98" i="6"/>
  <c r="IA98" i="6"/>
  <c r="HV98" i="6"/>
  <c r="HY106" i="6"/>
  <c r="IA106" i="6"/>
  <c r="HV106" i="6"/>
  <c r="HY114" i="6"/>
  <c r="IA114" i="6"/>
  <c r="HV114" i="6"/>
  <c r="HY122" i="6"/>
  <c r="IA122" i="6"/>
  <c r="HV122" i="6"/>
  <c r="HY138" i="6"/>
  <c r="IA138" i="6"/>
  <c r="HV138" i="6"/>
  <c r="HY146" i="6"/>
  <c r="IA146" i="6"/>
  <c r="HV146" i="6"/>
  <c r="HY154" i="6"/>
  <c r="IA154" i="6"/>
  <c r="HV154" i="6"/>
  <c r="HY162" i="6"/>
  <c r="IA162" i="6"/>
  <c r="HV162" i="6"/>
  <c r="HY170" i="6"/>
  <c r="IA170" i="6"/>
  <c r="HV170" i="6"/>
  <c r="HY178" i="6"/>
  <c r="IA178" i="6"/>
  <c r="HV178" i="6"/>
  <c r="HY186" i="6"/>
  <c r="IA186" i="6"/>
  <c r="HV186" i="6"/>
  <c r="HY194" i="6"/>
  <c r="IA194" i="6"/>
  <c r="HV194" i="6"/>
  <c r="HY39" i="6"/>
  <c r="IA39" i="6"/>
  <c r="HV39" i="6"/>
  <c r="HY63" i="6"/>
  <c r="IA63" i="6"/>
  <c r="HV63" i="6"/>
  <c r="IA3" i="6"/>
  <c r="HV3" i="6"/>
  <c r="HY3" i="6"/>
  <c r="IA27" i="6"/>
  <c r="HV27" i="6"/>
  <c r="HY27" i="6"/>
  <c r="IA35" i="6"/>
  <c r="HV35" i="6"/>
  <c r="HY35" i="6"/>
  <c r="IA59" i="6"/>
  <c r="HV59" i="6"/>
  <c r="HY59" i="6"/>
  <c r="IA83" i="6"/>
  <c r="HV83" i="6"/>
  <c r="HY83" i="6"/>
  <c r="IA91" i="6"/>
  <c r="HV91" i="6"/>
  <c r="HY91" i="6"/>
  <c r="IA99" i="6"/>
  <c r="HV99" i="6"/>
  <c r="HY99" i="6"/>
  <c r="IA107" i="6"/>
  <c r="HY107" i="6"/>
  <c r="HV107" i="6"/>
  <c r="IA115" i="6"/>
  <c r="HV115" i="6"/>
  <c r="HY115" i="6"/>
  <c r="IA123" i="6"/>
  <c r="HV123" i="6"/>
  <c r="HY123" i="6"/>
  <c r="IA131" i="6"/>
  <c r="HY131" i="6"/>
  <c r="HV131" i="6"/>
  <c r="IA139" i="6"/>
  <c r="HV139" i="6"/>
  <c r="HY139" i="6"/>
  <c r="IA147" i="6"/>
  <c r="HV147" i="6"/>
  <c r="HY147" i="6"/>
  <c r="IA155" i="6"/>
  <c r="HV155" i="6"/>
  <c r="HY155" i="6"/>
  <c r="IA163" i="6"/>
  <c r="HY163" i="6"/>
  <c r="HV163" i="6"/>
  <c r="IA171" i="6"/>
  <c r="HY171" i="6"/>
  <c r="HV171" i="6"/>
  <c r="IA179" i="6"/>
  <c r="HV179" i="6"/>
  <c r="HY179" i="6"/>
  <c r="IA187" i="6"/>
  <c r="HV187" i="6"/>
  <c r="HY187" i="6"/>
  <c r="IA195" i="6"/>
  <c r="HY195" i="6"/>
  <c r="HV195" i="6"/>
  <c r="HY23" i="6"/>
  <c r="IA23" i="6"/>
  <c r="HV23" i="6"/>
  <c r="HY71" i="6"/>
  <c r="IA71" i="6"/>
  <c r="HV71" i="6"/>
  <c r="IA19" i="6"/>
  <c r="HV19" i="6"/>
  <c r="HY19" i="6"/>
  <c r="IA51" i="6"/>
  <c r="HV51" i="6"/>
  <c r="HY51" i="6"/>
  <c r="IA67" i="6"/>
  <c r="HV67" i="6"/>
  <c r="HY67" i="6"/>
  <c r="IA4" i="6"/>
  <c r="HV4" i="6"/>
  <c r="HY4" i="6"/>
  <c r="IA12" i="6"/>
  <c r="HV12" i="6"/>
  <c r="HY12" i="6"/>
  <c r="IA20" i="6"/>
  <c r="HV20" i="6"/>
  <c r="HY20" i="6"/>
  <c r="IA28" i="6"/>
  <c r="HV28" i="6"/>
  <c r="HY28" i="6"/>
  <c r="IA36" i="6"/>
  <c r="HV36" i="6"/>
  <c r="HY36" i="6"/>
  <c r="IA44" i="6"/>
  <c r="HV44" i="6"/>
  <c r="HY44" i="6"/>
  <c r="IA52" i="6"/>
  <c r="HV52" i="6"/>
  <c r="HY52" i="6"/>
  <c r="IA60" i="6"/>
  <c r="HV60" i="6"/>
  <c r="HY60" i="6"/>
  <c r="IA68" i="6"/>
  <c r="HV68" i="6"/>
  <c r="HY68" i="6"/>
  <c r="IA76" i="6"/>
  <c r="HV76" i="6"/>
  <c r="HY76" i="6"/>
  <c r="IA84" i="6"/>
  <c r="HV84" i="6"/>
  <c r="HY84" i="6"/>
  <c r="IA92" i="6"/>
  <c r="HV92" i="6"/>
  <c r="HY92" i="6"/>
  <c r="IA100" i="6"/>
  <c r="HV100" i="6"/>
  <c r="HY100" i="6"/>
  <c r="IA108" i="6"/>
  <c r="HV108" i="6"/>
  <c r="HY108" i="6"/>
  <c r="IA116" i="6"/>
  <c r="HV116" i="6"/>
  <c r="HY116" i="6"/>
  <c r="IA124" i="6"/>
  <c r="HV124" i="6"/>
  <c r="HY124" i="6"/>
  <c r="IA132" i="6"/>
  <c r="HV132" i="6"/>
  <c r="HY132" i="6"/>
  <c r="IA140" i="6"/>
  <c r="HV140" i="6"/>
  <c r="HY140" i="6"/>
  <c r="IA148" i="6"/>
  <c r="HV148" i="6"/>
  <c r="HY148" i="6"/>
  <c r="IA156" i="6"/>
  <c r="HV156" i="6"/>
  <c r="HY156" i="6"/>
  <c r="IA164" i="6"/>
  <c r="HV164" i="6"/>
  <c r="HY164" i="6"/>
  <c r="IA172" i="6"/>
  <c r="HV172" i="6"/>
  <c r="HY172" i="6"/>
  <c r="IA180" i="6"/>
  <c r="HV180" i="6"/>
  <c r="HY180" i="6"/>
  <c r="IA188" i="6"/>
  <c r="HV188" i="6"/>
  <c r="HY188" i="6"/>
  <c r="IA196" i="6"/>
  <c r="HV196" i="6"/>
  <c r="HY196" i="6"/>
  <c r="HY7" i="6"/>
  <c r="IA7" i="6"/>
  <c r="HV7" i="6"/>
  <c r="HY79" i="6"/>
  <c r="IA79" i="6"/>
  <c r="HV79" i="6"/>
  <c r="IA11" i="6"/>
  <c r="HV11" i="6"/>
  <c r="HY11" i="6"/>
  <c r="IA43" i="6"/>
  <c r="HV43" i="6"/>
  <c r="HY43" i="6"/>
  <c r="IA75" i="6"/>
  <c r="HV75" i="6"/>
  <c r="HY75" i="6"/>
  <c r="HV5" i="6"/>
  <c r="IA5" i="6"/>
  <c r="HY5" i="6"/>
  <c r="HV13" i="6"/>
  <c r="HY13" i="6"/>
  <c r="IA13" i="6"/>
  <c r="HV21" i="6"/>
  <c r="HY21" i="6"/>
  <c r="IA21" i="6"/>
  <c r="HV29" i="6"/>
  <c r="IA29" i="6"/>
  <c r="HY29" i="6"/>
  <c r="HV37" i="6"/>
  <c r="HY37" i="6"/>
  <c r="IA37" i="6"/>
  <c r="HV45" i="6"/>
  <c r="IA45" i="6"/>
  <c r="HY45" i="6"/>
  <c r="HV53" i="6"/>
  <c r="IA53" i="6"/>
  <c r="HY53" i="6"/>
  <c r="HV61" i="6"/>
  <c r="IA61" i="6"/>
  <c r="HY61" i="6"/>
  <c r="HV69" i="6"/>
  <c r="HY69" i="6"/>
  <c r="IA69" i="6"/>
  <c r="HV77" i="6"/>
  <c r="HY77" i="6"/>
  <c r="IA77" i="6"/>
  <c r="HV85" i="6"/>
  <c r="IA85" i="6"/>
  <c r="HY85" i="6"/>
  <c r="HV93" i="6"/>
  <c r="IA93" i="6"/>
  <c r="HY93" i="6"/>
  <c r="HV101" i="6"/>
  <c r="HY101" i="6"/>
  <c r="IA101" i="6"/>
  <c r="HV109" i="6"/>
  <c r="IA109" i="6"/>
  <c r="HY109" i="6"/>
  <c r="HV117" i="6"/>
  <c r="IA117" i="6"/>
  <c r="HY117" i="6"/>
  <c r="HV125" i="6"/>
  <c r="HY125" i="6"/>
  <c r="IA125" i="6"/>
  <c r="HV133" i="6"/>
  <c r="IA133" i="6"/>
  <c r="HY133" i="6"/>
  <c r="HV141" i="6"/>
  <c r="HY141" i="6"/>
  <c r="IA141" i="6"/>
  <c r="HV149" i="6"/>
  <c r="IA149" i="6"/>
  <c r="HY149" i="6"/>
  <c r="HV157" i="6"/>
  <c r="IA157" i="6"/>
  <c r="HY157" i="6"/>
  <c r="HV165" i="6"/>
  <c r="IA165" i="6"/>
  <c r="HY165" i="6"/>
  <c r="HV173" i="6"/>
  <c r="IA173" i="6"/>
  <c r="HY173" i="6"/>
  <c r="HV181" i="6"/>
  <c r="IA181" i="6"/>
  <c r="HY181" i="6"/>
  <c r="HV189" i="6"/>
  <c r="HY189" i="6"/>
  <c r="IA189" i="6"/>
  <c r="HV197" i="6"/>
  <c r="HY197" i="6"/>
  <c r="IA197" i="6"/>
  <c r="HY47" i="6"/>
  <c r="IA47" i="6"/>
  <c r="HV47" i="6"/>
  <c r="HY6" i="6"/>
  <c r="IA6" i="6"/>
  <c r="HV6" i="6"/>
  <c r="HY14" i="6"/>
  <c r="IA14" i="6"/>
  <c r="HV14" i="6"/>
  <c r="HY22" i="6"/>
  <c r="IA22" i="6"/>
  <c r="HV22" i="6"/>
  <c r="HY30" i="6"/>
  <c r="IA30" i="6"/>
  <c r="HV30" i="6"/>
  <c r="HY38" i="6"/>
  <c r="IA38" i="6"/>
  <c r="HV38" i="6"/>
  <c r="HY46" i="6"/>
  <c r="IA46" i="6"/>
  <c r="HV46" i="6"/>
  <c r="HY54" i="6"/>
  <c r="IA54" i="6"/>
  <c r="HV54" i="6"/>
  <c r="HY62" i="6"/>
  <c r="IA62" i="6"/>
  <c r="HV62" i="6"/>
  <c r="HY70" i="6"/>
  <c r="IA70" i="6"/>
  <c r="HV70" i="6"/>
  <c r="HY78" i="6"/>
  <c r="IA78" i="6"/>
  <c r="HV78" i="6"/>
  <c r="HY86" i="6"/>
  <c r="IA86" i="6"/>
  <c r="HV86" i="6"/>
  <c r="HY94" i="6"/>
  <c r="IA94" i="6"/>
  <c r="HV94" i="6"/>
  <c r="HY102" i="6"/>
  <c r="IA102" i="6"/>
  <c r="HV102" i="6"/>
  <c r="HY110" i="6"/>
  <c r="IA110" i="6"/>
  <c r="HV110" i="6"/>
  <c r="HY118" i="6"/>
  <c r="IA118" i="6"/>
  <c r="HV118" i="6"/>
  <c r="HY126" i="6"/>
  <c r="IA126" i="6"/>
  <c r="HV126" i="6"/>
  <c r="HY134" i="6"/>
  <c r="IA134" i="6"/>
  <c r="HV134" i="6"/>
  <c r="HY142" i="6"/>
  <c r="IA142" i="6"/>
  <c r="HV142" i="6"/>
  <c r="HY150" i="6"/>
  <c r="IA150" i="6"/>
  <c r="HV150" i="6"/>
  <c r="HY158" i="6"/>
  <c r="IA158" i="6"/>
  <c r="HV158" i="6"/>
  <c r="HY166" i="6"/>
  <c r="IA166" i="6"/>
  <c r="HV166" i="6"/>
  <c r="HY174" i="6"/>
  <c r="IA174" i="6"/>
  <c r="HV174" i="6"/>
  <c r="HY182" i="6"/>
  <c r="IA182" i="6"/>
  <c r="HV182" i="6"/>
  <c r="HY190" i="6"/>
  <c r="IA190" i="6"/>
  <c r="HV190" i="6"/>
  <c r="HY198" i="6"/>
  <c r="IA198" i="6"/>
  <c r="HV198" i="6"/>
  <c r="HY135" i="6"/>
  <c r="IA135" i="6"/>
  <c r="HV135" i="6"/>
  <c r="HY143" i="6"/>
  <c r="IA143" i="6"/>
  <c r="HV143" i="6"/>
  <c r="HY151" i="6"/>
  <c r="IA151" i="6"/>
  <c r="HV151" i="6"/>
  <c r="HY159" i="6"/>
  <c r="IA159" i="6"/>
  <c r="HV159" i="6"/>
  <c r="HY167" i="6"/>
  <c r="IA167" i="6"/>
  <c r="HV167" i="6"/>
  <c r="HV175" i="6"/>
  <c r="HY175" i="6"/>
  <c r="IA175" i="6"/>
  <c r="HV183" i="6"/>
  <c r="HY183" i="6"/>
  <c r="IA183" i="6"/>
  <c r="HV191" i="6"/>
  <c r="HY191" i="6"/>
  <c r="IA191" i="6"/>
  <c r="HV199" i="6"/>
  <c r="HY199" i="6"/>
  <c r="IA199" i="6"/>
  <c r="HR6" i="6"/>
  <c r="HR16" i="6"/>
  <c r="HR2" i="6"/>
  <c r="HR10" i="6"/>
  <c r="HR18" i="6"/>
  <c r="HR26" i="6"/>
  <c r="HR34" i="6"/>
  <c r="HR42" i="6"/>
  <c r="HR50" i="6"/>
  <c r="HR58" i="6"/>
  <c r="HR66" i="6"/>
  <c r="HR74" i="6"/>
  <c r="HR82" i="6"/>
  <c r="HR90" i="6"/>
  <c r="HR98" i="6"/>
  <c r="HR106" i="6"/>
  <c r="HR114" i="6"/>
  <c r="HR122" i="6"/>
  <c r="HR138" i="6"/>
  <c r="HR146" i="6"/>
  <c r="HR154" i="6"/>
  <c r="HR162" i="6"/>
  <c r="HR170" i="6"/>
  <c r="HR178" i="6"/>
  <c r="HR186" i="6"/>
  <c r="HR194" i="6"/>
  <c r="HR14" i="6"/>
  <c r="HR15" i="6"/>
  <c r="HR3" i="6"/>
  <c r="HR11" i="6"/>
  <c r="HR19" i="6"/>
  <c r="HR27" i="6"/>
  <c r="HR35" i="6"/>
  <c r="HR43" i="6"/>
  <c r="HR51" i="6"/>
  <c r="HR59" i="6"/>
  <c r="HR67" i="6"/>
  <c r="HR75" i="6"/>
  <c r="HR83" i="6"/>
  <c r="HR91" i="6"/>
  <c r="HR99" i="6"/>
  <c r="HR107" i="6"/>
  <c r="HR115" i="6"/>
  <c r="HR123" i="6"/>
  <c r="HR131" i="6"/>
  <c r="HR139" i="6"/>
  <c r="HR147" i="6"/>
  <c r="HR155" i="6"/>
  <c r="HR163" i="6"/>
  <c r="HR171" i="6"/>
  <c r="HR179" i="6"/>
  <c r="HR187" i="6"/>
  <c r="HR195" i="6"/>
  <c r="HR22" i="6"/>
  <c r="HR8" i="6"/>
  <c r="HR4" i="6"/>
  <c r="HR12" i="6"/>
  <c r="HR20" i="6"/>
  <c r="HR28" i="6"/>
  <c r="HR36" i="6"/>
  <c r="HR44" i="6"/>
  <c r="HR52" i="6"/>
  <c r="HR60" i="6"/>
  <c r="HR68" i="6"/>
  <c r="HR76" i="6"/>
  <c r="HR84" i="6"/>
  <c r="HR92" i="6"/>
  <c r="HR100" i="6"/>
  <c r="HR108" i="6"/>
  <c r="HR116" i="6"/>
  <c r="HR124" i="6"/>
  <c r="HR132" i="6"/>
  <c r="HR140" i="6"/>
  <c r="HR148" i="6"/>
  <c r="HR156" i="6"/>
  <c r="HR164" i="6"/>
  <c r="HR172" i="6"/>
  <c r="HR180" i="6"/>
  <c r="HR188" i="6"/>
  <c r="HR196" i="6"/>
  <c r="HR21" i="6"/>
  <c r="HR29" i="6"/>
  <c r="HR37" i="6"/>
  <c r="HR45" i="6"/>
  <c r="HR53" i="6"/>
  <c r="HR61" i="6"/>
  <c r="HR69" i="6"/>
  <c r="HR77" i="6"/>
  <c r="HR85" i="6"/>
  <c r="HR93" i="6"/>
  <c r="HR101" i="6"/>
  <c r="HR109" i="6"/>
  <c r="HR117" i="6"/>
  <c r="HR125" i="6"/>
  <c r="HR133" i="6"/>
  <c r="HR141" i="6"/>
  <c r="HR149" i="6"/>
  <c r="HR157" i="6"/>
  <c r="HR165" i="6"/>
  <c r="HR173" i="6"/>
  <c r="HR181" i="6"/>
  <c r="HR189" i="6"/>
  <c r="HR197" i="6"/>
  <c r="HR38" i="6"/>
  <c r="HR46" i="6"/>
  <c r="HR54" i="6"/>
  <c r="HR62" i="6"/>
  <c r="HR70" i="6"/>
  <c r="HR78" i="6"/>
  <c r="HR86" i="6"/>
  <c r="HR94" i="6"/>
  <c r="HR102" i="6"/>
  <c r="HR110" i="6"/>
  <c r="HR118" i="6"/>
  <c r="HR126" i="6"/>
  <c r="HR134" i="6"/>
  <c r="HR142" i="6"/>
  <c r="HR150" i="6"/>
  <c r="HR158" i="6"/>
  <c r="HR166" i="6"/>
  <c r="HR174" i="6"/>
  <c r="HR182" i="6"/>
  <c r="HR190" i="6"/>
  <c r="HR198" i="6"/>
  <c r="HR30" i="6"/>
  <c r="HR23" i="6"/>
  <c r="HR31" i="6"/>
  <c r="HR39" i="6"/>
  <c r="HR47" i="6"/>
  <c r="HR55" i="6"/>
  <c r="HR63" i="6"/>
  <c r="HR71" i="6"/>
  <c r="HR79" i="6"/>
  <c r="HR87" i="6"/>
  <c r="HR95" i="6"/>
  <c r="HR103" i="6"/>
  <c r="HR111" i="6"/>
  <c r="HR119" i="6"/>
  <c r="HR127" i="6"/>
  <c r="HR135" i="6"/>
  <c r="HR143" i="6"/>
  <c r="HR151" i="6"/>
  <c r="HR159" i="6"/>
  <c r="HR167" i="6"/>
  <c r="HR175" i="6"/>
  <c r="HR183" i="6"/>
  <c r="HR191" i="6"/>
  <c r="HR199" i="6"/>
  <c r="HR13" i="6"/>
  <c r="HR7" i="6"/>
  <c r="HR32" i="6"/>
  <c r="HR40" i="6"/>
  <c r="HR48" i="6"/>
  <c r="HR56" i="6"/>
  <c r="HR64" i="6"/>
  <c r="HR72" i="6"/>
  <c r="HR80" i="6"/>
  <c r="HR88" i="6"/>
  <c r="HR96" i="6"/>
  <c r="HR104" i="6"/>
  <c r="HR112" i="6"/>
  <c r="HR120" i="6"/>
  <c r="HR128" i="6"/>
  <c r="HR136" i="6"/>
  <c r="HR144" i="6"/>
  <c r="HR152" i="6"/>
  <c r="HR160" i="6"/>
  <c r="HR168" i="6"/>
  <c r="HR176" i="6"/>
  <c r="HR184" i="6"/>
  <c r="HR192" i="6"/>
  <c r="HR5" i="6"/>
  <c r="HR24" i="6"/>
  <c r="HR9" i="6"/>
  <c r="HR17" i="6"/>
  <c r="HR25" i="6"/>
  <c r="HR33" i="6"/>
  <c r="HR41" i="6"/>
  <c r="HR49" i="6"/>
  <c r="HR57" i="6"/>
  <c r="HR65" i="6"/>
  <c r="HR73" i="6"/>
  <c r="HR81" i="6"/>
  <c r="HR89" i="6"/>
  <c r="HR97" i="6"/>
  <c r="HR105" i="6"/>
  <c r="HR113" i="6"/>
  <c r="HR121" i="6"/>
  <c r="HR129" i="6"/>
  <c r="HR137" i="6"/>
  <c r="HR145" i="6"/>
  <c r="HR153" i="6"/>
  <c r="HR161" i="6"/>
  <c r="HR169" i="6"/>
  <c r="HR177" i="6"/>
  <c r="HR185" i="6"/>
  <c r="HR193" i="6"/>
  <c r="HN19" i="6"/>
  <c r="HN75" i="6"/>
  <c r="HN139" i="6"/>
  <c r="HN179" i="6"/>
  <c r="HN44" i="6"/>
  <c r="HN100" i="6"/>
  <c r="HN108" i="6"/>
  <c r="HN116" i="6"/>
  <c r="HN124" i="6"/>
  <c r="HN132" i="6"/>
  <c r="HN140" i="6"/>
  <c r="HN148" i="6"/>
  <c r="HN156" i="6"/>
  <c r="HN164" i="6"/>
  <c r="HN172" i="6"/>
  <c r="HN180" i="6"/>
  <c r="HN188" i="6"/>
  <c r="HN196" i="6"/>
  <c r="HN43" i="6"/>
  <c r="HN107" i="6"/>
  <c r="HN155" i="6"/>
  <c r="HN20" i="6"/>
  <c r="HN68" i="6"/>
  <c r="HN13" i="6"/>
  <c r="HN53" i="6"/>
  <c r="HN133" i="6"/>
  <c r="HN141" i="6"/>
  <c r="HN149" i="6"/>
  <c r="HN157" i="6"/>
  <c r="HN165" i="6"/>
  <c r="HN173" i="6"/>
  <c r="HN181" i="6"/>
  <c r="HN189" i="6"/>
  <c r="HN197" i="6"/>
  <c r="HN27" i="6"/>
  <c r="HN67" i="6"/>
  <c r="HN123" i="6"/>
  <c r="HN195" i="6"/>
  <c r="HN28" i="6"/>
  <c r="HN52" i="6"/>
  <c r="HN37" i="6"/>
  <c r="HN85" i="6"/>
  <c r="HN101" i="6"/>
  <c r="HN14" i="6"/>
  <c r="HN70" i="6"/>
  <c r="HN142" i="6"/>
  <c r="HN158" i="6"/>
  <c r="HN166" i="6"/>
  <c r="HN174" i="6"/>
  <c r="HN182" i="6"/>
  <c r="HN190" i="6"/>
  <c r="HN198" i="6"/>
  <c r="HN11" i="6"/>
  <c r="HN35" i="6"/>
  <c r="HN99" i="6"/>
  <c r="HN163" i="6"/>
  <c r="HN36" i="6"/>
  <c r="HN60" i="6"/>
  <c r="HN29" i="6"/>
  <c r="HN77" i="6"/>
  <c r="HN93" i="6"/>
  <c r="HN6" i="6"/>
  <c r="HN38" i="6"/>
  <c r="HN78" i="6"/>
  <c r="HN102" i="6"/>
  <c r="HN150" i="6"/>
  <c r="HN7" i="6"/>
  <c r="HN15" i="6"/>
  <c r="HN23" i="6"/>
  <c r="HN31" i="6"/>
  <c r="HN39" i="6"/>
  <c r="HN47" i="6"/>
  <c r="HN55" i="6"/>
  <c r="HN63" i="6"/>
  <c r="HN71" i="6"/>
  <c r="HN79" i="6"/>
  <c r="HN87" i="6"/>
  <c r="HN95" i="6"/>
  <c r="HN103" i="6"/>
  <c r="HN111" i="6"/>
  <c r="HN119" i="6"/>
  <c r="HN127" i="6"/>
  <c r="HN135" i="6"/>
  <c r="HN143" i="6"/>
  <c r="HN151" i="6"/>
  <c r="HN159" i="6"/>
  <c r="HN167" i="6"/>
  <c r="HN175" i="6"/>
  <c r="HN183" i="6"/>
  <c r="HN191" i="6"/>
  <c r="HN199" i="6"/>
  <c r="HN3" i="6"/>
  <c r="HN83" i="6"/>
  <c r="HN147" i="6"/>
  <c r="HN76" i="6"/>
  <c r="HN5" i="6"/>
  <c r="HN69" i="6"/>
  <c r="HN109" i="6"/>
  <c r="HN22" i="6"/>
  <c r="HN54" i="6"/>
  <c r="HN94" i="6"/>
  <c r="HN126" i="6"/>
  <c r="HN8" i="6"/>
  <c r="HN24" i="6"/>
  <c r="HN40" i="6"/>
  <c r="HN56" i="6"/>
  <c r="HN72" i="6"/>
  <c r="HN80" i="6"/>
  <c r="HN88" i="6"/>
  <c r="HN96" i="6"/>
  <c r="HN104" i="6"/>
  <c r="HN112" i="6"/>
  <c r="HN120" i="6"/>
  <c r="HN128" i="6"/>
  <c r="HN136" i="6"/>
  <c r="HN144" i="6"/>
  <c r="HN152" i="6"/>
  <c r="HN160" i="6"/>
  <c r="HN168" i="6"/>
  <c r="HN176" i="6"/>
  <c r="HN184" i="6"/>
  <c r="HN192" i="6"/>
  <c r="HN51" i="6"/>
  <c r="HN91" i="6"/>
  <c r="HN131" i="6"/>
  <c r="HN171" i="6"/>
  <c r="HN12" i="6"/>
  <c r="HN84" i="6"/>
  <c r="HN21" i="6"/>
  <c r="HN45" i="6"/>
  <c r="HN117" i="6"/>
  <c r="HN46" i="6"/>
  <c r="HN86" i="6"/>
  <c r="HN110" i="6"/>
  <c r="HN134" i="6"/>
  <c r="HN16" i="6"/>
  <c r="HN32" i="6"/>
  <c r="HN48" i="6"/>
  <c r="HN64" i="6"/>
  <c r="HN9" i="6"/>
  <c r="HN17" i="6"/>
  <c r="HN25" i="6"/>
  <c r="HN33" i="6"/>
  <c r="HN41" i="6"/>
  <c r="HN49" i="6"/>
  <c r="HN57" i="6"/>
  <c r="HN65" i="6"/>
  <c r="HN73" i="6"/>
  <c r="HN81" i="6"/>
  <c r="HN89" i="6"/>
  <c r="HN97" i="6"/>
  <c r="HN105" i="6"/>
  <c r="HN113" i="6"/>
  <c r="HN121" i="6"/>
  <c r="HN129" i="6"/>
  <c r="HN137" i="6"/>
  <c r="HN145" i="6"/>
  <c r="HN153" i="6"/>
  <c r="HN161" i="6"/>
  <c r="HN169" i="6"/>
  <c r="HN177" i="6"/>
  <c r="HN185" i="6"/>
  <c r="HN193" i="6"/>
  <c r="HN59" i="6"/>
  <c r="HN115" i="6"/>
  <c r="HN187" i="6"/>
  <c r="HN4" i="6"/>
  <c r="HN92" i="6"/>
  <c r="HN61" i="6"/>
  <c r="HN125" i="6"/>
  <c r="HN30" i="6"/>
  <c r="HN62" i="6"/>
  <c r="HN118" i="6"/>
  <c r="HN2" i="6"/>
  <c r="HN10" i="6"/>
  <c r="HN18" i="6"/>
  <c r="HN26" i="6"/>
  <c r="HN34" i="6"/>
  <c r="HN42" i="6"/>
  <c r="HN50" i="6"/>
  <c r="HN58" i="6"/>
  <c r="HN66" i="6"/>
  <c r="HN74" i="6"/>
  <c r="HN82" i="6"/>
  <c r="HN90" i="6"/>
  <c r="HN98" i="6"/>
  <c r="HN106" i="6"/>
  <c r="HN114" i="6"/>
  <c r="HN122" i="6"/>
  <c r="HN138" i="6"/>
  <c r="HN146" i="6"/>
  <c r="HN154" i="6"/>
  <c r="HN162" i="6"/>
  <c r="HN170" i="6"/>
  <c r="HN178" i="6"/>
  <c r="HN186" i="6"/>
  <c r="HN194" i="6"/>
  <c r="HI72" i="6"/>
  <c r="HH72" i="6"/>
  <c r="HI41" i="6"/>
  <c r="HH41" i="6"/>
  <c r="HI4" i="6"/>
  <c r="HH4" i="6"/>
  <c r="HI28" i="6"/>
  <c r="HH28" i="6"/>
  <c r="HI52" i="6"/>
  <c r="HH52" i="6"/>
  <c r="HI60" i="6"/>
  <c r="HH60" i="6"/>
  <c r="HI68" i="6"/>
  <c r="HH68" i="6"/>
  <c r="HI76" i="6"/>
  <c r="HH76" i="6"/>
  <c r="HI84" i="6"/>
  <c r="HH84" i="6"/>
  <c r="HI92" i="6"/>
  <c r="HH92" i="6"/>
  <c r="HI100" i="6"/>
  <c r="HH100" i="6"/>
  <c r="HI108" i="6"/>
  <c r="HH108" i="6"/>
  <c r="HI116" i="6"/>
  <c r="HH116" i="6"/>
  <c r="HI124" i="6"/>
  <c r="HH124" i="6"/>
  <c r="HI132" i="6"/>
  <c r="HH132" i="6"/>
  <c r="HI140" i="6"/>
  <c r="HH140" i="6"/>
  <c r="HI148" i="6"/>
  <c r="HH148" i="6"/>
  <c r="HI156" i="6"/>
  <c r="HH156" i="6"/>
  <c r="HI164" i="6"/>
  <c r="HH164" i="6"/>
  <c r="HI172" i="6"/>
  <c r="HH172" i="6"/>
  <c r="HI180" i="6"/>
  <c r="HH180" i="6"/>
  <c r="HI188" i="6"/>
  <c r="HH188" i="6"/>
  <c r="HI196" i="6"/>
  <c r="HH196" i="6"/>
  <c r="HI32" i="6"/>
  <c r="HH32" i="6"/>
  <c r="HI56" i="6"/>
  <c r="HH56" i="6"/>
  <c r="HI49" i="6"/>
  <c r="HH49" i="6"/>
  <c r="HI20" i="6"/>
  <c r="HH20" i="6"/>
  <c r="HI36" i="6"/>
  <c r="HH36" i="6"/>
  <c r="HI5" i="6"/>
  <c r="HH5" i="6"/>
  <c r="HI21" i="6"/>
  <c r="HH21" i="6"/>
  <c r="HI37" i="6"/>
  <c r="HH37" i="6"/>
  <c r="HI53" i="6"/>
  <c r="HH53" i="6"/>
  <c r="HI69" i="6"/>
  <c r="HH69" i="6"/>
  <c r="HI85" i="6"/>
  <c r="HH85" i="6"/>
  <c r="HI93" i="6"/>
  <c r="HH93" i="6"/>
  <c r="HI101" i="6"/>
  <c r="HH101" i="6"/>
  <c r="HI109" i="6"/>
  <c r="HH109" i="6"/>
  <c r="HI117" i="6"/>
  <c r="HH117" i="6"/>
  <c r="HI125" i="6"/>
  <c r="HH125" i="6"/>
  <c r="HI133" i="6"/>
  <c r="HH133" i="6"/>
  <c r="HI141" i="6"/>
  <c r="HH141" i="6"/>
  <c r="HI149" i="6"/>
  <c r="HH149" i="6"/>
  <c r="HI157" i="6"/>
  <c r="HH157" i="6"/>
  <c r="HI165" i="6"/>
  <c r="HH165" i="6"/>
  <c r="HI173" i="6"/>
  <c r="HH173" i="6"/>
  <c r="HI181" i="6"/>
  <c r="HH181" i="6"/>
  <c r="HI189" i="6"/>
  <c r="HH189" i="6"/>
  <c r="HI197" i="6"/>
  <c r="HH197" i="6"/>
  <c r="HI88" i="6"/>
  <c r="HH88" i="6"/>
  <c r="HI33" i="6"/>
  <c r="HH33" i="6"/>
  <c r="HI12" i="6"/>
  <c r="HH12" i="6"/>
  <c r="HI44" i="6"/>
  <c r="HH44" i="6"/>
  <c r="HI13" i="6"/>
  <c r="HH13" i="6"/>
  <c r="HI29" i="6"/>
  <c r="HH29" i="6"/>
  <c r="HI45" i="6"/>
  <c r="HH45" i="6"/>
  <c r="HI61" i="6"/>
  <c r="HH61" i="6"/>
  <c r="HI77" i="6"/>
  <c r="HH77" i="6"/>
  <c r="HI6" i="6"/>
  <c r="HH6" i="6"/>
  <c r="HI14" i="6"/>
  <c r="HH14" i="6"/>
  <c r="HI22" i="6"/>
  <c r="HH22" i="6"/>
  <c r="HI30" i="6"/>
  <c r="HH30" i="6"/>
  <c r="HI38" i="6"/>
  <c r="HH38" i="6"/>
  <c r="HI46" i="6"/>
  <c r="HH46" i="6"/>
  <c r="HI54" i="6"/>
  <c r="HH54" i="6"/>
  <c r="HI62" i="6"/>
  <c r="HH62" i="6"/>
  <c r="HI70" i="6"/>
  <c r="HH70" i="6"/>
  <c r="HI78" i="6"/>
  <c r="HH78" i="6"/>
  <c r="HI86" i="6"/>
  <c r="HH86" i="6"/>
  <c r="HI94" i="6"/>
  <c r="HH94" i="6"/>
  <c r="HI102" i="6"/>
  <c r="HH102" i="6"/>
  <c r="HI110" i="6"/>
  <c r="HH110" i="6"/>
  <c r="HI118" i="6"/>
  <c r="HH118" i="6"/>
  <c r="HI126" i="6"/>
  <c r="HH126" i="6"/>
  <c r="HI134" i="6"/>
  <c r="HH134" i="6"/>
  <c r="HI142" i="6"/>
  <c r="HH142" i="6"/>
  <c r="HI150" i="6"/>
  <c r="HH150" i="6"/>
  <c r="HI158" i="6"/>
  <c r="HH158" i="6"/>
  <c r="HI166" i="6"/>
  <c r="HH166" i="6"/>
  <c r="HI174" i="6"/>
  <c r="HH174" i="6"/>
  <c r="HI182" i="6"/>
  <c r="HH182" i="6"/>
  <c r="HI190" i="6"/>
  <c r="HH190" i="6"/>
  <c r="HI198" i="6"/>
  <c r="HH198" i="6"/>
  <c r="HI40" i="6"/>
  <c r="HH40" i="6"/>
  <c r="HH7" i="6"/>
  <c r="HI7" i="6"/>
  <c r="HH15" i="6"/>
  <c r="HI15" i="6"/>
  <c r="HH23" i="6"/>
  <c r="HI23" i="6"/>
  <c r="HH31" i="6"/>
  <c r="HI31" i="6"/>
  <c r="HH39" i="6"/>
  <c r="HI39" i="6"/>
  <c r="HH47" i="6"/>
  <c r="HI47" i="6"/>
  <c r="HH55" i="6"/>
  <c r="HI55" i="6"/>
  <c r="HH63" i="6"/>
  <c r="HI63" i="6"/>
  <c r="HH71" i="6"/>
  <c r="HI71" i="6"/>
  <c r="HH79" i="6"/>
  <c r="HI79" i="6"/>
  <c r="HH87" i="6"/>
  <c r="HI87" i="6"/>
  <c r="HH95" i="6"/>
  <c r="HI95" i="6"/>
  <c r="HH103" i="6"/>
  <c r="HI103" i="6"/>
  <c r="HH111" i="6"/>
  <c r="HI111" i="6"/>
  <c r="HH119" i="6"/>
  <c r="HI119" i="6"/>
  <c r="HH127" i="6"/>
  <c r="HI127" i="6"/>
  <c r="HH135" i="6"/>
  <c r="HI135" i="6"/>
  <c r="HH143" i="6"/>
  <c r="HI143" i="6"/>
  <c r="HH151" i="6"/>
  <c r="HI151" i="6"/>
  <c r="HH159" i="6"/>
  <c r="HI159" i="6"/>
  <c r="HH167" i="6"/>
  <c r="HI167" i="6"/>
  <c r="HH175" i="6"/>
  <c r="HI175" i="6"/>
  <c r="HH183" i="6"/>
  <c r="HI183" i="6"/>
  <c r="HH191" i="6"/>
  <c r="HI191" i="6"/>
  <c r="HH199" i="6"/>
  <c r="HI199" i="6"/>
  <c r="HI96" i="6"/>
  <c r="HH96" i="6"/>
  <c r="HI104" i="6"/>
  <c r="HH104" i="6"/>
  <c r="HI112" i="6"/>
  <c r="HH112" i="6"/>
  <c r="HI120" i="6"/>
  <c r="HH120" i="6"/>
  <c r="HI128" i="6"/>
  <c r="HH128" i="6"/>
  <c r="HI136" i="6"/>
  <c r="HH136" i="6"/>
  <c r="HI144" i="6"/>
  <c r="HH144" i="6"/>
  <c r="HI152" i="6"/>
  <c r="HH152" i="6"/>
  <c r="HI160" i="6"/>
  <c r="HH160" i="6"/>
  <c r="HI168" i="6"/>
  <c r="HH168" i="6"/>
  <c r="HI176" i="6"/>
  <c r="HH176" i="6"/>
  <c r="HI184" i="6"/>
  <c r="HH184" i="6"/>
  <c r="HI192" i="6"/>
  <c r="HH192" i="6"/>
  <c r="HI24" i="6"/>
  <c r="HH24" i="6"/>
  <c r="HI48" i="6"/>
  <c r="HH48" i="6"/>
  <c r="HI9" i="6"/>
  <c r="HH9" i="6"/>
  <c r="HI57" i="6"/>
  <c r="HH57" i="6"/>
  <c r="HI89" i="6"/>
  <c r="HH89" i="6"/>
  <c r="HI105" i="6"/>
  <c r="HH105" i="6"/>
  <c r="HI113" i="6"/>
  <c r="HH113" i="6"/>
  <c r="HI121" i="6"/>
  <c r="HH121" i="6"/>
  <c r="HI129" i="6"/>
  <c r="HH129" i="6"/>
  <c r="HI137" i="6"/>
  <c r="HH137" i="6"/>
  <c r="HI145" i="6"/>
  <c r="HH145" i="6"/>
  <c r="HI153" i="6"/>
  <c r="HH153" i="6"/>
  <c r="HI161" i="6"/>
  <c r="HH161" i="6"/>
  <c r="HI169" i="6"/>
  <c r="HH169" i="6"/>
  <c r="HI177" i="6"/>
  <c r="HH177" i="6"/>
  <c r="HI185" i="6"/>
  <c r="HH185" i="6"/>
  <c r="HI193" i="6"/>
  <c r="HH193" i="6"/>
  <c r="HI8" i="6"/>
  <c r="HH8" i="6"/>
  <c r="HI80" i="6"/>
  <c r="HH80" i="6"/>
  <c r="HI25" i="6"/>
  <c r="HH25" i="6"/>
  <c r="HI73" i="6"/>
  <c r="HH73" i="6"/>
  <c r="HI81" i="6"/>
  <c r="HH81" i="6"/>
  <c r="HI10" i="6"/>
  <c r="HH10" i="6"/>
  <c r="HI18" i="6"/>
  <c r="HH18" i="6"/>
  <c r="HI34" i="6"/>
  <c r="HH34" i="6"/>
  <c r="HI50" i="6"/>
  <c r="HH50" i="6"/>
  <c r="HI66" i="6"/>
  <c r="HH66" i="6"/>
  <c r="HI74" i="6"/>
  <c r="HH74" i="6"/>
  <c r="HI82" i="6"/>
  <c r="HH82" i="6"/>
  <c r="HI90" i="6"/>
  <c r="HH90" i="6"/>
  <c r="HI98" i="6"/>
  <c r="HH98" i="6"/>
  <c r="HI106" i="6"/>
  <c r="HH106" i="6"/>
  <c r="HI114" i="6"/>
  <c r="HH114" i="6"/>
  <c r="HI122" i="6"/>
  <c r="HH122" i="6"/>
  <c r="HI138" i="6"/>
  <c r="HH138" i="6"/>
  <c r="HI146" i="6"/>
  <c r="HH146" i="6"/>
  <c r="HI154" i="6"/>
  <c r="HH154" i="6"/>
  <c r="HI162" i="6"/>
  <c r="HH162" i="6"/>
  <c r="HI170" i="6"/>
  <c r="HH170" i="6"/>
  <c r="HI178" i="6"/>
  <c r="HH178" i="6"/>
  <c r="HI186" i="6"/>
  <c r="HH186" i="6"/>
  <c r="HI194" i="6"/>
  <c r="HH194" i="6"/>
  <c r="HI16" i="6"/>
  <c r="HH16" i="6"/>
  <c r="HI64" i="6"/>
  <c r="HH64" i="6"/>
  <c r="HI17" i="6"/>
  <c r="HH17" i="6"/>
  <c r="HI65" i="6"/>
  <c r="HH65" i="6"/>
  <c r="HI97" i="6"/>
  <c r="HH97" i="6"/>
  <c r="HI2" i="6"/>
  <c r="HH2" i="6"/>
  <c r="HI26" i="6"/>
  <c r="HH26" i="6"/>
  <c r="HI42" i="6"/>
  <c r="HH42" i="6"/>
  <c r="HI58" i="6"/>
  <c r="HH58" i="6"/>
  <c r="HH3" i="6"/>
  <c r="HI3" i="6"/>
  <c r="HH11" i="6"/>
  <c r="HI11" i="6"/>
  <c r="HH19" i="6"/>
  <c r="HI19" i="6"/>
  <c r="HH27" i="6"/>
  <c r="HI27" i="6"/>
  <c r="HH35" i="6"/>
  <c r="HI35" i="6"/>
  <c r="HH43" i="6"/>
  <c r="HI43" i="6"/>
  <c r="HH51" i="6"/>
  <c r="HI51" i="6"/>
  <c r="HH59" i="6"/>
  <c r="HI59" i="6"/>
  <c r="HH67" i="6"/>
  <c r="HI67" i="6"/>
  <c r="HH75" i="6"/>
  <c r="HI75" i="6"/>
  <c r="HH83" i="6"/>
  <c r="HI83" i="6"/>
  <c r="HH91" i="6"/>
  <c r="HI91" i="6"/>
  <c r="HH99" i="6"/>
  <c r="HI99" i="6"/>
  <c r="HH107" i="6"/>
  <c r="HI107" i="6"/>
  <c r="HH115" i="6"/>
  <c r="HI115" i="6"/>
  <c r="HH123" i="6"/>
  <c r="HI123" i="6"/>
  <c r="HH131" i="6"/>
  <c r="HI131" i="6"/>
  <c r="HH139" i="6"/>
  <c r="HI139" i="6"/>
  <c r="HH147" i="6"/>
  <c r="HI147" i="6"/>
  <c r="HH155" i="6"/>
  <c r="HI155" i="6"/>
  <c r="HH163" i="6"/>
  <c r="HI163" i="6"/>
  <c r="HH171" i="6"/>
  <c r="HI171" i="6"/>
  <c r="HH179" i="6"/>
  <c r="HI179" i="6"/>
  <c r="HH187" i="6"/>
  <c r="HI187" i="6"/>
  <c r="HH195" i="6"/>
  <c r="HI195" i="6"/>
  <c r="HF10" i="6"/>
  <c r="HF58" i="6"/>
  <c r="HF44" i="6"/>
  <c r="HF68" i="6"/>
  <c r="HF108" i="6"/>
  <c r="HF140" i="6"/>
  <c r="HF180" i="6"/>
  <c r="HF196" i="6"/>
  <c r="HF5" i="6"/>
  <c r="HF13" i="6"/>
  <c r="HF21" i="6"/>
  <c r="HF29" i="6"/>
  <c r="HF37" i="6"/>
  <c r="HF45" i="6"/>
  <c r="HF53" i="6"/>
  <c r="HF61" i="6"/>
  <c r="HF69" i="6"/>
  <c r="HF77" i="6"/>
  <c r="HF85" i="6"/>
  <c r="HF93" i="6"/>
  <c r="HF101" i="6"/>
  <c r="HF109" i="6"/>
  <c r="HF117" i="6"/>
  <c r="HF125" i="6"/>
  <c r="HF133" i="6"/>
  <c r="HF141" i="6"/>
  <c r="HF149" i="6"/>
  <c r="HF157" i="6"/>
  <c r="HF165" i="6"/>
  <c r="HF173" i="6"/>
  <c r="HF181" i="6"/>
  <c r="HF189" i="6"/>
  <c r="HF197" i="6"/>
  <c r="HF34" i="6"/>
  <c r="HF12" i="6"/>
  <c r="HF36" i="6"/>
  <c r="HF84" i="6"/>
  <c r="HF124" i="6"/>
  <c r="HF172" i="6"/>
  <c r="HF188" i="6"/>
  <c r="HF6" i="6"/>
  <c r="HF14" i="6"/>
  <c r="HF22" i="6"/>
  <c r="HF30" i="6"/>
  <c r="HF38" i="6"/>
  <c r="HF46" i="6"/>
  <c r="HF54" i="6"/>
  <c r="HF62" i="6"/>
  <c r="HF70" i="6"/>
  <c r="HF78" i="6"/>
  <c r="HF86" i="6"/>
  <c r="HF94" i="6"/>
  <c r="HF102" i="6"/>
  <c r="HF110" i="6"/>
  <c r="HF118" i="6"/>
  <c r="HF126" i="6"/>
  <c r="HF134" i="6"/>
  <c r="HF142" i="6"/>
  <c r="HF150" i="6"/>
  <c r="HF158" i="6"/>
  <c r="HF166" i="6"/>
  <c r="HF174" i="6"/>
  <c r="HF182" i="6"/>
  <c r="HF190" i="6"/>
  <c r="HF198" i="6"/>
  <c r="HF50" i="6"/>
  <c r="HF20" i="6"/>
  <c r="HF60" i="6"/>
  <c r="HF100" i="6"/>
  <c r="HF148" i="6"/>
  <c r="HF31" i="6"/>
  <c r="HF95" i="6"/>
  <c r="HF151" i="6"/>
  <c r="HF159" i="6"/>
  <c r="HF167" i="6"/>
  <c r="HF175" i="6"/>
  <c r="HF183" i="6"/>
  <c r="HF191" i="6"/>
  <c r="HF199" i="6"/>
  <c r="HF2" i="6"/>
  <c r="HF42" i="6"/>
  <c r="HF4" i="6"/>
  <c r="HF52" i="6"/>
  <c r="HF92" i="6"/>
  <c r="HF132" i="6"/>
  <c r="HF164" i="6"/>
  <c r="HF23" i="6"/>
  <c r="HF39" i="6"/>
  <c r="HF55" i="6"/>
  <c r="HF71" i="6"/>
  <c r="HF87" i="6"/>
  <c r="HF111" i="6"/>
  <c r="HF127" i="6"/>
  <c r="HF143" i="6"/>
  <c r="HF8" i="6"/>
  <c r="HF16" i="6"/>
  <c r="HF24" i="6"/>
  <c r="HF32" i="6"/>
  <c r="HF40" i="6"/>
  <c r="HF48" i="6"/>
  <c r="HF56" i="6"/>
  <c r="HF64" i="6"/>
  <c r="HF72" i="6"/>
  <c r="HF80" i="6"/>
  <c r="HF88" i="6"/>
  <c r="HF96" i="6"/>
  <c r="HF104" i="6"/>
  <c r="HF112" i="6"/>
  <c r="HF120" i="6"/>
  <c r="HF128" i="6"/>
  <c r="HF136" i="6"/>
  <c r="HF144" i="6"/>
  <c r="HF152" i="6"/>
  <c r="HF160" i="6"/>
  <c r="HF168" i="6"/>
  <c r="HF176" i="6"/>
  <c r="HF184" i="6"/>
  <c r="HF192" i="6"/>
  <c r="HF26" i="6"/>
  <c r="HF28" i="6"/>
  <c r="HF76" i="6"/>
  <c r="HF116" i="6"/>
  <c r="HF156" i="6"/>
  <c r="HF7" i="6"/>
  <c r="HF15" i="6"/>
  <c r="HF47" i="6"/>
  <c r="HF63" i="6"/>
  <c r="HF79" i="6"/>
  <c r="HF103" i="6"/>
  <c r="HF119" i="6"/>
  <c r="HF135" i="6"/>
  <c r="HF9" i="6"/>
  <c r="HF17" i="6"/>
  <c r="HF25" i="6"/>
  <c r="HF33" i="6"/>
  <c r="HF41" i="6"/>
  <c r="HF49" i="6"/>
  <c r="HF57" i="6"/>
  <c r="HF65" i="6"/>
  <c r="HF73" i="6"/>
  <c r="HF81" i="6"/>
  <c r="HF89" i="6"/>
  <c r="HF97" i="6"/>
  <c r="HF105" i="6"/>
  <c r="HF113" i="6"/>
  <c r="HF121" i="6"/>
  <c r="HF129" i="6"/>
  <c r="HF137" i="6"/>
  <c r="HF145" i="6"/>
  <c r="HF153" i="6"/>
  <c r="HF161" i="6"/>
  <c r="HF169" i="6"/>
  <c r="HF177" i="6"/>
  <c r="HF185" i="6"/>
  <c r="HF193" i="6"/>
  <c r="HF18" i="6"/>
  <c r="HF74" i="6"/>
  <c r="HF90" i="6"/>
  <c r="HF106" i="6"/>
  <c r="HF122" i="6"/>
  <c r="HF138" i="6"/>
  <c r="HF154" i="6"/>
  <c r="HF170" i="6"/>
  <c r="HF186" i="6"/>
  <c r="HF194" i="6"/>
  <c r="HF66" i="6"/>
  <c r="HF82" i="6"/>
  <c r="HF98" i="6"/>
  <c r="HF114" i="6"/>
  <c r="HF146" i="6"/>
  <c r="HF162" i="6"/>
  <c r="HF178" i="6"/>
  <c r="HF3" i="6"/>
  <c r="HF11" i="6"/>
  <c r="HF19" i="6"/>
  <c r="HF27" i="6"/>
  <c r="HF35" i="6"/>
  <c r="HF43" i="6"/>
  <c r="HF51" i="6"/>
  <c r="HF59" i="6"/>
  <c r="HF67" i="6"/>
  <c r="HF75" i="6"/>
  <c r="HF83" i="6"/>
  <c r="HF91" i="6"/>
  <c r="HF99" i="6"/>
  <c r="HF107" i="6"/>
  <c r="HF115" i="6"/>
  <c r="HF123" i="6"/>
  <c r="HF131" i="6"/>
  <c r="HF139" i="6"/>
  <c r="HF147" i="6"/>
  <c r="HF155" i="6"/>
  <c r="HF163" i="6"/>
  <c r="HF171" i="6"/>
  <c r="HF179" i="6"/>
  <c r="HF187" i="6"/>
  <c r="HF195" i="6"/>
  <c r="GY14" i="6"/>
  <c r="GZ14" i="6"/>
  <c r="GY2" i="6"/>
  <c r="GZ2" i="6"/>
  <c r="GZ10" i="6"/>
  <c r="GY10" i="6"/>
  <c r="GZ3" i="6"/>
  <c r="GY3" i="6"/>
  <c r="GZ11" i="6"/>
  <c r="GY11" i="6"/>
  <c r="GZ43" i="6"/>
  <c r="GY43" i="6"/>
  <c r="GZ12" i="6"/>
  <c r="GY12" i="6"/>
  <c r="GZ28" i="6"/>
  <c r="GY28" i="6"/>
  <c r="GZ36" i="6"/>
  <c r="GY36" i="6"/>
  <c r="GZ5" i="6"/>
  <c r="GY5" i="6"/>
  <c r="GZ13" i="6"/>
  <c r="GY13" i="6"/>
  <c r="GZ21" i="6"/>
  <c r="GY21" i="6"/>
  <c r="GZ29" i="6"/>
  <c r="GY29" i="6"/>
  <c r="GZ37" i="6"/>
  <c r="GY37" i="6"/>
  <c r="GZ45" i="6"/>
  <c r="GY45" i="6"/>
  <c r="GZ53" i="6"/>
  <c r="GY53" i="6"/>
  <c r="GZ61" i="6"/>
  <c r="GY61" i="6"/>
  <c r="GZ69" i="6"/>
  <c r="GY69" i="6"/>
  <c r="GZ77" i="6"/>
  <c r="GY77" i="6"/>
  <c r="GY85" i="6"/>
  <c r="GZ85" i="6"/>
  <c r="GZ93" i="6"/>
  <c r="GY93" i="6"/>
  <c r="GZ101" i="6"/>
  <c r="GY101" i="6"/>
  <c r="GZ109" i="6"/>
  <c r="GY109" i="6"/>
  <c r="GZ117" i="6"/>
  <c r="GY117" i="6"/>
  <c r="GZ125" i="6"/>
  <c r="GY125" i="6"/>
  <c r="GZ133" i="6"/>
  <c r="GY133" i="6"/>
  <c r="GZ141" i="6"/>
  <c r="GY141" i="6"/>
  <c r="GZ149" i="6"/>
  <c r="GY149" i="6"/>
  <c r="GZ157" i="6"/>
  <c r="GY157" i="6"/>
  <c r="GZ165" i="6"/>
  <c r="GY165" i="6"/>
  <c r="GZ173" i="6"/>
  <c r="GY173" i="6"/>
  <c r="GZ181" i="6"/>
  <c r="GY181" i="6"/>
  <c r="GZ189" i="6"/>
  <c r="GY189" i="6"/>
  <c r="GZ197" i="6"/>
  <c r="GY197" i="6"/>
  <c r="GZ30" i="6"/>
  <c r="GY30" i="6"/>
  <c r="GZ46" i="6"/>
  <c r="GY46" i="6"/>
  <c r="GZ62" i="6"/>
  <c r="GY62" i="6"/>
  <c r="GY78" i="6"/>
  <c r="GZ78" i="6"/>
  <c r="GZ86" i="6"/>
  <c r="GY86" i="6"/>
  <c r="GZ94" i="6"/>
  <c r="GY94" i="6"/>
  <c r="GZ102" i="6"/>
  <c r="GY102" i="6"/>
  <c r="GZ110" i="6"/>
  <c r="GY110" i="6"/>
  <c r="GZ118" i="6"/>
  <c r="GY118" i="6"/>
  <c r="GZ126" i="6"/>
  <c r="GY126" i="6"/>
  <c r="GZ134" i="6"/>
  <c r="GY134" i="6"/>
  <c r="GZ142" i="6"/>
  <c r="GY142" i="6"/>
  <c r="GZ150" i="6"/>
  <c r="GY150" i="6"/>
  <c r="GZ158" i="6"/>
  <c r="GY158" i="6"/>
  <c r="GZ166" i="6"/>
  <c r="GY166" i="6"/>
  <c r="GZ174" i="6"/>
  <c r="GY174" i="6"/>
  <c r="GZ182" i="6"/>
  <c r="GY182" i="6"/>
  <c r="GZ190" i="6"/>
  <c r="GY190" i="6"/>
  <c r="GZ198" i="6"/>
  <c r="GY198" i="6"/>
  <c r="GY6" i="6"/>
  <c r="GZ6" i="6"/>
  <c r="GZ22" i="6"/>
  <c r="GY22" i="6"/>
  <c r="GZ38" i="6"/>
  <c r="GY38" i="6"/>
  <c r="GZ54" i="6"/>
  <c r="GY54" i="6"/>
  <c r="GZ70" i="6"/>
  <c r="GY70" i="6"/>
  <c r="GZ7" i="6"/>
  <c r="GY7" i="6"/>
  <c r="GZ15" i="6"/>
  <c r="GY15" i="6"/>
  <c r="GZ23" i="6"/>
  <c r="GY23" i="6"/>
  <c r="GZ31" i="6"/>
  <c r="GY31" i="6"/>
  <c r="GZ39" i="6"/>
  <c r="GY39" i="6"/>
  <c r="GZ47" i="6"/>
  <c r="GY47" i="6"/>
  <c r="GZ55" i="6"/>
  <c r="GY55" i="6"/>
  <c r="GZ63" i="6"/>
  <c r="GY63" i="6"/>
  <c r="GZ71" i="6"/>
  <c r="GY71" i="6"/>
  <c r="GZ79" i="6"/>
  <c r="GY79" i="6"/>
  <c r="GZ87" i="6"/>
  <c r="GY87" i="6"/>
  <c r="GZ95" i="6"/>
  <c r="GY95" i="6"/>
  <c r="GZ103" i="6"/>
  <c r="GY103" i="6"/>
  <c r="GZ111" i="6"/>
  <c r="GY111" i="6"/>
  <c r="GZ119" i="6"/>
  <c r="GY119" i="6"/>
  <c r="GZ127" i="6"/>
  <c r="GY127" i="6"/>
  <c r="GZ135" i="6"/>
  <c r="GY135" i="6"/>
  <c r="GZ143" i="6"/>
  <c r="GY143" i="6"/>
  <c r="GZ151" i="6"/>
  <c r="GY151" i="6"/>
  <c r="GZ159" i="6"/>
  <c r="GY159" i="6"/>
  <c r="GZ167" i="6"/>
  <c r="GY167" i="6"/>
  <c r="GZ175" i="6"/>
  <c r="GY175" i="6"/>
  <c r="GZ183" i="6"/>
  <c r="GY183" i="6"/>
  <c r="GZ191" i="6"/>
  <c r="GY191" i="6"/>
  <c r="GZ199" i="6"/>
  <c r="GY199" i="6"/>
  <c r="GZ24" i="6"/>
  <c r="GY24" i="6"/>
  <c r="GZ32" i="6"/>
  <c r="GY32" i="6"/>
  <c r="GZ48" i="6"/>
  <c r="GY48" i="6"/>
  <c r="GZ56" i="6"/>
  <c r="GY56" i="6"/>
  <c r="GZ64" i="6"/>
  <c r="GY64" i="6"/>
  <c r="GZ72" i="6"/>
  <c r="GY72" i="6"/>
  <c r="GZ80" i="6"/>
  <c r="GY80" i="6"/>
  <c r="GZ88" i="6"/>
  <c r="GY88" i="6"/>
  <c r="GZ96" i="6"/>
  <c r="GY96" i="6"/>
  <c r="GZ104" i="6"/>
  <c r="GY104" i="6"/>
  <c r="GZ112" i="6"/>
  <c r="GY112" i="6"/>
  <c r="GZ120" i="6"/>
  <c r="GY120" i="6"/>
  <c r="GZ128" i="6"/>
  <c r="GY128" i="6"/>
  <c r="GZ136" i="6"/>
  <c r="GY136" i="6"/>
  <c r="GZ144" i="6"/>
  <c r="GY144" i="6"/>
  <c r="GZ152" i="6"/>
  <c r="GY152" i="6"/>
  <c r="GZ160" i="6"/>
  <c r="GY160" i="6"/>
  <c r="GZ168" i="6"/>
  <c r="GY168" i="6"/>
  <c r="GZ176" i="6"/>
  <c r="GY176" i="6"/>
  <c r="GZ184" i="6"/>
  <c r="GY184" i="6"/>
  <c r="GZ192" i="6"/>
  <c r="GY192" i="6"/>
  <c r="GZ16" i="6"/>
  <c r="GY16" i="6"/>
  <c r="GZ40" i="6"/>
  <c r="GY40" i="6"/>
  <c r="GZ9" i="6"/>
  <c r="GY9" i="6"/>
  <c r="GZ17" i="6"/>
  <c r="GY17" i="6"/>
  <c r="GZ25" i="6"/>
  <c r="GY25" i="6"/>
  <c r="GZ33" i="6"/>
  <c r="GY33" i="6"/>
  <c r="GZ41" i="6"/>
  <c r="GY41" i="6"/>
  <c r="GZ49" i="6"/>
  <c r="GY49" i="6"/>
  <c r="GZ57" i="6"/>
  <c r="GY57" i="6"/>
  <c r="GZ65" i="6"/>
  <c r="GY65" i="6"/>
  <c r="GZ73" i="6"/>
  <c r="GY73" i="6"/>
  <c r="GZ81" i="6"/>
  <c r="GY81" i="6"/>
  <c r="GZ89" i="6"/>
  <c r="GY89" i="6"/>
  <c r="GZ97" i="6"/>
  <c r="GY97" i="6"/>
  <c r="GZ105" i="6"/>
  <c r="GY105" i="6"/>
  <c r="GZ113" i="6"/>
  <c r="GY113" i="6"/>
  <c r="GZ121" i="6"/>
  <c r="GY121" i="6"/>
  <c r="GZ129" i="6"/>
  <c r="GY129" i="6"/>
  <c r="GZ137" i="6"/>
  <c r="GY137" i="6"/>
  <c r="GZ145" i="6"/>
  <c r="GY145" i="6"/>
  <c r="GZ153" i="6"/>
  <c r="GY153" i="6"/>
  <c r="GZ161" i="6"/>
  <c r="GY161" i="6"/>
  <c r="GZ169" i="6"/>
  <c r="GY169" i="6"/>
  <c r="GZ177" i="6"/>
  <c r="GY177" i="6"/>
  <c r="GZ185" i="6"/>
  <c r="GY185" i="6"/>
  <c r="GZ193" i="6"/>
  <c r="GY193" i="6"/>
  <c r="GZ34" i="6"/>
  <c r="GY34" i="6"/>
  <c r="GZ42" i="6"/>
  <c r="GY42" i="6"/>
  <c r="GZ50" i="6"/>
  <c r="GY50" i="6"/>
  <c r="GZ58" i="6"/>
  <c r="GY58" i="6"/>
  <c r="GZ66" i="6"/>
  <c r="GY66" i="6"/>
  <c r="GZ74" i="6"/>
  <c r="GY74" i="6"/>
  <c r="GY82" i="6"/>
  <c r="GZ82" i="6"/>
  <c r="GZ90" i="6"/>
  <c r="GY90" i="6"/>
  <c r="GZ98" i="6"/>
  <c r="GY98" i="6"/>
  <c r="GZ106" i="6"/>
  <c r="GY106" i="6"/>
  <c r="GZ114" i="6"/>
  <c r="GY114" i="6"/>
  <c r="GZ122" i="6"/>
  <c r="GY122" i="6"/>
  <c r="GZ138" i="6"/>
  <c r="GY138" i="6"/>
  <c r="GZ146" i="6"/>
  <c r="GY146" i="6"/>
  <c r="GZ154" i="6"/>
  <c r="GY154" i="6"/>
  <c r="GZ162" i="6"/>
  <c r="GY162" i="6"/>
  <c r="GZ170" i="6"/>
  <c r="GY170" i="6"/>
  <c r="GZ178" i="6"/>
  <c r="GY178" i="6"/>
  <c r="GZ186" i="6"/>
  <c r="GY186" i="6"/>
  <c r="GZ194" i="6"/>
  <c r="GY194" i="6"/>
  <c r="GZ8" i="6"/>
  <c r="GY8" i="6"/>
  <c r="GY18" i="6"/>
  <c r="GZ18" i="6"/>
  <c r="GZ19" i="6"/>
  <c r="GY19" i="6"/>
  <c r="GZ51" i="6"/>
  <c r="GY51" i="6"/>
  <c r="GZ59" i="6"/>
  <c r="GY59" i="6"/>
  <c r="GZ67" i="6"/>
  <c r="GY67" i="6"/>
  <c r="GZ75" i="6"/>
  <c r="GY75" i="6"/>
  <c r="GZ83" i="6"/>
  <c r="GY83" i="6"/>
  <c r="GZ91" i="6"/>
  <c r="GY91" i="6"/>
  <c r="GZ99" i="6"/>
  <c r="GY99" i="6"/>
  <c r="GZ107" i="6"/>
  <c r="GY107" i="6"/>
  <c r="GZ115" i="6"/>
  <c r="GY115" i="6"/>
  <c r="GZ123" i="6"/>
  <c r="GY123" i="6"/>
  <c r="GZ131" i="6"/>
  <c r="GY131" i="6"/>
  <c r="GZ139" i="6"/>
  <c r="GY139" i="6"/>
  <c r="GZ147" i="6"/>
  <c r="GY147" i="6"/>
  <c r="GZ155" i="6"/>
  <c r="GY155" i="6"/>
  <c r="GZ163" i="6"/>
  <c r="GY163" i="6"/>
  <c r="GZ171" i="6"/>
  <c r="GY171" i="6"/>
  <c r="GZ179" i="6"/>
  <c r="GY179" i="6"/>
  <c r="GZ187" i="6"/>
  <c r="GY187" i="6"/>
  <c r="GZ195" i="6"/>
  <c r="GY195" i="6"/>
  <c r="GZ26" i="6"/>
  <c r="GY26" i="6"/>
  <c r="GZ27" i="6"/>
  <c r="GY27" i="6"/>
  <c r="GZ35" i="6"/>
  <c r="GY35" i="6"/>
  <c r="GZ4" i="6"/>
  <c r="GY4" i="6"/>
  <c r="GZ20" i="6"/>
  <c r="GY20" i="6"/>
  <c r="GZ44" i="6"/>
  <c r="GY44" i="6"/>
  <c r="GZ52" i="6"/>
  <c r="GY52" i="6"/>
  <c r="GZ60" i="6"/>
  <c r="GY60" i="6"/>
  <c r="GZ68" i="6"/>
  <c r="GY68" i="6"/>
  <c r="GZ76" i="6"/>
  <c r="GY76" i="6"/>
  <c r="GZ84" i="6"/>
  <c r="GY84" i="6"/>
  <c r="GZ92" i="6"/>
  <c r="GY92" i="6"/>
  <c r="GZ100" i="6"/>
  <c r="GY100" i="6"/>
  <c r="GZ108" i="6"/>
  <c r="GY108" i="6"/>
  <c r="GZ116" i="6"/>
  <c r="GY116" i="6"/>
  <c r="GZ124" i="6"/>
  <c r="GY124" i="6"/>
  <c r="GZ132" i="6"/>
  <c r="GY132" i="6"/>
  <c r="GZ140" i="6"/>
  <c r="GY140" i="6"/>
  <c r="GZ148" i="6"/>
  <c r="GY148" i="6"/>
  <c r="GZ156" i="6"/>
  <c r="GY156" i="6"/>
  <c r="GZ164" i="6"/>
  <c r="GY164" i="6"/>
  <c r="GZ172" i="6"/>
  <c r="GY172" i="6"/>
  <c r="GZ180" i="6"/>
  <c r="GY180" i="6"/>
  <c r="GZ188" i="6"/>
  <c r="GY188" i="6"/>
  <c r="GZ196" i="6"/>
  <c r="GY196" i="6"/>
  <c r="GR70" i="6"/>
  <c r="GQ70" i="6"/>
  <c r="GR110" i="6"/>
  <c r="GQ110" i="6"/>
  <c r="GR158" i="6"/>
  <c r="GQ158" i="6"/>
  <c r="GR7" i="6"/>
  <c r="GQ7" i="6"/>
  <c r="GR15" i="6"/>
  <c r="GQ15" i="6"/>
  <c r="GR23" i="6"/>
  <c r="GQ23" i="6"/>
  <c r="GR31" i="6"/>
  <c r="GQ31" i="6"/>
  <c r="GR39" i="6"/>
  <c r="GQ39" i="6"/>
  <c r="GR47" i="6"/>
  <c r="GQ47" i="6"/>
  <c r="GR55" i="6"/>
  <c r="GQ55" i="6"/>
  <c r="GQ63" i="6"/>
  <c r="GR63" i="6"/>
  <c r="GQ71" i="6"/>
  <c r="GR71" i="6"/>
  <c r="GQ79" i="6"/>
  <c r="GR79" i="6"/>
  <c r="GQ87" i="6"/>
  <c r="GR87" i="6"/>
  <c r="GQ95" i="6"/>
  <c r="GR95" i="6"/>
  <c r="GQ103" i="6"/>
  <c r="GR103" i="6"/>
  <c r="GQ111" i="6"/>
  <c r="GR111" i="6"/>
  <c r="GQ119" i="6"/>
  <c r="GR119" i="6"/>
  <c r="GQ127" i="6"/>
  <c r="GR127" i="6"/>
  <c r="GQ135" i="6"/>
  <c r="GR135" i="6"/>
  <c r="GQ143" i="6"/>
  <c r="GR143" i="6"/>
  <c r="GQ151" i="6"/>
  <c r="GR151" i="6"/>
  <c r="GQ159" i="6"/>
  <c r="GR159" i="6"/>
  <c r="GQ167" i="6"/>
  <c r="GR167" i="6"/>
  <c r="GQ175" i="6"/>
  <c r="GR175" i="6"/>
  <c r="GQ183" i="6"/>
  <c r="GR183" i="6"/>
  <c r="GQ191" i="6"/>
  <c r="GR191" i="6"/>
  <c r="GQ199" i="6"/>
  <c r="GR199" i="6"/>
  <c r="GQ62" i="6"/>
  <c r="GR62" i="6"/>
  <c r="GR126" i="6"/>
  <c r="GQ126" i="6"/>
  <c r="GR198" i="6"/>
  <c r="GQ198" i="6"/>
  <c r="GR24" i="6"/>
  <c r="GQ24" i="6"/>
  <c r="GQ80" i="6"/>
  <c r="GR80" i="6"/>
  <c r="GQ88" i="6"/>
  <c r="GR88" i="6"/>
  <c r="GQ96" i="6"/>
  <c r="GR96" i="6"/>
  <c r="GQ104" i="6"/>
  <c r="GR104" i="6"/>
  <c r="GQ112" i="6"/>
  <c r="GR112" i="6"/>
  <c r="GQ120" i="6"/>
  <c r="GR120" i="6"/>
  <c r="GQ128" i="6"/>
  <c r="GR128" i="6"/>
  <c r="GQ136" i="6"/>
  <c r="GR136" i="6"/>
  <c r="GQ144" i="6"/>
  <c r="GR144" i="6"/>
  <c r="GQ152" i="6"/>
  <c r="GR152" i="6"/>
  <c r="GQ160" i="6"/>
  <c r="GR160" i="6"/>
  <c r="GQ168" i="6"/>
  <c r="GR168" i="6"/>
  <c r="GQ176" i="6"/>
  <c r="GR176" i="6"/>
  <c r="GQ184" i="6"/>
  <c r="GR184" i="6"/>
  <c r="GQ192" i="6"/>
  <c r="GR192" i="6"/>
  <c r="GR6" i="6"/>
  <c r="GQ6" i="6"/>
  <c r="GR30" i="6"/>
  <c r="GQ30" i="6"/>
  <c r="GR134" i="6"/>
  <c r="GQ134" i="6"/>
  <c r="GR182" i="6"/>
  <c r="GQ182" i="6"/>
  <c r="GQ72" i="6"/>
  <c r="GR72" i="6"/>
  <c r="GR33" i="6"/>
  <c r="GQ33" i="6"/>
  <c r="GR65" i="6"/>
  <c r="GQ65" i="6"/>
  <c r="GR73" i="6"/>
  <c r="GQ73" i="6"/>
  <c r="GR81" i="6"/>
  <c r="GQ81" i="6"/>
  <c r="GR89" i="6"/>
  <c r="GQ89" i="6"/>
  <c r="GR97" i="6"/>
  <c r="GQ97" i="6"/>
  <c r="GR105" i="6"/>
  <c r="GQ105" i="6"/>
  <c r="GR113" i="6"/>
  <c r="GQ113" i="6"/>
  <c r="GR121" i="6"/>
  <c r="GQ121" i="6"/>
  <c r="GR129" i="6"/>
  <c r="GQ129" i="6"/>
  <c r="GR137" i="6"/>
  <c r="GQ137" i="6"/>
  <c r="GR145" i="6"/>
  <c r="GQ145" i="6"/>
  <c r="GR153" i="6"/>
  <c r="GQ153" i="6"/>
  <c r="GR161" i="6"/>
  <c r="GQ161" i="6"/>
  <c r="GR169" i="6"/>
  <c r="GQ169" i="6"/>
  <c r="GR177" i="6"/>
  <c r="GQ177" i="6"/>
  <c r="GR185" i="6"/>
  <c r="GQ185" i="6"/>
  <c r="GR193" i="6"/>
  <c r="GQ193" i="6"/>
  <c r="GR14" i="6"/>
  <c r="GQ14" i="6"/>
  <c r="GR38" i="6"/>
  <c r="GQ38" i="6"/>
  <c r="GR94" i="6"/>
  <c r="GQ94" i="6"/>
  <c r="GR190" i="6"/>
  <c r="GQ190" i="6"/>
  <c r="GR40" i="6"/>
  <c r="GQ40" i="6"/>
  <c r="GR48" i="6"/>
  <c r="GQ48" i="6"/>
  <c r="GR17" i="6"/>
  <c r="GQ17" i="6"/>
  <c r="GR41" i="6"/>
  <c r="GQ41" i="6"/>
  <c r="GR2" i="6"/>
  <c r="GQ2" i="6"/>
  <c r="GR18" i="6"/>
  <c r="GQ18" i="6"/>
  <c r="GR26" i="6"/>
  <c r="GQ26" i="6"/>
  <c r="GR34" i="6"/>
  <c r="GQ34" i="6"/>
  <c r="GR42" i="6"/>
  <c r="GQ42" i="6"/>
  <c r="GR50" i="6"/>
  <c r="GQ50" i="6"/>
  <c r="GR58" i="6"/>
  <c r="GQ58" i="6"/>
  <c r="GQ66" i="6"/>
  <c r="GR66" i="6"/>
  <c r="GR74" i="6"/>
  <c r="GQ74" i="6"/>
  <c r="GR82" i="6"/>
  <c r="GQ82" i="6"/>
  <c r="GR90" i="6"/>
  <c r="GQ90" i="6"/>
  <c r="GQ98" i="6"/>
  <c r="GR98" i="6"/>
  <c r="GQ106" i="6"/>
  <c r="GR106" i="6"/>
  <c r="GR114" i="6"/>
  <c r="GQ114" i="6"/>
  <c r="GR122" i="6"/>
  <c r="GQ122" i="6"/>
  <c r="GQ138" i="6"/>
  <c r="GR138" i="6"/>
  <c r="GR146" i="6"/>
  <c r="GQ146" i="6"/>
  <c r="GR154" i="6"/>
  <c r="GQ154" i="6"/>
  <c r="GQ162" i="6"/>
  <c r="GR162" i="6"/>
  <c r="GQ170" i="6"/>
  <c r="GR170" i="6"/>
  <c r="GR178" i="6"/>
  <c r="GQ178" i="6"/>
  <c r="GR186" i="6"/>
  <c r="GQ186" i="6"/>
  <c r="GQ194" i="6"/>
  <c r="GR194" i="6"/>
  <c r="GR78" i="6"/>
  <c r="GQ78" i="6"/>
  <c r="GR118" i="6"/>
  <c r="GQ118" i="6"/>
  <c r="GR150" i="6"/>
  <c r="GQ150" i="6"/>
  <c r="GR16" i="6"/>
  <c r="GQ16" i="6"/>
  <c r="GR56" i="6"/>
  <c r="GQ56" i="6"/>
  <c r="GQ9" i="6"/>
  <c r="GR9" i="6"/>
  <c r="GR57" i="6"/>
  <c r="GQ57" i="6"/>
  <c r="GR11" i="6"/>
  <c r="GQ11" i="6"/>
  <c r="GR43" i="6"/>
  <c r="GQ43" i="6"/>
  <c r="GR59" i="6"/>
  <c r="GQ59" i="6"/>
  <c r="GQ67" i="6"/>
  <c r="GR67" i="6"/>
  <c r="GQ75" i="6"/>
  <c r="GR75" i="6"/>
  <c r="GQ83" i="6"/>
  <c r="GR83" i="6"/>
  <c r="GQ91" i="6"/>
  <c r="GR91" i="6"/>
  <c r="GQ99" i="6"/>
  <c r="GR99" i="6"/>
  <c r="GQ107" i="6"/>
  <c r="GR107" i="6"/>
  <c r="GQ115" i="6"/>
  <c r="GR115" i="6"/>
  <c r="GQ123" i="6"/>
  <c r="GR123" i="6"/>
  <c r="GQ131" i="6"/>
  <c r="GR131" i="6"/>
  <c r="GQ139" i="6"/>
  <c r="GR139" i="6"/>
  <c r="GQ147" i="6"/>
  <c r="GR147" i="6"/>
  <c r="GQ155" i="6"/>
  <c r="GR155" i="6"/>
  <c r="GQ163" i="6"/>
  <c r="GR163" i="6"/>
  <c r="GQ171" i="6"/>
  <c r="GR171" i="6"/>
  <c r="GQ179" i="6"/>
  <c r="GR179" i="6"/>
  <c r="GQ187" i="6"/>
  <c r="GR187" i="6"/>
  <c r="GQ195" i="6"/>
  <c r="GR195" i="6"/>
  <c r="GR22" i="6"/>
  <c r="GQ22" i="6"/>
  <c r="GR46" i="6"/>
  <c r="GQ46" i="6"/>
  <c r="GR86" i="6"/>
  <c r="GQ86" i="6"/>
  <c r="GR142" i="6"/>
  <c r="GQ142" i="6"/>
  <c r="GR174" i="6"/>
  <c r="GQ174" i="6"/>
  <c r="GR8" i="6"/>
  <c r="GQ8" i="6"/>
  <c r="GR32" i="6"/>
  <c r="GQ32" i="6"/>
  <c r="GQ64" i="6"/>
  <c r="GR64" i="6"/>
  <c r="GQ25" i="6"/>
  <c r="GR25" i="6"/>
  <c r="GR49" i="6"/>
  <c r="GQ49" i="6"/>
  <c r="GR10" i="6"/>
  <c r="GQ10" i="6"/>
  <c r="GR3" i="6"/>
  <c r="GQ3" i="6"/>
  <c r="GR19" i="6"/>
  <c r="GQ19" i="6"/>
  <c r="GR27" i="6"/>
  <c r="GQ27" i="6"/>
  <c r="GR35" i="6"/>
  <c r="GQ35" i="6"/>
  <c r="GR51" i="6"/>
  <c r="GQ51" i="6"/>
  <c r="GR4" i="6"/>
  <c r="GQ4" i="6"/>
  <c r="GR12" i="6"/>
  <c r="GQ12" i="6"/>
  <c r="GR20" i="6"/>
  <c r="GQ20" i="6"/>
  <c r="GR28" i="6"/>
  <c r="GQ28" i="6"/>
  <c r="GR36" i="6"/>
  <c r="GQ36" i="6"/>
  <c r="GR44" i="6"/>
  <c r="GQ44" i="6"/>
  <c r="GR52" i="6"/>
  <c r="GQ52" i="6"/>
  <c r="GQ60" i="6"/>
  <c r="GR60" i="6"/>
  <c r="GQ68" i="6"/>
  <c r="GR68" i="6"/>
  <c r="GQ76" i="6"/>
  <c r="GR76" i="6"/>
  <c r="GQ84" i="6"/>
  <c r="GR84" i="6"/>
  <c r="GQ92" i="6"/>
  <c r="GR92" i="6"/>
  <c r="GQ100" i="6"/>
  <c r="GR100" i="6"/>
  <c r="GQ108" i="6"/>
  <c r="GR108" i="6"/>
  <c r="GQ116" i="6"/>
  <c r="GR116" i="6"/>
  <c r="GQ124" i="6"/>
  <c r="GR124" i="6"/>
  <c r="GQ132" i="6"/>
  <c r="GR132" i="6"/>
  <c r="GQ140" i="6"/>
  <c r="GR140" i="6"/>
  <c r="GQ148" i="6"/>
  <c r="GR148" i="6"/>
  <c r="GQ156" i="6"/>
  <c r="GR156" i="6"/>
  <c r="GQ164" i="6"/>
  <c r="GR164" i="6"/>
  <c r="GQ172" i="6"/>
  <c r="GR172" i="6"/>
  <c r="GQ180" i="6"/>
  <c r="GR180" i="6"/>
  <c r="GQ188" i="6"/>
  <c r="GR188" i="6"/>
  <c r="GQ196" i="6"/>
  <c r="GR196" i="6"/>
  <c r="GR54" i="6"/>
  <c r="GQ54" i="6"/>
  <c r="GR102" i="6"/>
  <c r="GQ102" i="6"/>
  <c r="GR166" i="6"/>
  <c r="GQ166" i="6"/>
  <c r="GR5" i="6"/>
  <c r="GQ5" i="6"/>
  <c r="GQ13" i="6"/>
  <c r="GR13" i="6"/>
  <c r="GR21" i="6"/>
  <c r="GQ21" i="6"/>
  <c r="GR29" i="6"/>
  <c r="GQ29" i="6"/>
  <c r="GR37" i="6"/>
  <c r="GQ37" i="6"/>
  <c r="GR45" i="6"/>
  <c r="GQ45" i="6"/>
  <c r="GR53" i="6"/>
  <c r="GQ53" i="6"/>
  <c r="GQ61" i="6"/>
  <c r="GR61" i="6"/>
  <c r="GR69" i="6"/>
  <c r="GQ69" i="6"/>
  <c r="GR77" i="6"/>
  <c r="GQ77" i="6"/>
  <c r="GR85" i="6"/>
  <c r="GQ85" i="6"/>
  <c r="GR93" i="6"/>
  <c r="GQ93" i="6"/>
  <c r="GR101" i="6"/>
  <c r="GQ101" i="6"/>
  <c r="GR109" i="6"/>
  <c r="GQ109" i="6"/>
  <c r="GR117" i="6"/>
  <c r="GQ117" i="6"/>
  <c r="GR125" i="6"/>
  <c r="GQ125" i="6"/>
  <c r="GR133" i="6"/>
  <c r="GQ133" i="6"/>
  <c r="GR141" i="6"/>
  <c r="GQ141" i="6"/>
  <c r="GR149" i="6"/>
  <c r="GQ149" i="6"/>
  <c r="GR157" i="6"/>
  <c r="GQ157" i="6"/>
  <c r="GR165" i="6"/>
  <c r="GQ165" i="6"/>
  <c r="GR173" i="6"/>
  <c r="GQ173" i="6"/>
  <c r="GR181" i="6"/>
  <c r="GQ181" i="6"/>
  <c r="GR189" i="6"/>
  <c r="GQ189" i="6"/>
  <c r="GR197" i="6"/>
  <c r="GQ197" i="6"/>
  <c r="GK28" i="6"/>
  <c r="GL28" i="6"/>
  <c r="GK44" i="6"/>
  <c r="GL44" i="6"/>
  <c r="GK76" i="6"/>
  <c r="GL76" i="6"/>
  <c r="GL13" i="6"/>
  <c r="GK13" i="6"/>
  <c r="GL29" i="6"/>
  <c r="GK29" i="6"/>
  <c r="GL6" i="6"/>
  <c r="GK6" i="6"/>
  <c r="GL14" i="6"/>
  <c r="GK14" i="6"/>
  <c r="GL22" i="6"/>
  <c r="GK22" i="6"/>
  <c r="GL30" i="6"/>
  <c r="GK30" i="6"/>
  <c r="GL38" i="6"/>
  <c r="GK38" i="6"/>
  <c r="GL46" i="6"/>
  <c r="GK46" i="6"/>
  <c r="GL54" i="6"/>
  <c r="GK54" i="6"/>
  <c r="GL62" i="6"/>
  <c r="GK62" i="6"/>
  <c r="GL70" i="6"/>
  <c r="GK70" i="6"/>
  <c r="GL78" i="6"/>
  <c r="GK78" i="6"/>
  <c r="GL86" i="6"/>
  <c r="GK86" i="6"/>
  <c r="GL94" i="6"/>
  <c r="GK94" i="6"/>
  <c r="GL102" i="6"/>
  <c r="GK102" i="6"/>
  <c r="GL110" i="6"/>
  <c r="GK110" i="6"/>
  <c r="GL118" i="6"/>
  <c r="GK118" i="6"/>
  <c r="GL126" i="6"/>
  <c r="GK126" i="6"/>
  <c r="GL134" i="6"/>
  <c r="GK134" i="6"/>
  <c r="GL142" i="6"/>
  <c r="GK142" i="6"/>
  <c r="GL150" i="6"/>
  <c r="GK150" i="6"/>
  <c r="GL158" i="6"/>
  <c r="GK158" i="6"/>
  <c r="GL166" i="6"/>
  <c r="GK166" i="6"/>
  <c r="GL174" i="6"/>
  <c r="GK174" i="6"/>
  <c r="GL182" i="6"/>
  <c r="GK182" i="6"/>
  <c r="GL190" i="6"/>
  <c r="GK190" i="6"/>
  <c r="GL198" i="6"/>
  <c r="GK198" i="6"/>
  <c r="GK4" i="6"/>
  <c r="GL4" i="6"/>
  <c r="GL7" i="6"/>
  <c r="GK7" i="6"/>
  <c r="GL55" i="6"/>
  <c r="GK55" i="6"/>
  <c r="GL71" i="6"/>
  <c r="GK71" i="6"/>
  <c r="GL79" i="6"/>
  <c r="GK79" i="6"/>
  <c r="GL87" i="6"/>
  <c r="GK87" i="6"/>
  <c r="GL95" i="6"/>
  <c r="GK95" i="6"/>
  <c r="GL103" i="6"/>
  <c r="GK103" i="6"/>
  <c r="GL111" i="6"/>
  <c r="GK111" i="6"/>
  <c r="GL119" i="6"/>
  <c r="GK119" i="6"/>
  <c r="GL127" i="6"/>
  <c r="GK127" i="6"/>
  <c r="GL135" i="6"/>
  <c r="GK135" i="6"/>
  <c r="GL143" i="6"/>
  <c r="GK143" i="6"/>
  <c r="GL151" i="6"/>
  <c r="GK151" i="6"/>
  <c r="GL159" i="6"/>
  <c r="GK159" i="6"/>
  <c r="GL167" i="6"/>
  <c r="GK167" i="6"/>
  <c r="GL175" i="6"/>
  <c r="GK175" i="6"/>
  <c r="GL183" i="6"/>
  <c r="GK183" i="6"/>
  <c r="GL191" i="6"/>
  <c r="GK191" i="6"/>
  <c r="GL199" i="6"/>
  <c r="GK199" i="6"/>
  <c r="GL23" i="6"/>
  <c r="GK23" i="6"/>
  <c r="GL39" i="6"/>
  <c r="GK39" i="6"/>
  <c r="GK16" i="6"/>
  <c r="GL16" i="6"/>
  <c r="GK48" i="6"/>
  <c r="GL48" i="6"/>
  <c r="GK72" i="6"/>
  <c r="GL72" i="6"/>
  <c r="GK96" i="6"/>
  <c r="GL96" i="6"/>
  <c r="GK104" i="6"/>
  <c r="GL104" i="6"/>
  <c r="GK112" i="6"/>
  <c r="GL112" i="6"/>
  <c r="GK120" i="6"/>
  <c r="GL120" i="6"/>
  <c r="GK128" i="6"/>
  <c r="GL128" i="6"/>
  <c r="GK136" i="6"/>
  <c r="GL136" i="6"/>
  <c r="GK144" i="6"/>
  <c r="GL144" i="6"/>
  <c r="GK152" i="6"/>
  <c r="GL152" i="6"/>
  <c r="GK160" i="6"/>
  <c r="GL160" i="6"/>
  <c r="GK168" i="6"/>
  <c r="GL168" i="6"/>
  <c r="GK176" i="6"/>
  <c r="GL176" i="6"/>
  <c r="GK184" i="6"/>
  <c r="GL184" i="6"/>
  <c r="GK192" i="6"/>
  <c r="GL192" i="6"/>
  <c r="GK12" i="6"/>
  <c r="GL12" i="6"/>
  <c r="GL15" i="6"/>
  <c r="GK15" i="6"/>
  <c r="GL47" i="6"/>
  <c r="GK47" i="6"/>
  <c r="GK24" i="6"/>
  <c r="GL24" i="6"/>
  <c r="GK32" i="6"/>
  <c r="GL32" i="6"/>
  <c r="GK56" i="6"/>
  <c r="GL56" i="6"/>
  <c r="GK80" i="6"/>
  <c r="GL80" i="6"/>
  <c r="GL9" i="6"/>
  <c r="GK9" i="6"/>
  <c r="GL17" i="6"/>
  <c r="GK17" i="6"/>
  <c r="GL25" i="6"/>
  <c r="GK25" i="6"/>
  <c r="GL33" i="6"/>
  <c r="GK33" i="6"/>
  <c r="GL41" i="6"/>
  <c r="GK41" i="6"/>
  <c r="GL49" i="6"/>
  <c r="GK49" i="6"/>
  <c r="GL57" i="6"/>
  <c r="GK57" i="6"/>
  <c r="GL65" i="6"/>
  <c r="GK65" i="6"/>
  <c r="GL73" i="6"/>
  <c r="GK73" i="6"/>
  <c r="GL81" i="6"/>
  <c r="GK81" i="6"/>
  <c r="GL89" i="6"/>
  <c r="GK89" i="6"/>
  <c r="GL97" i="6"/>
  <c r="GK97" i="6"/>
  <c r="GL105" i="6"/>
  <c r="GK105" i="6"/>
  <c r="GL113" i="6"/>
  <c r="GK113" i="6"/>
  <c r="GL121" i="6"/>
  <c r="GK121" i="6"/>
  <c r="GL129" i="6"/>
  <c r="GK129" i="6"/>
  <c r="GL137" i="6"/>
  <c r="GK137" i="6"/>
  <c r="GL145" i="6"/>
  <c r="GK145" i="6"/>
  <c r="GL153" i="6"/>
  <c r="GK153" i="6"/>
  <c r="GL161" i="6"/>
  <c r="GK161" i="6"/>
  <c r="GL169" i="6"/>
  <c r="GK169" i="6"/>
  <c r="GL177" i="6"/>
  <c r="GK177" i="6"/>
  <c r="GL185" i="6"/>
  <c r="GK185" i="6"/>
  <c r="GL193" i="6"/>
  <c r="GK193" i="6"/>
  <c r="GL31" i="6"/>
  <c r="GK31" i="6"/>
  <c r="GL63" i="6"/>
  <c r="GK63" i="6"/>
  <c r="GK8" i="6"/>
  <c r="GL8" i="6"/>
  <c r="GK40" i="6"/>
  <c r="GL40" i="6"/>
  <c r="GK64" i="6"/>
  <c r="GL64" i="6"/>
  <c r="GK88" i="6"/>
  <c r="GL88" i="6"/>
  <c r="GL2" i="6"/>
  <c r="GK2" i="6"/>
  <c r="GL10" i="6"/>
  <c r="GK10" i="6"/>
  <c r="GL18" i="6"/>
  <c r="GK18" i="6"/>
  <c r="GL26" i="6"/>
  <c r="GK26" i="6"/>
  <c r="GL34" i="6"/>
  <c r="GK34" i="6"/>
  <c r="GL42" i="6"/>
  <c r="GK42" i="6"/>
  <c r="GL50" i="6"/>
  <c r="GK50" i="6"/>
  <c r="GL58" i="6"/>
  <c r="GK58" i="6"/>
  <c r="GL66" i="6"/>
  <c r="GK66" i="6"/>
  <c r="GL74" i="6"/>
  <c r="GK74" i="6"/>
  <c r="GL82" i="6"/>
  <c r="GK82" i="6"/>
  <c r="GL90" i="6"/>
  <c r="GK90" i="6"/>
  <c r="GL98" i="6"/>
  <c r="GK98" i="6"/>
  <c r="GL106" i="6"/>
  <c r="GK106" i="6"/>
  <c r="GL114" i="6"/>
  <c r="GK114" i="6"/>
  <c r="GL122" i="6"/>
  <c r="GK122" i="6"/>
  <c r="GL138" i="6"/>
  <c r="GK138" i="6"/>
  <c r="GL146" i="6"/>
  <c r="GK146" i="6"/>
  <c r="GL154" i="6"/>
  <c r="GK154" i="6"/>
  <c r="GL162" i="6"/>
  <c r="GK162" i="6"/>
  <c r="GL170" i="6"/>
  <c r="GK170" i="6"/>
  <c r="GL178" i="6"/>
  <c r="GK178" i="6"/>
  <c r="GL186" i="6"/>
  <c r="GK186" i="6"/>
  <c r="GL194" i="6"/>
  <c r="GK194" i="6"/>
  <c r="GL3" i="6"/>
  <c r="GK3" i="6"/>
  <c r="GL11" i="6"/>
  <c r="GK11" i="6"/>
  <c r="GL19" i="6"/>
  <c r="GK19" i="6"/>
  <c r="GL27" i="6"/>
  <c r="GK27" i="6"/>
  <c r="GL35" i="6"/>
  <c r="GK35" i="6"/>
  <c r="GL43" i="6"/>
  <c r="GK43" i="6"/>
  <c r="GL51" i="6"/>
  <c r="GK51" i="6"/>
  <c r="GL59" i="6"/>
  <c r="GK59" i="6"/>
  <c r="GL67" i="6"/>
  <c r="GK67" i="6"/>
  <c r="GL75" i="6"/>
  <c r="GK75" i="6"/>
  <c r="GL83" i="6"/>
  <c r="GK83" i="6"/>
  <c r="GL91" i="6"/>
  <c r="GK91" i="6"/>
  <c r="GL99" i="6"/>
  <c r="GK99" i="6"/>
  <c r="GL107" i="6"/>
  <c r="GK107" i="6"/>
  <c r="GL115" i="6"/>
  <c r="GK115" i="6"/>
  <c r="GL123" i="6"/>
  <c r="GK123" i="6"/>
  <c r="GL131" i="6"/>
  <c r="GK131" i="6"/>
  <c r="GL139" i="6"/>
  <c r="GK139" i="6"/>
  <c r="GL147" i="6"/>
  <c r="GK147" i="6"/>
  <c r="GL155" i="6"/>
  <c r="GK155" i="6"/>
  <c r="GL163" i="6"/>
  <c r="GK163" i="6"/>
  <c r="GL171" i="6"/>
  <c r="GK171" i="6"/>
  <c r="GL179" i="6"/>
  <c r="GK179" i="6"/>
  <c r="GL187" i="6"/>
  <c r="GK187" i="6"/>
  <c r="GL195" i="6"/>
  <c r="GK195" i="6"/>
  <c r="GK20" i="6"/>
  <c r="GL20" i="6"/>
  <c r="GK52" i="6"/>
  <c r="GL52" i="6"/>
  <c r="GK84" i="6"/>
  <c r="GL84" i="6"/>
  <c r="GK92" i="6"/>
  <c r="GL92" i="6"/>
  <c r="GK100" i="6"/>
  <c r="GL100" i="6"/>
  <c r="GK108" i="6"/>
  <c r="GL108" i="6"/>
  <c r="GK116" i="6"/>
  <c r="GL116" i="6"/>
  <c r="GK124" i="6"/>
  <c r="GL124" i="6"/>
  <c r="GK132" i="6"/>
  <c r="GL132" i="6"/>
  <c r="GK140" i="6"/>
  <c r="GL140" i="6"/>
  <c r="GK148" i="6"/>
  <c r="GL148" i="6"/>
  <c r="GK156" i="6"/>
  <c r="GL156" i="6"/>
  <c r="GK164" i="6"/>
  <c r="GL164" i="6"/>
  <c r="GK172" i="6"/>
  <c r="GL172" i="6"/>
  <c r="GK180" i="6"/>
  <c r="GL180" i="6"/>
  <c r="GK188" i="6"/>
  <c r="GL188" i="6"/>
  <c r="GK196" i="6"/>
  <c r="GL196" i="6"/>
  <c r="GK36" i="6"/>
  <c r="GL36" i="6"/>
  <c r="GK60" i="6"/>
  <c r="GL60" i="6"/>
  <c r="GK68" i="6"/>
  <c r="GL68" i="6"/>
  <c r="GL5" i="6"/>
  <c r="GK5" i="6"/>
  <c r="GL21" i="6"/>
  <c r="GK21" i="6"/>
  <c r="GL37" i="6"/>
  <c r="GK37" i="6"/>
  <c r="GL45" i="6"/>
  <c r="GK45" i="6"/>
  <c r="GL53" i="6"/>
  <c r="GK53" i="6"/>
  <c r="GL61" i="6"/>
  <c r="GK61" i="6"/>
  <c r="GL69" i="6"/>
  <c r="GK69" i="6"/>
  <c r="GL77" i="6"/>
  <c r="GK77" i="6"/>
  <c r="GL85" i="6"/>
  <c r="GK85" i="6"/>
  <c r="GL93" i="6"/>
  <c r="GK93" i="6"/>
  <c r="GL101" i="6"/>
  <c r="GK101" i="6"/>
  <c r="GL109" i="6"/>
  <c r="GK109" i="6"/>
  <c r="GL117" i="6"/>
  <c r="GK117" i="6"/>
  <c r="GL125" i="6"/>
  <c r="GK125" i="6"/>
  <c r="GL133" i="6"/>
  <c r="GK133" i="6"/>
  <c r="GL141" i="6"/>
  <c r="GK141" i="6"/>
  <c r="GL149" i="6"/>
  <c r="GK149" i="6"/>
  <c r="GL157" i="6"/>
  <c r="GK157" i="6"/>
  <c r="GL165" i="6"/>
  <c r="GK165" i="6"/>
  <c r="GL173" i="6"/>
  <c r="GK173" i="6"/>
  <c r="GL181" i="6"/>
  <c r="GK181" i="6"/>
  <c r="GL189" i="6"/>
  <c r="GK189" i="6"/>
  <c r="GL197" i="6"/>
  <c r="GK197" i="6"/>
  <c r="GE12" i="6"/>
  <c r="GD12" i="6"/>
  <c r="GM12" i="6"/>
  <c r="GE52" i="6"/>
  <c r="GD52" i="6"/>
  <c r="GM52" i="6"/>
  <c r="GE7" i="6"/>
  <c r="GD7" i="6"/>
  <c r="GM7" i="6"/>
  <c r="GD47" i="6"/>
  <c r="GE47" i="6"/>
  <c r="GM47" i="6"/>
  <c r="GD119" i="6"/>
  <c r="GE119" i="6"/>
  <c r="GM119" i="6"/>
  <c r="GE127" i="6"/>
  <c r="GD127" i="6"/>
  <c r="GM127" i="6"/>
  <c r="GE135" i="6"/>
  <c r="GD135" i="6"/>
  <c r="GM135" i="6"/>
  <c r="GD143" i="6"/>
  <c r="GE143" i="6"/>
  <c r="GM143" i="6"/>
  <c r="GE151" i="6"/>
  <c r="GD151" i="6"/>
  <c r="GM151" i="6"/>
  <c r="GD159" i="6"/>
  <c r="GE159" i="6"/>
  <c r="GM159" i="6"/>
  <c r="GD167" i="6"/>
  <c r="GE167" i="6"/>
  <c r="GM167" i="6"/>
  <c r="GE175" i="6"/>
  <c r="GD175" i="6"/>
  <c r="GM175" i="6"/>
  <c r="GD183" i="6"/>
  <c r="GE183" i="6"/>
  <c r="GM183" i="6"/>
  <c r="GD191" i="6"/>
  <c r="GE191" i="6"/>
  <c r="GM191" i="6"/>
  <c r="GE199" i="6"/>
  <c r="GD199" i="6"/>
  <c r="GM199" i="6"/>
  <c r="GE28" i="6"/>
  <c r="GD28" i="6"/>
  <c r="GM28" i="6"/>
  <c r="GE84" i="6"/>
  <c r="GD84" i="6"/>
  <c r="GM84" i="6"/>
  <c r="GD31" i="6"/>
  <c r="GE31" i="6"/>
  <c r="GM31" i="6"/>
  <c r="GE71" i="6"/>
  <c r="GD71" i="6"/>
  <c r="GM71" i="6"/>
  <c r="GE103" i="6"/>
  <c r="GD103" i="6"/>
  <c r="GM103" i="6"/>
  <c r="GE40" i="6"/>
  <c r="GD40" i="6"/>
  <c r="GM40" i="6"/>
  <c r="GE72" i="6"/>
  <c r="GD72" i="6"/>
  <c r="GM72" i="6"/>
  <c r="GE104" i="6"/>
  <c r="GD104" i="6"/>
  <c r="GM104" i="6"/>
  <c r="GE136" i="6"/>
  <c r="GD136" i="6"/>
  <c r="GM136" i="6"/>
  <c r="GE144" i="6"/>
  <c r="GD144" i="6"/>
  <c r="GM144" i="6"/>
  <c r="GE152" i="6"/>
  <c r="GD152" i="6"/>
  <c r="GM152" i="6"/>
  <c r="GE160" i="6"/>
  <c r="GD160" i="6"/>
  <c r="GM160" i="6"/>
  <c r="GE168" i="6"/>
  <c r="GD168" i="6"/>
  <c r="GM168" i="6"/>
  <c r="GE176" i="6"/>
  <c r="GD176" i="6"/>
  <c r="GM176" i="6"/>
  <c r="GE184" i="6"/>
  <c r="GD184" i="6"/>
  <c r="GM184" i="6"/>
  <c r="GE192" i="6"/>
  <c r="GD192" i="6"/>
  <c r="GM192" i="6"/>
  <c r="GE76" i="6"/>
  <c r="GD76" i="6"/>
  <c r="GM76" i="6"/>
  <c r="GD15" i="6"/>
  <c r="GE15" i="6"/>
  <c r="GM15" i="6"/>
  <c r="GE55" i="6"/>
  <c r="GD55" i="6"/>
  <c r="GM55" i="6"/>
  <c r="GE111" i="6"/>
  <c r="GD111" i="6"/>
  <c r="GM111" i="6"/>
  <c r="GE24" i="6"/>
  <c r="GD24" i="6"/>
  <c r="GM24" i="6"/>
  <c r="GE48" i="6"/>
  <c r="GD48" i="6"/>
  <c r="GM48" i="6"/>
  <c r="GE96" i="6"/>
  <c r="GD96" i="6"/>
  <c r="GM96" i="6"/>
  <c r="GE120" i="6"/>
  <c r="GD120" i="6"/>
  <c r="GM120" i="6"/>
  <c r="GD9" i="6"/>
  <c r="GE9" i="6"/>
  <c r="GM9" i="6"/>
  <c r="GD25" i="6"/>
  <c r="GE25" i="6"/>
  <c r="GM25" i="6"/>
  <c r="GD41" i="6"/>
  <c r="GE41" i="6"/>
  <c r="GM41" i="6"/>
  <c r="GE49" i="6"/>
  <c r="GD49" i="6"/>
  <c r="GM49" i="6"/>
  <c r="GD57" i="6"/>
  <c r="GE57" i="6"/>
  <c r="GM57" i="6"/>
  <c r="GD65" i="6"/>
  <c r="GE65" i="6"/>
  <c r="GM65" i="6"/>
  <c r="GD73" i="6"/>
  <c r="GE73" i="6"/>
  <c r="GM73" i="6"/>
  <c r="GD81" i="6"/>
  <c r="GE81" i="6"/>
  <c r="GM81" i="6"/>
  <c r="GD89" i="6"/>
  <c r="GE89" i="6"/>
  <c r="GM89" i="6"/>
  <c r="GD97" i="6"/>
  <c r="GE97" i="6"/>
  <c r="GM97" i="6"/>
  <c r="GD105" i="6"/>
  <c r="GE105" i="6"/>
  <c r="GM105" i="6"/>
  <c r="GD113" i="6"/>
  <c r="GE113" i="6"/>
  <c r="GM113" i="6"/>
  <c r="GD121" i="6"/>
  <c r="GE121" i="6"/>
  <c r="GM121" i="6"/>
  <c r="GD129" i="6"/>
  <c r="GE129" i="6"/>
  <c r="GM129" i="6"/>
  <c r="GD137" i="6"/>
  <c r="GE137" i="6"/>
  <c r="GM137" i="6"/>
  <c r="GD145" i="6"/>
  <c r="GE145" i="6"/>
  <c r="GM145" i="6"/>
  <c r="GD153" i="6"/>
  <c r="GE153" i="6"/>
  <c r="GM153" i="6"/>
  <c r="GD161" i="6"/>
  <c r="GE161" i="6"/>
  <c r="GM161" i="6"/>
  <c r="GD169" i="6"/>
  <c r="GE169" i="6"/>
  <c r="GM169" i="6"/>
  <c r="GD177" i="6"/>
  <c r="GE177" i="6"/>
  <c r="GM177" i="6"/>
  <c r="GD185" i="6"/>
  <c r="GE185" i="6"/>
  <c r="GM185" i="6"/>
  <c r="GD193" i="6"/>
  <c r="GE193" i="6"/>
  <c r="GM193" i="6"/>
  <c r="GE20" i="6"/>
  <c r="GD20" i="6"/>
  <c r="GM20" i="6"/>
  <c r="GE60" i="6"/>
  <c r="GD60" i="6"/>
  <c r="GM60" i="6"/>
  <c r="GE39" i="6"/>
  <c r="GD39" i="6"/>
  <c r="GM39" i="6"/>
  <c r="GE79" i="6"/>
  <c r="GD79" i="6"/>
  <c r="GM79" i="6"/>
  <c r="GD87" i="6"/>
  <c r="GE87" i="6"/>
  <c r="GM87" i="6"/>
  <c r="GE8" i="6"/>
  <c r="GD8" i="6"/>
  <c r="GM8" i="6"/>
  <c r="GE16" i="6"/>
  <c r="GD16" i="6"/>
  <c r="GM16" i="6"/>
  <c r="GE64" i="6"/>
  <c r="GD64" i="6"/>
  <c r="GM64" i="6"/>
  <c r="GE80" i="6"/>
  <c r="GD80" i="6"/>
  <c r="GM80" i="6"/>
  <c r="GE128" i="6"/>
  <c r="GD128" i="6"/>
  <c r="GM128" i="6"/>
  <c r="GD17" i="6"/>
  <c r="GE17" i="6"/>
  <c r="GM17" i="6"/>
  <c r="GD33" i="6"/>
  <c r="GE33" i="6"/>
  <c r="GM33" i="6"/>
  <c r="GD2" i="6"/>
  <c r="GE2" i="6"/>
  <c r="GM2" i="6"/>
  <c r="GE10" i="6"/>
  <c r="GD10" i="6"/>
  <c r="GM10" i="6"/>
  <c r="GE18" i="6"/>
  <c r="GD18" i="6"/>
  <c r="GM18" i="6"/>
  <c r="GD26" i="6"/>
  <c r="GE26" i="6"/>
  <c r="GM26" i="6"/>
  <c r="GE34" i="6"/>
  <c r="GD34" i="6"/>
  <c r="GM34" i="6"/>
  <c r="GE42" i="6"/>
  <c r="GD42" i="6"/>
  <c r="GM42" i="6"/>
  <c r="GD50" i="6"/>
  <c r="GE50" i="6"/>
  <c r="GM50" i="6"/>
  <c r="GE58" i="6"/>
  <c r="GD58" i="6"/>
  <c r="GM58" i="6"/>
  <c r="GE66" i="6"/>
  <c r="GD66" i="6"/>
  <c r="GM66" i="6"/>
  <c r="GD74" i="6"/>
  <c r="GE74" i="6"/>
  <c r="GM74" i="6"/>
  <c r="GE82" i="6"/>
  <c r="GD82" i="6"/>
  <c r="GM82" i="6"/>
  <c r="GE90" i="6"/>
  <c r="GD90" i="6"/>
  <c r="GM90" i="6"/>
  <c r="GE98" i="6"/>
  <c r="GD98" i="6"/>
  <c r="GM98" i="6"/>
  <c r="GD106" i="6"/>
  <c r="GE106" i="6"/>
  <c r="GM106" i="6"/>
  <c r="GD114" i="6"/>
  <c r="GE114" i="6"/>
  <c r="GM114" i="6"/>
  <c r="GE122" i="6"/>
  <c r="GD122" i="6"/>
  <c r="GM122" i="6"/>
  <c r="GD138" i="6"/>
  <c r="GE138" i="6"/>
  <c r="GM138" i="6"/>
  <c r="GE146" i="6"/>
  <c r="GD146" i="6"/>
  <c r="GM146" i="6"/>
  <c r="GD154" i="6"/>
  <c r="GE154" i="6"/>
  <c r="GM154" i="6"/>
  <c r="GE162" i="6"/>
  <c r="GD162" i="6"/>
  <c r="GM162" i="6"/>
  <c r="GE170" i="6"/>
  <c r="GD170" i="6"/>
  <c r="GM170" i="6"/>
  <c r="GE178" i="6"/>
  <c r="GD178" i="6"/>
  <c r="GM178" i="6"/>
  <c r="GE186" i="6"/>
  <c r="GD186" i="6"/>
  <c r="GM186" i="6"/>
  <c r="GD194" i="6"/>
  <c r="GE194" i="6"/>
  <c r="GM194" i="6"/>
  <c r="GE4" i="6"/>
  <c r="GD4" i="6"/>
  <c r="GM4" i="6"/>
  <c r="GE68" i="6"/>
  <c r="GD68" i="6"/>
  <c r="GM68" i="6"/>
  <c r="GE23" i="6"/>
  <c r="GD23" i="6"/>
  <c r="GM23" i="6"/>
  <c r="GD63" i="6"/>
  <c r="GE63" i="6"/>
  <c r="GM63" i="6"/>
  <c r="GE95" i="6"/>
  <c r="GD95" i="6"/>
  <c r="GM95" i="6"/>
  <c r="GE32" i="6"/>
  <c r="GD32" i="6"/>
  <c r="GM32" i="6"/>
  <c r="GE56" i="6"/>
  <c r="GD56" i="6"/>
  <c r="GM56" i="6"/>
  <c r="GE88" i="6"/>
  <c r="GD88" i="6"/>
  <c r="GM88" i="6"/>
  <c r="GE112" i="6"/>
  <c r="GD112" i="6"/>
  <c r="GM112" i="6"/>
  <c r="GE3" i="6"/>
  <c r="GD3" i="6"/>
  <c r="GM3" i="6"/>
  <c r="GD11" i="6"/>
  <c r="GE11" i="6"/>
  <c r="GM11" i="6"/>
  <c r="GE19" i="6"/>
  <c r="GD19" i="6"/>
  <c r="GM19" i="6"/>
  <c r="GD27" i="6"/>
  <c r="GE27" i="6"/>
  <c r="GM27" i="6"/>
  <c r="GE35" i="6"/>
  <c r="GD35" i="6"/>
  <c r="GM35" i="6"/>
  <c r="GD43" i="6"/>
  <c r="GE43" i="6"/>
  <c r="GM43" i="6"/>
  <c r="GE51" i="6"/>
  <c r="GD51" i="6"/>
  <c r="GM51" i="6"/>
  <c r="GD59" i="6"/>
  <c r="GE59" i="6"/>
  <c r="GM59" i="6"/>
  <c r="GE67" i="6"/>
  <c r="GD67" i="6"/>
  <c r="GM67" i="6"/>
  <c r="GE75" i="6"/>
  <c r="GD75" i="6"/>
  <c r="GM75" i="6"/>
  <c r="GE83" i="6"/>
  <c r="GD83" i="6"/>
  <c r="GM83" i="6"/>
  <c r="GD91" i="6"/>
  <c r="GE91" i="6"/>
  <c r="GM91" i="6"/>
  <c r="GD99" i="6"/>
  <c r="GE99" i="6"/>
  <c r="GM99" i="6"/>
  <c r="GD107" i="6"/>
  <c r="GE107" i="6"/>
  <c r="GM107" i="6"/>
  <c r="GE115" i="6"/>
  <c r="GD115" i="6"/>
  <c r="GM115" i="6"/>
  <c r="GD123" i="6"/>
  <c r="GE123" i="6"/>
  <c r="GM123" i="6"/>
  <c r="GD131" i="6"/>
  <c r="GE131" i="6"/>
  <c r="GM131" i="6"/>
  <c r="GD139" i="6"/>
  <c r="GE139" i="6"/>
  <c r="GM139" i="6"/>
  <c r="GE147" i="6"/>
  <c r="GD147" i="6"/>
  <c r="GM147" i="6"/>
  <c r="GE155" i="6"/>
  <c r="GD155" i="6"/>
  <c r="GM155" i="6"/>
  <c r="GE163" i="6"/>
  <c r="GD163" i="6"/>
  <c r="GM163" i="6"/>
  <c r="GD171" i="6"/>
  <c r="GE171" i="6"/>
  <c r="GM171" i="6"/>
  <c r="GE179" i="6"/>
  <c r="GD179" i="6"/>
  <c r="GM179" i="6"/>
  <c r="GE187" i="6"/>
  <c r="GD187" i="6"/>
  <c r="GM187" i="6"/>
  <c r="GD195" i="6"/>
  <c r="GE195" i="6"/>
  <c r="GM195" i="6"/>
  <c r="GE132" i="6"/>
  <c r="GD132" i="6"/>
  <c r="GM132" i="6"/>
  <c r="GE140" i="6"/>
  <c r="GD140" i="6"/>
  <c r="GM140" i="6"/>
  <c r="GE148" i="6"/>
  <c r="GD148" i="6"/>
  <c r="GM148" i="6"/>
  <c r="GE156" i="6"/>
  <c r="GD156" i="6"/>
  <c r="GM156" i="6"/>
  <c r="GE164" i="6"/>
  <c r="GD164" i="6"/>
  <c r="GM164" i="6"/>
  <c r="GE172" i="6"/>
  <c r="GD172" i="6"/>
  <c r="GM172" i="6"/>
  <c r="GE180" i="6"/>
  <c r="GD180" i="6"/>
  <c r="GM180" i="6"/>
  <c r="GE188" i="6"/>
  <c r="GD188" i="6"/>
  <c r="GM188" i="6"/>
  <c r="GE196" i="6"/>
  <c r="GD196" i="6"/>
  <c r="GM196" i="6"/>
  <c r="GE44" i="6"/>
  <c r="GD44" i="6"/>
  <c r="GM44" i="6"/>
  <c r="GE100" i="6"/>
  <c r="GD100" i="6"/>
  <c r="GM100" i="6"/>
  <c r="GE124" i="6"/>
  <c r="GD124" i="6"/>
  <c r="GM124" i="6"/>
  <c r="GD21" i="6"/>
  <c r="GE21" i="6"/>
  <c r="GM21" i="6"/>
  <c r="GD29" i="6"/>
  <c r="GE29" i="6"/>
  <c r="GM29" i="6"/>
  <c r="GD37" i="6"/>
  <c r="GE37" i="6"/>
  <c r="GM37" i="6"/>
  <c r="GD45" i="6"/>
  <c r="GE45" i="6"/>
  <c r="GM45" i="6"/>
  <c r="GD53" i="6"/>
  <c r="GE53" i="6"/>
  <c r="GM53" i="6"/>
  <c r="GD61" i="6"/>
  <c r="GE61" i="6"/>
  <c r="GM61" i="6"/>
  <c r="GD69" i="6"/>
  <c r="GE69" i="6"/>
  <c r="GM69" i="6"/>
  <c r="GD77" i="6"/>
  <c r="GE77" i="6"/>
  <c r="GM77" i="6"/>
  <c r="GD85" i="6"/>
  <c r="GE85" i="6"/>
  <c r="GM85" i="6"/>
  <c r="GD93" i="6"/>
  <c r="GE93" i="6"/>
  <c r="GM93" i="6"/>
  <c r="GD101" i="6"/>
  <c r="GE101" i="6"/>
  <c r="GM101" i="6"/>
  <c r="GD109" i="6"/>
  <c r="GE109" i="6"/>
  <c r="GM109" i="6"/>
  <c r="GD117" i="6"/>
  <c r="GE117" i="6"/>
  <c r="GM117" i="6"/>
  <c r="GD125" i="6"/>
  <c r="GE125" i="6"/>
  <c r="GM125" i="6"/>
  <c r="GD133" i="6"/>
  <c r="GE133" i="6"/>
  <c r="GM133" i="6"/>
  <c r="GD141" i="6"/>
  <c r="GE141" i="6"/>
  <c r="GM141" i="6"/>
  <c r="GD149" i="6"/>
  <c r="GE149" i="6"/>
  <c r="GM149" i="6"/>
  <c r="GD157" i="6"/>
  <c r="GE157" i="6"/>
  <c r="GM157" i="6"/>
  <c r="GD165" i="6"/>
  <c r="GE165" i="6"/>
  <c r="GM165" i="6"/>
  <c r="GD173" i="6"/>
  <c r="GE173" i="6"/>
  <c r="GM173" i="6"/>
  <c r="GD181" i="6"/>
  <c r="GE181" i="6"/>
  <c r="GM181" i="6"/>
  <c r="GD189" i="6"/>
  <c r="GE189" i="6"/>
  <c r="GM189" i="6"/>
  <c r="GD197" i="6"/>
  <c r="GE197" i="6"/>
  <c r="GM197" i="6"/>
  <c r="GE36" i="6"/>
  <c r="GD36" i="6"/>
  <c r="GM36" i="6"/>
  <c r="GE92" i="6"/>
  <c r="GD92" i="6"/>
  <c r="GM92" i="6"/>
  <c r="GE108" i="6"/>
  <c r="GD108" i="6"/>
  <c r="GM108" i="6"/>
  <c r="GE116" i="6"/>
  <c r="GD116" i="6"/>
  <c r="GM116" i="6"/>
  <c r="GD5" i="6"/>
  <c r="GE5" i="6"/>
  <c r="GM5" i="6"/>
  <c r="GD13" i="6"/>
  <c r="GE13" i="6"/>
  <c r="GM13" i="6"/>
  <c r="GD6" i="6"/>
  <c r="GE6" i="6"/>
  <c r="GM6" i="6"/>
  <c r="GE14" i="6"/>
  <c r="GD14" i="6"/>
  <c r="GM14" i="6"/>
  <c r="GE22" i="6"/>
  <c r="GD22" i="6"/>
  <c r="GM22" i="6"/>
  <c r="GD30" i="6"/>
  <c r="GE30" i="6"/>
  <c r="GM30" i="6"/>
  <c r="GE38" i="6"/>
  <c r="GD38" i="6"/>
  <c r="GM38" i="6"/>
  <c r="GE46" i="6"/>
  <c r="GD46" i="6"/>
  <c r="GM46" i="6"/>
  <c r="GD54" i="6"/>
  <c r="GE54" i="6"/>
  <c r="GM54" i="6"/>
  <c r="GE62" i="6"/>
  <c r="GD62" i="6"/>
  <c r="GM62" i="6"/>
  <c r="GE70" i="6"/>
  <c r="GD70" i="6"/>
  <c r="GM70" i="6"/>
  <c r="GD78" i="6"/>
  <c r="GE78" i="6"/>
  <c r="GM78" i="6"/>
  <c r="GE86" i="6"/>
  <c r="GD86" i="6"/>
  <c r="GM86" i="6"/>
  <c r="GD94" i="6"/>
  <c r="GE94" i="6"/>
  <c r="GM94" i="6"/>
  <c r="GE102" i="6"/>
  <c r="GD102" i="6"/>
  <c r="GM102" i="6"/>
  <c r="GE110" i="6"/>
  <c r="GD110" i="6"/>
  <c r="GM110" i="6"/>
  <c r="GE118" i="6"/>
  <c r="GD118" i="6"/>
  <c r="GM118" i="6"/>
  <c r="GE126" i="6"/>
  <c r="GD126" i="6"/>
  <c r="GM126" i="6"/>
  <c r="GE134" i="6"/>
  <c r="GD134" i="6"/>
  <c r="GM134" i="6"/>
  <c r="GE142" i="6"/>
  <c r="GD142" i="6"/>
  <c r="GM142" i="6"/>
  <c r="GE150" i="6"/>
  <c r="GD150" i="6"/>
  <c r="GM150" i="6"/>
  <c r="GE158" i="6"/>
  <c r="GD158" i="6"/>
  <c r="GM158" i="6"/>
  <c r="GE166" i="6"/>
  <c r="GD166" i="6"/>
  <c r="GM166" i="6"/>
  <c r="GD174" i="6"/>
  <c r="GE174" i="6"/>
  <c r="GM174" i="6"/>
  <c r="GD182" i="6"/>
  <c r="GE182" i="6"/>
  <c r="GM182" i="6"/>
  <c r="GE190" i="6"/>
  <c r="GD190" i="6"/>
  <c r="GM190" i="6"/>
  <c r="GE198" i="6"/>
  <c r="GD198" i="6"/>
  <c r="GM198" i="6"/>
  <c r="FX26" i="6"/>
  <c r="FW26" i="6"/>
  <c r="FX3" i="6"/>
  <c r="FW3" i="6"/>
  <c r="FX59" i="6"/>
  <c r="FW59" i="6"/>
  <c r="FX83" i="6"/>
  <c r="FW83" i="6"/>
  <c r="FX147" i="6"/>
  <c r="FW147" i="6"/>
  <c r="FX171" i="6"/>
  <c r="FW171" i="6"/>
  <c r="FX6" i="6"/>
  <c r="FW6" i="6"/>
  <c r="FX46" i="6"/>
  <c r="FW46" i="6"/>
  <c r="FX70" i="6"/>
  <c r="FW70" i="6"/>
  <c r="FX94" i="6"/>
  <c r="FW94" i="6"/>
  <c r="FX118" i="6"/>
  <c r="FW118" i="6"/>
  <c r="FX15" i="6"/>
  <c r="FW15" i="6"/>
  <c r="FX9" i="6"/>
  <c r="FW9" i="6"/>
  <c r="FX17" i="6"/>
  <c r="FW17" i="6"/>
  <c r="FX25" i="6"/>
  <c r="FW25" i="6"/>
  <c r="FX33" i="6"/>
  <c r="FW33" i="6"/>
  <c r="FX41" i="6"/>
  <c r="FW41" i="6"/>
  <c r="FX49" i="6"/>
  <c r="FW49" i="6"/>
  <c r="FX57" i="6"/>
  <c r="FW57" i="6"/>
  <c r="FX65" i="6"/>
  <c r="FW65" i="6"/>
  <c r="FX73" i="6"/>
  <c r="FW73" i="6"/>
  <c r="FX81" i="6"/>
  <c r="FW81" i="6"/>
  <c r="FX89" i="6"/>
  <c r="FW89" i="6"/>
  <c r="FX97" i="6"/>
  <c r="FW97" i="6"/>
  <c r="FX105" i="6"/>
  <c r="FW105" i="6"/>
  <c r="FX113" i="6"/>
  <c r="FW113" i="6"/>
  <c r="FX121" i="6"/>
  <c r="FW121" i="6"/>
  <c r="FX129" i="6"/>
  <c r="FW129" i="6"/>
  <c r="FX137" i="6"/>
  <c r="FW137" i="6"/>
  <c r="FX145" i="6"/>
  <c r="FW145" i="6"/>
  <c r="FX153" i="6"/>
  <c r="FW153" i="6"/>
  <c r="FX161" i="6"/>
  <c r="FW161" i="6"/>
  <c r="FX169" i="6"/>
  <c r="FW169" i="6"/>
  <c r="FX177" i="6"/>
  <c r="FW177" i="6"/>
  <c r="FX185" i="6"/>
  <c r="FW185" i="6"/>
  <c r="FX193" i="6"/>
  <c r="FW193" i="6"/>
  <c r="FX2" i="6"/>
  <c r="FW2" i="6"/>
  <c r="FX42" i="6"/>
  <c r="FW42" i="6"/>
  <c r="FX50" i="6"/>
  <c r="FW50" i="6"/>
  <c r="FX58" i="6"/>
  <c r="FW58" i="6"/>
  <c r="FX66" i="6"/>
  <c r="FW66" i="6"/>
  <c r="FX74" i="6"/>
  <c r="FW74" i="6"/>
  <c r="FX82" i="6"/>
  <c r="FW82" i="6"/>
  <c r="FX90" i="6"/>
  <c r="FW90" i="6"/>
  <c r="FX98" i="6"/>
  <c r="FW98" i="6"/>
  <c r="FX106" i="6"/>
  <c r="FW106" i="6"/>
  <c r="FX114" i="6"/>
  <c r="FW114" i="6"/>
  <c r="FX122" i="6"/>
  <c r="FW122" i="6"/>
  <c r="FX138" i="6"/>
  <c r="FW138" i="6"/>
  <c r="FX146" i="6"/>
  <c r="FW146" i="6"/>
  <c r="FX154" i="6"/>
  <c r="FW154" i="6"/>
  <c r="FX162" i="6"/>
  <c r="FW162" i="6"/>
  <c r="FX170" i="6"/>
  <c r="FW170" i="6"/>
  <c r="FX178" i="6"/>
  <c r="FW178" i="6"/>
  <c r="FX186" i="6"/>
  <c r="FW186" i="6"/>
  <c r="FX194" i="6"/>
  <c r="FW194" i="6"/>
  <c r="FX34" i="6"/>
  <c r="FW34" i="6"/>
  <c r="FX43" i="6"/>
  <c r="FW43" i="6"/>
  <c r="FX99" i="6"/>
  <c r="FW99" i="6"/>
  <c r="FX123" i="6"/>
  <c r="FW123" i="6"/>
  <c r="FX195" i="6"/>
  <c r="FW195" i="6"/>
  <c r="FW20" i="6"/>
  <c r="FX20" i="6"/>
  <c r="FX36" i="6"/>
  <c r="FW36" i="6"/>
  <c r="FW44" i="6"/>
  <c r="FX44" i="6"/>
  <c r="FW52" i="6"/>
  <c r="FX52" i="6"/>
  <c r="FX60" i="6"/>
  <c r="FW60" i="6"/>
  <c r="FW68" i="6"/>
  <c r="FX68" i="6"/>
  <c r="FW76" i="6"/>
  <c r="FX76" i="6"/>
  <c r="FW84" i="6"/>
  <c r="FX84" i="6"/>
  <c r="FW92" i="6"/>
  <c r="FX92" i="6"/>
  <c r="FW100" i="6"/>
  <c r="FX100" i="6"/>
  <c r="FW108" i="6"/>
  <c r="FX108" i="6"/>
  <c r="FX116" i="6"/>
  <c r="FW116" i="6"/>
  <c r="FW124" i="6"/>
  <c r="FX124" i="6"/>
  <c r="FX132" i="6"/>
  <c r="FW132" i="6"/>
  <c r="FW140" i="6"/>
  <c r="FX140" i="6"/>
  <c r="FW148" i="6"/>
  <c r="FX148" i="6"/>
  <c r="FW156" i="6"/>
  <c r="FX156" i="6"/>
  <c r="FW164" i="6"/>
  <c r="FX164" i="6"/>
  <c r="FW172" i="6"/>
  <c r="FX172" i="6"/>
  <c r="FW180" i="6"/>
  <c r="FX180" i="6"/>
  <c r="FW188" i="6"/>
  <c r="FX188" i="6"/>
  <c r="FX196" i="6"/>
  <c r="FW196" i="6"/>
  <c r="FX10" i="6"/>
  <c r="FW10" i="6"/>
  <c r="FX19" i="6"/>
  <c r="FW19" i="6"/>
  <c r="FX67" i="6"/>
  <c r="FW67" i="6"/>
  <c r="FX107" i="6"/>
  <c r="FW107" i="6"/>
  <c r="FX131" i="6"/>
  <c r="FW131" i="6"/>
  <c r="FX187" i="6"/>
  <c r="FW187" i="6"/>
  <c r="FW4" i="6"/>
  <c r="FX4" i="6"/>
  <c r="FX12" i="6"/>
  <c r="FW12" i="6"/>
  <c r="FX28" i="6"/>
  <c r="FW28" i="6"/>
  <c r="FX5" i="6"/>
  <c r="FW5" i="6"/>
  <c r="FX13" i="6"/>
  <c r="FW13" i="6"/>
  <c r="FX21" i="6"/>
  <c r="FW21" i="6"/>
  <c r="FX29" i="6"/>
  <c r="FW29" i="6"/>
  <c r="FX37" i="6"/>
  <c r="FW37" i="6"/>
  <c r="FX45" i="6"/>
  <c r="FW45" i="6"/>
  <c r="FX53" i="6"/>
  <c r="FW53" i="6"/>
  <c r="FX61" i="6"/>
  <c r="FW61" i="6"/>
  <c r="FX69" i="6"/>
  <c r="FW69" i="6"/>
  <c r="FX77" i="6"/>
  <c r="FW77" i="6"/>
  <c r="FX85" i="6"/>
  <c r="FW85" i="6"/>
  <c r="FX93" i="6"/>
  <c r="FW93" i="6"/>
  <c r="FX101" i="6"/>
  <c r="FW101" i="6"/>
  <c r="FX109" i="6"/>
  <c r="FW109" i="6"/>
  <c r="FX117" i="6"/>
  <c r="FW117" i="6"/>
  <c r="FX125" i="6"/>
  <c r="FW125" i="6"/>
  <c r="FX133" i="6"/>
  <c r="FW133" i="6"/>
  <c r="FX141" i="6"/>
  <c r="FW141" i="6"/>
  <c r="FX149" i="6"/>
  <c r="FW149" i="6"/>
  <c r="FX157" i="6"/>
  <c r="FW157" i="6"/>
  <c r="FX165" i="6"/>
  <c r="FW165" i="6"/>
  <c r="FX173" i="6"/>
  <c r="FW173" i="6"/>
  <c r="FX181" i="6"/>
  <c r="FW181" i="6"/>
  <c r="FX189" i="6"/>
  <c r="FW189" i="6"/>
  <c r="FX197" i="6"/>
  <c r="FW197" i="6"/>
  <c r="FX134" i="6"/>
  <c r="FW134" i="6"/>
  <c r="FX142" i="6"/>
  <c r="FW142" i="6"/>
  <c r="FX150" i="6"/>
  <c r="FW150" i="6"/>
  <c r="FX158" i="6"/>
  <c r="FW158" i="6"/>
  <c r="FX166" i="6"/>
  <c r="FW166" i="6"/>
  <c r="FX174" i="6"/>
  <c r="FW174" i="6"/>
  <c r="FX182" i="6"/>
  <c r="FW182" i="6"/>
  <c r="FX190" i="6"/>
  <c r="FW190" i="6"/>
  <c r="FX198" i="6"/>
  <c r="FW198" i="6"/>
  <c r="FX27" i="6"/>
  <c r="FW27" i="6"/>
  <c r="FX35" i="6"/>
  <c r="FW35" i="6"/>
  <c r="FX91" i="6"/>
  <c r="FW91" i="6"/>
  <c r="FX139" i="6"/>
  <c r="FW139" i="6"/>
  <c r="FX179" i="6"/>
  <c r="FW179" i="6"/>
  <c r="FX14" i="6"/>
  <c r="FW14" i="6"/>
  <c r="FX38" i="6"/>
  <c r="FW38" i="6"/>
  <c r="FX62" i="6"/>
  <c r="FW62" i="6"/>
  <c r="FX86" i="6"/>
  <c r="FW86" i="6"/>
  <c r="FX126" i="6"/>
  <c r="FW126" i="6"/>
  <c r="FX31" i="6"/>
  <c r="FW31" i="6"/>
  <c r="FX47" i="6"/>
  <c r="FW47" i="6"/>
  <c r="FX63" i="6"/>
  <c r="FW63" i="6"/>
  <c r="FX79" i="6"/>
  <c r="FW79" i="6"/>
  <c r="FX87" i="6"/>
  <c r="FW87" i="6"/>
  <c r="FX95" i="6"/>
  <c r="FW95" i="6"/>
  <c r="FX103" i="6"/>
  <c r="FW103" i="6"/>
  <c r="FX111" i="6"/>
  <c r="FW111" i="6"/>
  <c r="FX119" i="6"/>
  <c r="FW119" i="6"/>
  <c r="FX127" i="6"/>
  <c r="FW127" i="6"/>
  <c r="FX135" i="6"/>
  <c r="FW135" i="6"/>
  <c r="FX143" i="6"/>
  <c r="FW143" i="6"/>
  <c r="FX151" i="6"/>
  <c r="FW151" i="6"/>
  <c r="FX159" i="6"/>
  <c r="FW159" i="6"/>
  <c r="FX167" i="6"/>
  <c r="FW167" i="6"/>
  <c r="FX175" i="6"/>
  <c r="FW175" i="6"/>
  <c r="FX183" i="6"/>
  <c r="FW183" i="6"/>
  <c r="FX191" i="6"/>
  <c r="FW191" i="6"/>
  <c r="FX199" i="6"/>
  <c r="FW199" i="6"/>
  <c r="FX18" i="6"/>
  <c r="FW18" i="6"/>
  <c r="FX11" i="6"/>
  <c r="FW11" i="6"/>
  <c r="FX51" i="6"/>
  <c r="FW51" i="6"/>
  <c r="FX75" i="6"/>
  <c r="FW75" i="6"/>
  <c r="FX115" i="6"/>
  <c r="FW115" i="6"/>
  <c r="FX155" i="6"/>
  <c r="FW155" i="6"/>
  <c r="FX163" i="6"/>
  <c r="FW163" i="6"/>
  <c r="FX22" i="6"/>
  <c r="FW22" i="6"/>
  <c r="FX30" i="6"/>
  <c r="FW30" i="6"/>
  <c r="FX54" i="6"/>
  <c r="FW54" i="6"/>
  <c r="FX78" i="6"/>
  <c r="FW78" i="6"/>
  <c r="FX102" i="6"/>
  <c r="FW102" i="6"/>
  <c r="FX110" i="6"/>
  <c r="FW110" i="6"/>
  <c r="FX7" i="6"/>
  <c r="FW7" i="6"/>
  <c r="FX23" i="6"/>
  <c r="FW23" i="6"/>
  <c r="FX39" i="6"/>
  <c r="FW39" i="6"/>
  <c r="FX55" i="6"/>
  <c r="FW55" i="6"/>
  <c r="FX71" i="6"/>
  <c r="FW71" i="6"/>
  <c r="FW8" i="6"/>
  <c r="FX8" i="6"/>
  <c r="FW16" i="6"/>
  <c r="FX16" i="6"/>
  <c r="FW24" i="6"/>
  <c r="FX24" i="6"/>
  <c r="FW32" i="6"/>
  <c r="FX32" i="6"/>
  <c r="FW40" i="6"/>
  <c r="FX40" i="6"/>
  <c r="FW48" i="6"/>
  <c r="FX48" i="6"/>
  <c r="FW56" i="6"/>
  <c r="FX56" i="6"/>
  <c r="FW64" i="6"/>
  <c r="FX64" i="6"/>
  <c r="FW72" i="6"/>
  <c r="FX72" i="6"/>
  <c r="FX80" i="6"/>
  <c r="FW80" i="6"/>
  <c r="FX88" i="6"/>
  <c r="FW88" i="6"/>
  <c r="FW96" i="6"/>
  <c r="FX96" i="6"/>
  <c r="FX104" i="6"/>
  <c r="FW104" i="6"/>
  <c r="FW112" i="6"/>
  <c r="FX112" i="6"/>
  <c r="FW120" i="6"/>
  <c r="FX120" i="6"/>
  <c r="FW128" i="6"/>
  <c r="FX128" i="6"/>
  <c r="FW136" i="6"/>
  <c r="FX136" i="6"/>
  <c r="FW144" i="6"/>
  <c r="FX144" i="6"/>
  <c r="FX152" i="6"/>
  <c r="FW152" i="6"/>
  <c r="FW160" i="6"/>
  <c r="FX160" i="6"/>
  <c r="FW168" i="6"/>
  <c r="FX168" i="6"/>
  <c r="FW176" i="6"/>
  <c r="FX176" i="6"/>
  <c r="FW184" i="6"/>
  <c r="FX184" i="6"/>
  <c r="FW192" i="6"/>
  <c r="FX192" i="6"/>
  <c r="FR57" i="6"/>
  <c r="FQ57" i="6"/>
  <c r="FR89" i="6"/>
  <c r="FQ89" i="6"/>
  <c r="FR185" i="6"/>
  <c r="FQ185" i="6"/>
  <c r="FR193" i="6"/>
  <c r="FQ193" i="6"/>
  <c r="FQ2" i="6"/>
  <c r="FR2" i="6"/>
  <c r="FR10" i="6"/>
  <c r="FQ10" i="6"/>
  <c r="FR18" i="6"/>
  <c r="FQ18" i="6"/>
  <c r="FQ26" i="6"/>
  <c r="FR26" i="6"/>
  <c r="FQ34" i="6"/>
  <c r="FR34" i="6"/>
  <c r="FR42" i="6"/>
  <c r="FQ42" i="6"/>
  <c r="FQ50" i="6"/>
  <c r="FR50" i="6"/>
  <c r="FQ58" i="6"/>
  <c r="FR58" i="6"/>
  <c r="FR66" i="6"/>
  <c r="FQ66" i="6"/>
  <c r="FQ74" i="6"/>
  <c r="FR74" i="6"/>
  <c r="FR82" i="6"/>
  <c r="FQ82" i="6"/>
  <c r="FR90" i="6"/>
  <c r="FQ90" i="6"/>
  <c r="FR98" i="6"/>
  <c r="FQ98" i="6"/>
  <c r="FQ106" i="6"/>
  <c r="FR106" i="6"/>
  <c r="FQ114" i="6"/>
  <c r="FR114" i="6"/>
  <c r="FR122" i="6"/>
  <c r="FQ122" i="6"/>
  <c r="FR138" i="6"/>
  <c r="FQ138" i="6"/>
  <c r="FR146" i="6"/>
  <c r="FQ146" i="6"/>
  <c r="FQ154" i="6"/>
  <c r="FR154" i="6"/>
  <c r="FR162" i="6"/>
  <c r="FQ162" i="6"/>
  <c r="FR170" i="6"/>
  <c r="FQ170" i="6"/>
  <c r="FR178" i="6"/>
  <c r="FQ178" i="6"/>
  <c r="FQ186" i="6"/>
  <c r="FR186" i="6"/>
  <c r="FQ194" i="6"/>
  <c r="FR194" i="6"/>
  <c r="FR49" i="6"/>
  <c r="FQ49" i="6"/>
  <c r="FR113" i="6"/>
  <c r="FQ113" i="6"/>
  <c r="FR153" i="6"/>
  <c r="FQ153" i="6"/>
  <c r="FR3" i="6"/>
  <c r="FQ3" i="6"/>
  <c r="FR75" i="6"/>
  <c r="FQ75" i="6"/>
  <c r="FR123" i="6"/>
  <c r="FQ123" i="6"/>
  <c r="FR139" i="6"/>
  <c r="FQ139" i="6"/>
  <c r="FR155" i="6"/>
  <c r="FQ155" i="6"/>
  <c r="FR163" i="6"/>
  <c r="FQ163" i="6"/>
  <c r="FR171" i="6"/>
  <c r="FQ171" i="6"/>
  <c r="FR179" i="6"/>
  <c r="FQ179" i="6"/>
  <c r="FR187" i="6"/>
  <c r="FQ187" i="6"/>
  <c r="FR195" i="6"/>
  <c r="FQ195" i="6"/>
  <c r="FR73" i="6"/>
  <c r="FQ73" i="6"/>
  <c r="FR81" i="6"/>
  <c r="FQ81" i="6"/>
  <c r="FR177" i="6"/>
  <c r="FQ177" i="6"/>
  <c r="FR43" i="6"/>
  <c r="FQ43" i="6"/>
  <c r="FR115" i="6"/>
  <c r="FQ115" i="6"/>
  <c r="FR131" i="6"/>
  <c r="FQ131" i="6"/>
  <c r="FR147" i="6"/>
  <c r="FQ147" i="6"/>
  <c r="FR4" i="6"/>
  <c r="FQ4" i="6"/>
  <c r="FR12" i="6"/>
  <c r="FQ12" i="6"/>
  <c r="FR20" i="6"/>
  <c r="FQ20" i="6"/>
  <c r="FR28" i="6"/>
  <c r="FQ28" i="6"/>
  <c r="FR36" i="6"/>
  <c r="FQ36" i="6"/>
  <c r="FR44" i="6"/>
  <c r="FQ44" i="6"/>
  <c r="FR52" i="6"/>
  <c r="FQ52" i="6"/>
  <c r="FR60" i="6"/>
  <c r="FQ60" i="6"/>
  <c r="FR68" i="6"/>
  <c r="FQ68" i="6"/>
  <c r="FR76" i="6"/>
  <c r="FQ76" i="6"/>
  <c r="FR84" i="6"/>
  <c r="FQ84" i="6"/>
  <c r="FR92" i="6"/>
  <c r="FQ92" i="6"/>
  <c r="FR100" i="6"/>
  <c r="FQ100" i="6"/>
  <c r="FR108" i="6"/>
  <c r="FQ108" i="6"/>
  <c r="FR116" i="6"/>
  <c r="FQ116" i="6"/>
  <c r="FR124" i="6"/>
  <c r="FQ124" i="6"/>
  <c r="FR132" i="6"/>
  <c r="FQ132" i="6"/>
  <c r="FR140" i="6"/>
  <c r="FQ140" i="6"/>
  <c r="FR148" i="6"/>
  <c r="FQ148" i="6"/>
  <c r="FR156" i="6"/>
  <c r="FQ156" i="6"/>
  <c r="FR164" i="6"/>
  <c r="FQ164" i="6"/>
  <c r="FR172" i="6"/>
  <c r="FQ172" i="6"/>
  <c r="FR180" i="6"/>
  <c r="FQ180" i="6"/>
  <c r="FR188" i="6"/>
  <c r="FQ188" i="6"/>
  <c r="FR196" i="6"/>
  <c r="FQ196" i="6"/>
  <c r="FR9" i="6"/>
  <c r="FQ9" i="6"/>
  <c r="FR25" i="6"/>
  <c r="FQ25" i="6"/>
  <c r="FR105" i="6"/>
  <c r="FQ105" i="6"/>
  <c r="FR161" i="6"/>
  <c r="FQ161" i="6"/>
  <c r="FR11" i="6"/>
  <c r="FQ11" i="6"/>
  <c r="FR67" i="6"/>
  <c r="FQ67" i="6"/>
  <c r="FR83" i="6"/>
  <c r="FQ83" i="6"/>
  <c r="FR13" i="6"/>
  <c r="FQ13" i="6"/>
  <c r="FR29" i="6"/>
  <c r="FQ29" i="6"/>
  <c r="FR37" i="6"/>
  <c r="FQ37" i="6"/>
  <c r="FR45" i="6"/>
  <c r="FQ45" i="6"/>
  <c r="FR53" i="6"/>
  <c r="FQ53" i="6"/>
  <c r="FR61" i="6"/>
  <c r="FQ61" i="6"/>
  <c r="FR69" i="6"/>
  <c r="FQ69" i="6"/>
  <c r="FR77" i="6"/>
  <c r="FQ77" i="6"/>
  <c r="FR85" i="6"/>
  <c r="FQ85" i="6"/>
  <c r="FR93" i="6"/>
  <c r="FQ93" i="6"/>
  <c r="FR101" i="6"/>
  <c r="FQ101" i="6"/>
  <c r="FR109" i="6"/>
  <c r="FQ109" i="6"/>
  <c r="FR117" i="6"/>
  <c r="FQ117" i="6"/>
  <c r="FR125" i="6"/>
  <c r="FQ125" i="6"/>
  <c r="FR133" i="6"/>
  <c r="FQ133" i="6"/>
  <c r="FR141" i="6"/>
  <c r="FQ141" i="6"/>
  <c r="FR149" i="6"/>
  <c r="FQ149" i="6"/>
  <c r="FR157" i="6"/>
  <c r="FQ157" i="6"/>
  <c r="FR165" i="6"/>
  <c r="FQ165" i="6"/>
  <c r="FR173" i="6"/>
  <c r="FQ173" i="6"/>
  <c r="FR181" i="6"/>
  <c r="FQ181" i="6"/>
  <c r="FR189" i="6"/>
  <c r="FQ189" i="6"/>
  <c r="FR197" i="6"/>
  <c r="FQ197" i="6"/>
  <c r="FR41" i="6"/>
  <c r="FQ41" i="6"/>
  <c r="FR121" i="6"/>
  <c r="FQ121" i="6"/>
  <c r="FR145" i="6"/>
  <c r="FQ145" i="6"/>
  <c r="FR19" i="6"/>
  <c r="FQ19" i="6"/>
  <c r="FR59" i="6"/>
  <c r="FQ59" i="6"/>
  <c r="FR91" i="6"/>
  <c r="FQ91" i="6"/>
  <c r="FR21" i="6"/>
  <c r="FQ21" i="6"/>
  <c r="FQ6" i="6"/>
  <c r="FR6" i="6"/>
  <c r="FQ14" i="6"/>
  <c r="FR14" i="6"/>
  <c r="FQ22" i="6"/>
  <c r="FR22" i="6"/>
  <c r="FQ30" i="6"/>
  <c r="FR30" i="6"/>
  <c r="FR38" i="6"/>
  <c r="FQ38" i="6"/>
  <c r="FQ46" i="6"/>
  <c r="FR46" i="6"/>
  <c r="FR54" i="6"/>
  <c r="FQ54" i="6"/>
  <c r="FR62" i="6"/>
  <c r="FQ62" i="6"/>
  <c r="FR70" i="6"/>
  <c r="FQ70" i="6"/>
  <c r="FR78" i="6"/>
  <c r="FQ78" i="6"/>
  <c r="FQ86" i="6"/>
  <c r="FR86" i="6"/>
  <c r="FQ94" i="6"/>
  <c r="FR94" i="6"/>
  <c r="FR102" i="6"/>
  <c r="FQ102" i="6"/>
  <c r="FR110" i="6"/>
  <c r="FQ110" i="6"/>
  <c r="FQ118" i="6"/>
  <c r="FR118" i="6"/>
  <c r="FQ126" i="6"/>
  <c r="FR126" i="6"/>
  <c r="FQ134" i="6"/>
  <c r="FR134" i="6"/>
  <c r="FQ142" i="6"/>
  <c r="FR142" i="6"/>
  <c r="FR150" i="6"/>
  <c r="FQ150" i="6"/>
  <c r="FQ158" i="6"/>
  <c r="FR158" i="6"/>
  <c r="FQ166" i="6"/>
  <c r="FR166" i="6"/>
  <c r="FQ174" i="6"/>
  <c r="FR174" i="6"/>
  <c r="FQ182" i="6"/>
  <c r="FR182" i="6"/>
  <c r="FQ190" i="6"/>
  <c r="FR190" i="6"/>
  <c r="FR198" i="6"/>
  <c r="FQ198" i="6"/>
  <c r="FR17" i="6"/>
  <c r="FQ17" i="6"/>
  <c r="FR33" i="6"/>
  <c r="FQ33" i="6"/>
  <c r="FR129" i="6"/>
  <c r="FQ129" i="6"/>
  <c r="FR137" i="6"/>
  <c r="FQ137" i="6"/>
  <c r="FR27" i="6"/>
  <c r="FQ27" i="6"/>
  <c r="FR35" i="6"/>
  <c r="FQ35" i="6"/>
  <c r="FR107" i="6"/>
  <c r="FQ107" i="6"/>
  <c r="FR5" i="6"/>
  <c r="FQ5" i="6"/>
  <c r="FR7" i="6"/>
  <c r="FQ7" i="6"/>
  <c r="FR15" i="6"/>
  <c r="FQ15" i="6"/>
  <c r="FR23" i="6"/>
  <c r="FQ23" i="6"/>
  <c r="FR31" i="6"/>
  <c r="FQ31" i="6"/>
  <c r="FR39" i="6"/>
  <c r="FQ39" i="6"/>
  <c r="FR47" i="6"/>
  <c r="FQ47" i="6"/>
  <c r="FR55" i="6"/>
  <c r="FQ55" i="6"/>
  <c r="FR63" i="6"/>
  <c r="FQ63" i="6"/>
  <c r="FR71" i="6"/>
  <c r="FQ71" i="6"/>
  <c r="FR79" i="6"/>
  <c r="FQ79" i="6"/>
  <c r="FR87" i="6"/>
  <c r="FQ87" i="6"/>
  <c r="FR95" i="6"/>
  <c r="FQ95" i="6"/>
  <c r="FR103" i="6"/>
  <c r="FQ103" i="6"/>
  <c r="FR111" i="6"/>
  <c r="FQ111" i="6"/>
  <c r="FR119" i="6"/>
  <c r="FQ119" i="6"/>
  <c r="FR127" i="6"/>
  <c r="FQ127" i="6"/>
  <c r="FR135" i="6"/>
  <c r="FQ135" i="6"/>
  <c r="FR143" i="6"/>
  <c r="FQ143" i="6"/>
  <c r="FR151" i="6"/>
  <c r="FQ151" i="6"/>
  <c r="FR159" i="6"/>
  <c r="FQ159" i="6"/>
  <c r="FR167" i="6"/>
  <c r="FQ167" i="6"/>
  <c r="FR175" i="6"/>
  <c r="FQ175" i="6"/>
  <c r="FR183" i="6"/>
  <c r="FQ183" i="6"/>
  <c r="FR191" i="6"/>
  <c r="FQ191" i="6"/>
  <c r="FR199" i="6"/>
  <c r="FQ199" i="6"/>
  <c r="FR65" i="6"/>
  <c r="FQ65" i="6"/>
  <c r="FR97" i="6"/>
  <c r="FQ97" i="6"/>
  <c r="FR169" i="6"/>
  <c r="FQ169" i="6"/>
  <c r="FR51" i="6"/>
  <c r="FQ51" i="6"/>
  <c r="FR99" i="6"/>
  <c r="FQ99" i="6"/>
  <c r="FR8" i="6"/>
  <c r="FQ8" i="6"/>
  <c r="FR16" i="6"/>
  <c r="FQ16" i="6"/>
  <c r="FR24" i="6"/>
  <c r="FQ24" i="6"/>
  <c r="FR32" i="6"/>
  <c r="FQ32" i="6"/>
  <c r="FR40" i="6"/>
  <c r="FQ40" i="6"/>
  <c r="FR48" i="6"/>
  <c r="FQ48" i="6"/>
  <c r="FR56" i="6"/>
  <c r="FQ56" i="6"/>
  <c r="FR64" i="6"/>
  <c r="FQ64" i="6"/>
  <c r="FR72" i="6"/>
  <c r="FQ72" i="6"/>
  <c r="FR80" i="6"/>
  <c r="FQ80" i="6"/>
  <c r="FR88" i="6"/>
  <c r="FQ88" i="6"/>
  <c r="FR96" i="6"/>
  <c r="FQ96" i="6"/>
  <c r="FR104" i="6"/>
  <c r="FQ104" i="6"/>
  <c r="FR112" i="6"/>
  <c r="FQ112" i="6"/>
  <c r="FR120" i="6"/>
  <c r="FQ120" i="6"/>
  <c r="FR128" i="6"/>
  <c r="FQ128" i="6"/>
  <c r="FR136" i="6"/>
  <c r="FQ136" i="6"/>
  <c r="FR144" i="6"/>
  <c r="FQ144" i="6"/>
  <c r="FR152" i="6"/>
  <c r="FQ152" i="6"/>
  <c r="FR160" i="6"/>
  <c r="FQ160" i="6"/>
  <c r="FR168" i="6"/>
  <c r="FQ168" i="6"/>
  <c r="FR176" i="6"/>
  <c r="FQ176" i="6"/>
  <c r="FR184" i="6"/>
  <c r="FQ184" i="6"/>
  <c r="FR192" i="6"/>
  <c r="FQ192" i="6"/>
  <c r="FL25" i="6"/>
  <c r="FK25" i="6"/>
  <c r="FL97" i="6"/>
  <c r="FK97" i="6"/>
  <c r="FL169" i="6"/>
  <c r="FK169" i="6"/>
  <c r="FL26" i="6"/>
  <c r="FK26" i="6"/>
  <c r="FL82" i="6"/>
  <c r="FK82" i="6"/>
  <c r="FL90" i="6"/>
  <c r="FK90" i="6"/>
  <c r="FL98" i="6"/>
  <c r="FK98" i="6"/>
  <c r="FL106" i="6"/>
  <c r="FK106" i="6"/>
  <c r="FL114" i="6"/>
  <c r="FK114" i="6"/>
  <c r="FL122" i="6"/>
  <c r="FK122" i="6"/>
  <c r="FL138" i="6"/>
  <c r="FK138" i="6"/>
  <c r="FL146" i="6"/>
  <c r="FK146" i="6"/>
  <c r="FL154" i="6"/>
  <c r="FK154" i="6"/>
  <c r="FL162" i="6"/>
  <c r="FK162" i="6"/>
  <c r="FL170" i="6"/>
  <c r="FK170" i="6"/>
  <c r="FL178" i="6"/>
  <c r="FK178" i="6"/>
  <c r="FL186" i="6"/>
  <c r="FK186" i="6"/>
  <c r="FL194" i="6"/>
  <c r="FK194" i="6"/>
  <c r="FL49" i="6"/>
  <c r="FK49" i="6"/>
  <c r="FL89" i="6"/>
  <c r="FK89" i="6"/>
  <c r="FL153" i="6"/>
  <c r="FK153" i="6"/>
  <c r="FK2" i="6"/>
  <c r="FL2" i="6"/>
  <c r="FL34" i="6"/>
  <c r="FK34" i="6"/>
  <c r="FL58" i="6"/>
  <c r="FK58" i="6"/>
  <c r="FL19" i="6"/>
  <c r="FK19" i="6"/>
  <c r="FL51" i="6"/>
  <c r="FK51" i="6"/>
  <c r="FL75" i="6"/>
  <c r="FK75" i="6"/>
  <c r="FL107" i="6"/>
  <c r="FK107" i="6"/>
  <c r="FL123" i="6"/>
  <c r="FK123" i="6"/>
  <c r="FL139" i="6"/>
  <c r="FK139" i="6"/>
  <c r="FL147" i="6"/>
  <c r="FK147" i="6"/>
  <c r="FL155" i="6"/>
  <c r="FK155" i="6"/>
  <c r="FL163" i="6"/>
  <c r="FK163" i="6"/>
  <c r="FL171" i="6"/>
  <c r="FK171" i="6"/>
  <c r="FL179" i="6"/>
  <c r="FK179" i="6"/>
  <c r="FL187" i="6"/>
  <c r="FK187" i="6"/>
  <c r="FL195" i="6"/>
  <c r="FK195" i="6"/>
  <c r="FL17" i="6"/>
  <c r="FK17" i="6"/>
  <c r="FL73" i="6"/>
  <c r="FK73" i="6"/>
  <c r="FL121" i="6"/>
  <c r="FK121" i="6"/>
  <c r="FL193" i="6"/>
  <c r="FK193" i="6"/>
  <c r="FK10" i="6"/>
  <c r="FL10" i="6"/>
  <c r="FL42" i="6"/>
  <c r="FK42" i="6"/>
  <c r="FL66" i="6"/>
  <c r="FK66" i="6"/>
  <c r="FL3" i="6"/>
  <c r="FK3" i="6"/>
  <c r="FL27" i="6"/>
  <c r="FK27" i="6"/>
  <c r="FL43" i="6"/>
  <c r="FK43" i="6"/>
  <c r="FL67" i="6"/>
  <c r="FK67" i="6"/>
  <c r="FL91" i="6"/>
  <c r="FK91" i="6"/>
  <c r="FL115" i="6"/>
  <c r="FK115" i="6"/>
  <c r="FL131" i="6"/>
  <c r="FK131" i="6"/>
  <c r="FL4" i="6"/>
  <c r="FK4" i="6"/>
  <c r="FL12" i="6"/>
  <c r="FK12" i="6"/>
  <c r="FK20" i="6"/>
  <c r="FL20" i="6"/>
  <c r="FL28" i="6"/>
  <c r="FK28" i="6"/>
  <c r="FK36" i="6"/>
  <c r="FL36" i="6"/>
  <c r="FL44" i="6"/>
  <c r="FK44" i="6"/>
  <c r="FK52" i="6"/>
  <c r="FL52" i="6"/>
  <c r="FL60" i="6"/>
  <c r="FK60" i="6"/>
  <c r="FK68" i="6"/>
  <c r="FL68" i="6"/>
  <c r="FL76" i="6"/>
  <c r="FK76" i="6"/>
  <c r="FL84" i="6"/>
  <c r="FK84" i="6"/>
  <c r="FL92" i="6"/>
  <c r="FK92" i="6"/>
  <c r="FK100" i="6"/>
  <c r="FL100" i="6"/>
  <c r="FL108" i="6"/>
  <c r="FK108" i="6"/>
  <c r="FL116" i="6"/>
  <c r="FK116" i="6"/>
  <c r="FL124" i="6"/>
  <c r="FK124" i="6"/>
  <c r="FL132" i="6"/>
  <c r="FK132" i="6"/>
  <c r="FL140" i="6"/>
  <c r="FK140" i="6"/>
  <c r="FL148" i="6"/>
  <c r="FK148" i="6"/>
  <c r="FL156" i="6"/>
  <c r="FK156" i="6"/>
  <c r="FL164" i="6"/>
  <c r="FK164" i="6"/>
  <c r="FL172" i="6"/>
  <c r="FK172" i="6"/>
  <c r="FL180" i="6"/>
  <c r="FK180" i="6"/>
  <c r="FL188" i="6"/>
  <c r="FK188" i="6"/>
  <c r="FL196" i="6"/>
  <c r="FK196" i="6"/>
  <c r="H208" i="6"/>
  <c r="FL9" i="6"/>
  <c r="FK9" i="6"/>
  <c r="FL65" i="6"/>
  <c r="FK65" i="6"/>
  <c r="FL129" i="6"/>
  <c r="FK129" i="6"/>
  <c r="FL185" i="6"/>
  <c r="FK185" i="6"/>
  <c r="FK18" i="6"/>
  <c r="FL18" i="6"/>
  <c r="FL50" i="6"/>
  <c r="FK50" i="6"/>
  <c r="FL74" i="6"/>
  <c r="FK74" i="6"/>
  <c r="FL11" i="6"/>
  <c r="FK11" i="6"/>
  <c r="FL35" i="6"/>
  <c r="FK35" i="6"/>
  <c r="FL59" i="6"/>
  <c r="FK59" i="6"/>
  <c r="FL83" i="6"/>
  <c r="FK83" i="6"/>
  <c r="FL99" i="6"/>
  <c r="FK99" i="6"/>
  <c r="FL5" i="6"/>
  <c r="FK5" i="6"/>
  <c r="FL13" i="6"/>
  <c r="FK13" i="6"/>
  <c r="FL21" i="6"/>
  <c r="FK21" i="6"/>
  <c r="FL29" i="6"/>
  <c r="FK29" i="6"/>
  <c r="FL37" i="6"/>
  <c r="FK37" i="6"/>
  <c r="FL45" i="6"/>
  <c r="FK45" i="6"/>
  <c r="FL53" i="6"/>
  <c r="FK53" i="6"/>
  <c r="FL61" i="6"/>
  <c r="FK61" i="6"/>
  <c r="FL69" i="6"/>
  <c r="FK69" i="6"/>
  <c r="FL77" i="6"/>
  <c r="FK77" i="6"/>
  <c r="FL85" i="6"/>
  <c r="FK85" i="6"/>
  <c r="FL93" i="6"/>
  <c r="FK93" i="6"/>
  <c r="FL101" i="6"/>
  <c r="FK101" i="6"/>
  <c r="FL109" i="6"/>
  <c r="FK109" i="6"/>
  <c r="FL117" i="6"/>
  <c r="FK117" i="6"/>
  <c r="FL125" i="6"/>
  <c r="FK125" i="6"/>
  <c r="FL133" i="6"/>
  <c r="FK133" i="6"/>
  <c r="FL141" i="6"/>
  <c r="FK141" i="6"/>
  <c r="FL149" i="6"/>
  <c r="FK149" i="6"/>
  <c r="FL157" i="6"/>
  <c r="FK157" i="6"/>
  <c r="FL165" i="6"/>
  <c r="FK165" i="6"/>
  <c r="FL173" i="6"/>
  <c r="FK173" i="6"/>
  <c r="FL181" i="6"/>
  <c r="FK181" i="6"/>
  <c r="FL189" i="6"/>
  <c r="FK189" i="6"/>
  <c r="FL197" i="6"/>
  <c r="FK197" i="6"/>
  <c r="FL33" i="6"/>
  <c r="FK33" i="6"/>
  <c r="FL81" i="6"/>
  <c r="FK81" i="6"/>
  <c r="FL137" i="6"/>
  <c r="FK137" i="6"/>
  <c r="FL177" i="6"/>
  <c r="FK177" i="6"/>
  <c r="FK6" i="6"/>
  <c r="FL6" i="6"/>
  <c r="FL30" i="6"/>
  <c r="FK30" i="6"/>
  <c r="FL54" i="6"/>
  <c r="FK54" i="6"/>
  <c r="FL78" i="6"/>
  <c r="FK78" i="6"/>
  <c r="FL102" i="6"/>
  <c r="FK102" i="6"/>
  <c r="FL126" i="6"/>
  <c r="FK126" i="6"/>
  <c r="FL150" i="6"/>
  <c r="FK150" i="6"/>
  <c r="FL166" i="6"/>
  <c r="FK166" i="6"/>
  <c r="FL174" i="6"/>
  <c r="FK174" i="6"/>
  <c r="FL182" i="6"/>
  <c r="FK182" i="6"/>
  <c r="FL190" i="6"/>
  <c r="FK190" i="6"/>
  <c r="FL198" i="6"/>
  <c r="FK198" i="6"/>
  <c r="FL41" i="6"/>
  <c r="FK41" i="6"/>
  <c r="FL113" i="6"/>
  <c r="FK113" i="6"/>
  <c r="FL161" i="6"/>
  <c r="FK161" i="6"/>
  <c r="FK22" i="6"/>
  <c r="FL22" i="6"/>
  <c r="FL46" i="6"/>
  <c r="FK46" i="6"/>
  <c r="FL70" i="6"/>
  <c r="FK70" i="6"/>
  <c r="FL94" i="6"/>
  <c r="FK94" i="6"/>
  <c r="FL118" i="6"/>
  <c r="FK118" i="6"/>
  <c r="FL142" i="6"/>
  <c r="FK142" i="6"/>
  <c r="FL158" i="6"/>
  <c r="FK158" i="6"/>
  <c r="FL7" i="6"/>
  <c r="FK7" i="6"/>
  <c r="FL15" i="6"/>
  <c r="FK15" i="6"/>
  <c r="FL23" i="6"/>
  <c r="FK23" i="6"/>
  <c r="FL31" i="6"/>
  <c r="FK31" i="6"/>
  <c r="FL39" i="6"/>
  <c r="FK39" i="6"/>
  <c r="FL47" i="6"/>
  <c r="FK47" i="6"/>
  <c r="FL55" i="6"/>
  <c r="FK55" i="6"/>
  <c r="FL63" i="6"/>
  <c r="FK63" i="6"/>
  <c r="FL71" i="6"/>
  <c r="FK71" i="6"/>
  <c r="FL79" i="6"/>
  <c r="FK79" i="6"/>
  <c r="FL87" i="6"/>
  <c r="FK87" i="6"/>
  <c r="FL95" i="6"/>
  <c r="FK95" i="6"/>
  <c r="FL103" i="6"/>
  <c r="FK103" i="6"/>
  <c r="FL111" i="6"/>
  <c r="FK111" i="6"/>
  <c r="FL119" i="6"/>
  <c r="FK119" i="6"/>
  <c r="FL127" i="6"/>
  <c r="FK127" i="6"/>
  <c r="FL135" i="6"/>
  <c r="FK135" i="6"/>
  <c r="FL143" i="6"/>
  <c r="FK143" i="6"/>
  <c r="FL151" i="6"/>
  <c r="FK151" i="6"/>
  <c r="FL159" i="6"/>
  <c r="FK159" i="6"/>
  <c r="FL167" i="6"/>
  <c r="FK167" i="6"/>
  <c r="FL175" i="6"/>
  <c r="FK175" i="6"/>
  <c r="FL183" i="6"/>
  <c r="FK183" i="6"/>
  <c r="FL191" i="6"/>
  <c r="FK191" i="6"/>
  <c r="FL199" i="6"/>
  <c r="FK199" i="6"/>
  <c r="FL57" i="6"/>
  <c r="FK57" i="6"/>
  <c r="FL105" i="6"/>
  <c r="FK105" i="6"/>
  <c r="FL145" i="6"/>
  <c r="FK145" i="6"/>
  <c r="FK14" i="6"/>
  <c r="FL14" i="6"/>
  <c r="FL38" i="6"/>
  <c r="FK38" i="6"/>
  <c r="FL62" i="6"/>
  <c r="FK62" i="6"/>
  <c r="FL86" i="6"/>
  <c r="FK86" i="6"/>
  <c r="FL110" i="6"/>
  <c r="FK110" i="6"/>
  <c r="FL134" i="6"/>
  <c r="FK134" i="6"/>
  <c r="FL8" i="6"/>
  <c r="FK8" i="6"/>
  <c r="FL16" i="6"/>
  <c r="FK16" i="6"/>
  <c r="FK24" i="6"/>
  <c r="FL24" i="6"/>
  <c r="FL32" i="6"/>
  <c r="FK32" i="6"/>
  <c r="FK40" i="6"/>
  <c r="FL40" i="6"/>
  <c r="FL48" i="6"/>
  <c r="FK48" i="6"/>
  <c r="FL56" i="6"/>
  <c r="FK56" i="6"/>
  <c r="FL64" i="6"/>
  <c r="FK64" i="6"/>
  <c r="FK72" i="6"/>
  <c r="FL72" i="6"/>
  <c r="FL80" i="6"/>
  <c r="FK80" i="6"/>
  <c r="FL88" i="6"/>
  <c r="FK88" i="6"/>
  <c r="FL96" i="6"/>
  <c r="FK96" i="6"/>
  <c r="FL104" i="6"/>
  <c r="FK104" i="6"/>
  <c r="FL112" i="6"/>
  <c r="FK112" i="6"/>
  <c r="FK120" i="6"/>
  <c r="FL120" i="6"/>
  <c r="FL128" i="6"/>
  <c r="FK128" i="6"/>
  <c r="FL136" i="6"/>
  <c r="FK136" i="6"/>
  <c r="FL144" i="6"/>
  <c r="FK144" i="6"/>
  <c r="FL152" i="6"/>
  <c r="FK152" i="6"/>
  <c r="FL160" i="6"/>
  <c r="FK160" i="6"/>
  <c r="FL168" i="6"/>
  <c r="FK168" i="6"/>
  <c r="FL176" i="6"/>
  <c r="FK176" i="6"/>
  <c r="FK184" i="6"/>
  <c r="FL184" i="6"/>
  <c r="FL192" i="6"/>
  <c r="FK192" i="6"/>
  <c r="FI37" i="6"/>
  <c r="FH37" i="6"/>
  <c r="FH30" i="6"/>
  <c r="FI30" i="6"/>
  <c r="FH54" i="6"/>
  <c r="FI54" i="6"/>
  <c r="FI16" i="6"/>
  <c r="FH16" i="6"/>
  <c r="FI40" i="6"/>
  <c r="FH40" i="6"/>
  <c r="FI25" i="6"/>
  <c r="FH25" i="6"/>
  <c r="FI41" i="6"/>
  <c r="FH41" i="6"/>
  <c r="FI65" i="6"/>
  <c r="FH65" i="6"/>
  <c r="FI81" i="6"/>
  <c r="FH81" i="6"/>
  <c r="FH2" i="6"/>
  <c r="FI2" i="6"/>
  <c r="FH10" i="6"/>
  <c r="FI10" i="6"/>
  <c r="FH18" i="6"/>
  <c r="FI18" i="6"/>
  <c r="FH26" i="6"/>
  <c r="FI26" i="6"/>
  <c r="FH34" i="6"/>
  <c r="FI34" i="6"/>
  <c r="FH42" i="6"/>
  <c r="FI42" i="6"/>
  <c r="FH50" i="6"/>
  <c r="FI50" i="6"/>
  <c r="FH58" i="6"/>
  <c r="FI58" i="6"/>
  <c r="FI66" i="6"/>
  <c r="FH66" i="6"/>
  <c r="FI74" i="6"/>
  <c r="FH74" i="6"/>
  <c r="FI82" i="6"/>
  <c r="FH82" i="6"/>
  <c r="FI90" i="6"/>
  <c r="FH90" i="6"/>
  <c r="FI98" i="6"/>
  <c r="FH98" i="6"/>
  <c r="FI106" i="6"/>
  <c r="FH106" i="6"/>
  <c r="FI114" i="6"/>
  <c r="FH114" i="6"/>
  <c r="FI122" i="6"/>
  <c r="FH122" i="6"/>
  <c r="FI138" i="6"/>
  <c r="FH138" i="6"/>
  <c r="FI146" i="6"/>
  <c r="FH146" i="6"/>
  <c r="FI154" i="6"/>
  <c r="FH154" i="6"/>
  <c r="FI162" i="6"/>
  <c r="FH162" i="6"/>
  <c r="FI170" i="6"/>
  <c r="FH170" i="6"/>
  <c r="FI178" i="6"/>
  <c r="FH178" i="6"/>
  <c r="FI186" i="6"/>
  <c r="FH186" i="6"/>
  <c r="FI194" i="6"/>
  <c r="FH194" i="6"/>
  <c r="FI29" i="6"/>
  <c r="FH29" i="6"/>
  <c r="FH46" i="6"/>
  <c r="FI46" i="6"/>
  <c r="FI24" i="6"/>
  <c r="FH24" i="6"/>
  <c r="FI56" i="6"/>
  <c r="FH56" i="6"/>
  <c r="FI17" i="6"/>
  <c r="FH17" i="6"/>
  <c r="FI33" i="6"/>
  <c r="FH33" i="6"/>
  <c r="FI57" i="6"/>
  <c r="FH57" i="6"/>
  <c r="FI89" i="6"/>
  <c r="FH89" i="6"/>
  <c r="FH3" i="6"/>
  <c r="FI3" i="6"/>
  <c r="FI11" i="6"/>
  <c r="FH11" i="6"/>
  <c r="FH19" i="6"/>
  <c r="FI19" i="6"/>
  <c r="FH27" i="6"/>
  <c r="FI27" i="6"/>
  <c r="FH35" i="6"/>
  <c r="FI35" i="6"/>
  <c r="FI43" i="6"/>
  <c r="FH43" i="6"/>
  <c r="FI51" i="6"/>
  <c r="FH51" i="6"/>
  <c r="FH59" i="6"/>
  <c r="FI59" i="6"/>
  <c r="FH67" i="6"/>
  <c r="FI67" i="6"/>
  <c r="FH75" i="6"/>
  <c r="FI75" i="6"/>
  <c r="FH83" i="6"/>
  <c r="FI83" i="6"/>
  <c r="FH91" i="6"/>
  <c r="FI91" i="6"/>
  <c r="FH99" i="6"/>
  <c r="FI99" i="6"/>
  <c r="FH107" i="6"/>
  <c r="FI107" i="6"/>
  <c r="FH115" i="6"/>
  <c r="FI115" i="6"/>
  <c r="FH123" i="6"/>
  <c r="FI123" i="6"/>
  <c r="FH131" i="6"/>
  <c r="FI131" i="6"/>
  <c r="FH139" i="6"/>
  <c r="FI139" i="6"/>
  <c r="FH147" i="6"/>
  <c r="FI147" i="6"/>
  <c r="FH155" i="6"/>
  <c r="FI155" i="6"/>
  <c r="FH163" i="6"/>
  <c r="FI163" i="6"/>
  <c r="FH171" i="6"/>
  <c r="FI171" i="6"/>
  <c r="FH179" i="6"/>
  <c r="FI179" i="6"/>
  <c r="FH187" i="6"/>
  <c r="FI187" i="6"/>
  <c r="FH195" i="6"/>
  <c r="FI195" i="6"/>
  <c r="FI45" i="6"/>
  <c r="FH45" i="6"/>
  <c r="FH22" i="6"/>
  <c r="FI22" i="6"/>
  <c r="FH62" i="6"/>
  <c r="FI62" i="6"/>
  <c r="FI8" i="6"/>
  <c r="FH8" i="6"/>
  <c r="FI48" i="6"/>
  <c r="FH48" i="6"/>
  <c r="FI9" i="6"/>
  <c r="FH9" i="6"/>
  <c r="FI4" i="6"/>
  <c r="FH4" i="6"/>
  <c r="FI12" i="6"/>
  <c r="FH12" i="6"/>
  <c r="FI20" i="6"/>
  <c r="FH20" i="6"/>
  <c r="FI28" i="6"/>
  <c r="FH28" i="6"/>
  <c r="FI36" i="6"/>
  <c r="FH36" i="6"/>
  <c r="FI44" i="6"/>
  <c r="FH44" i="6"/>
  <c r="FI52" i="6"/>
  <c r="FH52" i="6"/>
  <c r="FI60" i="6"/>
  <c r="FH60" i="6"/>
  <c r="FI68" i="6"/>
  <c r="FH68" i="6"/>
  <c r="FI76" i="6"/>
  <c r="FH76" i="6"/>
  <c r="FI84" i="6"/>
  <c r="FH84" i="6"/>
  <c r="FI92" i="6"/>
  <c r="FH92" i="6"/>
  <c r="FI100" i="6"/>
  <c r="FH100" i="6"/>
  <c r="FI108" i="6"/>
  <c r="FH108" i="6"/>
  <c r="FI116" i="6"/>
  <c r="FH116" i="6"/>
  <c r="FI124" i="6"/>
  <c r="FH124" i="6"/>
  <c r="FI132" i="6"/>
  <c r="FH132" i="6"/>
  <c r="FI140" i="6"/>
  <c r="FH140" i="6"/>
  <c r="FI148" i="6"/>
  <c r="FH148" i="6"/>
  <c r="FI156" i="6"/>
  <c r="FH156" i="6"/>
  <c r="FI164" i="6"/>
  <c r="FH164" i="6"/>
  <c r="FI172" i="6"/>
  <c r="FH172" i="6"/>
  <c r="FI180" i="6"/>
  <c r="FH180" i="6"/>
  <c r="FI188" i="6"/>
  <c r="FH188" i="6"/>
  <c r="FI196" i="6"/>
  <c r="FH196" i="6"/>
  <c r="FI53" i="6"/>
  <c r="FH53" i="6"/>
  <c r="FI61" i="6"/>
  <c r="FH61" i="6"/>
  <c r="FI69" i="6"/>
  <c r="FH69" i="6"/>
  <c r="FI77" i="6"/>
  <c r="FH77" i="6"/>
  <c r="FI85" i="6"/>
  <c r="FH85" i="6"/>
  <c r="FI93" i="6"/>
  <c r="FH93" i="6"/>
  <c r="FI101" i="6"/>
  <c r="FH101" i="6"/>
  <c r="FI109" i="6"/>
  <c r="FH109" i="6"/>
  <c r="FI117" i="6"/>
  <c r="FH117" i="6"/>
  <c r="FI125" i="6"/>
  <c r="FH125" i="6"/>
  <c r="FI133" i="6"/>
  <c r="FH133" i="6"/>
  <c r="FI141" i="6"/>
  <c r="FH141" i="6"/>
  <c r="FI149" i="6"/>
  <c r="FH149" i="6"/>
  <c r="FI157" i="6"/>
  <c r="FH157" i="6"/>
  <c r="FI165" i="6"/>
  <c r="FH165" i="6"/>
  <c r="FI173" i="6"/>
  <c r="FH173" i="6"/>
  <c r="FI181" i="6"/>
  <c r="FH181" i="6"/>
  <c r="FI189" i="6"/>
  <c r="FH189" i="6"/>
  <c r="FI197" i="6"/>
  <c r="FH197" i="6"/>
  <c r="FI86" i="6"/>
  <c r="FH86" i="6"/>
  <c r="FI102" i="6"/>
  <c r="FH102" i="6"/>
  <c r="FI110" i="6"/>
  <c r="FH110" i="6"/>
  <c r="FI118" i="6"/>
  <c r="FH118" i="6"/>
  <c r="FI126" i="6"/>
  <c r="FH126" i="6"/>
  <c r="FI134" i="6"/>
  <c r="FH134" i="6"/>
  <c r="FI142" i="6"/>
  <c r="FH142" i="6"/>
  <c r="FI150" i="6"/>
  <c r="FH150" i="6"/>
  <c r="FI158" i="6"/>
  <c r="FH158" i="6"/>
  <c r="FI166" i="6"/>
  <c r="FH166" i="6"/>
  <c r="FI174" i="6"/>
  <c r="FH174" i="6"/>
  <c r="FI182" i="6"/>
  <c r="FH182" i="6"/>
  <c r="FI190" i="6"/>
  <c r="FH190" i="6"/>
  <c r="FI198" i="6"/>
  <c r="FH198" i="6"/>
  <c r="FI21" i="6"/>
  <c r="FH21" i="6"/>
  <c r="FI14" i="6"/>
  <c r="FH14" i="6"/>
  <c r="FI38" i="6"/>
  <c r="FH38" i="6"/>
  <c r="FI94" i="6"/>
  <c r="FH94" i="6"/>
  <c r="FH7" i="6"/>
  <c r="FI7" i="6"/>
  <c r="FH15" i="6"/>
  <c r="FI15" i="6"/>
  <c r="FI23" i="6"/>
  <c r="FH23" i="6"/>
  <c r="FH31" i="6"/>
  <c r="FI31" i="6"/>
  <c r="FH39" i="6"/>
  <c r="FI39" i="6"/>
  <c r="FH47" i="6"/>
  <c r="FI47" i="6"/>
  <c r="FH55" i="6"/>
  <c r="FI55" i="6"/>
  <c r="FH63" i="6"/>
  <c r="FI63" i="6"/>
  <c r="FH71" i="6"/>
  <c r="FI71" i="6"/>
  <c r="FH79" i="6"/>
  <c r="FI79" i="6"/>
  <c r="FH87" i="6"/>
  <c r="FI87" i="6"/>
  <c r="FH95" i="6"/>
  <c r="FI95" i="6"/>
  <c r="FH103" i="6"/>
  <c r="FI103" i="6"/>
  <c r="FH111" i="6"/>
  <c r="FI111" i="6"/>
  <c r="FH119" i="6"/>
  <c r="FI119" i="6"/>
  <c r="FH127" i="6"/>
  <c r="FI127" i="6"/>
  <c r="FH135" i="6"/>
  <c r="FI135" i="6"/>
  <c r="FH143" i="6"/>
  <c r="FI143" i="6"/>
  <c r="FH151" i="6"/>
  <c r="FI151" i="6"/>
  <c r="FH159" i="6"/>
  <c r="FI159" i="6"/>
  <c r="FH167" i="6"/>
  <c r="FI167" i="6"/>
  <c r="FH175" i="6"/>
  <c r="FI175" i="6"/>
  <c r="FH183" i="6"/>
  <c r="FI183" i="6"/>
  <c r="FH191" i="6"/>
  <c r="FI191" i="6"/>
  <c r="FH199" i="6"/>
  <c r="FI199" i="6"/>
  <c r="FI5" i="6"/>
  <c r="FH5" i="6"/>
  <c r="FH6" i="6"/>
  <c r="FI6" i="6"/>
  <c r="FI70" i="6"/>
  <c r="FH70" i="6"/>
  <c r="FI64" i="6"/>
  <c r="FH64" i="6"/>
  <c r="FI72" i="6"/>
  <c r="FH72" i="6"/>
  <c r="FI80" i="6"/>
  <c r="FH80" i="6"/>
  <c r="FI88" i="6"/>
  <c r="FH88" i="6"/>
  <c r="FI96" i="6"/>
  <c r="FH96" i="6"/>
  <c r="FI104" i="6"/>
  <c r="FH104" i="6"/>
  <c r="FI112" i="6"/>
  <c r="FH112" i="6"/>
  <c r="FI120" i="6"/>
  <c r="FH120" i="6"/>
  <c r="FI128" i="6"/>
  <c r="FH128" i="6"/>
  <c r="FI136" i="6"/>
  <c r="FH136" i="6"/>
  <c r="FI144" i="6"/>
  <c r="FH144" i="6"/>
  <c r="FI152" i="6"/>
  <c r="FH152" i="6"/>
  <c r="FI160" i="6"/>
  <c r="FH160" i="6"/>
  <c r="FI168" i="6"/>
  <c r="FH168" i="6"/>
  <c r="FI176" i="6"/>
  <c r="FH176" i="6"/>
  <c r="FI184" i="6"/>
  <c r="FH184" i="6"/>
  <c r="FI192" i="6"/>
  <c r="FH192" i="6"/>
  <c r="FI13" i="6"/>
  <c r="FH13" i="6"/>
  <c r="FI78" i="6"/>
  <c r="FH78" i="6"/>
  <c r="FI32" i="6"/>
  <c r="FH32" i="6"/>
  <c r="FI49" i="6"/>
  <c r="FH49" i="6"/>
  <c r="FI73" i="6"/>
  <c r="FH73" i="6"/>
  <c r="FI97" i="6"/>
  <c r="FH97" i="6"/>
  <c r="FI105" i="6"/>
  <c r="FH105" i="6"/>
  <c r="FI113" i="6"/>
  <c r="FH113" i="6"/>
  <c r="FI121" i="6"/>
  <c r="FH121" i="6"/>
  <c r="FI129" i="6"/>
  <c r="FH129" i="6"/>
  <c r="FI137" i="6"/>
  <c r="FH137" i="6"/>
  <c r="FI145" i="6"/>
  <c r="FH145" i="6"/>
  <c r="FI153" i="6"/>
  <c r="FH153" i="6"/>
  <c r="FI161" i="6"/>
  <c r="FH161" i="6"/>
  <c r="FI169" i="6"/>
  <c r="FH169" i="6"/>
  <c r="FI177" i="6"/>
  <c r="FH177" i="6"/>
  <c r="FI185" i="6"/>
  <c r="FH185" i="6"/>
  <c r="FI193" i="6"/>
  <c r="FH193" i="6"/>
  <c r="FB50" i="6"/>
  <c r="FA50" i="6"/>
  <c r="FA58" i="6"/>
  <c r="FB58" i="6"/>
  <c r="FB66" i="6"/>
  <c r="FA66" i="6"/>
  <c r="FB74" i="6"/>
  <c r="FA74" i="6"/>
  <c r="FB82" i="6"/>
  <c r="FA82" i="6"/>
  <c r="FA90" i="6"/>
  <c r="FB90" i="6"/>
  <c r="FB98" i="6"/>
  <c r="FA98" i="6"/>
  <c r="FB106" i="6"/>
  <c r="FA106" i="6"/>
  <c r="FB114" i="6"/>
  <c r="FA114" i="6"/>
  <c r="FA122" i="6"/>
  <c r="FB122" i="6"/>
  <c r="FB138" i="6"/>
  <c r="FA138" i="6"/>
  <c r="FA146" i="6"/>
  <c r="FB146" i="6"/>
  <c r="FB154" i="6"/>
  <c r="FA154" i="6"/>
  <c r="FA162" i="6"/>
  <c r="FB162" i="6"/>
  <c r="FA170" i="6"/>
  <c r="FB170" i="6"/>
  <c r="FA178" i="6"/>
  <c r="FB178" i="6"/>
  <c r="FB186" i="6"/>
  <c r="FA186" i="6"/>
  <c r="FB194" i="6"/>
  <c r="FA194" i="6"/>
  <c r="FB2" i="6"/>
  <c r="FA2" i="6"/>
  <c r="FB59" i="6"/>
  <c r="FA59" i="6"/>
  <c r="FB67" i="6"/>
  <c r="FA67" i="6"/>
  <c r="FB75" i="6"/>
  <c r="FA75" i="6"/>
  <c r="FB83" i="6"/>
  <c r="FA83" i="6"/>
  <c r="FB91" i="6"/>
  <c r="FA91" i="6"/>
  <c r="FB99" i="6"/>
  <c r="FA99" i="6"/>
  <c r="FB107" i="6"/>
  <c r="FA107" i="6"/>
  <c r="FB115" i="6"/>
  <c r="FA115" i="6"/>
  <c r="FB123" i="6"/>
  <c r="FA123" i="6"/>
  <c r="FB131" i="6"/>
  <c r="FA131" i="6"/>
  <c r="FB139" i="6"/>
  <c r="FA139" i="6"/>
  <c r="FB147" i="6"/>
  <c r="FA147" i="6"/>
  <c r="FB155" i="6"/>
  <c r="FA155" i="6"/>
  <c r="FB163" i="6"/>
  <c r="FA163" i="6"/>
  <c r="FB171" i="6"/>
  <c r="FA171" i="6"/>
  <c r="FB179" i="6"/>
  <c r="FA179" i="6"/>
  <c r="FB187" i="6"/>
  <c r="FA187" i="6"/>
  <c r="FB195" i="6"/>
  <c r="FA195" i="6"/>
  <c r="FB10" i="6"/>
  <c r="FA10" i="6"/>
  <c r="FB51" i="6"/>
  <c r="FA51" i="6"/>
  <c r="FB4" i="6"/>
  <c r="FA4" i="6"/>
  <c r="FB12" i="6"/>
  <c r="FA12" i="6"/>
  <c r="FB20" i="6"/>
  <c r="FA20" i="6"/>
  <c r="FB28" i="6"/>
  <c r="FA28" i="6"/>
  <c r="FB36" i="6"/>
  <c r="FA36" i="6"/>
  <c r="FB44" i="6"/>
  <c r="FA44" i="6"/>
  <c r="FB52" i="6"/>
  <c r="FA52" i="6"/>
  <c r="FB60" i="6"/>
  <c r="FA60" i="6"/>
  <c r="FB68" i="6"/>
  <c r="FA68" i="6"/>
  <c r="FB76" i="6"/>
  <c r="FA76" i="6"/>
  <c r="FB84" i="6"/>
  <c r="FA84" i="6"/>
  <c r="FB92" i="6"/>
  <c r="FA92" i="6"/>
  <c r="FB100" i="6"/>
  <c r="FA100" i="6"/>
  <c r="FB108" i="6"/>
  <c r="FA108" i="6"/>
  <c r="FB116" i="6"/>
  <c r="FA116" i="6"/>
  <c r="FB124" i="6"/>
  <c r="FA124" i="6"/>
  <c r="FB132" i="6"/>
  <c r="FA132" i="6"/>
  <c r="FB140" i="6"/>
  <c r="FA140" i="6"/>
  <c r="FB148" i="6"/>
  <c r="FA148" i="6"/>
  <c r="FB156" i="6"/>
  <c r="FA156" i="6"/>
  <c r="FB164" i="6"/>
  <c r="FA164" i="6"/>
  <c r="FB172" i="6"/>
  <c r="FA172" i="6"/>
  <c r="FB180" i="6"/>
  <c r="FA180" i="6"/>
  <c r="FB188" i="6"/>
  <c r="FA188" i="6"/>
  <c r="FB196" i="6"/>
  <c r="FA196" i="6"/>
  <c r="FB26" i="6"/>
  <c r="FA26" i="6"/>
  <c r="FB11" i="6"/>
  <c r="FA11" i="6"/>
  <c r="FB21" i="6"/>
  <c r="FA21" i="6"/>
  <c r="FB29" i="6"/>
  <c r="FA29" i="6"/>
  <c r="FB37" i="6"/>
  <c r="FA37" i="6"/>
  <c r="FB45" i="6"/>
  <c r="FA45" i="6"/>
  <c r="FB53" i="6"/>
  <c r="FA53" i="6"/>
  <c r="FB61" i="6"/>
  <c r="FA61" i="6"/>
  <c r="FB69" i="6"/>
  <c r="FA69" i="6"/>
  <c r="FB77" i="6"/>
  <c r="FA77" i="6"/>
  <c r="FB85" i="6"/>
  <c r="FA85" i="6"/>
  <c r="FB93" i="6"/>
  <c r="FA93" i="6"/>
  <c r="FB101" i="6"/>
  <c r="FA101" i="6"/>
  <c r="FB109" i="6"/>
  <c r="FA109" i="6"/>
  <c r="FB117" i="6"/>
  <c r="FA117" i="6"/>
  <c r="FB125" i="6"/>
  <c r="FA125" i="6"/>
  <c r="FB133" i="6"/>
  <c r="FA133" i="6"/>
  <c r="FB141" i="6"/>
  <c r="FA141" i="6"/>
  <c r="FB149" i="6"/>
  <c r="FA149" i="6"/>
  <c r="FB157" i="6"/>
  <c r="FA157" i="6"/>
  <c r="FB165" i="6"/>
  <c r="FA165" i="6"/>
  <c r="FB173" i="6"/>
  <c r="FA173" i="6"/>
  <c r="FB181" i="6"/>
  <c r="FA181" i="6"/>
  <c r="FB189" i="6"/>
  <c r="FA189" i="6"/>
  <c r="FB197" i="6"/>
  <c r="FA197" i="6"/>
  <c r="FA18" i="6"/>
  <c r="FB18" i="6"/>
  <c r="FB3" i="6"/>
  <c r="FA3" i="6"/>
  <c r="FB35" i="6"/>
  <c r="FA35" i="6"/>
  <c r="FB22" i="6"/>
  <c r="FA22" i="6"/>
  <c r="FB30" i="6"/>
  <c r="FA30" i="6"/>
  <c r="FB38" i="6"/>
  <c r="FA38" i="6"/>
  <c r="FB46" i="6"/>
  <c r="FA46" i="6"/>
  <c r="FB54" i="6"/>
  <c r="FA54" i="6"/>
  <c r="FB62" i="6"/>
  <c r="FA62" i="6"/>
  <c r="FB70" i="6"/>
  <c r="FA70" i="6"/>
  <c r="FB78" i="6"/>
  <c r="FA78" i="6"/>
  <c r="FB86" i="6"/>
  <c r="FA86" i="6"/>
  <c r="FB94" i="6"/>
  <c r="FA94" i="6"/>
  <c r="FB102" i="6"/>
  <c r="FA102" i="6"/>
  <c r="FB110" i="6"/>
  <c r="FA110" i="6"/>
  <c r="FB118" i="6"/>
  <c r="FA118" i="6"/>
  <c r="FB126" i="6"/>
  <c r="FA126" i="6"/>
  <c r="FB134" i="6"/>
  <c r="FA134" i="6"/>
  <c r="FB142" i="6"/>
  <c r="FA142" i="6"/>
  <c r="FB150" i="6"/>
  <c r="FA150" i="6"/>
  <c r="FB158" i="6"/>
  <c r="FA158" i="6"/>
  <c r="FB166" i="6"/>
  <c r="FA166" i="6"/>
  <c r="FB174" i="6"/>
  <c r="FA174" i="6"/>
  <c r="FB182" i="6"/>
  <c r="FA182" i="6"/>
  <c r="FB190" i="6"/>
  <c r="FA190" i="6"/>
  <c r="FB198" i="6"/>
  <c r="FA198" i="6"/>
  <c r="FB42" i="6"/>
  <c r="FA42" i="6"/>
  <c r="FB27" i="6"/>
  <c r="FA27" i="6"/>
  <c r="FB5" i="6"/>
  <c r="FA5" i="6"/>
  <c r="FB6" i="6"/>
  <c r="FA6" i="6"/>
  <c r="FB15" i="6"/>
  <c r="FA15" i="6"/>
  <c r="FB23" i="6"/>
  <c r="FA23" i="6"/>
  <c r="FB31" i="6"/>
  <c r="FA31" i="6"/>
  <c r="FB39" i="6"/>
  <c r="FA39" i="6"/>
  <c r="FB47" i="6"/>
  <c r="FA47" i="6"/>
  <c r="FB55" i="6"/>
  <c r="FA55" i="6"/>
  <c r="FB63" i="6"/>
  <c r="FA63" i="6"/>
  <c r="FB71" i="6"/>
  <c r="FA71" i="6"/>
  <c r="FB79" i="6"/>
  <c r="FA79" i="6"/>
  <c r="FB87" i="6"/>
  <c r="FA87" i="6"/>
  <c r="FB95" i="6"/>
  <c r="FA95" i="6"/>
  <c r="FB103" i="6"/>
  <c r="FA103" i="6"/>
  <c r="FB111" i="6"/>
  <c r="FA111" i="6"/>
  <c r="FB119" i="6"/>
  <c r="FA119" i="6"/>
  <c r="FB127" i="6"/>
  <c r="FA127" i="6"/>
  <c r="FB135" i="6"/>
  <c r="FA135" i="6"/>
  <c r="FB143" i="6"/>
  <c r="FA143" i="6"/>
  <c r="FB151" i="6"/>
  <c r="FA151" i="6"/>
  <c r="FB159" i="6"/>
  <c r="FA159" i="6"/>
  <c r="FB167" i="6"/>
  <c r="FA167" i="6"/>
  <c r="FB175" i="6"/>
  <c r="FA175" i="6"/>
  <c r="FB183" i="6"/>
  <c r="FA183" i="6"/>
  <c r="FB191" i="6"/>
  <c r="FA191" i="6"/>
  <c r="FB199" i="6"/>
  <c r="FA199" i="6"/>
  <c r="FB43" i="6"/>
  <c r="FA43" i="6"/>
  <c r="FB14" i="6"/>
  <c r="FA14" i="6"/>
  <c r="FA8" i="6"/>
  <c r="FB8" i="6"/>
  <c r="FA24" i="6"/>
  <c r="FB24" i="6"/>
  <c r="FA32" i="6"/>
  <c r="FB32" i="6"/>
  <c r="FA40" i="6"/>
  <c r="FB40" i="6"/>
  <c r="FA48" i="6"/>
  <c r="FB48" i="6"/>
  <c r="FA56" i="6"/>
  <c r="FB56" i="6"/>
  <c r="FA64" i="6"/>
  <c r="FB64" i="6"/>
  <c r="FA72" i="6"/>
  <c r="FB72" i="6"/>
  <c r="FA80" i="6"/>
  <c r="FB80" i="6"/>
  <c r="FA88" i="6"/>
  <c r="FB88" i="6"/>
  <c r="FA96" i="6"/>
  <c r="FB96" i="6"/>
  <c r="FA104" i="6"/>
  <c r="FB104" i="6"/>
  <c r="FA112" i="6"/>
  <c r="FB112" i="6"/>
  <c r="FA120" i="6"/>
  <c r="FB120" i="6"/>
  <c r="FA128" i="6"/>
  <c r="FB128" i="6"/>
  <c r="FA136" i="6"/>
  <c r="FB136" i="6"/>
  <c r="FA144" i="6"/>
  <c r="FB144" i="6"/>
  <c r="FA152" i="6"/>
  <c r="FB152" i="6"/>
  <c r="FA160" i="6"/>
  <c r="FB160" i="6"/>
  <c r="FA168" i="6"/>
  <c r="FB168" i="6"/>
  <c r="FA176" i="6"/>
  <c r="FB176" i="6"/>
  <c r="FA184" i="6"/>
  <c r="FB184" i="6"/>
  <c r="FA192" i="6"/>
  <c r="FB192" i="6"/>
  <c r="FB34" i="6"/>
  <c r="FA34" i="6"/>
  <c r="FB19" i="6"/>
  <c r="FA19" i="6"/>
  <c r="FB13" i="6"/>
  <c r="FA13" i="6"/>
  <c r="FB7" i="6"/>
  <c r="FA7" i="6"/>
  <c r="FA16" i="6"/>
  <c r="FB16" i="6"/>
  <c r="FB9" i="6"/>
  <c r="FA9" i="6"/>
  <c r="FB17" i="6"/>
  <c r="FA17" i="6"/>
  <c r="FB25" i="6"/>
  <c r="FA25" i="6"/>
  <c r="FB33" i="6"/>
  <c r="FA33" i="6"/>
  <c r="FB41" i="6"/>
  <c r="FA41" i="6"/>
  <c r="FB49" i="6"/>
  <c r="FA49" i="6"/>
  <c r="FB57" i="6"/>
  <c r="FA57" i="6"/>
  <c r="FB65" i="6"/>
  <c r="FA65" i="6"/>
  <c r="FB73" i="6"/>
  <c r="FA73" i="6"/>
  <c r="FB81" i="6"/>
  <c r="FA81" i="6"/>
  <c r="FB89" i="6"/>
  <c r="FA89" i="6"/>
  <c r="FB97" i="6"/>
  <c r="FA97" i="6"/>
  <c r="FB105" i="6"/>
  <c r="FA105" i="6"/>
  <c r="FB113" i="6"/>
  <c r="FA113" i="6"/>
  <c r="FB121" i="6"/>
  <c r="FA121" i="6"/>
  <c r="FB129" i="6"/>
  <c r="FA129" i="6"/>
  <c r="FB137" i="6"/>
  <c r="FA137" i="6"/>
  <c r="FB145" i="6"/>
  <c r="FA145" i="6"/>
  <c r="FB153" i="6"/>
  <c r="FA153" i="6"/>
  <c r="FB161" i="6"/>
  <c r="FA161" i="6"/>
  <c r="FB169" i="6"/>
  <c r="FA169" i="6"/>
  <c r="FB177" i="6"/>
  <c r="FA177" i="6"/>
  <c r="FB185" i="6"/>
  <c r="FA185" i="6"/>
  <c r="FB193" i="6"/>
  <c r="FA193" i="6"/>
  <c r="EV12" i="6"/>
  <c r="EU12" i="6"/>
  <c r="EV6" i="6"/>
  <c r="EU6" i="6"/>
  <c r="EV31" i="6"/>
  <c r="EU31" i="6"/>
  <c r="EV2" i="6"/>
  <c r="EU2" i="6"/>
  <c r="EV10" i="6"/>
  <c r="EU10" i="6"/>
  <c r="EV18" i="6"/>
  <c r="EU18" i="6"/>
  <c r="EV26" i="6"/>
  <c r="EU26" i="6"/>
  <c r="EV34" i="6"/>
  <c r="EU34" i="6"/>
  <c r="EV42" i="6"/>
  <c r="EU42" i="6"/>
  <c r="EV50" i="6"/>
  <c r="EU50" i="6"/>
  <c r="EV58" i="6"/>
  <c r="EU58" i="6"/>
  <c r="EV66" i="6"/>
  <c r="EU66" i="6"/>
  <c r="EV74" i="6"/>
  <c r="EU74" i="6"/>
  <c r="EV82" i="6"/>
  <c r="EU82" i="6"/>
  <c r="EV90" i="6"/>
  <c r="EU90" i="6"/>
  <c r="EV98" i="6"/>
  <c r="EU98" i="6"/>
  <c r="EV106" i="6"/>
  <c r="EU106" i="6"/>
  <c r="EV114" i="6"/>
  <c r="EU114" i="6"/>
  <c r="EV122" i="6"/>
  <c r="EU122" i="6"/>
  <c r="EV138" i="6"/>
  <c r="EU138" i="6"/>
  <c r="EV146" i="6"/>
  <c r="EU146" i="6"/>
  <c r="EV154" i="6"/>
  <c r="EU154" i="6"/>
  <c r="EV162" i="6"/>
  <c r="EU162" i="6"/>
  <c r="EV170" i="6"/>
  <c r="EU170" i="6"/>
  <c r="EV178" i="6"/>
  <c r="EU178" i="6"/>
  <c r="EU186" i="6"/>
  <c r="EV186" i="6"/>
  <c r="EU194" i="6"/>
  <c r="EV194" i="6"/>
  <c r="EV13" i="6"/>
  <c r="EU13" i="6"/>
  <c r="EV39" i="6"/>
  <c r="EU39" i="6"/>
  <c r="EV3" i="6"/>
  <c r="EU3" i="6"/>
  <c r="EV11" i="6"/>
  <c r="EU11" i="6"/>
  <c r="EV19" i="6"/>
  <c r="EU19" i="6"/>
  <c r="EV27" i="6"/>
  <c r="EU27" i="6"/>
  <c r="EV35" i="6"/>
  <c r="EU35" i="6"/>
  <c r="EV43" i="6"/>
  <c r="EU43" i="6"/>
  <c r="EV51" i="6"/>
  <c r="EU51" i="6"/>
  <c r="EV59" i="6"/>
  <c r="EU59" i="6"/>
  <c r="EV67" i="6"/>
  <c r="EU67" i="6"/>
  <c r="EV75" i="6"/>
  <c r="EU75" i="6"/>
  <c r="EV83" i="6"/>
  <c r="EU83" i="6"/>
  <c r="EV91" i="6"/>
  <c r="EU91" i="6"/>
  <c r="EV99" i="6"/>
  <c r="EU99" i="6"/>
  <c r="EV107" i="6"/>
  <c r="EU107" i="6"/>
  <c r="EV115" i="6"/>
  <c r="EU115" i="6"/>
  <c r="EV123" i="6"/>
  <c r="EU123" i="6"/>
  <c r="EV131" i="6"/>
  <c r="EU131" i="6"/>
  <c r="EV139" i="6"/>
  <c r="EU139" i="6"/>
  <c r="EV147" i="6"/>
  <c r="EU147" i="6"/>
  <c r="EV155" i="6"/>
  <c r="EU155" i="6"/>
  <c r="EV163" i="6"/>
  <c r="EU163" i="6"/>
  <c r="EV171" i="6"/>
  <c r="EU171" i="6"/>
  <c r="EV179" i="6"/>
  <c r="EU179" i="6"/>
  <c r="EV187" i="6"/>
  <c r="EU187" i="6"/>
  <c r="EV195" i="6"/>
  <c r="EU195" i="6"/>
  <c r="EV28" i="6"/>
  <c r="EU28" i="6"/>
  <c r="EV36" i="6"/>
  <c r="EU36" i="6"/>
  <c r="EV44" i="6"/>
  <c r="EU44" i="6"/>
  <c r="EV52" i="6"/>
  <c r="EU52" i="6"/>
  <c r="EV60" i="6"/>
  <c r="EU60" i="6"/>
  <c r="EV68" i="6"/>
  <c r="EU68" i="6"/>
  <c r="EV76" i="6"/>
  <c r="EU76" i="6"/>
  <c r="EV84" i="6"/>
  <c r="EU84" i="6"/>
  <c r="EV92" i="6"/>
  <c r="EU92" i="6"/>
  <c r="EV100" i="6"/>
  <c r="EU100" i="6"/>
  <c r="EV108" i="6"/>
  <c r="EU108" i="6"/>
  <c r="EV116" i="6"/>
  <c r="EU116" i="6"/>
  <c r="EV124" i="6"/>
  <c r="EU124" i="6"/>
  <c r="EV132" i="6"/>
  <c r="EU132" i="6"/>
  <c r="EV140" i="6"/>
  <c r="EU140" i="6"/>
  <c r="EV148" i="6"/>
  <c r="EU148" i="6"/>
  <c r="EV156" i="6"/>
  <c r="EU156" i="6"/>
  <c r="EV164" i="6"/>
  <c r="EU164" i="6"/>
  <c r="EV172" i="6"/>
  <c r="EU172" i="6"/>
  <c r="EV180" i="6"/>
  <c r="EU180" i="6"/>
  <c r="EV188" i="6"/>
  <c r="EU188" i="6"/>
  <c r="EV196" i="6"/>
  <c r="EU196" i="6"/>
  <c r="EV21" i="6"/>
  <c r="EU21" i="6"/>
  <c r="EV29" i="6"/>
  <c r="EU29" i="6"/>
  <c r="EV37" i="6"/>
  <c r="EU37" i="6"/>
  <c r="EV45" i="6"/>
  <c r="EU45" i="6"/>
  <c r="EV53" i="6"/>
  <c r="EU53" i="6"/>
  <c r="EV61" i="6"/>
  <c r="EU61" i="6"/>
  <c r="EV69" i="6"/>
  <c r="EU69" i="6"/>
  <c r="EV77" i="6"/>
  <c r="EU77" i="6"/>
  <c r="EV85" i="6"/>
  <c r="EU85" i="6"/>
  <c r="EV93" i="6"/>
  <c r="EU93" i="6"/>
  <c r="EV101" i="6"/>
  <c r="EU101" i="6"/>
  <c r="EV109" i="6"/>
  <c r="EU109" i="6"/>
  <c r="EV117" i="6"/>
  <c r="EU117" i="6"/>
  <c r="EV125" i="6"/>
  <c r="EU125" i="6"/>
  <c r="EV133" i="6"/>
  <c r="EU133" i="6"/>
  <c r="EV141" i="6"/>
  <c r="EU141" i="6"/>
  <c r="EV149" i="6"/>
  <c r="EU149" i="6"/>
  <c r="EV157" i="6"/>
  <c r="EU157" i="6"/>
  <c r="EV165" i="6"/>
  <c r="EU165" i="6"/>
  <c r="EV173" i="6"/>
  <c r="EU173" i="6"/>
  <c r="EV181" i="6"/>
  <c r="EU181" i="6"/>
  <c r="EV189" i="6"/>
  <c r="EU189" i="6"/>
  <c r="EV197" i="6"/>
  <c r="EU197" i="6"/>
  <c r="EV22" i="6"/>
  <c r="EU22" i="6"/>
  <c r="EV30" i="6"/>
  <c r="EU30" i="6"/>
  <c r="EV38" i="6"/>
  <c r="EU38" i="6"/>
  <c r="EV46" i="6"/>
  <c r="EU46" i="6"/>
  <c r="EV54" i="6"/>
  <c r="EU54" i="6"/>
  <c r="EV62" i="6"/>
  <c r="EU62" i="6"/>
  <c r="EV70" i="6"/>
  <c r="EU70" i="6"/>
  <c r="EV78" i="6"/>
  <c r="EU78" i="6"/>
  <c r="EV86" i="6"/>
  <c r="EU86" i="6"/>
  <c r="EV94" i="6"/>
  <c r="EU94" i="6"/>
  <c r="EV102" i="6"/>
  <c r="EU102" i="6"/>
  <c r="EV110" i="6"/>
  <c r="EU110" i="6"/>
  <c r="EV118" i="6"/>
  <c r="EU118" i="6"/>
  <c r="EV126" i="6"/>
  <c r="EU126" i="6"/>
  <c r="EV134" i="6"/>
  <c r="EU134" i="6"/>
  <c r="EV142" i="6"/>
  <c r="EU142" i="6"/>
  <c r="EV150" i="6"/>
  <c r="EU150" i="6"/>
  <c r="EV158" i="6"/>
  <c r="EU158" i="6"/>
  <c r="EU166" i="6"/>
  <c r="EV166" i="6"/>
  <c r="EU174" i="6"/>
  <c r="EV174" i="6"/>
  <c r="EV182" i="6"/>
  <c r="EU182" i="6"/>
  <c r="EU190" i="6"/>
  <c r="EV190" i="6"/>
  <c r="EV198" i="6"/>
  <c r="EU198" i="6"/>
  <c r="EV4" i="6"/>
  <c r="EU4" i="6"/>
  <c r="EV7" i="6"/>
  <c r="EU7" i="6"/>
  <c r="EV47" i="6"/>
  <c r="EU47" i="6"/>
  <c r="EV55" i="6"/>
  <c r="EU55" i="6"/>
  <c r="EV63" i="6"/>
  <c r="EU63" i="6"/>
  <c r="EV71" i="6"/>
  <c r="EU71" i="6"/>
  <c r="EV79" i="6"/>
  <c r="EU79" i="6"/>
  <c r="EV87" i="6"/>
  <c r="EU87" i="6"/>
  <c r="EV95" i="6"/>
  <c r="EU95" i="6"/>
  <c r="EV103" i="6"/>
  <c r="EU103" i="6"/>
  <c r="EV111" i="6"/>
  <c r="EU111" i="6"/>
  <c r="EV119" i="6"/>
  <c r="EU119" i="6"/>
  <c r="EV127" i="6"/>
  <c r="EU127" i="6"/>
  <c r="EV135" i="6"/>
  <c r="EU135" i="6"/>
  <c r="EV143" i="6"/>
  <c r="EU143" i="6"/>
  <c r="EV151" i="6"/>
  <c r="EU151" i="6"/>
  <c r="EV159" i="6"/>
  <c r="EU159" i="6"/>
  <c r="EV167" i="6"/>
  <c r="EU167" i="6"/>
  <c r="EV175" i="6"/>
  <c r="EU175" i="6"/>
  <c r="EV183" i="6"/>
  <c r="EU183" i="6"/>
  <c r="EV191" i="6"/>
  <c r="EU191" i="6"/>
  <c r="EV199" i="6"/>
  <c r="EU199" i="6"/>
  <c r="EV20" i="6"/>
  <c r="EU20" i="6"/>
  <c r="EV14" i="6"/>
  <c r="EU14" i="6"/>
  <c r="EV15" i="6"/>
  <c r="EU15" i="6"/>
  <c r="EV8" i="6"/>
  <c r="EU8" i="6"/>
  <c r="EV24" i="6"/>
  <c r="EU24" i="6"/>
  <c r="EV32" i="6"/>
  <c r="EU32" i="6"/>
  <c r="EV40" i="6"/>
  <c r="EU40" i="6"/>
  <c r="EV48" i="6"/>
  <c r="EU48" i="6"/>
  <c r="EV56" i="6"/>
  <c r="EU56" i="6"/>
  <c r="EV64" i="6"/>
  <c r="EU64" i="6"/>
  <c r="EV72" i="6"/>
  <c r="EU72" i="6"/>
  <c r="EV80" i="6"/>
  <c r="EU80" i="6"/>
  <c r="EV88" i="6"/>
  <c r="EU88" i="6"/>
  <c r="EV96" i="6"/>
  <c r="EU96" i="6"/>
  <c r="EV104" i="6"/>
  <c r="EU104" i="6"/>
  <c r="EV112" i="6"/>
  <c r="EU112" i="6"/>
  <c r="EV120" i="6"/>
  <c r="EU120" i="6"/>
  <c r="EV128" i="6"/>
  <c r="EU128" i="6"/>
  <c r="EV136" i="6"/>
  <c r="EU136" i="6"/>
  <c r="EV144" i="6"/>
  <c r="EU144" i="6"/>
  <c r="EV152" i="6"/>
  <c r="EU152" i="6"/>
  <c r="EV160" i="6"/>
  <c r="EU160" i="6"/>
  <c r="EV168" i="6"/>
  <c r="EU168" i="6"/>
  <c r="EV176" i="6"/>
  <c r="EU176" i="6"/>
  <c r="EV184" i="6"/>
  <c r="EU184" i="6"/>
  <c r="EV192" i="6"/>
  <c r="EU192" i="6"/>
  <c r="EV5" i="6"/>
  <c r="EU5" i="6"/>
  <c r="EV23" i="6"/>
  <c r="EU23" i="6"/>
  <c r="EV16" i="6"/>
  <c r="EU16" i="6"/>
  <c r="EV9" i="6"/>
  <c r="EU9" i="6"/>
  <c r="EV17" i="6"/>
  <c r="EU17" i="6"/>
  <c r="EV25" i="6"/>
  <c r="EU25" i="6"/>
  <c r="EV33" i="6"/>
  <c r="EU33" i="6"/>
  <c r="EV41" i="6"/>
  <c r="EU41" i="6"/>
  <c r="EV49" i="6"/>
  <c r="EU49" i="6"/>
  <c r="EV57" i="6"/>
  <c r="EU57" i="6"/>
  <c r="EV65" i="6"/>
  <c r="EU65" i="6"/>
  <c r="EV73" i="6"/>
  <c r="EU73" i="6"/>
  <c r="EV81" i="6"/>
  <c r="EU81" i="6"/>
  <c r="EV89" i="6"/>
  <c r="EU89" i="6"/>
  <c r="EV97" i="6"/>
  <c r="EU97" i="6"/>
  <c r="EV105" i="6"/>
  <c r="EU105" i="6"/>
  <c r="EV113" i="6"/>
  <c r="EU113" i="6"/>
  <c r="EV121" i="6"/>
  <c r="EU121" i="6"/>
  <c r="EV129" i="6"/>
  <c r="EU129" i="6"/>
  <c r="EV137" i="6"/>
  <c r="EU137" i="6"/>
  <c r="EV145" i="6"/>
  <c r="EU145" i="6"/>
  <c r="EV153" i="6"/>
  <c r="EU153" i="6"/>
  <c r="EV161" i="6"/>
  <c r="EU161" i="6"/>
  <c r="EV169" i="6"/>
  <c r="EU169" i="6"/>
  <c r="EV177" i="6"/>
  <c r="EU177" i="6"/>
  <c r="EV185" i="6"/>
  <c r="EU185" i="6"/>
  <c r="EV193" i="6"/>
  <c r="EU193" i="6"/>
  <c r="ET90" i="6"/>
  <c r="EO90" i="6"/>
  <c r="EN90" i="6"/>
  <c r="ET162" i="6"/>
  <c r="EO162" i="6"/>
  <c r="EN162" i="6"/>
  <c r="ET19" i="6"/>
  <c r="EO19" i="6"/>
  <c r="EN19" i="6"/>
  <c r="ET27" i="6"/>
  <c r="EO27" i="6"/>
  <c r="EN27" i="6"/>
  <c r="ET35" i="6"/>
  <c r="EO35" i="6"/>
  <c r="EN35" i="6"/>
  <c r="ET43" i="6"/>
  <c r="EO43" i="6"/>
  <c r="EN43" i="6"/>
  <c r="ET51" i="6"/>
  <c r="EO51" i="6"/>
  <c r="EN51" i="6"/>
  <c r="ET59" i="6"/>
  <c r="EO59" i="6"/>
  <c r="EN59" i="6"/>
  <c r="ET67" i="6"/>
  <c r="EO67" i="6"/>
  <c r="EN67" i="6"/>
  <c r="ET75" i="6"/>
  <c r="EO75" i="6"/>
  <c r="EN75" i="6"/>
  <c r="ET83" i="6"/>
  <c r="EO83" i="6"/>
  <c r="EN83" i="6"/>
  <c r="ET91" i="6"/>
  <c r="EO91" i="6"/>
  <c r="EN91" i="6"/>
  <c r="ET99" i="6"/>
  <c r="EO99" i="6"/>
  <c r="EN99" i="6"/>
  <c r="ET107" i="6"/>
  <c r="EO107" i="6"/>
  <c r="EN107" i="6"/>
  <c r="ET115" i="6"/>
  <c r="EO115" i="6"/>
  <c r="EN115" i="6"/>
  <c r="ET123" i="6"/>
  <c r="EO123" i="6"/>
  <c r="EN123" i="6"/>
  <c r="ET131" i="6"/>
  <c r="EO131" i="6"/>
  <c r="EN131" i="6"/>
  <c r="ET139" i="6"/>
  <c r="EO139" i="6"/>
  <c r="EN139" i="6"/>
  <c r="ET147" i="6"/>
  <c r="EO147" i="6"/>
  <c r="EN147" i="6"/>
  <c r="ET155" i="6"/>
  <c r="EO155" i="6"/>
  <c r="EN155" i="6"/>
  <c r="ET163" i="6"/>
  <c r="EO163" i="6"/>
  <c r="EN163" i="6"/>
  <c r="ET171" i="6"/>
  <c r="EO171" i="6"/>
  <c r="EN171" i="6"/>
  <c r="ET179" i="6"/>
  <c r="EO179" i="6"/>
  <c r="EN179" i="6"/>
  <c r="ET187" i="6"/>
  <c r="EO187" i="6"/>
  <c r="EN187" i="6"/>
  <c r="ET195" i="6"/>
  <c r="EO195" i="6"/>
  <c r="EN195" i="6"/>
  <c r="ET2" i="6"/>
  <c r="EO2" i="6"/>
  <c r="EN2" i="6"/>
  <c r="ET58" i="6"/>
  <c r="EO58" i="6"/>
  <c r="EN58" i="6"/>
  <c r="ET122" i="6"/>
  <c r="EO122" i="6"/>
  <c r="EN122" i="6"/>
  <c r="ET178" i="6"/>
  <c r="EO178" i="6"/>
  <c r="EN178" i="6"/>
  <c r="EO4" i="6"/>
  <c r="EN4" i="6"/>
  <c r="ET4" i="6"/>
  <c r="EO20" i="6"/>
  <c r="EN20" i="6"/>
  <c r="ET20" i="6"/>
  <c r="EO28" i="6"/>
  <c r="EN28" i="6"/>
  <c r="ET28" i="6"/>
  <c r="EO36" i="6"/>
  <c r="EN36" i="6"/>
  <c r="ET36" i="6"/>
  <c r="EO44" i="6"/>
  <c r="EN44" i="6"/>
  <c r="ET44" i="6"/>
  <c r="EO52" i="6"/>
  <c r="EN52" i="6"/>
  <c r="ET52" i="6"/>
  <c r="EO60" i="6"/>
  <c r="EN60" i="6"/>
  <c r="ET60" i="6"/>
  <c r="EO68" i="6"/>
  <c r="EN68" i="6"/>
  <c r="ET68" i="6"/>
  <c r="EO76" i="6"/>
  <c r="EN76" i="6"/>
  <c r="ET76" i="6"/>
  <c r="EO84" i="6"/>
  <c r="EN84" i="6"/>
  <c r="ET84" i="6"/>
  <c r="EO92" i="6"/>
  <c r="EN92" i="6"/>
  <c r="ET92" i="6"/>
  <c r="EO100" i="6"/>
  <c r="EN100" i="6"/>
  <c r="ET100" i="6"/>
  <c r="EO108" i="6"/>
  <c r="EN108" i="6"/>
  <c r="ET108" i="6"/>
  <c r="EO116" i="6"/>
  <c r="EN116" i="6"/>
  <c r="ET116" i="6"/>
  <c r="EO124" i="6"/>
  <c r="EN124" i="6"/>
  <c r="ET124" i="6"/>
  <c r="EO132" i="6"/>
  <c r="EN132" i="6"/>
  <c r="ET132" i="6"/>
  <c r="EO140" i="6"/>
  <c r="EN140" i="6"/>
  <c r="ET140" i="6"/>
  <c r="EO148" i="6"/>
  <c r="EN148" i="6"/>
  <c r="ET148" i="6"/>
  <c r="EO156" i="6"/>
  <c r="EN156" i="6"/>
  <c r="ET156" i="6"/>
  <c r="EO164" i="6"/>
  <c r="EN164" i="6"/>
  <c r="ET164" i="6"/>
  <c r="EO172" i="6"/>
  <c r="EN172" i="6"/>
  <c r="ET172" i="6"/>
  <c r="EO180" i="6"/>
  <c r="EN180" i="6"/>
  <c r="ET180" i="6"/>
  <c r="EO188" i="6"/>
  <c r="EN188" i="6"/>
  <c r="ET188" i="6"/>
  <c r="EO196" i="6"/>
  <c r="EN196" i="6"/>
  <c r="ET196" i="6"/>
  <c r="ET42" i="6"/>
  <c r="EO42" i="6"/>
  <c r="EN42" i="6"/>
  <c r="ET106" i="6"/>
  <c r="EO106" i="6"/>
  <c r="EN106" i="6"/>
  <c r="ET194" i="6"/>
  <c r="EO194" i="6"/>
  <c r="EN194" i="6"/>
  <c r="ET11" i="6"/>
  <c r="EO11" i="6"/>
  <c r="EN11" i="6"/>
  <c r="ET45" i="6"/>
  <c r="EN45" i="6"/>
  <c r="EO45" i="6"/>
  <c r="ET53" i="6"/>
  <c r="EN53" i="6"/>
  <c r="EO53" i="6"/>
  <c r="EO61" i="6"/>
  <c r="EN61" i="6"/>
  <c r="ET61" i="6"/>
  <c r="EN69" i="6"/>
  <c r="EO69" i="6"/>
  <c r="ET69" i="6"/>
  <c r="EN77" i="6"/>
  <c r="ET77" i="6"/>
  <c r="EO77" i="6"/>
  <c r="ET85" i="6"/>
  <c r="EN85" i="6"/>
  <c r="EO85" i="6"/>
  <c r="EO93" i="6"/>
  <c r="EN93" i="6"/>
  <c r="ET93" i="6"/>
  <c r="EN101" i="6"/>
  <c r="EO101" i="6"/>
  <c r="ET101" i="6"/>
  <c r="ET109" i="6"/>
  <c r="EN109" i="6"/>
  <c r="EO109" i="6"/>
  <c r="ET117" i="6"/>
  <c r="EO117" i="6"/>
  <c r="EN117" i="6"/>
  <c r="ET125" i="6"/>
  <c r="EO125" i="6"/>
  <c r="EN125" i="6"/>
  <c r="ET133" i="6"/>
  <c r="EO133" i="6"/>
  <c r="EN133" i="6"/>
  <c r="ET141" i="6"/>
  <c r="EN141" i="6"/>
  <c r="EO141" i="6"/>
  <c r="ET149" i="6"/>
  <c r="EN149" i="6"/>
  <c r="EO149" i="6"/>
  <c r="ET157" i="6"/>
  <c r="EO157" i="6"/>
  <c r="EN157" i="6"/>
  <c r="ET165" i="6"/>
  <c r="EO165" i="6"/>
  <c r="EN165" i="6"/>
  <c r="ET173" i="6"/>
  <c r="EO173" i="6"/>
  <c r="EN173" i="6"/>
  <c r="ET181" i="6"/>
  <c r="EN181" i="6"/>
  <c r="EO181" i="6"/>
  <c r="ET189" i="6"/>
  <c r="EO189" i="6"/>
  <c r="EN189" i="6"/>
  <c r="ET197" i="6"/>
  <c r="EO197" i="6"/>
  <c r="EN197" i="6"/>
  <c r="ET10" i="6"/>
  <c r="EO10" i="6"/>
  <c r="EN10" i="6"/>
  <c r="ET50" i="6"/>
  <c r="EO50" i="6"/>
  <c r="EN50" i="6"/>
  <c r="ET114" i="6"/>
  <c r="EO114" i="6"/>
  <c r="EN114" i="6"/>
  <c r="ET146" i="6"/>
  <c r="EO146" i="6"/>
  <c r="EN146" i="6"/>
  <c r="EO12" i="6"/>
  <c r="EN12" i="6"/>
  <c r="ET12" i="6"/>
  <c r="ET21" i="6"/>
  <c r="EO21" i="6"/>
  <c r="EN21" i="6"/>
  <c r="EO6" i="6"/>
  <c r="ET6" i="6"/>
  <c r="EN6" i="6"/>
  <c r="EO38" i="6"/>
  <c r="ET38" i="6"/>
  <c r="EN38" i="6"/>
  <c r="EO46" i="6"/>
  <c r="ET46" i="6"/>
  <c r="EN46" i="6"/>
  <c r="EO54" i="6"/>
  <c r="ET54" i="6"/>
  <c r="EN54" i="6"/>
  <c r="EO62" i="6"/>
  <c r="ET62" i="6"/>
  <c r="EN62" i="6"/>
  <c r="EO70" i="6"/>
  <c r="ET70" i="6"/>
  <c r="EN70" i="6"/>
  <c r="EO78" i="6"/>
  <c r="ET78" i="6"/>
  <c r="EN78" i="6"/>
  <c r="EO86" i="6"/>
  <c r="ET86" i="6"/>
  <c r="EN86" i="6"/>
  <c r="EO94" i="6"/>
  <c r="ET94" i="6"/>
  <c r="EN94" i="6"/>
  <c r="EO102" i="6"/>
  <c r="ET102" i="6"/>
  <c r="EN102" i="6"/>
  <c r="EO110" i="6"/>
  <c r="ET110" i="6"/>
  <c r="EN110" i="6"/>
  <c r="EO118" i="6"/>
  <c r="ET118" i="6"/>
  <c r="EN118" i="6"/>
  <c r="EO126" i="6"/>
  <c r="ET126" i="6"/>
  <c r="EN126" i="6"/>
  <c r="EO134" i="6"/>
  <c r="ET134" i="6"/>
  <c r="EN134" i="6"/>
  <c r="EO142" i="6"/>
  <c r="ET142" i="6"/>
  <c r="EN142" i="6"/>
  <c r="EO150" i="6"/>
  <c r="ET150" i="6"/>
  <c r="EN150" i="6"/>
  <c r="EO158" i="6"/>
  <c r="ET158" i="6"/>
  <c r="EN158" i="6"/>
  <c r="EO166" i="6"/>
  <c r="ET166" i="6"/>
  <c r="EN166" i="6"/>
  <c r="EO174" i="6"/>
  <c r="ET174" i="6"/>
  <c r="EN174" i="6"/>
  <c r="EO182" i="6"/>
  <c r="ET182" i="6"/>
  <c r="EN182" i="6"/>
  <c r="EO190" i="6"/>
  <c r="ET190" i="6"/>
  <c r="EN190" i="6"/>
  <c r="EO198" i="6"/>
  <c r="ET198" i="6"/>
  <c r="EN198" i="6"/>
  <c r="ET26" i="6"/>
  <c r="EO26" i="6"/>
  <c r="EN26" i="6"/>
  <c r="ET74" i="6"/>
  <c r="EO74" i="6"/>
  <c r="EN74" i="6"/>
  <c r="ET98" i="6"/>
  <c r="EO98" i="6"/>
  <c r="EN98" i="6"/>
  <c r="ET154" i="6"/>
  <c r="EO154" i="6"/>
  <c r="EN154" i="6"/>
  <c r="ET3" i="6"/>
  <c r="EO3" i="6"/>
  <c r="EN3" i="6"/>
  <c r="EO29" i="6"/>
  <c r="EN29" i="6"/>
  <c r="ET29" i="6"/>
  <c r="EO22" i="6"/>
  <c r="ET22" i="6"/>
  <c r="EN22" i="6"/>
  <c r="EO7" i="6"/>
  <c r="ET7" i="6"/>
  <c r="EN7" i="6"/>
  <c r="EO31" i="6"/>
  <c r="ET31" i="6"/>
  <c r="EN31" i="6"/>
  <c r="EO39" i="6"/>
  <c r="ET39" i="6"/>
  <c r="EN39" i="6"/>
  <c r="EO47" i="6"/>
  <c r="ET47" i="6"/>
  <c r="EN47" i="6"/>
  <c r="EO55" i="6"/>
  <c r="ET55" i="6"/>
  <c r="EN55" i="6"/>
  <c r="EO63" i="6"/>
  <c r="ET63" i="6"/>
  <c r="EN63" i="6"/>
  <c r="EO71" i="6"/>
  <c r="ET71" i="6"/>
  <c r="EN71" i="6"/>
  <c r="EO79" i="6"/>
  <c r="ET79" i="6"/>
  <c r="EN79" i="6"/>
  <c r="EO87" i="6"/>
  <c r="ET87" i="6"/>
  <c r="EN87" i="6"/>
  <c r="EO95" i="6"/>
  <c r="ET95" i="6"/>
  <c r="EN95" i="6"/>
  <c r="EO103" i="6"/>
  <c r="ET103" i="6"/>
  <c r="EN103" i="6"/>
  <c r="EO111" i="6"/>
  <c r="ET111" i="6"/>
  <c r="EN111" i="6"/>
  <c r="EO119" i="6"/>
  <c r="ET119" i="6"/>
  <c r="EN119" i="6"/>
  <c r="EO127" i="6"/>
  <c r="ET127" i="6"/>
  <c r="EN127" i="6"/>
  <c r="EO135" i="6"/>
  <c r="ET135" i="6"/>
  <c r="EN135" i="6"/>
  <c r="EO143" i="6"/>
  <c r="ET143" i="6"/>
  <c r="EN143" i="6"/>
  <c r="EO151" i="6"/>
  <c r="ET151" i="6"/>
  <c r="EN151" i="6"/>
  <c r="EO159" i="6"/>
  <c r="ET159" i="6"/>
  <c r="EN159" i="6"/>
  <c r="EO167" i="6"/>
  <c r="ET167" i="6"/>
  <c r="EN167" i="6"/>
  <c r="EO175" i="6"/>
  <c r="ET175" i="6"/>
  <c r="EN175" i="6"/>
  <c r="EO183" i="6"/>
  <c r="ET183" i="6"/>
  <c r="EN183" i="6"/>
  <c r="EO191" i="6"/>
  <c r="ET191" i="6"/>
  <c r="EN191" i="6"/>
  <c r="EO199" i="6"/>
  <c r="ET199" i="6"/>
  <c r="EN199" i="6"/>
  <c r="ET18" i="6"/>
  <c r="EO18" i="6"/>
  <c r="EN18" i="6"/>
  <c r="ET66" i="6"/>
  <c r="EO66" i="6"/>
  <c r="EN66" i="6"/>
  <c r="ET170" i="6"/>
  <c r="EO170" i="6"/>
  <c r="EN170" i="6"/>
  <c r="EO5" i="6"/>
  <c r="EN5" i="6"/>
  <c r="ET5" i="6"/>
  <c r="EN13" i="6"/>
  <c r="EO13" i="6"/>
  <c r="ET13" i="6"/>
  <c r="EO30" i="6"/>
  <c r="ET30" i="6"/>
  <c r="EN30" i="6"/>
  <c r="EO15" i="6"/>
  <c r="ET15" i="6"/>
  <c r="EN15" i="6"/>
  <c r="EO16" i="6"/>
  <c r="EN16" i="6"/>
  <c r="ET16" i="6"/>
  <c r="EO24" i="6"/>
  <c r="EN24" i="6"/>
  <c r="ET24" i="6"/>
  <c r="EO32" i="6"/>
  <c r="EN32" i="6"/>
  <c r="ET32" i="6"/>
  <c r="EO40" i="6"/>
  <c r="EN40" i="6"/>
  <c r="ET40" i="6"/>
  <c r="EO48" i="6"/>
  <c r="EN48" i="6"/>
  <c r="ET48" i="6"/>
  <c r="EO56" i="6"/>
  <c r="EN56" i="6"/>
  <c r="ET56" i="6"/>
  <c r="EO64" i="6"/>
  <c r="EN64" i="6"/>
  <c r="ET64" i="6"/>
  <c r="EO72" i="6"/>
  <c r="EN72" i="6"/>
  <c r="ET72" i="6"/>
  <c r="EO80" i="6"/>
  <c r="EN80" i="6"/>
  <c r="ET80" i="6"/>
  <c r="EO88" i="6"/>
  <c r="EN88" i="6"/>
  <c r="ET88" i="6"/>
  <c r="EO96" i="6"/>
  <c r="EN96" i="6"/>
  <c r="ET96" i="6"/>
  <c r="EO104" i="6"/>
  <c r="EN104" i="6"/>
  <c r="ET104" i="6"/>
  <c r="EO112" i="6"/>
  <c r="EN112" i="6"/>
  <c r="ET112" i="6"/>
  <c r="EO120" i="6"/>
  <c r="EN120" i="6"/>
  <c r="ET120" i="6"/>
  <c r="EO128" i="6"/>
  <c r="EN128" i="6"/>
  <c r="ET128" i="6"/>
  <c r="EO136" i="6"/>
  <c r="EN136" i="6"/>
  <c r="ET136" i="6"/>
  <c r="EO144" i="6"/>
  <c r="EN144" i="6"/>
  <c r="ET144" i="6"/>
  <c r="EO152" i="6"/>
  <c r="EN152" i="6"/>
  <c r="ET152" i="6"/>
  <c r="EO160" i="6"/>
  <c r="EN160" i="6"/>
  <c r="ET160" i="6"/>
  <c r="EO168" i="6"/>
  <c r="EN168" i="6"/>
  <c r="ET168" i="6"/>
  <c r="EO176" i="6"/>
  <c r="EN176" i="6"/>
  <c r="ET176" i="6"/>
  <c r="EO184" i="6"/>
  <c r="EN184" i="6"/>
  <c r="ET184" i="6"/>
  <c r="EO192" i="6"/>
  <c r="EN192" i="6"/>
  <c r="ET192" i="6"/>
  <c r="ET34" i="6"/>
  <c r="EO34" i="6"/>
  <c r="EN34" i="6"/>
  <c r="ET82" i="6"/>
  <c r="EO82" i="6"/>
  <c r="EN82" i="6"/>
  <c r="ET138" i="6"/>
  <c r="EO138" i="6"/>
  <c r="EN138" i="6"/>
  <c r="ET186" i="6"/>
  <c r="EO186" i="6"/>
  <c r="EN186" i="6"/>
  <c r="EN37" i="6"/>
  <c r="EO37" i="6"/>
  <c r="ET37" i="6"/>
  <c r="EO14" i="6"/>
  <c r="ET14" i="6"/>
  <c r="EN14" i="6"/>
  <c r="EO23" i="6"/>
  <c r="ET23" i="6"/>
  <c r="EN23" i="6"/>
  <c r="EO8" i="6"/>
  <c r="EN8" i="6"/>
  <c r="ET8" i="6"/>
  <c r="ET9" i="6"/>
  <c r="EN9" i="6"/>
  <c r="EO9" i="6"/>
  <c r="ET17" i="6"/>
  <c r="EO17" i="6"/>
  <c r="EN17" i="6"/>
  <c r="ET25" i="6"/>
  <c r="EO25" i="6"/>
  <c r="EN25" i="6"/>
  <c r="ET33" i="6"/>
  <c r="EO33" i="6"/>
  <c r="EN33" i="6"/>
  <c r="ET41" i="6"/>
  <c r="EN41" i="6"/>
  <c r="EO41" i="6"/>
  <c r="ET49" i="6"/>
  <c r="EO49" i="6"/>
  <c r="EN49" i="6"/>
  <c r="ET57" i="6"/>
  <c r="EO57" i="6"/>
  <c r="EN57" i="6"/>
  <c r="ET65" i="6"/>
  <c r="EO65" i="6"/>
  <c r="EN65" i="6"/>
  <c r="ET73" i="6"/>
  <c r="EN73" i="6"/>
  <c r="EO73" i="6"/>
  <c r="ET81" i="6"/>
  <c r="EO81" i="6"/>
  <c r="EN81" i="6"/>
  <c r="ET89" i="6"/>
  <c r="EO89" i="6"/>
  <c r="EN89" i="6"/>
  <c r="ET97" i="6"/>
  <c r="EN97" i="6"/>
  <c r="EO97" i="6"/>
  <c r="ET105" i="6"/>
  <c r="EN105" i="6"/>
  <c r="EO105" i="6"/>
  <c r="ET113" i="6"/>
  <c r="EO113" i="6"/>
  <c r="EN113" i="6"/>
  <c r="ET121" i="6"/>
  <c r="EO121" i="6"/>
  <c r="EN121" i="6"/>
  <c r="ET129" i="6"/>
  <c r="EN129" i="6"/>
  <c r="EO129" i="6"/>
  <c r="ET137" i="6"/>
  <c r="EN137" i="6"/>
  <c r="EO137" i="6"/>
  <c r="ET145" i="6"/>
  <c r="EO145" i="6"/>
  <c r="EN145" i="6"/>
  <c r="ET153" i="6"/>
  <c r="EO153" i="6"/>
  <c r="EN153" i="6"/>
  <c r="ET161" i="6"/>
  <c r="EO161" i="6"/>
  <c r="EN161" i="6"/>
  <c r="ET169" i="6"/>
  <c r="EN169" i="6"/>
  <c r="EO169" i="6"/>
  <c r="ET177" i="6"/>
  <c r="EO177" i="6"/>
  <c r="EN177" i="6"/>
  <c r="ET185" i="6"/>
  <c r="EO185" i="6"/>
  <c r="EN185" i="6"/>
  <c r="ET193" i="6"/>
  <c r="EO193" i="6"/>
  <c r="EN193" i="6"/>
  <c r="EI26" i="6"/>
  <c r="EH26" i="6"/>
  <c r="EI74" i="6"/>
  <c r="EH74" i="6"/>
  <c r="EI98" i="6"/>
  <c r="EH98" i="6"/>
  <c r="EI51" i="6"/>
  <c r="EH51" i="6"/>
  <c r="EI67" i="6"/>
  <c r="EH67" i="6"/>
  <c r="EI147" i="6"/>
  <c r="EH147" i="6"/>
  <c r="EI187" i="6"/>
  <c r="EH187" i="6"/>
  <c r="EI12" i="6"/>
  <c r="EH12" i="6"/>
  <c r="EI28" i="6"/>
  <c r="EH28" i="6"/>
  <c r="EI44" i="6"/>
  <c r="EH44" i="6"/>
  <c r="EI60" i="6"/>
  <c r="EH60" i="6"/>
  <c r="EI68" i="6"/>
  <c r="EH68" i="6"/>
  <c r="EI76" i="6"/>
  <c r="EH76" i="6"/>
  <c r="EI84" i="6"/>
  <c r="EH84" i="6"/>
  <c r="EI92" i="6"/>
  <c r="EH92" i="6"/>
  <c r="EI100" i="6"/>
  <c r="EH100" i="6"/>
  <c r="EI108" i="6"/>
  <c r="EH108" i="6"/>
  <c r="EI116" i="6"/>
  <c r="EH116" i="6"/>
  <c r="EI124" i="6"/>
  <c r="EH124" i="6"/>
  <c r="EI132" i="6"/>
  <c r="EH132" i="6"/>
  <c r="EI140" i="6"/>
  <c r="EH140" i="6"/>
  <c r="EI148" i="6"/>
  <c r="EH148" i="6"/>
  <c r="EI156" i="6"/>
  <c r="EH156" i="6"/>
  <c r="EI164" i="6"/>
  <c r="EH164" i="6"/>
  <c r="EI172" i="6"/>
  <c r="EH172" i="6"/>
  <c r="EI180" i="6"/>
  <c r="EH180" i="6"/>
  <c r="EI188" i="6"/>
  <c r="EH188" i="6"/>
  <c r="EI196" i="6"/>
  <c r="EH196" i="6"/>
  <c r="EI10" i="6"/>
  <c r="EH10" i="6"/>
  <c r="EI66" i="6"/>
  <c r="EH66" i="6"/>
  <c r="EI114" i="6"/>
  <c r="EH114" i="6"/>
  <c r="EI11" i="6"/>
  <c r="EH11" i="6"/>
  <c r="EI35" i="6"/>
  <c r="EH35" i="6"/>
  <c r="EI91" i="6"/>
  <c r="EH91" i="6"/>
  <c r="EI107" i="6"/>
  <c r="EH107" i="6"/>
  <c r="EI163" i="6"/>
  <c r="EH163" i="6"/>
  <c r="EI4" i="6"/>
  <c r="EH4" i="6"/>
  <c r="EI20" i="6"/>
  <c r="EH20" i="6"/>
  <c r="EI36" i="6"/>
  <c r="EH36" i="6"/>
  <c r="EI52" i="6"/>
  <c r="EH52" i="6"/>
  <c r="EI5" i="6"/>
  <c r="EH5" i="6"/>
  <c r="EI13" i="6"/>
  <c r="EH13" i="6"/>
  <c r="EI21" i="6"/>
  <c r="EH21" i="6"/>
  <c r="EI29" i="6"/>
  <c r="EH29" i="6"/>
  <c r="EI37" i="6"/>
  <c r="EH37" i="6"/>
  <c r="EI45" i="6"/>
  <c r="EH45" i="6"/>
  <c r="EI53" i="6"/>
  <c r="EH53" i="6"/>
  <c r="EI61" i="6"/>
  <c r="EH61" i="6"/>
  <c r="EI69" i="6"/>
  <c r="EH69" i="6"/>
  <c r="EI77" i="6"/>
  <c r="EH77" i="6"/>
  <c r="EI85" i="6"/>
  <c r="EH85" i="6"/>
  <c r="EI93" i="6"/>
  <c r="EH93" i="6"/>
  <c r="EI101" i="6"/>
  <c r="EH101" i="6"/>
  <c r="EI109" i="6"/>
  <c r="EH109" i="6"/>
  <c r="EI117" i="6"/>
  <c r="EH117" i="6"/>
  <c r="EI125" i="6"/>
  <c r="EH125" i="6"/>
  <c r="EI133" i="6"/>
  <c r="EH133" i="6"/>
  <c r="EI141" i="6"/>
  <c r="EH141" i="6"/>
  <c r="EI149" i="6"/>
  <c r="EH149" i="6"/>
  <c r="EI157" i="6"/>
  <c r="EH157" i="6"/>
  <c r="EI165" i="6"/>
  <c r="EH165" i="6"/>
  <c r="EI173" i="6"/>
  <c r="EH173" i="6"/>
  <c r="EI181" i="6"/>
  <c r="EH181" i="6"/>
  <c r="EI189" i="6"/>
  <c r="EH189" i="6"/>
  <c r="EI197" i="6"/>
  <c r="EH197" i="6"/>
  <c r="EI42" i="6"/>
  <c r="EH42" i="6"/>
  <c r="EI122" i="6"/>
  <c r="EH122" i="6"/>
  <c r="EI19" i="6"/>
  <c r="EH19" i="6"/>
  <c r="EI75" i="6"/>
  <c r="EH75" i="6"/>
  <c r="EI131" i="6"/>
  <c r="EH131" i="6"/>
  <c r="EI171" i="6"/>
  <c r="EH171" i="6"/>
  <c r="EI22" i="6"/>
  <c r="EH22" i="6"/>
  <c r="EI46" i="6"/>
  <c r="EH46" i="6"/>
  <c r="EI62" i="6"/>
  <c r="EH62" i="6"/>
  <c r="EI70" i="6"/>
  <c r="EH70" i="6"/>
  <c r="EI78" i="6"/>
  <c r="EH78" i="6"/>
  <c r="EI86" i="6"/>
  <c r="EH86" i="6"/>
  <c r="EI94" i="6"/>
  <c r="EH94" i="6"/>
  <c r="EI102" i="6"/>
  <c r="EH102" i="6"/>
  <c r="EI110" i="6"/>
  <c r="EH110" i="6"/>
  <c r="EI118" i="6"/>
  <c r="EH118" i="6"/>
  <c r="EI126" i="6"/>
  <c r="EH126" i="6"/>
  <c r="EI134" i="6"/>
  <c r="EH134" i="6"/>
  <c r="EI142" i="6"/>
  <c r="EH142" i="6"/>
  <c r="EI150" i="6"/>
  <c r="EH150" i="6"/>
  <c r="EI158" i="6"/>
  <c r="EH158" i="6"/>
  <c r="EI166" i="6"/>
  <c r="EH166" i="6"/>
  <c r="EI174" i="6"/>
  <c r="EH174" i="6"/>
  <c r="EI182" i="6"/>
  <c r="EH182" i="6"/>
  <c r="EH190" i="6"/>
  <c r="EI190" i="6"/>
  <c r="EH198" i="6"/>
  <c r="EI198" i="6"/>
  <c r="EI18" i="6"/>
  <c r="EH18" i="6"/>
  <c r="EI106" i="6"/>
  <c r="EH106" i="6"/>
  <c r="EI59" i="6"/>
  <c r="EH59" i="6"/>
  <c r="EI123" i="6"/>
  <c r="EH123" i="6"/>
  <c r="EI179" i="6"/>
  <c r="EH179" i="6"/>
  <c r="EI14" i="6"/>
  <c r="EH14" i="6"/>
  <c r="EI54" i="6"/>
  <c r="EH54" i="6"/>
  <c r="EI7" i="6"/>
  <c r="EH7" i="6"/>
  <c r="EI15" i="6"/>
  <c r="EH15" i="6"/>
  <c r="EI23" i="6"/>
  <c r="EH23" i="6"/>
  <c r="EI31" i="6"/>
  <c r="EH31" i="6"/>
  <c r="EI39" i="6"/>
  <c r="EH39" i="6"/>
  <c r="EI47" i="6"/>
  <c r="EH47" i="6"/>
  <c r="EI55" i="6"/>
  <c r="EH55" i="6"/>
  <c r="EI63" i="6"/>
  <c r="EH63" i="6"/>
  <c r="EI71" i="6"/>
  <c r="EH71" i="6"/>
  <c r="EI79" i="6"/>
  <c r="EH79" i="6"/>
  <c r="EI87" i="6"/>
  <c r="EH87" i="6"/>
  <c r="EI95" i="6"/>
  <c r="EH95" i="6"/>
  <c r="EI103" i="6"/>
  <c r="EH103" i="6"/>
  <c r="EI111" i="6"/>
  <c r="EH111" i="6"/>
  <c r="EI119" i="6"/>
  <c r="EH119" i="6"/>
  <c r="EI127" i="6"/>
  <c r="EH127" i="6"/>
  <c r="EI135" i="6"/>
  <c r="EH135" i="6"/>
  <c r="EI143" i="6"/>
  <c r="EH143" i="6"/>
  <c r="EI151" i="6"/>
  <c r="EH151" i="6"/>
  <c r="EI159" i="6"/>
  <c r="EH159" i="6"/>
  <c r="EI167" i="6"/>
  <c r="EH167" i="6"/>
  <c r="EI175" i="6"/>
  <c r="EH175" i="6"/>
  <c r="EI183" i="6"/>
  <c r="EH183" i="6"/>
  <c r="EI191" i="6"/>
  <c r="EH191" i="6"/>
  <c r="EI199" i="6"/>
  <c r="EH199" i="6"/>
  <c r="EI34" i="6"/>
  <c r="EH34" i="6"/>
  <c r="EI82" i="6"/>
  <c r="EH82" i="6"/>
  <c r="EI90" i="6"/>
  <c r="EH90" i="6"/>
  <c r="EI43" i="6"/>
  <c r="EH43" i="6"/>
  <c r="EI83" i="6"/>
  <c r="EH83" i="6"/>
  <c r="EI139" i="6"/>
  <c r="EH139" i="6"/>
  <c r="EI195" i="6"/>
  <c r="EH195" i="6"/>
  <c r="EI6" i="6"/>
  <c r="EH6" i="6"/>
  <c r="EI30" i="6"/>
  <c r="EH30" i="6"/>
  <c r="EI16" i="6"/>
  <c r="EH16" i="6"/>
  <c r="EI32" i="6"/>
  <c r="EH32" i="6"/>
  <c r="EI48" i="6"/>
  <c r="EH48" i="6"/>
  <c r="EI56" i="6"/>
  <c r="EH56" i="6"/>
  <c r="EI72" i="6"/>
  <c r="EH72" i="6"/>
  <c r="EI80" i="6"/>
  <c r="EH80" i="6"/>
  <c r="EI88" i="6"/>
  <c r="EH88" i="6"/>
  <c r="EI96" i="6"/>
  <c r="EH96" i="6"/>
  <c r="EI104" i="6"/>
  <c r="EH104" i="6"/>
  <c r="EI112" i="6"/>
  <c r="EH112" i="6"/>
  <c r="EI120" i="6"/>
  <c r="EH120" i="6"/>
  <c r="EI128" i="6"/>
  <c r="EH128" i="6"/>
  <c r="EI136" i="6"/>
  <c r="EH136" i="6"/>
  <c r="EI144" i="6"/>
  <c r="EH144" i="6"/>
  <c r="EI152" i="6"/>
  <c r="EH152" i="6"/>
  <c r="EI160" i="6"/>
  <c r="EH160" i="6"/>
  <c r="EI168" i="6"/>
  <c r="EH168" i="6"/>
  <c r="EI176" i="6"/>
  <c r="EH176" i="6"/>
  <c r="EI184" i="6"/>
  <c r="EH184" i="6"/>
  <c r="EI192" i="6"/>
  <c r="EH192" i="6"/>
  <c r="EI2" i="6"/>
  <c r="EH2" i="6"/>
  <c r="EI58" i="6"/>
  <c r="EH58" i="6"/>
  <c r="EI3" i="6"/>
  <c r="EH3" i="6"/>
  <c r="EI27" i="6"/>
  <c r="EH27" i="6"/>
  <c r="EI99" i="6"/>
  <c r="EH99" i="6"/>
  <c r="EI115" i="6"/>
  <c r="EH115" i="6"/>
  <c r="EI155" i="6"/>
  <c r="EH155" i="6"/>
  <c r="EI38" i="6"/>
  <c r="EH38" i="6"/>
  <c r="EI8" i="6"/>
  <c r="EH8" i="6"/>
  <c r="EI24" i="6"/>
  <c r="EH24" i="6"/>
  <c r="EI40" i="6"/>
  <c r="EH40" i="6"/>
  <c r="EI64" i="6"/>
  <c r="EH64" i="6"/>
  <c r="EI9" i="6"/>
  <c r="EH9" i="6"/>
  <c r="EI17" i="6"/>
  <c r="EH17" i="6"/>
  <c r="EI25" i="6"/>
  <c r="EH25" i="6"/>
  <c r="EI33" i="6"/>
  <c r="EH33" i="6"/>
  <c r="EI41" i="6"/>
  <c r="EH41" i="6"/>
  <c r="EI49" i="6"/>
  <c r="EH49" i="6"/>
  <c r="EI57" i="6"/>
  <c r="EH57" i="6"/>
  <c r="EI65" i="6"/>
  <c r="EH65" i="6"/>
  <c r="EI73" i="6"/>
  <c r="EH73" i="6"/>
  <c r="EI81" i="6"/>
  <c r="EH81" i="6"/>
  <c r="EI89" i="6"/>
  <c r="EH89" i="6"/>
  <c r="EI97" i="6"/>
  <c r="EH97" i="6"/>
  <c r="EI105" i="6"/>
  <c r="EH105" i="6"/>
  <c r="EI113" i="6"/>
  <c r="EH113" i="6"/>
  <c r="EI121" i="6"/>
  <c r="EH121" i="6"/>
  <c r="EI129" i="6"/>
  <c r="EH129" i="6"/>
  <c r="EI137" i="6"/>
  <c r="EH137" i="6"/>
  <c r="EI145" i="6"/>
  <c r="EH145" i="6"/>
  <c r="EI153" i="6"/>
  <c r="EH153" i="6"/>
  <c r="EI161" i="6"/>
  <c r="EH161" i="6"/>
  <c r="EI169" i="6"/>
  <c r="EH169" i="6"/>
  <c r="EI177" i="6"/>
  <c r="EH177" i="6"/>
  <c r="EI185" i="6"/>
  <c r="EH185" i="6"/>
  <c r="EI193" i="6"/>
  <c r="EH193" i="6"/>
  <c r="EI50" i="6"/>
  <c r="EH50" i="6"/>
  <c r="EI138" i="6"/>
  <c r="EH138" i="6"/>
  <c r="EI146" i="6"/>
  <c r="EH146" i="6"/>
  <c r="EI154" i="6"/>
  <c r="EH154" i="6"/>
  <c r="EI162" i="6"/>
  <c r="EH162" i="6"/>
  <c r="EI170" i="6"/>
  <c r="EH170" i="6"/>
  <c r="EI178" i="6"/>
  <c r="EH178" i="6"/>
  <c r="EH186" i="6"/>
  <c r="EI186" i="6"/>
  <c r="EI194" i="6"/>
  <c r="EH194" i="6"/>
  <c r="EB22" i="6"/>
  <c r="EA22" i="6"/>
  <c r="EA8" i="6"/>
  <c r="EB8" i="6"/>
  <c r="EA32" i="6"/>
  <c r="EB32" i="6"/>
  <c r="EA9" i="6"/>
  <c r="EB9" i="6"/>
  <c r="EB2" i="6"/>
  <c r="EA2" i="6"/>
  <c r="EB10" i="6"/>
  <c r="EA10" i="6"/>
  <c r="EB26" i="6"/>
  <c r="EA26" i="6"/>
  <c r="EB34" i="6"/>
  <c r="EA34" i="6"/>
  <c r="EB42" i="6"/>
  <c r="EA42" i="6"/>
  <c r="EB50" i="6"/>
  <c r="EA50" i="6"/>
  <c r="EA3" i="6"/>
  <c r="EB3" i="6"/>
  <c r="EA11" i="6"/>
  <c r="EB11" i="6"/>
  <c r="EA19" i="6"/>
  <c r="EB19" i="6"/>
  <c r="EA27" i="6"/>
  <c r="EB27" i="6"/>
  <c r="EA35" i="6"/>
  <c r="EB35" i="6"/>
  <c r="EA43" i="6"/>
  <c r="EB43" i="6"/>
  <c r="EA51" i="6"/>
  <c r="EB51" i="6"/>
  <c r="EA59" i="6"/>
  <c r="EB59" i="6"/>
  <c r="EA67" i="6"/>
  <c r="EB67" i="6"/>
  <c r="EA75" i="6"/>
  <c r="EB75" i="6"/>
  <c r="EA83" i="6"/>
  <c r="EB83" i="6"/>
  <c r="EA91" i="6"/>
  <c r="EB91" i="6"/>
  <c r="EA99" i="6"/>
  <c r="EB99" i="6"/>
  <c r="EA107" i="6"/>
  <c r="EB107" i="6"/>
  <c r="EA115" i="6"/>
  <c r="EB115" i="6"/>
  <c r="EA123" i="6"/>
  <c r="EB123" i="6"/>
  <c r="EA131" i="6"/>
  <c r="EB131" i="6"/>
  <c r="EA139" i="6"/>
  <c r="EB139" i="6"/>
  <c r="EA147" i="6"/>
  <c r="EB147" i="6"/>
  <c r="EA155" i="6"/>
  <c r="EB155" i="6"/>
  <c r="EA163" i="6"/>
  <c r="EB163" i="6"/>
  <c r="EA171" i="6"/>
  <c r="EB171" i="6"/>
  <c r="EA179" i="6"/>
  <c r="EB179" i="6"/>
  <c r="EA187" i="6"/>
  <c r="EB187" i="6"/>
  <c r="EA195" i="6"/>
  <c r="EB195" i="6"/>
  <c r="EA12" i="6"/>
  <c r="EB12" i="6"/>
  <c r="EA20" i="6"/>
  <c r="EB20" i="6"/>
  <c r="EA28" i="6"/>
  <c r="EB28" i="6"/>
  <c r="EA36" i="6"/>
  <c r="EB36" i="6"/>
  <c r="EA44" i="6"/>
  <c r="EB44" i="6"/>
  <c r="EA52" i="6"/>
  <c r="EB52" i="6"/>
  <c r="EA60" i="6"/>
  <c r="EB60" i="6"/>
  <c r="EA68" i="6"/>
  <c r="EB68" i="6"/>
  <c r="EA76" i="6"/>
  <c r="EB76" i="6"/>
  <c r="EA84" i="6"/>
  <c r="EB84" i="6"/>
  <c r="EA92" i="6"/>
  <c r="EB92" i="6"/>
  <c r="EA100" i="6"/>
  <c r="EB100" i="6"/>
  <c r="EA108" i="6"/>
  <c r="EB108" i="6"/>
  <c r="EA116" i="6"/>
  <c r="EB116" i="6"/>
  <c r="EA124" i="6"/>
  <c r="EB124" i="6"/>
  <c r="EA132" i="6"/>
  <c r="EB132" i="6"/>
  <c r="EA140" i="6"/>
  <c r="EB140" i="6"/>
  <c r="EA148" i="6"/>
  <c r="EB148" i="6"/>
  <c r="EA156" i="6"/>
  <c r="EB156" i="6"/>
  <c r="EA164" i="6"/>
  <c r="EB164" i="6"/>
  <c r="EA172" i="6"/>
  <c r="EB172" i="6"/>
  <c r="EA180" i="6"/>
  <c r="EB180" i="6"/>
  <c r="EA188" i="6"/>
  <c r="EB188" i="6"/>
  <c r="EA196" i="6"/>
  <c r="EB196" i="6"/>
  <c r="EA37" i="6"/>
  <c r="EB37" i="6"/>
  <c r="EB45" i="6"/>
  <c r="EA45" i="6"/>
  <c r="EB53" i="6"/>
  <c r="EA53" i="6"/>
  <c r="EB61" i="6"/>
  <c r="EA61" i="6"/>
  <c r="EB69" i="6"/>
  <c r="EA69" i="6"/>
  <c r="EB77" i="6"/>
  <c r="EA77" i="6"/>
  <c r="EB85" i="6"/>
  <c r="EA85" i="6"/>
  <c r="EB93" i="6"/>
  <c r="EA93" i="6"/>
  <c r="EB101" i="6"/>
  <c r="EA101" i="6"/>
  <c r="EB109" i="6"/>
  <c r="EA109" i="6"/>
  <c r="EB117" i="6"/>
  <c r="EA117" i="6"/>
  <c r="EB125" i="6"/>
  <c r="EA125" i="6"/>
  <c r="EB133" i="6"/>
  <c r="EA133" i="6"/>
  <c r="EB141" i="6"/>
  <c r="EA141" i="6"/>
  <c r="EB149" i="6"/>
  <c r="EA149" i="6"/>
  <c r="EB157" i="6"/>
  <c r="EA157" i="6"/>
  <c r="EB165" i="6"/>
  <c r="EA165" i="6"/>
  <c r="EB173" i="6"/>
  <c r="EA173" i="6"/>
  <c r="EA181" i="6"/>
  <c r="EB181" i="6"/>
  <c r="EB189" i="6"/>
  <c r="EA189" i="6"/>
  <c r="EB197" i="6"/>
  <c r="EA197" i="6"/>
  <c r="EA5" i="6"/>
  <c r="EB5" i="6"/>
  <c r="EB30" i="6"/>
  <c r="EA30" i="6"/>
  <c r="EB54" i="6"/>
  <c r="EA54" i="6"/>
  <c r="EB62" i="6"/>
  <c r="EA62" i="6"/>
  <c r="EB70" i="6"/>
  <c r="EA70" i="6"/>
  <c r="EB86" i="6"/>
  <c r="EA86" i="6"/>
  <c r="EB94" i="6"/>
  <c r="EA94" i="6"/>
  <c r="EB102" i="6"/>
  <c r="EA102" i="6"/>
  <c r="EB110" i="6"/>
  <c r="EA110" i="6"/>
  <c r="EB118" i="6"/>
  <c r="EA118" i="6"/>
  <c r="EB126" i="6"/>
  <c r="EA126" i="6"/>
  <c r="EB134" i="6"/>
  <c r="EA134" i="6"/>
  <c r="EB142" i="6"/>
  <c r="EA142" i="6"/>
  <c r="EB150" i="6"/>
  <c r="EA150" i="6"/>
  <c r="EB158" i="6"/>
  <c r="EA158" i="6"/>
  <c r="EB166" i="6"/>
  <c r="EA166" i="6"/>
  <c r="EB174" i="6"/>
  <c r="EA174" i="6"/>
  <c r="EB182" i="6"/>
  <c r="EA182" i="6"/>
  <c r="EB190" i="6"/>
  <c r="EA190" i="6"/>
  <c r="EB198" i="6"/>
  <c r="EA198" i="6"/>
  <c r="EB21" i="6"/>
  <c r="EA21" i="6"/>
  <c r="EB38" i="6"/>
  <c r="EA38" i="6"/>
  <c r="EB46" i="6"/>
  <c r="EA46" i="6"/>
  <c r="EB78" i="6"/>
  <c r="EA78" i="6"/>
  <c r="EA7" i="6"/>
  <c r="EB7" i="6"/>
  <c r="EA15" i="6"/>
  <c r="EB15" i="6"/>
  <c r="EA23" i="6"/>
  <c r="EB23" i="6"/>
  <c r="EA31" i="6"/>
  <c r="EB31" i="6"/>
  <c r="EA39" i="6"/>
  <c r="EB39" i="6"/>
  <c r="EA47" i="6"/>
  <c r="EB47" i="6"/>
  <c r="EA55" i="6"/>
  <c r="EB55" i="6"/>
  <c r="EA63" i="6"/>
  <c r="EB63" i="6"/>
  <c r="EA71" i="6"/>
  <c r="EB71" i="6"/>
  <c r="EA79" i="6"/>
  <c r="EB79" i="6"/>
  <c r="EA87" i="6"/>
  <c r="EB87" i="6"/>
  <c r="EA95" i="6"/>
  <c r="EB95" i="6"/>
  <c r="EA103" i="6"/>
  <c r="EB103" i="6"/>
  <c r="EA111" i="6"/>
  <c r="EB111" i="6"/>
  <c r="EA119" i="6"/>
  <c r="EB119" i="6"/>
  <c r="EA127" i="6"/>
  <c r="EB127" i="6"/>
  <c r="EA135" i="6"/>
  <c r="EB135" i="6"/>
  <c r="EA143" i="6"/>
  <c r="EB143" i="6"/>
  <c r="EA151" i="6"/>
  <c r="EB151" i="6"/>
  <c r="EA159" i="6"/>
  <c r="EB159" i="6"/>
  <c r="EA167" i="6"/>
  <c r="EB167" i="6"/>
  <c r="EA175" i="6"/>
  <c r="EB175" i="6"/>
  <c r="EA183" i="6"/>
  <c r="EB183" i="6"/>
  <c r="EA191" i="6"/>
  <c r="EB191" i="6"/>
  <c r="EA199" i="6"/>
  <c r="EB199" i="6"/>
  <c r="EA13" i="6"/>
  <c r="EB13" i="6"/>
  <c r="EB6" i="6"/>
  <c r="EA6" i="6"/>
  <c r="EA48" i="6"/>
  <c r="EB48" i="6"/>
  <c r="EA56" i="6"/>
  <c r="EB56" i="6"/>
  <c r="EA64" i="6"/>
  <c r="EB64" i="6"/>
  <c r="EA72" i="6"/>
  <c r="EB72" i="6"/>
  <c r="EA80" i="6"/>
  <c r="EB80" i="6"/>
  <c r="EA88" i="6"/>
  <c r="EB88" i="6"/>
  <c r="EA96" i="6"/>
  <c r="EB96" i="6"/>
  <c r="EA104" i="6"/>
  <c r="EB104" i="6"/>
  <c r="EA112" i="6"/>
  <c r="EB112" i="6"/>
  <c r="EA120" i="6"/>
  <c r="EB120" i="6"/>
  <c r="EA128" i="6"/>
  <c r="EB128" i="6"/>
  <c r="EA136" i="6"/>
  <c r="EB136" i="6"/>
  <c r="EA144" i="6"/>
  <c r="EB144" i="6"/>
  <c r="EA152" i="6"/>
  <c r="EB152" i="6"/>
  <c r="EA160" i="6"/>
  <c r="EB160" i="6"/>
  <c r="EA168" i="6"/>
  <c r="EB168" i="6"/>
  <c r="EA176" i="6"/>
  <c r="EB176" i="6"/>
  <c r="EA184" i="6"/>
  <c r="EB184" i="6"/>
  <c r="EA192" i="6"/>
  <c r="EB192" i="6"/>
  <c r="EA29" i="6"/>
  <c r="EB29" i="6"/>
  <c r="EA16" i="6"/>
  <c r="EB16" i="6"/>
  <c r="EA24" i="6"/>
  <c r="EB24" i="6"/>
  <c r="EA17" i="6"/>
  <c r="EB17" i="6"/>
  <c r="EB25" i="6"/>
  <c r="EA25" i="6"/>
  <c r="EA33" i="6"/>
  <c r="EB33" i="6"/>
  <c r="EB41" i="6"/>
  <c r="EA41" i="6"/>
  <c r="EA49" i="6"/>
  <c r="EB49" i="6"/>
  <c r="EA57" i="6"/>
  <c r="EB57" i="6"/>
  <c r="EA65" i="6"/>
  <c r="EB65" i="6"/>
  <c r="EB73" i="6"/>
  <c r="EA73" i="6"/>
  <c r="EA81" i="6"/>
  <c r="EB81" i="6"/>
  <c r="EA89" i="6"/>
  <c r="EB89" i="6"/>
  <c r="EB97" i="6"/>
  <c r="EA97" i="6"/>
  <c r="EA105" i="6"/>
  <c r="EB105" i="6"/>
  <c r="EB113" i="6"/>
  <c r="EA113" i="6"/>
  <c r="EA121" i="6"/>
  <c r="EB121" i="6"/>
  <c r="EB129" i="6"/>
  <c r="EA129" i="6"/>
  <c r="EB137" i="6"/>
  <c r="EA137" i="6"/>
  <c r="EA145" i="6"/>
  <c r="EB145" i="6"/>
  <c r="EA153" i="6"/>
  <c r="EB153" i="6"/>
  <c r="EB161" i="6"/>
  <c r="EA161" i="6"/>
  <c r="EB169" i="6"/>
  <c r="EA169" i="6"/>
  <c r="EB177" i="6"/>
  <c r="EA177" i="6"/>
  <c r="EB185" i="6"/>
  <c r="EA185" i="6"/>
  <c r="EB193" i="6"/>
  <c r="EA193" i="6"/>
  <c r="EA4" i="6"/>
  <c r="EB4" i="6"/>
  <c r="EB14" i="6"/>
  <c r="EA14" i="6"/>
  <c r="EA40" i="6"/>
  <c r="EB40" i="6"/>
  <c r="EB18" i="6"/>
  <c r="EA18" i="6"/>
  <c r="EB58" i="6"/>
  <c r="EA58" i="6"/>
  <c r="EB66" i="6"/>
  <c r="EA66" i="6"/>
  <c r="EB74" i="6"/>
  <c r="EA74" i="6"/>
  <c r="EB82" i="6"/>
  <c r="EA82" i="6"/>
  <c r="EB90" i="6"/>
  <c r="EA90" i="6"/>
  <c r="EB98" i="6"/>
  <c r="EA98" i="6"/>
  <c r="EB106" i="6"/>
  <c r="EA106" i="6"/>
  <c r="EB114" i="6"/>
  <c r="EA114" i="6"/>
  <c r="EB122" i="6"/>
  <c r="EA122" i="6"/>
  <c r="EB138" i="6"/>
  <c r="EA138" i="6"/>
  <c r="EB146" i="6"/>
  <c r="EA146" i="6"/>
  <c r="EB154" i="6"/>
  <c r="EA154" i="6"/>
  <c r="EB162" i="6"/>
  <c r="EA162" i="6"/>
  <c r="EB170" i="6"/>
  <c r="EA170" i="6"/>
  <c r="EB178" i="6"/>
  <c r="EA178" i="6"/>
  <c r="EB186" i="6"/>
  <c r="EA186" i="6"/>
  <c r="EB194" i="6"/>
  <c r="EA194" i="6"/>
  <c r="DU147" i="6"/>
  <c r="DU36" i="6"/>
  <c r="DU68" i="6"/>
  <c r="DU84" i="6"/>
  <c r="DU100" i="6"/>
  <c r="DU108" i="6"/>
  <c r="DU116" i="6"/>
  <c r="DU124" i="6"/>
  <c r="DU132" i="6"/>
  <c r="DU140" i="6"/>
  <c r="DU148" i="6"/>
  <c r="DU156" i="6"/>
  <c r="DU164" i="6"/>
  <c r="DU172" i="6"/>
  <c r="DU180" i="6"/>
  <c r="DU188" i="6"/>
  <c r="DU196" i="6"/>
  <c r="DU11" i="6"/>
  <c r="DU27" i="6"/>
  <c r="DU75" i="6"/>
  <c r="DU139" i="6"/>
  <c r="DU179" i="6"/>
  <c r="DU20" i="6"/>
  <c r="DU52" i="6"/>
  <c r="DU76" i="6"/>
  <c r="DU92" i="6"/>
  <c r="DU5" i="6"/>
  <c r="DU13" i="6"/>
  <c r="DU21" i="6"/>
  <c r="DU29" i="6"/>
  <c r="DU37" i="6"/>
  <c r="DU45" i="6"/>
  <c r="DU53" i="6"/>
  <c r="DU61" i="6"/>
  <c r="DU69" i="6"/>
  <c r="DU77" i="6"/>
  <c r="DU85" i="6"/>
  <c r="DU93" i="6"/>
  <c r="DU101" i="6"/>
  <c r="DU109" i="6"/>
  <c r="DU117" i="6"/>
  <c r="DU125" i="6"/>
  <c r="DU133" i="6"/>
  <c r="DU141" i="6"/>
  <c r="DU149" i="6"/>
  <c r="DU157" i="6"/>
  <c r="DU165" i="6"/>
  <c r="DU173" i="6"/>
  <c r="DU181" i="6"/>
  <c r="DU189" i="6"/>
  <c r="DU197" i="6"/>
  <c r="DU3" i="6"/>
  <c r="DU19" i="6"/>
  <c r="DU83" i="6"/>
  <c r="DU131" i="6"/>
  <c r="DU187" i="6"/>
  <c r="DU4" i="6"/>
  <c r="DU44" i="6"/>
  <c r="DU6" i="6"/>
  <c r="DU22" i="6"/>
  <c r="DU46" i="6"/>
  <c r="DU62" i="6"/>
  <c r="DU102" i="6"/>
  <c r="DU110" i="6"/>
  <c r="DU118" i="6"/>
  <c r="DU126" i="6"/>
  <c r="DU134" i="6"/>
  <c r="DU142" i="6"/>
  <c r="DU150" i="6"/>
  <c r="DU158" i="6"/>
  <c r="DU166" i="6"/>
  <c r="DU174" i="6"/>
  <c r="DU182" i="6"/>
  <c r="DU190" i="6"/>
  <c r="DU198" i="6"/>
  <c r="DU43" i="6"/>
  <c r="DU67" i="6"/>
  <c r="DU107" i="6"/>
  <c r="DU195" i="6"/>
  <c r="DU12" i="6"/>
  <c r="DU28" i="6"/>
  <c r="DU60" i="6"/>
  <c r="DU14" i="6"/>
  <c r="DU30" i="6"/>
  <c r="DU38" i="6"/>
  <c r="DU54" i="6"/>
  <c r="DU70" i="6"/>
  <c r="DU78" i="6"/>
  <c r="DU86" i="6"/>
  <c r="DU94" i="6"/>
  <c r="DU7" i="6"/>
  <c r="DU15" i="6"/>
  <c r="DU23" i="6"/>
  <c r="DU31" i="6"/>
  <c r="DU39" i="6"/>
  <c r="DU47" i="6"/>
  <c r="DU55" i="6"/>
  <c r="DU63" i="6"/>
  <c r="DU71" i="6"/>
  <c r="DU79" i="6"/>
  <c r="DU87" i="6"/>
  <c r="DU95" i="6"/>
  <c r="DU103" i="6"/>
  <c r="DU111" i="6"/>
  <c r="DU119" i="6"/>
  <c r="DU127" i="6"/>
  <c r="DU135" i="6"/>
  <c r="DU143" i="6"/>
  <c r="DU151" i="6"/>
  <c r="DU159" i="6"/>
  <c r="DU167" i="6"/>
  <c r="DU175" i="6"/>
  <c r="DU183" i="6"/>
  <c r="DU191" i="6"/>
  <c r="DU199" i="6"/>
  <c r="DU35" i="6"/>
  <c r="DU99" i="6"/>
  <c r="DU155" i="6"/>
  <c r="DU24" i="6"/>
  <c r="DU56" i="6"/>
  <c r="DU72" i="6"/>
  <c r="DU96" i="6"/>
  <c r="DU112" i="6"/>
  <c r="DU120" i="6"/>
  <c r="DU128" i="6"/>
  <c r="DU136" i="6"/>
  <c r="DU144" i="6"/>
  <c r="DU152" i="6"/>
  <c r="DU160" i="6"/>
  <c r="DU168" i="6"/>
  <c r="DU176" i="6"/>
  <c r="DU184" i="6"/>
  <c r="DU192" i="6"/>
  <c r="DU51" i="6"/>
  <c r="DU91" i="6"/>
  <c r="DU123" i="6"/>
  <c r="DU171" i="6"/>
  <c r="DU16" i="6"/>
  <c r="DU40" i="6"/>
  <c r="DU48" i="6"/>
  <c r="DU64" i="6"/>
  <c r="DU80" i="6"/>
  <c r="DU88" i="6"/>
  <c r="DU104" i="6"/>
  <c r="DU9" i="6"/>
  <c r="DU17" i="6"/>
  <c r="DU25" i="6"/>
  <c r="DU33" i="6"/>
  <c r="DU41" i="6"/>
  <c r="DU49" i="6"/>
  <c r="DU57" i="6"/>
  <c r="DU65" i="6"/>
  <c r="DU73" i="6"/>
  <c r="DU81" i="6"/>
  <c r="DU89" i="6"/>
  <c r="DU97" i="6"/>
  <c r="DU105" i="6"/>
  <c r="DU113" i="6"/>
  <c r="DU121" i="6"/>
  <c r="DU129" i="6"/>
  <c r="DU137" i="6"/>
  <c r="DU145" i="6"/>
  <c r="DU153" i="6"/>
  <c r="DU161" i="6"/>
  <c r="DU169" i="6"/>
  <c r="DU177" i="6"/>
  <c r="DU185" i="6"/>
  <c r="DU193" i="6"/>
  <c r="DU59" i="6"/>
  <c r="DU115" i="6"/>
  <c r="DU163" i="6"/>
  <c r="DU8" i="6"/>
  <c r="DU32" i="6"/>
  <c r="DU2" i="6"/>
  <c r="DU10" i="6"/>
  <c r="DU18" i="6"/>
  <c r="DU26" i="6"/>
  <c r="DU34" i="6"/>
  <c r="DU42" i="6"/>
  <c r="DU50" i="6"/>
  <c r="DU58" i="6"/>
  <c r="DU66" i="6"/>
  <c r="DU74" i="6"/>
  <c r="DU82" i="6"/>
  <c r="DU90" i="6"/>
  <c r="DU98" i="6"/>
  <c r="DU106" i="6"/>
  <c r="DU114" i="6"/>
  <c r="DU122" i="6"/>
  <c r="DU138" i="6"/>
  <c r="DU146" i="6"/>
  <c r="DU154" i="6"/>
  <c r="DU162" i="6"/>
  <c r="DU170" i="6"/>
  <c r="DU178" i="6"/>
  <c r="DU186" i="6"/>
  <c r="DU194" i="6"/>
  <c r="DL43" i="6"/>
  <c r="DL99" i="6"/>
  <c r="DL155" i="6"/>
  <c r="DL4" i="6"/>
  <c r="DL12" i="6"/>
  <c r="DL20" i="6"/>
  <c r="DL28" i="6"/>
  <c r="DL36" i="6"/>
  <c r="DL44" i="6"/>
  <c r="DL52" i="6"/>
  <c r="DL60" i="6"/>
  <c r="DL68" i="6"/>
  <c r="DL76" i="6"/>
  <c r="DL84" i="6"/>
  <c r="DL92" i="6"/>
  <c r="DL100" i="6"/>
  <c r="DL108" i="6"/>
  <c r="DL116" i="6"/>
  <c r="DL124" i="6"/>
  <c r="DL132" i="6"/>
  <c r="DL140" i="6"/>
  <c r="DL148" i="6"/>
  <c r="DL156" i="6"/>
  <c r="DL164" i="6"/>
  <c r="DL172" i="6"/>
  <c r="DL180" i="6"/>
  <c r="DL188" i="6"/>
  <c r="DL196" i="6"/>
  <c r="DL19" i="6"/>
  <c r="DL83" i="6"/>
  <c r="DL131" i="6"/>
  <c r="DL171" i="6"/>
  <c r="DL13" i="6"/>
  <c r="DL21" i="6"/>
  <c r="DL29" i="6"/>
  <c r="DL37" i="6"/>
  <c r="DL45" i="6"/>
  <c r="DL53" i="6"/>
  <c r="DL61" i="6"/>
  <c r="DL69" i="6"/>
  <c r="DL77" i="6"/>
  <c r="DL85" i="6"/>
  <c r="DL93" i="6"/>
  <c r="DL101" i="6"/>
  <c r="DL109" i="6"/>
  <c r="DL117" i="6"/>
  <c r="DL125" i="6"/>
  <c r="DL133" i="6"/>
  <c r="DL141" i="6"/>
  <c r="DL149" i="6"/>
  <c r="DL157" i="6"/>
  <c r="DL165" i="6"/>
  <c r="DL173" i="6"/>
  <c r="DL181" i="6"/>
  <c r="DL189" i="6"/>
  <c r="DL197" i="6"/>
  <c r="DL27" i="6"/>
  <c r="DL67" i="6"/>
  <c r="DL123" i="6"/>
  <c r="DL187" i="6"/>
  <c r="DL30" i="6"/>
  <c r="DL38" i="6"/>
  <c r="DL78" i="6"/>
  <c r="DL86" i="6"/>
  <c r="DL94" i="6"/>
  <c r="DL102" i="6"/>
  <c r="DL110" i="6"/>
  <c r="DL118" i="6"/>
  <c r="DL126" i="6"/>
  <c r="DL134" i="6"/>
  <c r="DL142" i="6"/>
  <c r="DL150" i="6"/>
  <c r="DL158" i="6"/>
  <c r="DL166" i="6"/>
  <c r="DL174" i="6"/>
  <c r="DL182" i="6"/>
  <c r="DL190" i="6"/>
  <c r="DL198" i="6"/>
  <c r="DL51" i="6"/>
  <c r="DL139" i="6"/>
  <c r="DL179" i="6"/>
  <c r="DL22" i="6"/>
  <c r="DL46" i="6"/>
  <c r="DL15" i="6"/>
  <c r="DL23" i="6"/>
  <c r="DL31" i="6"/>
  <c r="DL39" i="6"/>
  <c r="DL47" i="6"/>
  <c r="DL55" i="6"/>
  <c r="DL63" i="6"/>
  <c r="DL71" i="6"/>
  <c r="DL79" i="6"/>
  <c r="DL87" i="6"/>
  <c r="DL95" i="6"/>
  <c r="DL103" i="6"/>
  <c r="DL111" i="6"/>
  <c r="DL119" i="6"/>
  <c r="DL127" i="6"/>
  <c r="DL135" i="6"/>
  <c r="DL143" i="6"/>
  <c r="DL151" i="6"/>
  <c r="DL159" i="6"/>
  <c r="DL167" i="6"/>
  <c r="DL175" i="6"/>
  <c r="DL183" i="6"/>
  <c r="DL191" i="6"/>
  <c r="DL199" i="6"/>
  <c r="DL35" i="6"/>
  <c r="DL91" i="6"/>
  <c r="DL147" i="6"/>
  <c r="DL5" i="6"/>
  <c r="DL6" i="6"/>
  <c r="DL62" i="6"/>
  <c r="DL8" i="6"/>
  <c r="DL16" i="6"/>
  <c r="DL24" i="6"/>
  <c r="DL32" i="6"/>
  <c r="DL40" i="6"/>
  <c r="DL48" i="6"/>
  <c r="DL56" i="6"/>
  <c r="DL64" i="6"/>
  <c r="DL72" i="6"/>
  <c r="DL80" i="6"/>
  <c r="DL88" i="6"/>
  <c r="DL96" i="6"/>
  <c r="DL104" i="6"/>
  <c r="DL112" i="6"/>
  <c r="DL120" i="6"/>
  <c r="DL128" i="6"/>
  <c r="DL136" i="6"/>
  <c r="DL144" i="6"/>
  <c r="DL152" i="6"/>
  <c r="DL160" i="6"/>
  <c r="DL168" i="6"/>
  <c r="DL176" i="6"/>
  <c r="DL184" i="6"/>
  <c r="DL192" i="6"/>
  <c r="DL3" i="6"/>
  <c r="DL75" i="6"/>
  <c r="DL115" i="6"/>
  <c r="DL163" i="6"/>
  <c r="DL14" i="6"/>
  <c r="DL54" i="6"/>
  <c r="DL7" i="6"/>
  <c r="DL9" i="6"/>
  <c r="DL17" i="6"/>
  <c r="DL25" i="6"/>
  <c r="DL33" i="6"/>
  <c r="DL41" i="6"/>
  <c r="DL49" i="6"/>
  <c r="DL57" i="6"/>
  <c r="DL65" i="6"/>
  <c r="DL73" i="6"/>
  <c r="DL81" i="6"/>
  <c r="DL89" i="6"/>
  <c r="DL97" i="6"/>
  <c r="DL105" i="6"/>
  <c r="DL113" i="6"/>
  <c r="DL121" i="6"/>
  <c r="DL129" i="6"/>
  <c r="DL137" i="6"/>
  <c r="DL145" i="6"/>
  <c r="DL153" i="6"/>
  <c r="DL161" i="6"/>
  <c r="DL169" i="6"/>
  <c r="DL177" i="6"/>
  <c r="DL185" i="6"/>
  <c r="DL193" i="6"/>
  <c r="DL11" i="6"/>
  <c r="DL59" i="6"/>
  <c r="DL107" i="6"/>
  <c r="DL195" i="6"/>
  <c r="DL70" i="6"/>
  <c r="DL2" i="6"/>
  <c r="DL10" i="6"/>
  <c r="DL18" i="6"/>
  <c r="DL26" i="6"/>
  <c r="DL34" i="6"/>
  <c r="DL42" i="6"/>
  <c r="DL50" i="6"/>
  <c r="DL58" i="6"/>
  <c r="DL66" i="6"/>
  <c r="DL74" i="6"/>
  <c r="DL82" i="6"/>
  <c r="DL90" i="6"/>
  <c r="DL98" i="6"/>
  <c r="DL106" i="6"/>
  <c r="DL114" i="6"/>
  <c r="DL122" i="6"/>
  <c r="DL138" i="6"/>
  <c r="DL146" i="6"/>
  <c r="DL154" i="6"/>
  <c r="DL162" i="6"/>
  <c r="DL170" i="6"/>
  <c r="DL178" i="6"/>
  <c r="DL186" i="6"/>
  <c r="DL194" i="6"/>
  <c r="DE15" i="6"/>
  <c r="DA15" i="6"/>
  <c r="DE111" i="6"/>
  <c r="DA111" i="6"/>
  <c r="DA72" i="6"/>
  <c r="DE72" i="6"/>
  <c r="DE35" i="6"/>
  <c r="DA35" i="6"/>
  <c r="DE20" i="6"/>
  <c r="DA20" i="6"/>
  <c r="DE44" i="6"/>
  <c r="DA44" i="6"/>
  <c r="DA5" i="6"/>
  <c r="DE5" i="6"/>
  <c r="DA13" i="6"/>
  <c r="DE13" i="6"/>
  <c r="DA21" i="6"/>
  <c r="DE21" i="6"/>
  <c r="DA29" i="6"/>
  <c r="DE29" i="6"/>
  <c r="DA37" i="6"/>
  <c r="DE37" i="6"/>
  <c r="DA45" i="6"/>
  <c r="DE45" i="6"/>
  <c r="DA53" i="6"/>
  <c r="DE53" i="6"/>
  <c r="DA61" i="6"/>
  <c r="DE61" i="6"/>
  <c r="DA69" i="6"/>
  <c r="DE69" i="6"/>
  <c r="DA77" i="6"/>
  <c r="DE77" i="6"/>
  <c r="DA85" i="6"/>
  <c r="DE85" i="6"/>
  <c r="DA93" i="6"/>
  <c r="DE93" i="6"/>
  <c r="DA101" i="6"/>
  <c r="DE101" i="6"/>
  <c r="DA109" i="6"/>
  <c r="DE109" i="6"/>
  <c r="DA117" i="6"/>
  <c r="DE117" i="6"/>
  <c r="DA125" i="6"/>
  <c r="DE125" i="6"/>
  <c r="DA133" i="6"/>
  <c r="DE133" i="6"/>
  <c r="DA141" i="6"/>
  <c r="DE141" i="6"/>
  <c r="DA149" i="6"/>
  <c r="DE149" i="6"/>
  <c r="DA157" i="6"/>
  <c r="DE157" i="6"/>
  <c r="DA165" i="6"/>
  <c r="DE165" i="6"/>
  <c r="DA173" i="6"/>
  <c r="DE173" i="6"/>
  <c r="DA181" i="6"/>
  <c r="DE181" i="6"/>
  <c r="DA189" i="6"/>
  <c r="DE189" i="6"/>
  <c r="DA197" i="6"/>
  <c r="DE197" i="6"/>
  <c r="DE7" i="6"/>
  <c r="DA7" i="6"/>
  <c r="DE95" i="6"/>
  <c r="DA95" i="6"/>
  <c r="DA24" i="6"/>
  <c r="DE24" i="6"/>
  <c r="DA64" i="6"/>
  <c r="DE64" i="6"/>
  <c r="DE27" i="6"/>
  <c r="DA27" i="6"/>
  <c r="DE4" i="6"/>
  <c r="DA4" i="6"/>
  <c r="DE28" i="6"/>
  <c r="DA28" i="6"/>
  <c r="DA6" i="6"/>
  <c r="DE6" i="6"/>
  <c r="DA14" i="6"/>
  <c r="DE14" i="6"/>
  <c r="DA22" i="6"/>
  <c r="DE22" i="6"/>
  <c r="DA30" i="6"/>
  <c r="DE30" i="6"/>
  <c r="DA38" i="6"/>
  <c r="DE38" i="6"/>
  <c r="DA46" i="6"/>
  <c r="DE46" i="6"/>
  <c r="DA54" i="6"/>
  <c r="DE54" i="6"/>
  <c r="DA62" i="6"/>
  <c r="DE62" i="6"/>
  <c r="DA70" i="6"/>
  <c r="DE70" i="6"/>
  <c r="DA78" i="6"/>
  <c r="DE78" i="6"/>
  <c r="DA86" i="6"/>
  <c r="DE86" i="6"/>
  <c r="DA94" i="6"/>
  <c r="DE94" i="6"/>
  <c r="DA102" i="6"/>
  <c r="DE102" i="6"/>
  <c r="DA110" i="6"/>
  <c r="DE110" i="6"/>
  <c r="DA118" i="6"/>
  <c r="DE118" i="6"/>
  <c r="DA126" i="6"/>
  <c r="DE126" i="6"/>
  <c r="DA134" i="6"/>
  <c r="DE134" i="6"/>
  <c r="DA142" i="6"/>
  <c r="DE142" i="6"/>
  <c r="DA150" i="6"/>
  <c r="DE150" i="6"/>
  <c r="DA158" i="6"/>
  <c r="DE158" i="6"/>
  <c r="DA166" i="6"/>
  <c r="DE166" i="6"/>
  <c r="DA174" i="6"/>
  <c r="DE174" i="6"/>
  <c r="DA182" i="6"/>
  <c r="DE182" i="6"/>
  <c r="DA190" i="6"/>
  <c r="DE190" i="6"/>
  <c r="DA198" i="6"/>
  <c r="DE198" i="6"/>
  <c r="DE55" i="6"/>
  <c r="DA55" i="6"/>
  <c r="DE119" i="6"/>
  <c r="DA119" i="6"/>
  <c r="DE127" i="6"/>
  <c r="DA127" i="6"/>
  <c r="DE135" i="6"/>
  <c r="DA135" i="6"/>
  <c r="DE143" i="6"/>
  <c r="DA143" i="6"/>
  <c r="DE151" i="6"/>
  <c r="DA151" i="6"/>
  <c r="DE159" i="6"/>
  <c r="DA159" i="6"/>
  <c r="DA167" i="6"/>
  <c r="DE167" i="6"/>
  <c r="DE175" i="6"/>
  <c r="DA175" i="6"/>
  <c r="DA183" i="6"/>
  <c r="DE183" i="6"/>
  <c r="DE191" i="6"/>
  <c r="DA191" i="6"/>
  <c r="DE199" i="6"/>
  <c r="DA199" i="6"/>
  <c r="DE23" i="6"/>
  <c r="DA23" i="6"/>
  <c r="DE63" i="6"/>
  <c r="DA63" i="6"/>
  <c r="DA48" i="6"/>
  <c r="DE48" i="6"/>
  <c r="DA88" i="6"/>
  <c r="DE88" i="6"/>
  <c r="DA112" i="6"/>
  <c r="DE112" i="6"/>
  <c r="DA136" i="6"/>
  <c r="DE136" i="6"/>
  <c r="DA144" i="6"/>
  <c r="DE144" i="6"/>
  <c r="DA152" i="6"/>
  <c r="DE152" i="6"/>
  <c r="DA160" i="6"/>
  <c r="DE160" i="6"/>
  <c r="DA168" i="6"/>
  <c r="DE168" i="6"/>
  <c r="DA176" i="6"/>
  <c r="DE176" i="6"/>
  <c r="DA184" i="6"/>
  <c r="DE184" i="6"/>
  <c r="DA192" i="6"/>
  <c r="DE192" i="6"/>
  <c r="DE31" i="6"/>
  <c r="DA31" i="6"/>
  <c r="DE71" i="6"/>
  <c r="DA71" i="6"/>
  <c r="DA40" i="6"/>
  <c r="DE40" i="6"/>
  <c r="DA104" i="6"/>
  <c r="DE104" i="6"/>
  <c r="DA128" i="6"/>
  <c r="DE128" i="6"/>
  <c r="DA9" i="6"/>
  <c r="DE9" i="6"/>
  <c r="DA17" i="6"/>
  <c r="DE17" i="6"/>
  <c r="DA25" i="6"/>
  <c r="DE25" i="6"/>
  <c r="DA33" i="6"/>
  <c r="DE33" i="6"/>
  <c r="DA41" i="6"/>
  <c r="DE41" i="6"/>
  <c r="DA49" i="6"/>
  <c r="DE49" i="6"/>
  <c r="DA57" i="6"/>
  <c r="DE57" i="6"/>
  <c r="DA65" i="6"/>
  <c r="DE65" i="6"/>
  <c r="DA73" i="6"/>
  <c r="DE73" i="6"/>
  <c r="DA81" i="6"/>
  <c r="DE81" i="6"/>
  <c r="DA89" i="6"/>
  <c r="DE89" i="6"/>
  <c r="DA97" i="6"/>
  <c r="DE97" i="6"/>
  <c r="DA105" i="6"/>
  <c r="DE105" i="6"/>
  <c r="DA113" i="6"/>
  <c r="DE113" i="6"/>
  <c r="DA121" i="6"/>
  <c r="DE121" i="6"/>
  <c r="DA129" i="6"/>
  <c r="DE129" i="6"/>
  <c r="DA137" i="6"/>
  <c r="DE137" i="6"/>
  <c r="DA145" i="6"/>
  <c r="DE145" i="6"/>
  <c r="DA153" i="6"/>
  <c r="DE153" i="6"/>
  <c r="DA161" i="6"/>
  <c r="DE161" i="6"/>
  <c r="DA169" i="6"/>
  <c r="DE169" i="6"/>
  <c r="DA177" i="6"/>
  <c r="DE177" i="6"/>
  <c r="DA185" i="6"/>
  <c r="DE185" i="6"/>
  <c r="DA193" i="6"/>
  <c r="DE193" i="6"/>
  <c r="DE103" i="6"/>
  <c r="DA103" i="6"/>
  <c r="DA16" i="6"/>
  <c r="DE16" i="6"/>
  <c r="DA96" i="6"/>
  <c r="DE96" i="6"/>
  <c r="DA120" i="6"/>
  <c r="DE120" i="6"/>
  <c r="DA2" i="6"/>
  <c r="DE2" i="6"/>
  <c r="DA10" i="6"/>
  <c r="DE10" i="6"/>
  <c r="DA18" i="6"/>
  <c r="DE18" i="6"/>
  <c r="DA26" i="6"/>
  <c r="DE26" i="6"/>
  <c r="DA34" i="6"/>
  <c r="DE34" i="6"/>
  <c r="DA42" i="6"/>
  <c r="DE42" i="6"/>
  <c r="DA50" i="6"/>
  <c r="DE50" i="6"/>
  <c r="DA58" i="6"/>
  <c r="DE58" i="6"/>
  <c r="DA66" i="6"/>
  <c r="DE66" i="6"/>
  <c r="DA74" i="6"/>
  <c r="DE74" i="6"/>
  <c r="DA82" i="6"/>
  <c r="DE82" i="6"/>
  <c r="DA90" i="6"/>
  <c r="DE90" i="6"/>
  <c r="DA98" i="6"/>
  <c r="DE98" i="6"/>
  <c r="DA106" i="6"/>
  <c r="DE106" i="6"/>
  <c r="DA114" i="6"/>
  <c r="DE114" i="6"/>
  <c r="DA122" i="6"/>
  <c r="DE122" i="6"/>
  <c r="DA138" i="6"/>
  <c r="DE138" i="6"/>
  <c r="DA146" i="6"/>
  <c r="DE146" i="6"/>
  <c r="DA154" i="6"/>
  <c r="DE154" i="6"/>
  <c r="DA162" i="6"/>
  <c r="DE162" i="6"/>
  <c r="DA170" i="6"/>
  <c r="DE170" i="6"/>
  <c r="DA178" i="6"/>
  <c r="DE178" i="6"/>
  <c r="DA186" i="6"/>
  <c r="DE186" i="6"/>
  <c r="DA194" i="6"/>
  <c r="DE194" i="6"/>
  <c r="DE39" i="6"/>
  <c r="DA39" i="6"/>
  <c r="DE87" i="6"/>
  <c r="DA87" i="6"/>
  <c r="DA8" i="6"/>
  <c r="DE8" i="6"/>
  <c r="DA80" i="6"/>
  <c r="DE80" i="6"/>
  <c r="DE11" i="6"/>
  <c r="DA11" i="6"/>
  <c r="DE43" i="6"/>
  <c r="DA43" i="6"/>
  <c r="DE51" i="6"/>
  <c r="DA51" i="6"/>
  <c r="DE59" i="6"/>
  <c r="DA59" i="6"/>
  <c r="DE67" i="6"/>
  <c r="DA67" i="6"/>
  <c r="DE75" i="6"/>
  <c r="DA75" i="6"/>
  <c r="DE83" i="6"/>
  <c r="DA83" i="6"/>
  <c r="DE91" i="6"/>
  <c r="DA91" i="6"/>
  <c r="DE99" i="6"/>
  <c r="DA99" i="6"/>
  <c r="DE107" i="6"/>
  <c r="DA107" i="6"/>
  <c r="DE115" i="6"/>
  <c r="DA115" i="6"/>
  <c r="DE123" i="6"/>
  <c r="DA123" i="6"/>
  <c r="DE131" i="6"/>
  <c r="DA131" i="6"/>
  <c r="DE139" i="6"/>
  <c r="DA139" i="6"/>
  <c r="DE147" i="6"/>
  <c r="DA147" i="6"/>
  <c r="DE155" i="6"/>
  <c r="DA155" i="6"/>
  <c r="DE163" i="6"/>
  <c r="DA163" i="6"/>
  <c r="DE171" i="6"/>
  <c r="DA171" i="6"/>
  <c r="DE179" i="6"/>
  <c r="DA179" i="6"/>
  <c r="DE187" i="6"/>
  <c r="DA187" i="6"/>
  <c r="DE195" i="6"/>
  <c r="DA195" i="6"/>
  <c r="DE47" i="6"/>
  <c r="DA47" i="6"/>
  <c r="DE79" i="6"/>
  <c r="DA79" i="6"/>
  <c r="DA32" i="6"/>
  <c r="DE32" i="6"/>
  <c r="DA56" i="6"/>
  <c r="DE56" i="6"/>
  <c r="DE3" i="6"/>
  <c r="DA3" i="6"/>
  <c r="DE19" i="6"/>
  <c r="DA19" i="6"/>
  <c r="DE12" i="6"/>
  <c r="DA12" i="6"/>
  <c r="DE36" i="6"/>
  <c r="DA36" i="6"/>
  <c r="DE52" i="6"/>
  <c r="DA52" i="6"/>
  <c r="DE60" i="6"/>
  <c r="DA60" i="6"/>
  <c r="DE68" i="6"/>
  <c r="DA68" i="6"/>
  <c r="DE76" i="6"/>
  <c r="DA76" i="6"/>
  <c r="DE84" i="6"/>
  <c r="DA84" i="6"/>
  <c r="DE92" i="6"/>
  <c r="DA92" i="6"/>
  <c r="DE100" i="6"/>
  <c r="DA100" i="6"/>
  <c r="DE108" i="6"/>
  <c r="DA108" i="6"/>
  <c r="DE116" i="6"/>
  <c r="DA116" i="6"/>
  <c r="DE124" i="6"/>
  <c r="DA124" i="6"/>
  <c r="DE132" i="6"/>
  <c r="DA132" i="6"/>
  <c r="DE140" i="6"/>
  <c r="DA140" i="6"/>
  <c r="DE148" i="6"/>
  <c r="DA148" i="6"/>
  <c r="DE156" i="6"/>
  <c r="DA156" i="6"/>
  <c r="DE164" i="6"/>
  <c r="DA164" i="6"/>
  <c r="DE172" i="6"/>
  <c r="DA172" i="6"/>
  <c r="DE180" i="6"/>
  <c r="DA180" i="6"/>
  <c r="DE188" i="6"/>
  <c r="DA188" i="6"/>
  <c r="DE196" i="6"/>
  <c r="DA196" i="6"/>
  <c r="CU28" i="6"/>
  <c r="CT28" i="6"/>
  <c r="CU84" i="6"/>
  <c r="CT84" i="6"/>
  <c r="CU45" i="6"/>
  <c r="CT45" i="6"/>
  <c r="CU77" i="6"/>
  <c r="CT77" i="6"/>
  <c r="CU109" i="6"/>
  <c r="CT109" i="6"/>
  <c r="CU149" i="6"/>
  <c r="CT149" i="6"/>
  <c r="CU197" i="6"/>
  <c r="CT197" i="6"/>
  <c r="CU14" i="6"/>
  <c r="CT14" i="6"/>
  <c r="CU22" i="6"/>
  <c r="CT22" i="6"/>
  <c r="CU38" i="6"/>
  <c r="CT38" i="6"/>
  <c r="CU54" i="6"/>
  <c r="CT54" i="6"/>
  <c r="CU70" i="6"/>
  <c r="CT70" i="6"/>
  <c r="CU78" i="6"/>
  <c r="CT78" i="6"/>
  <c r="CU86" i="6"/>
  <c r="CT86" i="6"/>
  <c r="CU94" i="6"/>
  <c r="CT94" i="6"/>
  <c r="CU102" i="6"/>
  <c r="CT102" i="6"/>
  <c r="CU110" i="6"/>
  <c r="CT110" i="6"/>
  <c r="CU118" i="6"/>
  <c r="CT118" i="6"/>
  <c r="CU126" i="6"/>
  <c r="CT126" i="6"/>
  <c r="CU134" i="6"/>
  <c r="CT134" i="6"/>
  <c r="CU142" i="6"/>
  <c r="CT142" i="6"/>
  <c r="CU150" i="6"/>
  <c r="CT150" i="6"/>
  <c r="CU158" i="6"/>
  <c r="CT158" i="6"/>
  <c r="CU166" i="6"/>
  <c r="CT166" i="6"/>
  <c r="CU174" i="6"/>
  <c r="CT174" i="6"/>
  <c r="CU182" i="6"/>
  <c r="CT182" i="6"/>
  <c r="CU190" i="6"/>
  <c r="CT190" i="6"/>
  <c r="CU198" i="6"/>
  <c r="CT198" i="6"/>
  <c r="CU4" i="6"/>
  <c r="CT4" i="6"/>
  <c r="CU76" i="6"/>
  <c r="CT76" i="6"/>
  <c r="CU5" i="6"/>
  <c r="CT5" i="6"/>
  <c r="CU61" i="6"/>
  <c r="CT61" i="6"/>
  <c r="CU93" i="6"/>
  <c r="CT93" i="6"/>
  <c r="CU125" i="6"/>
  <c r="CT125" i="6"/>
  <c r="CU173" i="6"/>
  <c r="CT173" i="6"/>
  <c r="CU6" i="6"/>
  <c r="CT6" i="6"/>
  <c r="CU30" i="6"/>
  <c r="CT30" i="6"/>
  <c r="CU46" i="6"/>
  <c r="CT46" i="6"/>
  <c r="CU62" i="6"/>
  <c r="CT62" i="6"/>
  <c r="CU7" i="6"/>
  <c r="CT7" i="6"/>
  <c r="CU15" i="6"/>
  <c r="CT15" i="6"/>
  <c r="CU23" i="6"/>
  <c r="CT23" i="6"/>
  <c r="CU31" i="6"/>
  <c r="CT31" i="6"/>
  <c r="CU39" i="6"/>
  <c r="CT39" i="6"/>
  <c r="CU47" i="6"/>
  <c r="CT47" i="6"/>
  <c r="CU55" i="6"/>
  <c r="CT55" i="6"/>
  <c r="CU63" i="6"/>
  <c r="CT63" i="6"/>
  <c r="CU71" i="6"/>
  <c r="CT71" i="6"/>
  <c r="CU79" i="6"/>
  <c r="CT79" i="6"/>
  <c r="CU87" i="6"/>
  <c r="CT87" i="6"/>
  <c r="CU95" i="6"/>
  <c r="CT95" i="6"/>
  <c r="CU103" i="6"/>
  <c r="CT103" i="6"/>
  <c r="CU111" i="6"/>
  <c r="CT111" i="6"/>
  <c r="CU119" i="6"/>
  <c r="CT119" i="6"/>
  <c r="CU127" i="6"/>
  <c r="CT127" i="6"/>
  <c r="CU135" i="6"/>
  <c r="CT135" i="6"/>
  <c r="CT143" i="6"/>
  <c r="CU143" i="6"/>
  <c r="CT151" i="6"/>
  <c r="CU151" i="6"/>
  <c r="CT159" i="6"/>
  <c r="CU159" i="6"/>
  <c r="CU167" i="6"/>
  <c r="CT167" i="6"/>
  <c r="CT175" i="6"/>
  <c r="CU175" i="6"/>
  <c r="CT183" i="6"/>
  <c r="CU183" i="6"/>
  <c r="CT191" i="6"/>
  <c r="CU191" i="6"/>
  <c r="CT199" i="6"/>
  <c r="CU199" i="6"/>
  <c r="CU20" i="6"/>
  <c r="CT20" i="6"/>
  <c r="CU29" i="6"/>
  <c r="CT29" i="6"/>
  <c r="CU165" i="6"/>
  <c r="CT165" i="6"/>
  <c r="CU16" i="6"/>
  <c r="CT16" i="6"/>
  <c r="CU88" i="6"/>
  <c r="CT88" i="6"/>
  <c r="CU120" i="6"/>
  <c r="CT120" i="6"/>
  <c r="CU128" i="6"/>
  <c r="CT128" i="6"/>
  <c r="CU136" i="6"/>
  <c r="CT136" i="6"/>
  <c r="CU144" i="6"/>
  <c r="CT144" i="6"/>
  <c r="CU152" i="6"/>
  <c r="CT152" i="6"/>
  <c r="CU160" i="6"/>
  <c r="CT160" i="6"/>
  <c r="CU168" i="6"/>
  <c r="CT168" i="6"/>
  <c r="CU176" i="6"/>
  <c r="CT176" i="6"/>
  <c r="CU184" i="6"/>
  <c r="CT184" i="6"/>
  <c r="CU192" i="6"/>
  <c r="CT192" i="6"/>
  <c r="CU12" i="6"/>
  <c r="CT12" i="6"/>
  <c r="CU52" i="6"/>
  <c r="CT52" i="6"/>
  <c r="CU37" i="6"/>
  <c r="CT37" i="6"/>
  <c r="CU117" i="6"/>
  <c r="CT117" i="6"/>
  <c r="CU189" i="6"/>
  <c r="CT189" i="6"/>
  <c r="CU40" i="6"/>
  <c r="CT40" i="6"/>
  <c r="CU80" i="6"/>
  <c r="CT80" i="6"/>
  <c r="CU112" i="6"/>
  <c r="CT112" i="6"/>
  <c r="CU9" i="6"/>
  <c r="CT9" i="6"/>
  <c r="CU17" i="6"/>
  <c r="CT17" i="6"/>
  <c r="CU25" i="6"/>
  <c r="CT25" i="6"/>
  <c r="CU33" i="6"/>
  <c r="CT33" i="6"/>
  <c r="CU41" i="6"/>
  <c r="CT41" i="6"/>
  <c r="CU49" i="6"/>
  <c r="CT49" i="6"/>
  <c r="CU57" i="6"/>
  <c r="CT57" i="6"/>
  <c r="CU65" i="6"/>
  <c r="CT65" i="6"/>
  <c r="CU73" i="6"/>
  <c r="CT73" i="6"/>
  <c r="CU81" i="6"/>
  <c r="CT81" i="6"/>
  <c r="CU89" i="6"/>
  <c r="CT89" i="6"/>
  <c r="CU97" i="6"/>
  <c r="CT97" i="6"/>
  <c r="CU105" i="6"/>
  <c r="CT105" i="6"/>
  <c r="CU113" i="6"/>
  <c r="CT113" i="6"/>
  <c r="CU121" i="6"/>
  <c r="CT121" i="6"/>
  <c r="CU129" i="6"/>
  <c r="CT129" i="6"/>
  <c r="CU137" i="6"/>
  <c r="CT137" i="6"/>
  <c r="CU145" i="6"/>
  <c r="CT145" i="6"/>
  <c r="CU153" i="6"/>
  <c r="CT153" i="6"/>
  <c r="CU161" i="6"/>
  <c r="CT161" i="6"/>
  <c r="CU169" i="6"/>
  <c r="CT169" i="6"/>
  <c r="CU177" i="6"/>
  <c r="CT177" i="6"/>
  <c r="CU185" i="6"/>
  <c r="CT185" i="6"/>
  <c r="CU193" i="6"/>
  <c r="CT193" i="6"/>
  <c r="CU36" i="6"/>
  <c r="CT36" i="6"/>
  <c r="CU68" i="6"/>
  <c r="CT68" i="6"/>
  <c r="CU13" i="6"/>
  <c r="CT13" i="6"/>
  <c r="CU69" i="6"/>
  <c r="CT69" i="6"/>
  <c r="CU101" i="6"/>
  <c r="CT101" i="6"/>
  <c r="CU141" i="6"/>
  <c r="CT141" i="6"/>
  <c r="CU157" i="6"/>
  <c r="CT157" i="6"/>
  <c r="CU32" i="6"/>
  <c r="CT32" i="6"/>
  <c r="CU48" i="6"/>
  <c r="CT48" i="6"/>
  <c r="CU72" i="6"/>
  <c r="CT72" i="6"/>
  <c r="CU104" i="6"/>
  <c r="CT104" i="6"/>
  <c r="CU10" i="6"/>
  <c r="CT10" i="6"/>
  <c r="CU34" i="6"/>
  <c r="CT34" i="6"/>
  <c r="CU42" i="6"/>
  <c r="CT42" i="6"/>
  <c r="CU50" i="6"/>
  <c r="CT50" i="6"/>
  <c r="CU58" i="6"/>
  <c r="CT58" i="6"/>
  <c r="CU66" i="6"/>
  <c r="CT66" i="6"/>
  <c r="CU74" i="6"/>
  <c r="CT74" i="6"/>
  <c r="CU82" i="6"/>
  <c r="CT82" i="6"/>
  <c r="CU90" i="6"/>
  <c r="CT90" i="6"/>
  <c r="CU98" i="6"/>
  <c r="CT98" i="6"/>
  <c r="CU106" i="6"/>
  <c r="CT106" i="6"/>
  <c r="CU114" i="6"/>
  <c r="CT114" i="6"/>
  <c r="CU122" i="6"/>
  <c r="CT122" i="6"/>
  <c r="CU138" i="6"/>
  <c r="CT138" i="6"/>
  <c r="CU146" i="6"/>
  <c r="CT146" i="6"/>
  <c r="CU154" i="6"/>
  <c r="CT154" i="6"/>
  <c r="CU162" i="6"/>
  <c r="CT162" i="6"/>
  <c r="CU170" i="6"/>
  <c r="CT170" i="6"/>
  <c r="CU178" i="6"/>
  <c r="CT178" i="6"/>
  <c r="CU186" i="6"/>
  <c r="CT186" i="6"/>
  <c r="CU194" i="6"/>
  <c r="CT194" i="6"/>
  <c r="CU44" i="6"/>
  <c r="CT44" i="6"/>
  <c r="CU60" i="6"/>
  <c r="CT60" i="6"/>
  <c r="CU21" i="6"/>
  <c r="CT21" i="6"/>
  <c r="CU53" i="6"/>
  <c r="CT53" i="6"/>
  <c r="CU85" i="6"/>
  <c r="CT85" i="6"/>
  <c r="CU133" i="6"/>
  <c r="CT133" i="6"/>
  <c r="CU181" i="6"/>
  <c r="CT181" i="6"/>
  <c r="CU8" i="6"/>
  <c r="CT8" i="6"/>
  <c r="CU24" i="6"/>
  <c r="CT24" i="6"/>
  <c r="CU56" i="6"/>
  <c r="CT56" i="6"/>
  <c r="CU64" i="6"/>
  <c r="CT64" i="6"/>
  <c r="CU96" i="6"/>
  <c r="CT96" i="6"/>
  <c r="CU2" i="6"/>
  <c r="CT2" i="6"/>
  <c r="CU18" i="6"/>
  <c r="CT18" i="6"/>
  <c r="CU26" i="6"/>
  <c r="CT26" i="6"/>
  <c r="CU3" i="6"/>
  <c r="CT3" i="6"/>
  <c r="CU11" i="6"/>
  <c r="CT11" i="6"/>
  <c r="CU19" i="6"/>
  <c r="CT19" i="6"/>
  <c r="CU27" i="6"/>
  <c r="CT27" i="6"/>
  <c r="CU35" i="6"/>
  <c r="CT35" i="6"/>
  <c r="CU43" i="6"/>
  <c r="CT43" i="6"/>
  <c r="CU51" i="6"/>
  <c r="CT51" i="6"/>
  <c r="CU59" i="6"/>
  <c r="CT59" i="6"/>
  <c r="CU67" i="6"/>
  <c r="CT67" i="6"/>
  <c r="CU75" i="6"/>
  <c r="CT75" i="6"/>
  <c r="CU83" i="6"/>
  <c r="CT83" i="6"/>
  <c r="CU91" i="6"/>
  <c r="CT91" i="6"/>
  <c r="CU99" i="6"/>
  <c r="CT99" i="6"/>
  <c r="CU107" i="6"/>
  <c r="CT107" i="6"/>
  <c r="CU115" i="6"/>
  <c r="CT115" i="6"/>
  <c r="CU123" i="6"/>
  <c r="CT123" i="6"/>
  <c r="CU131" i="6"/>
  <c r="CT131" i="6"/>
  <c r="CT139" i="6"/>
  <c r="CU139" i="6"/>
  <c r="CU147" i="6"/>
  <c r="CT147" i="6"/>
  <c r="CU155" i="6"/>
  <c r="CT155" i="6"/>
  <c r="CT163" i="6"/>
  <c r="CU163" i="6"/>
  <c r="CT171" i="6"/>
  <c r="CU171" i="6"/>
  <c r="CU179" i="6"/>
  <c r="CT179" i="6"/>
  <c r="CT187" i="6"/>
  <c r="CU187" i="6"/>
  <c r="CU195" i="6"/>
  <c r="CT195" i="6"/>
  <c r="CU92" i="6"/>
  <c r="CT92" i="6"/>
  <c r="CU100" i="6"/>
  <c r="CT100" i="6"/>
  <c r="CU108" i="6"/>
  <c r="CT108" i="6"/>
  <c r="CU116" i="6"/>
  <c r="CT116" i="6"/>
  <c r="CU124" i="6"/>
  <c r="CT124" i="6"/>
  <c r="CU132" i="6"/>
  <c r="CT132" i="6"/>
  <c r="CU140" i="6"/>
  <c r="CT140" i="6"/>
  <c r="CU148" i="6"/>
  <c r="CT148" i="6"/>
  <c r="CU156" i="6"/>
  <c r="CT156" i="6"/>
  <c r="CU164" i="6"/>
  <c r="CT164" i="6"/>
  <c r="CU172" i="6"/>
  <c r="CT172" i="6"/>
  <c r="CU180" i="6"/>
  <c r="CT180" i="6"/>
  <c r="CU188" i="6"/>
  <c r="CT188" i="6"/>
  <c r="CU196" i="6"/>
  <c r="CT196" i="6"/>
  <c r="CQ5" i="6"/>
  <c r="CQ53" i="6"/>
  <c r="CQ61" i="6"/>
  <c r="CQ69" i="6"/>
  <c r="CQ77" i="6"/>
  <c r="CQ85" i="6"/>
  <c r="CQ93" i="6"/>
  <c r="CQ101" i="6"/>
  <c r="CQ109" i="6"/>
  <c r="CQ117" i="6"/>
  <c r="CQ125" i="6"/>
  <c r="CQ133" i="6"/>
  <c r="CQ141" i="6"/>
  <c r="CQ149" i="6"/>
  <c r="CQ157" i="6"/>
  <c r="CQ165" i="6"/>
  <c r="CQ173" i="6"/>
  <c r="CQ181" i="6"/>
  <c r="CQ189" i="6"/>
  <c r="CQ197" i="6"/>
  <c r="CQ21" i="6"/>
  <c r="CQ6" i="6"/>
  <c r="CQ38" i="6"/>
  <c r="CQ54" i="6"/>
  <c r="CQ62" i="6"/>
  <c r="CQ78" i="6"/>
  <c r="CQ86" i="6"/>
  <c r="CQ94" i="6"/>
  <c r="CQ102" i="6"/>
  <c r="CQ110" i="6"/>
  <c r="CQ118" i="6"/>
  <c r="CQ126" i="6"/>
  <c r="CQ134" i="6"/>
  <c r="CQ142" i="6"/>
  <c r="CQ150" i="6"/>
  <c r="CQ158" i="6"/>
  <c r="CQ166" i="6"/>
  <c r="CQ174" i="6"/>
  <c r="CQ182" i="6"/>
  <c r="CQ190" i="6"/>
  <c r="CQ198" i="6"/>
  <c r="CQ11" i="6"/>
  <c r="CQ13" i="6"/>
  <c r="CQ22" i="6"/>
  <c r="CQ30" i="6"/>
  <c r="CQ46" i="6"/>
  <c r="CQ70" i="6"/>
  <c r="CQ7" i="6"/>
  <c r="CQ15" i="6"/>
  <c r="CQ23" i="6"/>
  <c r="CQ31" i="6"/>
  <c r="CQ39" i="6"/>
  <c r="CQ47" i="6"/>
  <c r="CQ55" i="6"/>
  <c r="CQ63" i="6"/>
  <c r="CQ71" i="6"/>
  <c r="CQ79" i="6"/>
  <c r="CQ87" i="6"/>
  <c r="CQ95" i="6"/>
  <c r="CQ103" i="6"/>
  <c r="CQ111" i="6"/>
  <c r="CQ119" i="6"/>
  <c r="CQ127" i="6"/>
  <c r="CQ135" i="6"/>
  <c r="CQ143" i="6"/>
  <c r="CQ151" i="6"/>
  <c r="CQ159" i="6"/>
  <c r="CQ167" i="6"/>
  <c r="CQ175" i="6"/>
  <c r="CQ183" i="6"/>
  <c r="CQ191" i="6"/>
  <c r="CQ199" i="6"/>
  <c r="CQ37" i="6"/>
  <c r="CQ16" i="6"/>
  <c r="CQ32" i="6"/>
  <c r="CQ48" i="6"/>
  <c r="CQ72" i="6"/>
  <c r="CQ80" i="6"/>
  <c r="CQ88" i="6"/>
  <c r="CQ96" i="6"/>
  <c r="CQ104" i="6"/>
  <c r="CQ112" i="6"/>
  <c r="CQ120" i="6"/>
  <c r="CQ128" i="6"/>
  <c r="CQ136" i="6"/>
  <c r="CQ144" i="6"/>
  <c r="CQ152" i="6"/>
  <c r="CQ160" i="6"/>
  <c r="CQ168" i="6"/>
  <c r="CQ176" i="6"/>
  <c r="CQ184" i="6"/>
  <c r="CQ192" i="6"/>
  <c r="CQ45" i="6"/>
  <c r="CQ8" i="6"/>
  <c r="CQ40" i="6"/>
  <c r="CQ56" i="6"/>
  <c r="CQ64" i="6"/>
  <c r="CQ9" i="6"/>
  <c r="CQ17" i="6"/>
  <c r="CQ25" i="6"/>
  <c r="CQ33" i="6"/>
  <c r="CQ41" i="6"/>
  <c r="CQ49" i="6"/>
  <c r="CQ57" i="6"/>
  <c r="CQ65" i="6"/>
  <c r="CQ73" i="6"/>
  <c r="CQ81" i="6"/>
  <c r="CQ89" i="6"/>
  <c r="CQ97" i="6"/>
  <c r="CQ105" i="6"/>
  <c r="CQ113" i="6"/>
  <c r="CQ121" i="6"/>
  <c r="CQ129" i="6"/>
  <c r="CQ137" i="6"/>
  <c r="CQ145" i="6"/>
  <c r="CQ153" i="6"/>
  <c r="CQ161" i="6"/>
  <c r="CQ169" i="6"/>
  <c r="CQ177" i="6"/>
  <c r="CQ185" i="6"/>
  <c r="CQ193" i="6"/>
  <c r="CQ29" i="6"/>
  <c r="CQ14" i="6"/>
  <c r="CQ24" i="6"/>
  <c r="CQ2" i="6"/>
  <c r="CQ10" i="6"/>
  <c r="CQ18" i="6"/>
  <c r="CQ26" i="6"/>
  <c r="CQ34" i="6"/>
  <c r="CQ42" i="6"/>
  <c r="CQ50" i="6"/>
  <c r="CQ58" i="6"/>
  <c r="CQ66" i="6"/>
  <c r="CQ74" i="6"/>
  <c r="CQ82" i="6"/>
  <c r="CQ90" i="6"/>
  <c r="CQ98" i="6"/>
  <c r="CQ106" i="6"/>
  <c r="CQ114" i="6"/>
  <c r="CQ122" i="6"/>
  <c r="CQ138" i="6"/>
  <c r="CQ146" i="6"/>
  <c r="CQ154" i="6"/>
  <c r="CQ162" i="6"/>
  <c r="CQ170" i="6"/>
  <c r="CQ178" i="6"/>
  <c r="CQ186" i="6"/>
  <c r="CQ194" i="6"/>
  <c r="CQ3" i="6"/>
  <c r="CQ27" i="6"/>
  <c r="CQ35" i="6"/>
  <c r="CQ51" i="6"/>
  <c r="CQ59" i="6"/>
  <c r="CQ67" i="6"/>
  <c r="CQ75" i="6"/>
  <c r="CQ83" i="6"/>
  <c r="CQ91" i="6"/>
  <c r="CQ99" i="6"/>
  <c r="CQ107" i="6"/>
  <c r="CQ115" i="6"/>
  <c r="CQ123" i="6"/>
  <c r="CQ131" i="6"/>
  <c r="CQ139" i="6"/>
  <c r="CQ147" i="6"/>
  <c r="CQ155" i="6"/>
  <c r="CQ163" i="6"/>
  <c r="CQ171" i="6"/>
  <c r="CQ179" i="6"/>
  <c r="CQ187" i="6"/>
  <c r="CQ195" i="6"/>
  <c r="CQ19" i="6"/>
  <c r="CQ43" i="6"/>
  <c r="CQ4" i="6"/>
  <c r="CQ12" i="6"/>
  <c r="CQ20" i="6"/>
  <c r="CQ28" i="6"/>
  <c r="CQ36" i="6"/>
  <c r="CQ44" i="6"/>
  <c r="CQ52" i="6"/>
  <c r="CQ60" i="6"/>
  <c r="CQ68" i="6"/>
  <c r="CQ76" i="6"/>
  <c r="CQ84" i="6"/>
  <c r="CQ92" i="6"/>
  <c r="CQ100" i="6"/>
  <c r="CQ108" i="6"/>
  <c r="CQ116" i="6"/>
  <c r="CQ124" i="6"/>
  <c r="CQ132" i="6"/>
  <c r="CQ140" i="6"/>
  <c r="CQ148" i="6"/>
  <c r="CQ156" i="6"/>
  <c r="CQ164" i="6"/>
  <c r="CQ172" i="6"/>
  <c r="CQ180" i="6"/>
  <c r="CQ188" i="6"/>
  <c r="CQ196" i="6"/>
  <c r="CK12" i="6"/>
  <c r="CK44" i="6"/>
  <c r="CK92" i="6"/>
  <c r="CK5" i="6"/>
  <c r="CK13" i="6"/>
  <c r="CK21" i="6"/>
  <c r="CK29" i="6"/>
  <c r="CK37" i="6"/>
  <c r="CK45" i="6"/>
  <c r="CK53" i="6"/>
  <c r="CK61" i="6"/>
  <c r="CK69" i="6"/>
  <c r="CK77" i="6"/>
  <c r="CK85" i="6"/>
  <c r="CK93" i="6"/>
  <c r="CK101" i="6"/>
  <c r="CK109" i="6"/>
  <c r="CK117" i="6"/>
  <c r="CK125" i="6"/>
  <c r="CK133" i="6"/>
  <c r="CK141" i="6"/>
  <c r="CK149" i="6"/>
  <c r="CK157" i="6"/>
  <c r="CK165" i="6"/>
  <c r="CK173" i="6"/>
  <c r="CK181" i="6"/>
  <c r="CK189" i="6"/>
  <c r="CK197" i="6"/>
  <c r="CK4" i="6"/>
  <c r="CK52" i="6"/>
  <c r="CK68" i="6"/>
  <c r="CK22" i="6"/>
  <c r="CK46" i="6"/>
  <c r="CK54" i="6"/>
  <c r="CK62" i="6"/>
  <c r="CK70" i="6"/>
  <c r="CK78" i="6"/>
  <c r="CK86" i="6"/>
  <c r="CK94" i="6"/>
  <c r="CK102" i="6"/>
  <c r="CK110" i="6"/>
  <c r="CK118" i="6"/>
  <c r="CK126" i="6"/>
  <c r="CK134" i="6"/>
  <c r="CK142" i="6"/>
  <c r="CK150" i="6"/>
  <c r="CK158" i="6"/>
  <c r="CK166" i="6"/>
  <c r="CK174" i="6"/>
  <c r="CK182" i="6"/>
  <c r="CK190" i="6"/>
  <c r="CK198" i="6"/>
  <c r="CK20" i="6"/>
  <c r="CK60" i="6"/>
  <c r="CK84" i="6"/>
  <c r="CK6" i="6"/>
  <c r="CK38" i="6"/>
  <c r="CK15" i="6"/>
  <c r="CK23" i="6"/>
  <c r="CK31" i="6"/>
  <c r="CK39" i="6"/>
  <c r="CK47" i="6"/>
  <c r="CK55" i="6"/>
  <c r="CK63" i="6"/>
  <c r="CK71" i="6"/>
  <c r="CK79" i="6"/>
  <c r="CK87" i="6"/>
  <c r="CK95" i="6"/>
  <c r="CK103" i="6"/>
  <c r="CK111" i="6"/>
  <c r="CK119" i="6"/>
  <c r="CK127" i="6"/>
  <c r="CK135" i="6"/>
  <c r="CK143" i="6"/>
  <c r="CK151" i="6"/>
  <c r="CK159" i="6"/>
  <c r="CK167" i="6"/>
  <c r="CK175" i="6"/>
  <c r="CK183" i="6"/>
  <c r="CK191" i="6"/>
  <c r="CK199" i="6"/>
  <c r="CK25" i="6"/>
  <c r="CK36" i="6"/>
  <c r="CK76" i="6"/>
  <c r="CK14" i="6"/>
  <c r="CK30" i="6"/>
  <c r="CK7" i="6"/>
  <c r="CK8" i="6"/>
  <c r="CK16" i="6"/>
  <c r="CK24" i="6"/>
  <c r="CK32" i="6"/>
  <c r="CK40" i="6"/>
  <c r="CK48" i="6"/>
  <c r="CK56" i="6"/>
  <c r="CK64" i="6"/>
  <c r="CK72" i="6"/>
  <c r="CK80" i="6"/>
  <c r="CK88" i="6"/>
  <c r="CK96" i="6"/>
  <c r="CK104" i="6"/>
  <c r="CK112" i="6"/>
  <c r="CK120" i="6"/>
  <c r="CK128" i="6"/>
  <c r="CK136" i="6"/>
  <c r="CK144" i="6"/>
  <c r="CK152" i="6"/>
  <c r="CK160" i="6"/>
  <c r="CK168" i="6"/>
  <c r="CK176" i="6"/>
  <c r="CK184" i="6"/>
  <c r="CK192" i="6"/>
  <c r="CK33" i="6"/>
  <c r="CK57" i="6"/>
  <c r="CK97" i="6"/>
  <c r="CK105" i="6"/>
  <c r="CK113" i="6"/>
  <c r="CK121" i="6"/>
  <c r="CK129" i="6"/>
  <c r="CK137" i="6"/>
  <c r="CK145" i="6"/>
  <c r="CK153" i="6"/>
  <c r="CK161" i="6"/>
  <c r="CK169" i="6"/>
  <c r="CK177" i="6"/>
  <c r="CK185" i="6"/>
  <c r="CK193" i="6"/>
  <c r="CK9" i="6"/>
  <c r="CK49" i="6"/>
  <c r="CK73" i="6"/>
  <c r="CK81" i="6"/>
  <c r="CK2" i="6"/>
  <c r="CK18" i="6"/>
  <c r="CK26" i="6"/>
  <c r="CK34" i="6"/>
  <c r="CK42" i="6"/>
  <c r="CK50" i="6"/>
  <c r="CK58" i="6"/>
  <c r="CK66" i="6"/>
  <c r="CK74" i="6"/>
  <c r="CK82" i="6"/>
  <c r="CK90" i="6"/>
  <c r="CK98" i="6"/>
  <c r="CK106" i="6"/>
  <c r="CK114" i="6"/>
  <c r="CK122" i="6"/>
  <c r="CK138" i="6"/>
  <c r="CK146" i="6"/>
  <c r="CK154" i="6"/>
  <c r="CK162" i="6"/>
  <c r="CK170" i="6"/>
  <c r="CK178" i="6"/>
  <c r="CK186" i="6"/>
  <c r="CK194" i="6"/>
  <c r="CK17" i="6"/>
  <c r="CK41" i="6"/>
  <c r="CK65" i="6"/>
  <c r="CK89" i="6"/>
  <c r="CK10" i="6"/>
  <c r="CK3" i="6"/>
  <c r="CK11" i="6"/>
  <c r="CK19" i="6"/>
  <c r="CK27" i="6"/>
  <c r="CK35" i="6"/>
  <c r="CK43" i="6"/>
  <c r="CK51" i="6"/>
  <c r="CK59" i="6"/>
  <c r="CK67" i="6"/>
  <c r="CK75" i="6"/>
  <c r="CK83" i="6"/>
  <c r="CK91" i="6"/>
  <c r="CK99" i="6"/>
  <c r="CK107" i="6"/>
  <c r="CK115" i="6"/>
  <c r="CK123" i="6"/>
  <c r="CK131" i="6"/>
  <c r="CK139" i="6"/>
  <c r="CK147" i="6"/>
  <c r="CK155" i="6"/>
  <c r="CK163" i="6"/>
  <c r="CK171" i="6"/>
  <c r="CK179" i="6"/>
  <c r="CK187" i="6"/>
  <c r="CK195" i="6"/>
  <c r="CK28" i="6"/>
  <c r="CK100" i="6"/>
  <c r="CK108" i="6"/>
  <c r="CK116" i="6"/>
  <c r="CK124" i="6"/>
  <c r="CK132" i="6"/>
  <c r="CK140" i="6"/>
  <c r="CK148" i="6"/>
  <c r="CK156" i="6"/>
  <c r="CK164" i="6"/>
  <c r="CK172" i="6"/>
  <c r="CK180" i="6"/>
  <c r="CK188" i="6"/>
  <c r="CK196" i="6"/>
  <c r="CA28" i="6"/>
  <c r="CA68" i="6"/>
  <c r="CA124" i="6"/>
  <c r="CA45" i="6"/>
  <c r="CA85" i="6"/>
  <c r="CA125" i="6"/>
  <c r="CA173" i="6"/>
  <c r="CA30" i="6"/>
  <c r="CA70" i="6"/>
  <c r="CA102" i="6"/>
  <c r="CA134" i="6"/>
  <c r="CA182" i="6"/>
  <c r="CA190" i="6"/>
  <c r="CA198" i="6"/>
  <c r="CA20" i="6"/>
  <c r="CA60" i="6"/>
  <c r="CA132" i="6"/>
  <c r="CA13" i="6"/>
  <c r="CA77" i="6"/>
  <c r="CA109" i="6"/>
  <c r="CA165" i="6"/>
  <c r="CA62" i="6"/>
  <c r="CA110" i="6"/>
  <c r="CA142" i="6"/>
  <c r="CA47" i="6"/>
  <c r="CA55" i="6"/>
  <c r="CA63" i="6"/>
  <c r="CA71" i="6"/>
  <c r="CA79" i="6"/>
  <c r="CA87" i="6"/>
  <c r="CA95" i="6"/>
  <c r="CA103" i="6"/>
  <c r="CA111" i="6"/>
  <c r="CA119" i="6"/>
  <c r="CA127" i="6"/>
  <c r="CA135" i="6"/>
  <c r="CA143" i="6"/>
  <c r="CA151" i="6"/>
  <c r="CA159" i="6"/>
  <c r="CA167" i="6"/>
  <c r="CA175" i="6"/>
  <c r="CA183" i="6"/>
  <c r="CA191" i="6"/>
  <c r="CA199" i="6"/>
  <c r="CA12" i="6"/>
  <c r="CA52" i="6"/>
  <c r="CA140" i="6"/>
  <c r="CA53" i="6"/>
  <c r="CA117" i="6"/>
  <c r="CA157" i="6"/>
  <c r="CA46" i="6"/>
  <c r="CA118" i="6"/>
  <c r="CA150" i="6"/>
  <c r="CA39" i="6"/>
  <c r="CA56" i="6"/>
  <c r="CA64" i="6"/>
  <c r="CA72" i="6"/>
  <c r="CA80" i="6"/>
  <c r="CA88" i="6"/>
  <c r="CA96" i="6"/>
  <c r="CA104" i="6"/>
  <c r="CA112" i="6"/>
  <c r="CA120" i="6"/>
  <c r="CA128" i="6"/>
  <c r="CA136" i="6"/>
  <c r="CA144" i="6"/>
  <c r="CA152" i="6"/>
  <c r="CA160" i="6"/>
  <c r="CA168" i="6"/>
  <c r="CA176" i="6"/>
  <c r="CA184" i="6"/>
  <c r="CA192" i="6"/>
  <c r="CA36" i="6"/>
  <c r="CA84" i="6"/>
  <c r="CA108" i="6"/>
  <c r="CA37" i="6"/>
  <c r="CA93" i="6"/>
  <c r="CA141" i="6"/>
  <c r="CA189" i="6"/>
  <c r="CA14" i="6"/>
  <c r="CA38" i="6"/>
  <c r="CA86" i="6"/>
  <c r="CA166" i="6"/>
  <c r="CA23" i="6"/>
  <c r="CA8" i="6"/>
  <c r="CA40" i="6"/>
  <c r="CA9" i="6"/>
  <c r="CA33" i="6"/>
  <c r="CA57" i="6"/>
  <c r="CA65" i="6"/>
  <c r="CA73" i="6"/>
  <c r="CA81" i="6"/>
  <c r="CA89" i="6"/>
  <c r="CA97" i="6"/>
  <c r="CA105" i="6"/>
  <c r="CA113" i="6"/>
  <c r="CA121" i="6"/>
  <c r="CA129" i="6"/>
  <c r="CA137" i="6"/>
  <c r="CA145" i="6"/>
  <c r="CA153" i="6"/>
  <c r="CA161" i="6"/>
  <c r="CA169" i="6"/>
  <c r="CA177" i="6"/>
  <c r="CA185" i="6"/>
  <c r="CA193" i="6"/>
  <c r="CA4" i="6"/>
  <c r="CA76" i="6"/>
  <c r="CA116" i="6"/>
  <c r="CA21" i="6"/>
  <c r="CA69" i="6"/>
  <c r="CA133" i="6"/>
  <c r="CA181" i="6"/>
  <c r="CA6" i="6"/>
  <c r="CA54" i="6"/>
  <c r="CA94" i="6"/>
  <c r="CA174" i="6"/>
  <c r="CA31" i="6"/>
  <c r="CA24" i="6"/>
  <c r="CA32" i="6"/>
  <c r="CA17" i="6"/>
  <c r="CA41" i="6"/>
  <c r="CA2" i="6"/>
  <c r="CA18" i="6"/>
  <c r="CA34" i="6"/>
  <c r="CA58" i="6"/>
  <c r="CA74" i="6"/>
  <c r="CA90" i="6"/>
  <c r="CA98" i="6"/>
  <c r="CA106" i="6"/>
  <c r="CA114" i="6"/>
  <c r="CA122" i="6"/>
  <c r="CA138" i="6"/>
  <c r="CA146" i="6"/>
  <c r="CA154" i="6"/>
  <c r="CA162" i="6"/>
  <c r="CA170" i="6"/>
  <c r="CA178" i="6"/>
  <c r="CA186" i="6"/>
  <c r="CA194" i="6"/>
  <c r="CA44" i="6"/>
  <c r="CA92" i="6"/>
  <c r="CA100" i="6"/>
  <c r="CA5" i="6"/>
  <c r="CA29" i="6"/>
  <c r="CA61" i="6"/>
  <c r="CA101" i="6"/>
  <c r="CA149" i="6"/>
  <c r="CA197" i="6"/>
  <c r="CA22" i="6"/>
  <c r="CA78" i="6"/>
  <c r="CA126" i="6"/>
  <c r="CA158" i="6"/>
  <c r="CA7" i="6"/>
  <c r="CA15" i="6"/>
  <c r="CA16" i="6"/>
  <c r="CA48" i="6"/>
  <c r="CA25" i="6"/>
  <c r="CA49" i="6"/>
  <c r="CA10" i="6"/>
  <c r="CA26" i="6"/>
  <c r="CA42" i="6"/>
  <c r="CA50" i="6"/>
  <c r="CA66" i="6"/>
  <c r="CA82" i="6"/>
  <c r="CA3" i="6"/>
  <c r="CA11" i="6"/>
  <c r="CA19" i="6"/>
  <c r="CA27" i="6"/>
  <c r="CA35" i="6"/>
  <c r="CA43" i="6"/>
  <c r="CA51" i="6"/>
  <c r="CA59" i="6"/>
  <c r="CA67" i="6"/>
  <c r="CA75" i="6"/>
  <c r="CA83" i="6"/>
  <c r="CA91" i="6"/>
  <c r="CA99" i="6"/>
  <c r="CA107" i="6"/>
  <c r="CA115" i="6"/>
  <c r="CA123" i="6"/>
  <c r="CA131" i="6"/>
  <c r="CA139" i="6"/>
  <c r="CA147" i="6"/>
  <c r="CA155" i="6"/>
  <c r="CA163" i="6"/>
  <c r="CA171" i="6"/>
  <c r="CA179" i="6"/>
  <c r="CA187" i="6"/>
  <c r="CA195" i="6"/>
  <c r="CA148" i="6"/>
  <c r="CA156" i="6"/>
  <c r="CA164" i="6"/>
  <c r="CA172" i="6"/>
  <c r="CA180" i="6"/>
  <c r="CA188" i="6"/>
  <c r="CA196" i="6"/>
  <c r="BV3" i="6"/>
  <c r="BV67" i="6"/>
  <c r="BV131" i="6"/>
  <c r="BV179" i="6"/>
  <c r="BV5" i="6"/>
  <c r="BV13" i="6"/>
  <c r="BV21" i="6"/>
  <c r="BV29" i="6"/>
  <c r="BV37" i="6"/>
  <c r="BV45" i="6"/>
  <c r="BV53" i="6"/>
  <c r="BV61" i="6"/>
  <c r="BV69" i="6"/>
  <c r="BV77" i="6"/>
  <c r="BV85" i="6"/>
  <c r="BV93" i="6"/>
  <c r="BV101" i="6"/>
  <c r="BV109" i="6"/>
  <c r="BV117" i="6"/>
  <c r="BV125" i="6"/>
  <c r="BV133" i="6"/>
  <c r="BV141" i="6"/>
  <c r="BV149" i="6"/>
  <c r="BV157" i="6"/>
  <c r="BV165" i="6"/>
  <c r="BV173" i="6"/>
  <c r="BV181" i="6"/>
  <c r="BV189" i="6"/>
  <c r="BV197" i="6"/>
  <c r="BV43" i="6"/>
  <c r="BV107" i="6"/>
  <c r="BV155" i="6"/>
  <c r="BV14" i="6"/>
  <c r="BV22" i="6"/>
  <c r="BV30" i="6"/>
  <c r="BV38" i="6"/>
  <c r="BV46" i="6"/>
  <c r="BV54" i="6"/>
  <c r="BV62" i="6"/>
  <c r="BV70" i="6"/>
  <c r="BV78" i="6"/>
  <c r="BV86" i="6"/>
  <c r="BV94" i="6"/>
  <c r="BV102" i="6"/>
  <c r="BV110" i="6"/>
  <c r="BV118" i="6"/>
  <c r="BV126" i="6"/>
  <c r="BV134" i="6"/>
  <c r="BV142" i="6"/>
  <c r="BV150" i="6"/>
  <c r="BV158" i="6"/>
  <c r="BV166" i="6"/>
  <c r="BV174" i="6"/>
  <c r="BV182" i="6"/>
  <c r="BV190" i="6"/>
  <c r="BV198" i="6"/>
  <c r="BV27" i="6"/>
  <c r="BV123" i="6"/>
  <c r="BV139" i="6"/>
  <c r="BV6" i="6"/>
  <c r="BV15" i="6"/>
  <c r="BV23" i="6"/>
  <c r="BV31" i="6"/>
  <c r="BV39" i="6"/>
  <c r="BV47" i="6"/>
  <c r="BV55" i="6"/>
  <c r="BV63" i="6"/>
  <c r="BV71" i="6"/>
  <c r="BV79" i="6"/>
  <c r="BV87" i="6"/>
  <c r="BV95" i="6"/>
  <c r="BV103" i="6"/>
  <c r="BV111" i="6"/>
  <c r="BV119" i="6"/>
  <c r="BV127" i="6"/>
  <c r="BV135" i="6"/>
  <c r="BV143" i="6"/>
  <c r="BV151" i="6"/>
  <c r="BV159" i="6"/>
  <c r="BV167" i="6"/>
  <c r="BV175" i="6"/>
  <c r="BV183" i="6"/>
  <c r="BV191" i="6"/>
  <c r="BV199" i="6"/>
  <c r="BV59" i="6"/>
  <c r="BV91" i="6"/>
  <c r="BV163" i="6"/>
  <c r="BV8" i="6"/>
  <c r="BV24" i="6"/>
  <c r="BV32" i="6"/>
  <c r="BV40" i="6"/>
  <c r="BV48" i="6"/>
  <c r="BV56" i="6"/>
  <c r="BV64" i="6"/>
  <c r="BV72" i="6"/>
  <c r="BV80" i="6"/>
  <c r="BV88" i="6"/>
  <c r="BV96" i="6"/>
  <c r="BV104" i="6"/>
  <c r="BV112" i="6"/>
  <c r="BV120" i="6"/>
  <c r="BV128" i="6"/>
  <c r="BV136" i="6"/>
  <c r="BV144" i="6"/>
  <c r="BV152" i="6"/>
  <c r="BV160" i="6"/>
  <c r="BV168" i="6"/>
  <c r="BV176" i="6"/>
  <c r="BV184" i="6"/>
  <c r="BV192" i="6"/>
  <c r="BV11" i="6"/>
  <c r="BV35" i="6"/>
  <c r="BV115" i="6"/>
  <c r="BV171" i="6"/>
  <c r="BV16" i="6"/>
  <c r="BV9" i="6"/>
  <c r="BV17" i="6"/>
  <c r="BV25" i="6"/>
  <c r="BV33" i="6"/>
  <c r="BV41" i="6"/>
  <c r="BV49" i="6"/>
  <c r="BV57" i="6"/>
  <c r="BV65" i="6"/>
  <c r="BV73" i="6"/>
  <c r="BV81" i="6"/>
  <c r="BV89" i="6"/>
  <c r="BV97" i="6"/>
  <c r="BV105" i="6"/>
  <c r="BV113" i="6"/>
  <c r="BV121" i="6"/>
  <c r="BV129" i="6"/>
  <c r="BV137" i="6"/>
  <c r="BV145" i="6"/>
  <c r="BV153" i="6"/>
  <c r="BV161" i="6"/>
  <c r="BV169" i="6"/>
  <c r="BV177" i="6"/>
  <c r="BV185" i="6"/>
  <c r="BV193" i="6"/>
  <c r="BV75" i="6"/>
  <c r="BV83" i="6"/>
  <c r="BV147" i="6"/>
  <c r="BV7" i="6"/>
  <c r="BV2" i="6"/>
  <c r="BV10" i="6"/>
  <c r="BV18" i="6"/>
  <c r="BV26" i="6"/>
  <c r="BV34" i="6"/>
  <c r="BV42" i="6"/>
  <c r="BV50" i="6"/>
  <c r="BV58" i="6"/>
  <c r="BV66" i="6"/>
  <c r="BV74" i="6"/>
  <c r="BV82" i="6"/>
  <c r="BV90" i="6"/>
  <c r="BV98" i="6"/>
  <c r="BV106" i="6"/>
  <c r="BV114" i="6"/>
  <c r="BV122" i="6"/>
  <c r="BV138" i="6"/>
  <c r="BV146" i="6"/>
  <c r="BV154" i="6"/>
  <c r="BV162" i="6"/>
  <c r="BV170" i="6"/>
  <c r="BV178" i="6"/>
  <c r="BV186" i="6"/>
  <c r="BV194" i="6"/>
  <c r="BV19" i="6"/>
  <c r="BV195" i="6"/>
  <c r="BV51" i="6"/>
  <c r="BV99" i="6"/>
  <c r="BV187" i="6"/>
  <c r="BV4" i="6"/>
  <c r="BV12" i="6"/>
  <c r="BV20" i="6"/>
  <c r="BV28" i="6"/>
  <c r="BV36" i="6"/>
  <c r="BV44" i="6"/>
  <c r="BV52" i="6"/>
  <c r="BV60" i="6"/>
  <c r="BV68" i="6"/>
  <c r="BV76" i="6"/>
  <c r="BV84" i="6"/>
  <c r="BV92" i="6"/>
  <c r="BV100" i="6"/>
  <c r="BV108" i="6"/>
  <c r="BV116" i="6"/>
  <c r="BV124" i="6"/>
  <c r="BV132" i="6"/>
  <c r="BV140" i="6"/>
  <c r="BV148" i="6"/>
  <c r="BV156" i="6"/>
  <c r="BV164" i="6"/>
  <c r="BV172" i="6"/>
  <c r="BV180" i="6"/>
  <c r="BV188" i="6"/>
  <c r="BV196" i="6"/>
  <c r="BN61" i="6"/>
  <c r="BN117" i="6"/>
  <c r="BN149" i="6"/>
  <c r="BN181" i="6"/>
  <c r="BN6" i="6"/>
  <c r="BN14" i="6"/>
  <c r="BN22" i="6"/>
  <c r="BN30" i="6"/>
  <c r="BN38" i="6"/>
  <c r="BN46" i="6"/>
  <c r="BN54" i="6"/>
  <c r="BN62" i="6"/>
  <c r="BN70" i="6"/>
  <c r="BN78" i="6"/>
  <c r="BN86" i="6"/>
  <c r="BN94" i="6"/>
  <c r="BN102" i="6"/>
  <c r="BN110" i="6"/>
  <c r="BN118" i="6"/>
  <c r="BN126" i="6"/>
  <c r="BN134" i="6"/>
  <c r="BN142" i="6"/>
  <c r="BN150" i="6"/>
  <c r="BN158" i="6"/>
  <c r="BN166" i="6"/>
  <c r="BN174" i="6"/>
  <c r="BN182" i="6"/>
  <c r="BN190" i="6"/>
  <c r="BN198" i="6"/>
  <c r="BN37" i="6"/>
  <c r="BN85" i="6"/>
  <c r="BN109" i="6"/>
  <c r="BN141" i="6"/>
  <c r="BN173" i="6"/>
  <c r="BN7" i="6"/>
  <c r="BN15" i="6"/>
  <c r="BN31" i="6"/>
  <c r="BN55" i="6"/>
  <c r="BN63" i="6"/>
  <c r="BN71" i="6"/>
  <c r="BN79" i="6"/>
  <c r="BN87" i="6"/>
  <c r="BN95" i="6"/>
  <c r="BN103" i="6"/>
  <c r="BN111" i="6"/>
  <c r="BN119" i="6"/>
  <c r="BN127" i="6"/>
  <c r="BN135" i="6"/>
  <c r="BN143" i="6"/>
  <c r="BN151" i="6"/>
  <c r="BN159" i="6"/>
  <c r="BN167" i="6"/>
  <c r="BN175" i="6"/>
  <c r="BN183" i="6"/>
  <c r="BN191" i="6"/>
  <c r="BN199" i="6"/>
  <c r="BN5" i="6"/>
  <c r="BN53" i="6"/>
  <c r="BN101" i="6"/>
  <c r="BN125" i="6"/>
  <c r="BN157" i="6"/>
  <c r="BN189" i="6"/>
  <c r="BN23" i="6"/>
  <c r="BN39" i="6"/>
  <c r="BN8" i="6"/>
  <c r="BN16" i="6"/>
  <c r="BN24" i="6"/>
  <c r="BN32" i="6"/>
  <c r="BN40" i="6"/>
  <c r="BN48" i="6"/>
  <c r="BN56" i="6"/>
  <c r="BN64" i="6"/>
  <c r="BN72" i="6"/>
  <c r="BN80" i="6"/>
  <c r="BN88" i="6"/>
  <c r="BN96" i="6"/>
  <c r="BN104" i="6"/>
  <c r="BN112" i="6"/>
  <c r="BN120" i="6"/>
  <c r="BN128" i="6"/>
  <c r="BN136" i="6"/>
  <c r="BN144" i="6"/>
  <c r="BN152" i="6"/>
  <c r="BN160" i="6"/>
  <c r="BN168" i="6"/>
  <c r="BN176" i="6"/>
  <c r="BN184" i="6"/>
  <c r="BN192" i="6"/>
  <c r="BN45" i="6"/>
  <c r="BN93" i="6"/>
  <c r="BN133" i="6"/>
  <c r="BN165" i="6"/>
  <c r="BN197" i="6"/>
  <c r="BN47" i="6"/>
  <c r="BN9" i="6"/>
  <c r="BN17" i="6"/>
  <c r="BN25" i="6"/>
  <c r="BN33" i="6"/>
  <c r="BN41" i="6"/>
  <c r="BN49" i="6"/>
  <c r="BN57" i="6"/>
  <c r="BN65" i="6"/>
  <c r="BN73" i="6"/>
  <c r="BN81" i="6"/>
  <c r="BN89" i="6"/>
  <c r="BN97" i="6"/>
  <c r="BN105" i="6"/>
  <c r="BN113" i="6"/>
  <c r="BN121" i="6"/>
  <c r="BN129" i="6"/>
  <c r="BN137" i="6"/>
  <c r="BN145" i="6"/>
  <c r="BN153" i="6"/>
  <c r="BN161" i="6"/>
  <c r="BN169" i="6"/>
  <c r="BN177" i="6"/>
  <c r="BN185" i="6"/>
  <c r="BN193" i="6"/>
  <c r="BN29" i="6"/>
  <c r="BN18" i="6"/>
  <c r="BN74" i="6"/>
  <c r="BN154" i="6"/>
  <c r="BN162" i="6"/>
  <c r="BN170" i="6"/>
  <c r="BN178" i="6"/>
  <c r="BN186" i="6"/>
  <c r="BN194" i="6"/>
  <c r="BN21" i="6"/>
  <c r="BN69" i="6"/>
  <c r="BN2" i="6"/>
  <c r="BN34" i="6"/>
  <c r="BN50" i="6"/>
  <c r="BN66" i="6"/>
  <c r="BN90" i="6"/>
  <c r="BN98" i="6"/>
  <c r="BN122" i="6"/>
  <c r="BN138" i="6"/>
  <c r="BN3" i="6"/>
  <c r="BN11" i="6"/>
  <c r="BN35" i="6"/>
  <c r="BN51" i="6"/>
  <c r="BN59" i="6"/>
  <c r="BN67" i="6"/>
  <c r="BN75" i="6"/>
  <c r="BN83" i="6"/>
  <c r="BN91" i="6"/>
  <c r="BN99" i="6"/>
  <c r="BN107" i="6"/>
  <c r="BN115" i="6"/>
  <c r="BN123" i="6"/>
  <c r="BN131" i="6"/>
  <c r="BN139" i="6"/>
  <c r="BN147" i="6"/>
  <c r="BN155" i="6"/>
  <c r="BN163" i="6"/>
  <c r="BN171" i="6"/>
  <c r="BN179" i="6"/>
  <c r="BN187" i="6"/>
  <c r="BN195" i="6"/>
  <c r="BN13" i="6"/>
  <c r="BN77" i="6"/>
  <c r="BN10" i="6"/>
  <c r="BN26" i="6"/>
  <c r="BN42" i="6"/>
  <c r="BN58" i="6"/>
  <c r="BN82" i="6"/>
  <c r="BN106" i="6"/>
  <c r="BN114" i="6"/>
  <c r="BN146" i="6"/>
  <c r="BN19" i="6"/>
  <c r="BN27" i="6"/>
  <c r="BN43" i="6"/>
  <c r="BN4" i="6"/>
  <c r="BN12" i="6"/>
  <c r="BN20" i="6"/>
  <c r="BN28" i="6"/>
  <c r="BN36" i="6"/>
  <c r="BN44" i="6"/>
  <c r="BN52" i="6"/>
  <c r="BN60" i="6"/>
  <c r="BN68" i="6"/>
  <c r="BN76" i="6"/>
  <c r="BN84" i="6"/>
  <c r="BN92" i="6"/>
  <c r="BN100" i="6"/>
  <c r="BN108" i="6"/>
  <c r="BN116" i="6"/>
  <c r="BN124" i="6"/>
  <c r="BN132" i="6"/>
  <c r="BN140" i="6"/>
  <c r="BN148" i="6"/>
  <c r="BN156" i="6"/>
  <c r="BN164" i="6"/>
  <c r="BN172" i="6"/>
  <c r="BN180" i="6"/>
  <c r="BN188" i="6"/>
  <c r="BN196" i="6"/>
  <c r="BI54" i="6"/>
  <c r="BI102" i="6"/>
  <c r="BI15" i="6"/>
  <c r="BI31" i="6"/>
  <c r="BI10" i="6"/>
  <c r="BI12" i="6"/>
  <c r="BI28" i="6"/>
  <c r="BI44" i="6"/>
  <c r="BI60" i="6"/>
  <c r="BI68" i="6"/>
  <c r="BI84" i="6"/>
  <c r="BI5" i="6"/>
  <c r="BI13" i="6"/>
  <c r="BI21" i="6"/>
  <c r="BI29" i="6"/>
  <c r="BI37" i="6"/>
  <c r="BI45" i="6"/>
  <c r="BI53" i="6"/>
  <c r="BI61" i="6"/>
  <c r="BI69" i="6"/>
  <c r="BI77" i="6"/>
  <c r="BI85" i="6"/>
  <c r="BI93" i="6"/>
  <c r="BI101" i="6"/>
  <c r="BI109" i="6"/>
  <c r="BI117" i="6"/>
  <c r="BI125" i="6"/>
  <c r="BI133" i="6"/>
  <c r="BI141" i="6"/>
  <c r="BI149" i="6"/>
  <c r="BI157" i="6"/>
  <c r="BI165" i="6"/>
  <c r="BI173" i="6"/>
  <c r="BI181" i="6"/>
  <c r="BI189" i="6"/>
  <c r="BI197" i="6"/>
  <c r="BI22" i="6"/>
  <c r="BI62" i="6"/>
  <c r="BI126" i="6"/>
  <c r="BI134" i="6"/>
  <c r="BI142" i="6"/>
  <c r="BI150" i="6"/>
  <c r="BI158" i="6"/>
  <c r="BI166" i="6"/>
  <c r="BI174" i="6"/>
  <c r="BI182" i="6"/>
  <c r="BI190" i="6"/>
  <c r="BI198" i="6"/>
  <c r="BI30" i="6"/>
  <c r="BI86" i="6"/>
  <c r="BI71" i="6"/>
  <c r="BI95" i="6"/>
  <c r="BI119" i="6"/>
  <c r="BI143" i="6"/>
  <c r="BI151" i="6"/>
  <c r="BI159" i="6"/>
  <c r="BI167" i="6"/>
  <c r="BI175" i="6"/>
  <c r="BI183" i="6"/>
  <c r="BI191" i="6"/>
  <c r="BI199" i="6"/>
  <c r="BI14" i="6"/>
  <c r="BI118" i="6"/>
  <c r="BI23" i="6"/>
  <c r="BI79" i="6"/>
  <c r="BI103" i="6"/>
  <c r="BI127" i="6"/>
  <c r="BI8" i="6"/>
  <c r="BI24" i="6"/>
  <c r="BI40" i="6"/>
  <c r="BI48" i="6"/>
  <c r="BI56" i="6"/>
  <c r="BI64" i="6"/>
  <c r="BI72" i="6"/>
  <c r="BI80" i="6"/>
  <c r="BI88" i="6"/>
  <c r="BI96" i="6"/>
  <c r="BI104" i="6"/>
  <c r="BI112" i="6"/>
  <c r="BI120" i="6"/>
  <c r="BI128" i="6"/>
  <c r="BI136" i="6"/>
  <c r="BI144" i="6"/>
  <c r="BI152" i="6"/>
  <c r="BI160" i="6"/>
  <c r="BI168" i="6"/>
  <c r="BI176" i="6"/>
  <c r="BI184" i="6"/>
  <c r="BI192" i="6"/>
  <c r="BI38" i="6"/>
  <c r="BI94" i="6"/>
  <c r="BI7" i="6"/>
  <c r="BI63" i="6"/>
  <c r="BI87" i="6"/>
  <c r="BI111" i="6"/>
  <c r="BI135" i="6"/>
  <c r="BI16" i="6"/>
  <c r="BI32" i="6"/>
  <c r="BI9" i="6"/>
  <c r="BI17" i="6"/>
  <c r="BI25" i="6"/>
  <c r="BI33" i="6"/>
  <c r="BI41" i="6"/>
  <c r="BI49" i="6"/>
  <c r="BI57" i="6"/>
  <c r="BI65" i="6"/>
  <c r="BI73" i="6"/>
  <c r="BI81" i="6"/>
  <c r="BI89" i="6"/>
  <c r="BI97" i="6"/>
  <c r="BI105" i="6"/>
  <c r="BI113" i="6"/>
  <c r="BI121" i="6"/>
  <c r="BI129" i="6"/>
  <c r="BI137" i="6"/>
  <c r="BI145" i="6"/>
  <c r="BI153" i="6"/>
  <c r="BI161" i="6"/>
  <c r="BI169" i="6"/>
  <c r="BI177" i="6"/>
  <c r="BI185" i="6"/>
  <c r="BI193" i="6"/>
  <c r="BI6" i="6"/>
  <c r="BI70" i="6"/>
  <c r="BI47" i="6"/>
  <c r="BI2" i="6"/>
  <c r="BI26" i="6"/>
  <c r="BI50" i="6"/>
  <c r="BI66" i="6"/>
  <c r="BI82" i="6"/>
  <c r="BI90" i="6"/>
  <c r="BI98" i="6"/>
  <c r="BI106" i="6"/>
  <c r="BI114" i="6"/>
  <c r="BI122" i="6"/>
  <c r="BI138" i="6"/>
  <c r="BI146" i="6"/>
  <c r="BI154" i="6"/>
  <c r="BI162" i="6"/>
  <c r="BI170" i="6"/>
  <c r="BI178" i="6"/>
  <c r="BI186" i="6"/>
  <c r="BI194" i="6"/>
  <c r="BI46" i="6"/>
  <c r="BI78" i="6"/>
  <c r="BI55" i="6"/>
  <c r="BI18" i="6"/>
  <c r="BI34" i="6"/>
  <c r="BI42" i="6"/>
  <c r="BI58" i="6"/>
  <c r="BI74" i="6"/>
  <c r="BI3" i="6"/>
  <c r="BI11" i="6"/>
  <c r="BI19" i="6"/>
  <c r="BI27" i="6"/>
  <c r="BI35" i="6"/>
  <c r="BI43" i="6"/>
  <c r="BI51" i="6"/>
  <c r="BI59" i="6"/>
  <c r="BI67" i="6"/>
  <c r="BI75" i="6"/>
  <c r="BI83" i="6"/>
  <c r="BI91" i="6"/>
  <c r="BI99" i="6"/>
  <c r="BI107" i="6"/>
  <c r="BI115" i="6"/>
  <c r="BI123" i="6"/>
  <c r="BI131" i="6"/>
  <c r="BI139" i="6"/>
  <c r="BI147" i="6"/>
  <c r="BI155" i="6"/>
  <c r="BI163" i="6"/>
  <c r="BI171" i="6"/>
  <c r="BI179" i="6"/>
  <c r="BI187" i="6"/>
  <c r="BI195" i="6"/>
  <c r="BI110" i="6"/>
  <c r="BI39" i="6"/>
  <c r="BI4" i="6"/>
  <c r="BI20" i="6"/>
  <c r="BI36" i="6"/>
  <c r="BI52" i="6"/>
  <c r="BI76" i="6"/>
  <c r="BI92" i="6"/>
  <c r="BI100" i="6"/>
  <c r="BI108" i="6"/>
  <c r="BI116" i="6"/>
  <c r="BI124" i="6"/>
  <c r="BI132" i="6"/>
  <c r="BI140" i="6"/>
  <c r="BI148" i="6"/>
  <c r="BI156" i="6"/>
  <c r="BI164" i="6"/>
  <c r="BI172" i="6"/>
  <c r="BI180" i="6"/>
  <c r="BI188" i="6"/>
  <c r="BI196" i="6"/>
  <c r="BD166" i="6"/>
  <c r="BD174" i="6"/>
  <c r="BD182" i="6"/>
  <c r="BD190" i="6"/>
  <c r="BD198" i="6"/>
  <c r="BD5" i="6"/>
  <c r="BD53" i="6"/>
  <c r="BD101" i="6"/>
  <c r="BD149" i="6"/>
  <c r="BD197" i="6"/>
  <c r="BD54" i="6"/>
  <c r="BD102" i="6"/>
  <c r="BD126" i="6"/>
  <c r="BD71" i="6"/>
  <c r="BD119" i="6"/>
  <c r="BD127" i="6"/>
  <c r="BD135" i="6"/>
  <c r="BD143" i="6"/>
  <c r="BD151" i="6"/>
  <c r="BD159" i="6"/>
  <c r="BD167" i="6"/>
  <c r="BD175" i="6"/>
  <c r="BD183" i="6"/>
  <c r="BD191" i="6"/>
  <c r="BD199" i="6"/>
  <c r="BD37" i="6"/>
  <c r="BD93" i="6"/>
  <c r="BD141" i="6"/>
  <c r="BD189" i="6"/>
  <c r="BD62" i="6"/>
  <c r="BD94" i="6"/>
  <c r="BD118" i="6"/>
  <c r="BD7" i="6"/>
  <c r="BD79" i="6"/>
  <c r="BD48" i="6"/>
  <c r="BD104" i="6"/>
  <c r="BD128" i="6"/>
  <c r="BD136" i="6"/>
  <c r="BD144" i="6"/>
  <c r="BD152" i="6"/>
  <c r="BD160" i="6"/>
  <c r="BD168" i="6"/>
  <c r="BD176" i="6"/>
  <c r="BD184" i="6"/>
  <c r="BD192" i="6"/>
  <c r="BD21" i="6"/>
  <c r="BD69" i="6"/>
  <c r="BD133" i="6"/>
  <c r="BD165" i="6"/>
  <c r="BD46" i="6"/>
  <c r="BD86" i="6"/>
  <c r="BD142" i="6"/>
  <c r="BD15" i="6"/>
  <c r="BD47" i="6"/>
  <c r="BD103" i="6"/>
  <c r="BD8" i="6"/>
  <c r="BD32" i="6"/>
  <c r="BD72" i="6"/>
  <c r="BD96" i="6"/>
  <c r="BD112" i="6"/>
  <c r="BD120" i="6"/>
  <c r="BD9" i="6"/>
  <c r="BD17" i="6"/>
  <c r="BD25" i="6"/>
  <c r="BD33" i="6"/>
  <c r="BD41" i="6"/>
  <c r="BD49" i="6"/>
  <c r="BD57" i="6"/>
  <c r="BD65" i="6"/>
  <c r="BD73" i="6"/>
  <c r="BD81" i="6"/>
  <c r="BD89" i="6"/>
  <c r="BD97" i="6"/>
  <c r="BD105" i="6"/>
  <c r="BD113" i="6"/>
  <c r="BD121" i="6"/>
  <c r="BD129" i="6"/>
  <c r="BD137" i="6"/>
  <c r="BD145" i="6"/>
  <c r="BD153" i="6"/>
  <c r="BD161" i="6"/>
  <c r="BD169" i="6"/>
  <c r="BD177" i="6"/>
  <c r="BD185" i="6"/>
  <c r="BD193" i="6"/>
  <c r="BD45" i="6"/>
  <c r="BD85" i="6"/>
  <c r="BD109" i="6"/>
  <c r="BD173" i="6"/>
  <c r="BD14" i="6"/>
  <c r="BD38" i="6"/>
  <c r="BD78" i="6"/>
  <c r="BD150" i="6"/>
  <c r="BD39" i="6"/>
  <c r="BD95" i="6"/>
  <c r="BD40" i="6"/>
  <c r="BD18" i="6"/>
  <c r="BD74" i="6"/>
  <c r="BD106" i="6"/>
  <c r="BD122" i="6"/>
  <c r="BD138" i="6"/>
  <c r="BD146" i="6"/>
  <c r="BD154" i="6"/>
  <c r="BD162" i="6"/>
  <c r="BD170" i="6"/>
  <c r="BD178" i="6"/>
  <c r="BD186" i="6"/>
  <c r="BD194" i="6"/>
  <c r="BD13" i="6"/>
  <c r="BD61" i="6"/>
  <c r="BD117" i="6"/>
  <c r="BD181" i="6"/>
  <c r="BD6" i="6"/>
  <c r="BD30" i="6"/>
  <c r="BD110" i="6"/>
  <c r="BD134" i="6"/>
  <c r="BD23" i="6"/>
  <c r="BD55" i="6"/>
  <c r="BD111" i="6"/>
  <c r="BD24" i="6"/>
  <c r="BD64" i="6"/>
  <c r="BD88" i="6"/>
  <c r="BD2" i="6"/>
  <c r="BD34" i="6"/>
  <c r="BD50" i="6"/>
  <c r="BD58" i="6"/>
  <c r="BD82" i="6"/>
  <c r="BD98" i="6"/>
  <c r="BD114" i="6"/>
  <c r="BD3" i="6"/>
  <c r="BD11" i="6"/>
  <c r="BD19" i="6"/>
  <c r="BD27" i="6"/>
  <c r="BD35" i="6"/>
  <c r="BD43" i="6"/>
  <c r="BD51" i="6"/>
  <c r="BD59" i="6"/>
  <c r="BD67" i="6"/>
  <c r="BD75" i="6"/>
  <c r="BD83" i="6"/>
  <c r="BD91" i="6"/>
  <c r="BD99" i="6"/>
  <c r="BD107" i="6"/>
  <c r="BD115" i="6"/>
  <c r="BD123" i="6"/>
  <c r="BD131" i="6"/>
  <c r="BD139" i="6"/>
  <c r="BD147" i="6"/>
  <c r="BD155" i="6"/>
  <c r="BD163" i="6"/>
  <c r="BD171" i="6"/>
  <c r="BD179" i="6"/>
  <c r="BD187" i="6"/>
  <c r="BD195" i="6"/>
  <c r="BD29" i="6"/>
  <c r="BD77" i="6"/>
  <c r="BD125" i="6"/>
  <c r="BD157" i="6"/>
  <c r="BD22" i="6"/>
  <c r="BD70" i="6"/>
  <c r="BD158" i="6"/>
  <c r="BD31" i="6"/>
  <c r="BD63" i="6"/>
  <c r="BD87" i="6"/>
  <c r="BD16" i="6"/>
  <c r="BD56" i="6"/>
  <c r="BD80" i="6"/>
  <c r="BD10" i="6"/>
  <c r="BD26" i="6"/>
  <c r="BD42" i="6"/>
  <c r="BD66" i="6"/>
  <c r="BD90" i="6"/>
  <c r="BD4" i="6"/>
  <c r="BD12" i="6"/>
  <c r="BD20" i="6"/>
  <c r="BD28" i="6"/>
  <c r="BD36" i="6"/>
  <c r="BD44" i="6"/>
  <c r="BD52" i="6"/>
  <c r="BD60" i="6"/>
  <c r="BD68" i="6"/>
  <c r="BD76" i="6"/>
  <c r="BD84" i="6"/>
  <c r="BD92" i="6"/>
  <c r="BD100" i="6"/>
  <c r="BD108" i="6"/>
  <c r="BD116" i="6"/>
  <c r="BD124" i="6"/>
  <c r="BD132" i="6"/>
  <c r="BD140" i="6"/>
  <c r="BD148" i="6"/>
  <c r="BD156" i="6"/>
  <c r="BD164" i="6"/>
  <c r="BD172" i="6"/>
  <c r="BD180" i="6"/>
  <c r="BD188" i="6"/>
  <c r="BD196" i="6"/>
  <c r="AX34" i="6"/>
  <c r="AX82" i="6"/>
  <c r="AX162" i="6"/>
  <c r="AX20" i="6"/>
  <c r="AX76" i="6"/>
  <c r="AX116" i="6"/>
  <c r="AX188" i="6"/>
  <c r="AX196" i="6"/>
  <c r="AX5" i="6"/>
  <c r="AX13" i="6"/>
  <c r="AX21" i="6"/>
  <c r="AX29" i="6"/>
  <c r="AX37" i="6"/>
  <c r="AX45" i="6"/>
  <c r="AX53" i="6"/>
  <c r="AX61" i="6"/>
  <c r="AX69" i="6"/>
  <c r="AX77" i="6"/>
  <c r="AX85" i="6"/>
  <c r="AX93" i="6"/>
  <c r="AX101" i="6"/>
  <c r="AX109" i="6"/>
  <c r="AX117" i="6"/>
  <c r="AX125" i="6"/>
  <c r="AX133" i="6"/>
  <c r="AX141" i="6"/>
  <c r="AX149" i="6"/>
  <c r="AX157" i="6"/>
  <c r="AX165" i="6"/>
  <c r="AX173" i="6"/>
  <c r="AX181" i="6"/>
  <c r="AX189" i="6"/>
  <c r="AX197" i="6"/>
  <c r="AX2" i="6"/>
  <c r="AX42" i="6"/>
  <c r="AX106" i="6"/>
  <c r="AX138" i="6"/>
  <c r="AX28" i="6"/>
  <c r="AX60" i="6"/>
  <c r="AX100" i="6"/>
  <c r="AX124" i="6"/>
  <c r="AX156" i="6"/>
  <c r="AX22" i="6"/>
  <c r="AX54" i="6"/>
  <c r="AX86" i="6"/>
  <c r="AX118" i="6"/>
  <c r="AX150" i="6"/>
  <c r="AX158" i="6"/>
  <c r="AX166" i="6"/>
  <c r="AX174" i="6"/>
  <c r="AX182" i="6"/>
  <c r="AX190" i="6"/>
  <c r="AX198" i="6"/>
  <c r="AX10" i="6"/>
  <c r="AX58" i="6"/>
  <c r="AX98" i="6"/>
  <c r="AX12" i="6"/>
  <c r="AX52" i="6"/>
  <c r="AX84" i="6"/>
  <c r="AX140" i="6"/>
  <c r="AX164" i="6"/>
  <c r="AX6" i="6"/>
  <c r="AX38" i="6"/>
  <c r="AX70" i="6"/>
  <c r="AX102" i="6"/>
  <c r="AX126" i="6"/>
  <c r="AX7" i="6"/>
  <c r="AX47" i="6"/>
  <c r="AX55" i="6"/>
  <c r="AX63" i="6"/>
  <c r="AX71" i="6"/>
  <c r="AX79" i="6"/>
  <c r="AX87" i="6"/>
  <c r="AX95" i="6"/>
  <c r="AX103" i="6"/>
  <c r="AX111" i="6"/>
  <c r="AX119" i="6"/>
  <c r="AX127" i="6"/>
  <c r="AX135" i="6"/>
  <c r="AX143" i="6"/>
  <c r="AX151" i="6"/>
  <c r="AX159" i="6"/>
  <c r="AX167" i="6"/>
  <c r="AX175" i="6"/>
  <c r="AX183" i="6"/>
  <c r="AX191" i="6"/>
  <c r="AX199" i="6"/>
  <c r="AX18" i="6"/>
  <c r="AX66" i="6"/>
  <c r="AX90" i="6"/>
  <c r="AX146" i="6"/>
  <c r="AX4" i="6"/>
  <c r="AX44" i="6"/>
  <c r="AX92" i="6"/>
  <c r="AX132" i="6"/>
  <c r="AX180" i="6"/>
  <c r="AX30" i="6"/>
  <c r="AX62" i="6"/>
  <c r="AX94" i="6"/>
  <c r="AX142" i="6"/>
  <c r="AX23" i="6"/>
  <c r="AX31" i="6"/>
  <c r="AX8" i="6"/>
  <c r="AX16" i="6"/>
  <c r="AX24" i="6"/>
  <c r="AX32" i="6"/>
  <c r="AX40" i="6"/>
  <c r="AX48" i="6"/>
  <c r="AX56" i="6"/>
  <c r="AX64" i="6"/>
  <c r="AX72" i="6"/>
  <c r="AX80" i="6"/>
  <c r="AX88" i="6"/>
  <c r="AX96" i="6"/>
  <c r="AX104" i="6"/>
  <c r="AX112" i="6"/>
  <c r="AX120" i="6"/>
  <c r="AX128" i="6"/>
  <c r="AX136" i="6"/>
  <c r="AX144" i="6"/>
  <c r="AX152" i="6"/>
  <c r="AX160" i="6"/>
  <c r="AX168" i="6"/>
  <c r="AX176" i="6"/>
  <c r="AX184" i="6"/>
  <c r="AX192" i="6"/>
  <c r="AX26" i="6"/>
  <c r="AX74" i="6"/>
  <c r="AX114" i="6"/>
  <c r="AX154" i="6"/>
  <c r="AX36" i="6"/>
  <c r="AX68" i="6"/>
  <c r="AX108" i="6"/>
  <c r="AX148" i="6"/>
  <c r="AX172" i="6"/>
  <c r="AX14" i="6"/>
  <c r="AX46" i="6"/>
  <c r="AX78" i="6"/>
  <c r="AX110" i="6"/>
  <c r="AX134" i="6"/>
  <c r="AX15" i="6"/>
  <c r="AX39" i="6"/>
  <c r="AX9" i="6"/>
  <c r="AX17" i="6"/>
  <c r="AX25" i="6"/>
  <c r="AX33" i="6"/>
  <c r="AX41" i="6"/>
  <c r="AX49" i="6"/>
  <c r="AX57" i="6"/>
  <c r="AX65" i="6"/>
  <c r="AX73" i="6"/>
  <c r="AX81" i="6"/>
  <c r="AX89" i="6"/>
  <c r="AX97" i="6"/>
  <c r="AX105" i="6"/>
  <c r="AX113" i="6"/>
  <c r="AX121" i="6"/>
  <c r="AX129" i="6"/>
  <c r="AX137" i="6"/>
  <c r="AX145" i="6"/>
  <c r="AX153" i="6"/>
  <c r="AX161" i="6"/>
  <c r="AX169" i="6"/>
  <c r="AX177" i="6"/>
  <c r="AX185" i="6"/>
  <c r="AX193" i="6"/>
  <c r="AX50" i="6"/>
  <c r="AX122" i="6"/>
  <c r="AX170" i="6"/>
  <c r="AX178" i="6"/>
  <c r="AX186" i="6"/>
  <c r="AX194" i="6"/>
  <c r="AX3" i="6"/>
  <c r="AX11" i="6"/>
  <c r="AX19" i="6"/>
  <c r="AX27" i="6"/>
  <c r="AX35" i="6"/>
  <c r="AX43" i="6"/>
  <c r="AX51" i="6"/>
  <c r="AX59" i="6"/>
  <c r="AX67" i="6"/>
  <c r="AX75" i="6"/>
  <c r="AX83" i="6"/>
  <c r="AX91" i="6"/>
  <c r="AX99" i="6"/>
  <c r="AX107" i="6"/>
  <c r="AX115" i="6"/>
  <c r="AX123" i="6"/>
  <c r="AX131" i="6"/>
  <c r="AX139" i="6"/>
  <c r="AX147" i="6"/>
  <c r="AX155" i="6"/>
  <c r="AX163" i="6"/>
  <c r="AX171" i="6"/>
  <c r="AX179" i="6"/>
  <c r="AX187" i="6"/>
  <c r="AX195" i="6"/>
  <c r="AN5" i="6"/>
  <c r="AN13" i="6"/>
  <c r="AN21" i="6"/>
  <c r="AN29" i="6"/>
  <c r="AN37" i="6"/>
  <c r="AN45" i="6"/>
  <c r="AN53" i="6"/>
  <c r="AN61" i="6"/>
  <c r="AN69" i="6"/>
  <c r="AN77" i="6"/>
  <c r="AN85" i="6"/>
  <c r="AN93" i="6"/>
  <c r="AN101" i="6"/>
  <c r="AN109" i="6"/>
  <c r="AN117" i="6"/>
  <c r="AN125" i="6"/>
  <c r="AN133" i="6"/>
  <c r="AN141" i="6"/>
  <c r="AN149" i="6"/>
  <c r="AN157" i="6"/>
  <c r="AN165" i="6"/>
  <c r="AN173" i="6"/>
  <c r="AN181" i="6"/>
  <c r="AN189" i="6"/>
  <c r="AN197" i="6"/>
  <c r="AN7" i="6"/>
  <c r="AN6" i="6"/>
  <c r="AN14" i="6"/>
  <c r="AN22" i="6"/>
  <c r="AN30" i="6"/>
  <c r="AN38" i="6"/>
  <c r="AN46" i="6"/>
  <c r="AN54" i="6"/>
  <c r="AN62" i="6"/>
  <c r="AN70" i="6"/>
  <c r="AN78" i="6"/>
  <c r="AN86" i="6"/>
  <c r="AN94" i="6"/>
  <c r="AN102" i="6"/>
  <c r="AN110" i="6"/>
  <c r="AN118" i="6"/>
  <c r="AN126" i="6"/>
  <c r="AN134" i="6"/>
  <c r="AN142" i="6"/>
  <c r="AN150" i="6"/>
  <c r="AN158" i="6"/>
  <c r="AN166" i="6"/>
  <c r="AN174" i="6"/>
  <c r="AN182" i="6"/>
  <c r="AN190" i="6"/>
  <c r="AN198" i="6"/>
  <c r="AN15" i="6"/>
  <c r="AN63" i="6"/>
  <c r="AN71" i="6"/>
  <c r="AN79" i="6"/>
  <c r="AN87" i="6"/>
  <c r="AN95" i="6"/>
  <c r="AN103" i="6"/>
  <c r="AN111" i="6"/>
  <c r="AN119" i="6"/>
  <c r="AN127" i="6"/>
  <c r="AN135" i="6"/>
  <c r="AN143" i="6"/>
  <c r="AN151" i="6"/>
  <c r="AN159" i="6"/>
  <c r="AN167" i="6"/>
  <c r="AN175" i="6"/>
  <c r="AN183" i="6"/>
  <c r="AN191" i="6"/>
  <c r="AN199" i="6"/>
  <c r="AN31" i="6"/>
  <c r="AN8" i="6"/>
  <c r="AN48" i="6"/>
  <c r="AN72" i="6"/>
  <c r="AN80" i="6"/>
  <c r="AN88" i="6"/>
  <c r="AN96" i="6"/>
  <c r="AN104" i="6"/>
  <c r="AN112" i="6"/>
  <c r="AN120" i="6"/>
  <c r="AN128" i="6"/>
  <c r="AN136" i="6"/>
  <c r="AN144" i="6"/>
  <c r="AN152" i="6"/>
  <c r="AN160" i="6"/>
  <c r="AN168" i="6"/>
  <c r="AN176" i="6"/>
  <c r="AN184" i="6"/>
  <c r="AN192" i="6"/>
  <c r="AN23" i="6"/>
  <c r="AN24" i="6"/>
  <c r="AN64" i="6"/>
  <c r="AN9" i="6"/>
  <c r="AN17" i="6"/>
  <c r="AN25" i="6"/>
  <c r="AN33" i="6"/>
  <c r="AN41" i="6"/>
  <c r="AN49" i="6"/>
  <c r="AN57" i="6"/>
  <c r="AN65" i="6"/>
  <c r="AN73" i="6"/>
  <c r="AN81" i="6"/>
  <c r="AN89" i="6"/>
  <c r="AN97" i="6"/>
  <c r="AN105" i="6"/>
  <c r="AN113" i="6"/>
  <c r="AN121" i="6"/>
  <c r="AN129" i="6"/>
  <c r="AN137" i="6"/>
  <c r="AN145" i="6"/>
  <c r="AN153" i="6"/>
  <c r="AN161" i="6"/>
  <c r="AN169" i="6"/>
  <c r="AN177" i="6"/>
  <c r="AN185" i="6"/>
  <c r="AN193" i="6"/>
  <c r="AN39" i="6"/>
  <c r="AN16" i="6"/>
  <c r="AN56" i="6"/>
  <c r="AN2" i="6"/>
  <c r="AN10" i="6"/>
  <c r="AN18" i="6"/>
  <c r="AN26" i="6"/>
  <c r="AN34" i="6"/>
  <c r="AN42" i="6"/>
  <c r="AN50" i="6"/>
  <c r="AN58" i="6"/>
  <c r="AN66" i="6"/>
  <c r="AN74" i="6"/>
  <c r="AN82" i="6"/>
  <c r="AN90" i="6"/>
  <c r="AN98" i="6"/>
  <c r="AN106" i="6"/>
  <c r="AN114" i="6"/>
  <c r="AN122" i="6"/>
  <c r="AN138" i="6"/>
  <c r="AN146" i="6"/>
  <c r="AN154" i="6"/>
  <c r="AN162" i="6"/>
  <c r="AN170" i="6"/>
  <c r="AN178" i="6"/>
  <c r="AN186" i="6"/>
  <c r="AN194" i="6"/>
  <c r="AN55" i="6"/>
  <c r="AN32" i="6"/>
  <c r="AN3" i="6"/>
  <c r="AN11" i="6"/>
  <c r="AN19" i="6"/>
  <c r="AN27" i="6"/>
  <c r="AN35" i="6"/>
  <c r="AN43" i="6"/>
  <c r="AN51" i="6"/>
  <c r="AN59" i="6"/>
  <c r="AN67" i="6"/>
  <c r="AN75" i="6"/>
  <c r="AN83" i="6"/>
  <c r="AN91" i="6"/>
  <c r="AN99" i="6"/>
  <c r="AN107" i="6"/>
  <c r="AN115" i="6"/>
  <c r="AN123" i="6"/>
  <c r="AN131" i="6"/>
  <c r="AN139" i="6"/>
  <c r="AN147" i="6"/>
  <c r="AN155" i="6"/>
  <c r="AN163" i="6"/>
  <c r="AN171" i="6"/>
  <c r="AN179" i="6"/>
  <c r="AN187" i="6"/>
  <c r="AN195" i="6"/>
  <c r="AN47" i="6"/>
  <c r="AN40" i="6"/>
  <c r="AN4" i="6"/>
  <c r="AN12" i="6"/>
  <c r="AN20" i="6"/>
  <c r="AN28" i="6"/>
  <c r="AN36" i="6"/>
  <c r="AN44" i="6"/>
  <c r="AN52" i="6"/>
  <c r="AN60" i="6"/>
  <c r="AN68" i="6"/>
  <c r="AN76" i="6"/>
  <c r="AN84" i="6"/>
  <c r="AN92" i="6"/>
  <c r="AN100" i="6"/>
  <c r="AN108" i="6"/>
  <c r="AN116" i="6"/>
  <c r="AN124" i="6"/>
  <c r="AN132" i="6"/>
  <c r="AN140" i="6"/>
  <c r="AN148" i="6"/>
  <c r="AN156" i="6"/>
  <c r="AN164" i="6"/>
  <c r="AN172" i="6"/>
  <c r="AN180" i="6"/>
  <c r="AN188" i="6"/>
  <c r="AN196" i="6"/>
  <c r="AI31" i="6"/>
  <c r="AI63" i="6"/>
  <c r="AI127" i="6"/>
  <c r="AI175" i="6"/>
  <c r="AI40" i="6"/>
  <c r="AI48" i="6"/>
  <c r="AI56" i="6"/>
  <c r="AI64" i="6"/>
  <c r="AI72" i="6"/>
  <c r="AI80" i="6"/>
  <c r="AI88" i="6"/>
  <c r="AI96" i="6"/>
  <c r="AI104" i="6"/>
  <c r="AI112" i="6"/>
  <c r="AI120" i="6"/>
  <c r="AI128" i="6"/>
  <c r="AI136" i="6"/>
  <c r="AI144" i="6"/>
  <c r="AI152" i="6"/>
  <c r="AI160" i="6"/>
  <c r="AI168" i="6"/>
  <c r="AI176" i="6"/>
  <c r="AI184" i="6"/>
  <c r="AI192" i="6"/>
  <c r="AI55" i="6"/>
  <c r="AI103" i="6"/>
  <c r="AI159" i="6"/>
  <c r="AI32" i="6"/>
  <c r="AI17" i="6"/>
  <c r="AI25" i="6"/>
  <c r="AI33" i="6"/>
  <c r="AI41" i="6"/>
  <c r="AI49" i="6"/>
  <c r="AI57" i="6"/>
  <c r="AI65" i="6"/>
  <c r="AI73" i="6"/>
  <c r="AI81" i="6"/>
  <c r="AI89" i="6"/>
  <c r="AI97" i="6"/>
  <c r="AI105" i="6"/>
  <c r="AI113" i="6"/>
  <c r="AI121" i="6"/>
  <c r="AI129" i="6"/>
  <c r="AI137" i="6"/>
  <c r="AI145" i="6"/>
  <c r="AI153" i="6"/>
  <c r="AI161" i="6"/>
  <c r="AI169" i="6"/>
  <c r="AI177" i="6"/>
  <c r="AI185" i="6"/>
  <c r="AI193" i="6"/>
  <c r="AI15" i="6"/>
  <c r="AI71" i="6"/>
  <c r="AI119" i="6"/>
  <c r="AI191" i="6"/>
  <c r="AI16" i="6"/>
  <c r="AI10" i="6"/>
  <c r="AI26" i="6"/>
  <c r="AI34" i="6"/>
  <c r="AI42" i="6"/>
  <c r="AI50" i="6"/>
  <c r="AI58" i="6"/>
  <c r="AI66" i="6"/>
  <c r="AI74" i="6"/>
  <c r="AI82" i="6"/>
  <c r="AI90" i="6"/>
  <c r="AI98" i="6"/>
  <c r="AI106" i="6"/>
  <c r="AI114" i="6"/>
  <c r="AI122" i="6"/>
  <c r="AI138" i="6"/>
  <c r="AI146" i="6"/>
  <c r="AI154" i="6"/>
  <c r="AI162" i="6"/>
  <c r="AI170" i="6"/>
  <c r="AI178" i="6"/>
  <c r="AI186" i="6"/>
  <c r="AI194" i="6"/>
  <c r="AI47" i="6"/>
  <c r="AI143" i="6"/>
  <c r="AI167" i="6"/>
  <c r="AI24" i="6"/>
  <c r="AI11" i="6"/>
  <c r="AI27" i="6"/>
  <c r="AI43" i="6"/>
  <c r="AI51" i="6"/>
  <c r="AI59" i="6"/>
  <c r="AI67" i="6"/>
  <c r="AI75" i="6"/>
  <c r="AI83" i="6"/>
  <c r="AI91" i="6"/>
  <c r="AI99" i="6"/>
  <c r="AI107" i="6"/>
  <c r="AI115" i="6"/>
  <c r="AI123" i="6"/>
  <c r="AI131" i="6"/>
  <c r="AI139" i="6"/>
  <c r="AI147" i="6"/>
  <c r="AI155" i="6"/>
  <c r="AI163" i="6"/>
  <c r="AI171" i="6"/>
  <c r="AI179" i="6"/>
  <c r="AI187" i="6"/>
  <c r="AI195" i="6"/>
  <c r="AI23" i="6"/>
  <c r="AI39" i="6"/>
  <c r="AI95" i="6"/>
  <c r="AI151" i="6"/>
  <c r="AI8" i="6"/>
  <c r="AI18" i="6"/>
  <c r="AI19" i="6"/>
  <c r="AI4" i="6"/>
  <c r="AI28" i="6"/>
  <c r="AI44" i="6"/>
  <c r="AI52" i="6"/>
  <c r="AI60" i="6"/>
  <c r="AI68" i="6"/>
  <c r="AI76" i="6"/>
  <c r="AI84" i="6"/>
  <c r="AI92" i="6"/>
  <c r="AI100" i="6"/>
  <c r="AI108" i="6"/>
  <c r="AI116" i="6"/>
  <c r="AI124" i="6"/>
  <c r="AI132" i="6"/>
  <c r="AI140" i="6"/>
  <c r="AI148" i="6"/>
  <c r="AI156" i="6"/>
  <c r="AI164" i="6"/>
  <c r="AI172" i="6"/>
  <c r="AI180" i="6"/>
  <c r="AI188" i="6"/>
  <c r="AI196" i="6"/>
  <c r="AI87" i="6"/>
  <c r="AI135" i="6"/>
  <c r="AI199" i="6"/>
  <c r="AI9" i="6"/>
  <c r="AI2" i="6"/>
  <c r="AI3" i="6"/>
  <c r="AI35" i="6"/>
  <c r="AI12" i="6"/>
  <c r="AI20" i="6"/>
  <c r="AI36" i="6"/>
  <c r="AI5" i="6"/>
  <c r="AI13" i="6"/>
  <c r="AI21" i="6"/>
  <c r="AI29" i="6"/>
  <c r="AI37" i="6"/>
  <c r="AI45" i="6"/>
  <c r="AI53" i="6"/>
  <c r="AI61" i="6"/>
  <c r="AI69" i="6"/>
  <c r="AI77" i="6"/>
  <c r="AI85" i="6"/>
  <c r="AI93" i="6"/>
  <c r="AI101" i="6"/>
  <c r="AI109" i="6"/>
  <c r="AI117" i="6"/>
  <c r="AI125" i="6"/>
  <c r="AI133" i="6"/>
  <c r="AI141" i="6"/>
  <c r="AI149" i="6"/>
  <c r="AI157" i="6"/>
  <c r="AI165" i="6"/>
  <c r="AI173" i="6"/>
  <c r="AI181" i="6"/>
  <c r="AI189" i="6"/>
  <c r="AI197" i="6"/>
  <c r="AI7" i="6"/>
  <c r="AI79" i="6"/>
  <c r="AI111" i="6"/>
  <c r="AI183" i="6"/>
  <c r="AI6" i="6"/>
  <c r="AI14" i="6"/>
  <c r="AI22" i="6"/>
  <c r="AI30" i="6"/>
  <c r="AI38" i="6"/>
  <c r="AI46" i="6"/>
  <c r="AI54" i="6"/>
  <c r="AI62" i="6"/>
  <c r="AI70" i="6"/>
  <c r="AI78" i="6"/>
  <c r="AI86" i="6"/>
  <c r="AI94" i="6"/>
  <c r="AI102" i="6"/>
  <c r="AI110" i="6"/>
  <c r="AI118" i="6"/>
  <c r="AI126" i="6"/>
  <c r="AI134" i="6"/>
  <c r="AI142" i="6"/>
  <c r="AI150" i="6"/>
  <c r="AI158" i="6"/>
  <c r="AI166" i="6"/>
  <c r="AI174" i="6"/>
  <c r="AI182" i="6"/>
  <c r="AI190" i="6"/>
  <c r="AI198" i="6"/>
  <c r="T42" i="6"/>
  <c r="U42" i="6"/>
  <c r="AA42" i="6"/>
  <c r="T50" i="6"/>
  <c r="U50" i="6"/>
  <c r="AA50" i="6"/>
  <c r="T138" i="6"/>
  <c r="U138" i="6"/>
  <c r="AA138" i="6"/>
  <c r="T194" i="6"/>
  <c r="U194" i="6"/>
  <c r="AA194" i="6"/>
  <c r="T11" i="6"/>
  <c r="U11" i="6"/>
  <c r="AA11" i="6"/>
  <c r="T35" i="6"/>
  <c r="U35" i="6"/>
  <c r="AA35" i="6"/>
  <c r="T51" i="6"/>
  <c r="U51" i="6"/>
  <c r="AA51" i="6"/>
  <c r="T67" i="6"/>
  <c r="U67" i="6"/>
  <c r="AA67" i="6"/>
  <c r="T75" i="6"/>
  <c r="U75" i="6"/>
  <c r="AA75" i="6"/>
  <c r="T83" i="6"/>
  <c r="U83" i="6"/>
  <c r="AA83" i="6"/>
  <c r="T91" i="6"/>
  <c r="U91" i="6"/>
  <c r="AA91" i="6"/>
  <c r="T99" i="6"/>
  <c r="U99" i="6"/>
  <c r="AA99" i="6"/>
  <c r="T107" i="6"/>
  <c r="U107" i="6"/>
  <c r="AA107" i="6"/>
  <c r="T115" i="6"/>
  <c r="U115" i="6"/>
  <c r="AA115" i="6"/>
  <c r="T123" i="6"/>
  <c r="U123" i="6"/>
  <c r="AA123" i="6"/>
  <c r="T131" i="6"/>
  <c r="AA131" i="6"/>
  <c r="U131" i="6"/>
  <c r="T139" i="6"/>
  <c r="U139" i="6"/>
  <c r="AA139" i="6"/>
  <c r="T147" i="6"/>
  <c r="AA147" i="6"/>
  <c r="U147" i="6"/>
  <c r="T155" i="6"/>
  <c r="U155" i="6"/>
  <c r="AA155" i="6"/>
  <c r="T163" i="6"/>
  <c r="AA163" i="6"/>
  <c r="U163" i="6"/>
  <c r="T171" i="6"/>
  <c r="U171" i="6"/>
  <c r="AA171" i="6"/>
  <c r="T179" i="6"/>
  <c r="U179" i="6"/>
  <c r="AA179" i="6"/>
  <c r="T187" i="6"/>
  <c r="U187" i="6"/>
  <c r="AA187" i="6"/>
  <c r="T195" i="6"/>
  <c r="AA195" i="6"/>
  <c r="U195" i="6"/>
  <c r="T26" i="6"/>
  <c r="U26" i="6"/>
  <c r="AA26" i="6"/>
  <c r="T66" i="6"/>
  <c r="U66" i="6"/>
  <c r="AA66" i="6"/>
  <c r="T122" i="6"/>
  <c r="U122" i="6"/>
  <c r="AA122" i="6"/>
  <c r="T146" i="6"/>
  <c r="U146" i="6"/>
  <c r="AA146" i="6"/>
  <c r="T186" i="6"/>
  <c r="U186" i="6"/>
  <c r="AA186" i="6"/>
  <c r="T3" i="6"/>
  <c r="U3" i="6"/>
  <c r="AA3" i="6"/>
  <c r="T19" i="6"/>
  <c r="U19" i="6"/>
  <c r="AA19" i="6"/>
  <c r="T27" i="6"/>
  <c r="U27" i="6"/>
  <c r="AA27" i="6"/>
  <c r="T43" i="6"/>
  <c r="U43" i="6"/>
  <c r="AA43" i="6"/>
  <c r="T59" i="6"/>
  <c r="U59" i="6"/>
  <c r="AA59" i="6"/>
  <c r="T4" i="6"/>
  <c r="AA4" i="6"/>
  <c r="U4" i="6"/>
  <c r="T12" i="6"/>
  <c r="U12" i="6"/>
  <c r="AA12" i="6"/>
  <c r="T20" i="6"/>
  <c r="U20" i="6"/>
  <c r="AA20" i="6"/>
  <c r="T28" i="6"/>
  <c r="U28" i="6"/>
  <c r="AA28" i="6"/>
  <c r="T36" i="6"/>
  <c r="AA36" i="6"/>
  <c r="U36" i="6"/>
  <c r="T44" i="6"/>
  <c r="AA44" i="6"/>
  <c r="U44" i="6"/>
  <c r="T52" i="6"/>
  <c r="U52" i="6"/>
  <c r="AA52" i="6"/>
  <c r="T60" i="6"/>
  <c r="AA60" i="6"/>
  <c r="U60" i="6"/>
  <c r="T68" i="6"/>
  <c r="AA68" i="6"/>
  <c r="U68" i="6"/>
  <c r="T76" i="6"/>
  <c r="AA76" i="6"/>
  <c r="U76" i="6"/>
  <c r="T84" i="6"/>
  <c r="U84" i="6"/>
  <c r="AA84" i="6"/>
  <c r="T92" i="6"/>
  <c r="U92" i="6"/>
  <c r="AA92" i="6"/>
  <c r="T100" i="6"/>
  <c r="U100" i="6"/>
  <c r="AA100" i="6"/>
  <c r="T108" i="6"/>
  <c r="AA108" i="6"/>
  <c r="U108" i="6"/>
  <c r="T116" i="6"/>
  <c r="AA116" i="6"/>
  <c r="U116" i="6"/>
  <c r="T124" i="6"/>
  <c r="U124" i="6"/>
  <c r="AA124" i="6"/>
  <c r="T132" i="6"/>
  <c r="AA132" i="6"/>
  <c r="U132" i="6"/>
  <c r="T140" i="6"/>
  <c r="AA140" i="6"/>
  <c r="U140" i="6"/>
  <c r="T148" i="6"/>
  <c r="AA148" i="6"/>
  <c r="U148" i="6"/>
  <c r="T156" i="6"/>
  <c r="U156" i="6"/>
  <c r="AA156" i="6"/>
  <c r="T164" i="6"/>
  <c r="AA164" i="6"/>
  <c r="U164" i="6"/>
  <c r="T172" i="6"/>
  <c r="AA172" i="6"/>
  <c r="U172" i="6"/>
  <c r="T180" i="6"/>
  <c r="AA180" i="6"/>
  <c r="U180" i="6"/>
  <c r="T188" i="6"/>
  <c r="AA188" i="6"/>
  <c r="U188" i="6"/>
  <c r="T196" i="6"/>
  <c r="U196" i="6"/>
  <c r="AA196" i="6"/>
  <c r="T18" i="6"/>
  <c r="U18" i="6"/>
  <c r="AA18" i="6"/>
  <c r="T82" i="6"/>
  <c r="U82" i="6"/>
  <c r="AA82" i="6"/>
  <c r="T90" i="6"/>
  <c r="U90" i="6"/>
  <c r="AA90" i="6"/>
  <c r="T162" i="6"/>
  <c r="U162" i="6"/>
  <c r="AA162" i="6"/>
  <c r="T21" i="6"/>
  <c r="U21" i="6"/>
  <c r="AA21" i="6"/>
  <c r="T93" i="6"/>
  <c r="AA93" i="6"/>
  <c r="U93" i="6"/>
  <c r="T101" i="6"/>
  <c r="AA101" i="6"/>
  <c r="U101" i="6"/>
  <c r="T109" i="6"/>
  <c r="AA109" i="6"/>
  <c r="U109" i="6"/>
  <c r="T117" i="6"/>
  <c r="AA117" i="6"/>
  <c r="U117" i="6"/>
  <c r="T125" i="6"/>
  <c r="AA125" i="6"/>
  <c r="U125" i="6"/>
  <c r="T133" i="6"/>
  <c r="AA133" i="6"/>
  <c r="U133" i="6"/>
  <c r="T141" i="6"/>
  <c r="AA141" i="6"/>
  <c r="U141" i="6"/>
  <c r="T149" i="6"/>
  <c r="U149" i="6"/>
  <c r="AA149" i="6"/>
  <c r="T157" i="6"/>
  <c r="AA157" i="6"/>
  <c r="U157" i="6"/>
  <c r="T165" i="6"/>
  <c r="U165" i="6"/>
  <c r="AA165" i="6"/>
  <c r="T173" i="6"/>
  <c r="AA173" i="6"/>
  <c r="U173" i="6"/>
  <c r="T181" i="6"/>
  <c r="AA181" i="6"/>
  <c r="U181" i="6"/>
  <c r="T189" i="6"/>
  <c r="AA189" i="6"/>
  <c r="U189" i="6"/>
  <c r="T197" i="6"/>
  <c r="U197" i="6"/>
  <c r="AA197" i="6"/>
  <c r="T2" i="6"/>
  <c r="U2" i="6"/>
  <c r="AA2" i="6"/>
  <c r="T10" i="6"/>
  <c r="U10" i="6"/>
  <c r="AA10" i="6"/>
  <c r="T74" i="6"/>
  <c r="U74" i="6"/>
  <c r="AA74" i="6"/>
  <c r="T98" i="6"/>
  <c r="U98" i="6"/>
  <c r="AA98" i="6"/>
  <c r="T178" i="6"/>
  <c r="U178" i="6"/>
  <c r="AA178" i="6"/>
  <c r="T45" i="6"/>
  <c r="AA45" i="6"/>
  <c r="U45" i="6"/>
  <c r="T69" i="6"/>
  <c r="AA69" i="6"/>
  <c r="U69" i="6"/>
  <c r="U14" i="6"/>
  <c r="T14" i="6"/>
  <c r="AA14" i="6"/>
  <c r="T46" i="6"/>
  <c r="U46" i="6"/>
  <c r="AA46" i="6"/>
  <c r="T78" i="6"/>
  <c r="AA78" i="6"/>
  <c r="U78" i="6"/>
  <c r="T110" i="6"/>
  <c r="AA110" i="6"/>
  <c r="U110" i="6"/>
  <c r="U118" i="6"/>
  <c r="AA118" i="6"/>
  <c r="T118" i="6"/>
  <c r="AA126" i="6"/>
  <c r="T126" i="6"/>
  <c r="U126" i="6"/>
  <c r="AA134" i="6"/>
  <c r="U134" i="6"/>
  <c r="T134" i="6"/>
  <c r="AA142" i="6"/>
  <c r="T142" i="6"/>
  <c r="U142" i="6"/>
  <c r="AA150" i="6"/>
  <c r="U150" i="6"/>
  <c r="T150" i="6"/>
  <c r="AA158" i="6"/>
  <c r="T158" i="6"/>
  <c r="U158" i="6"/>
  <c r="AA166" i="6"/>
  <c r="U166" i="6"/>
  <c r="T166" i="6"/>
  <c r="AA174" i="6"/>
  <c r="T174" i="6"/>
  <c r="U174" i="6"/>
  <c r="AA182" i="6"/>
  <c r="U182" i="6"/>
  <c r="T182" i="6"/>
  <c r="AA190" i="6"/>
  <c r="T190" i="6"/>
  <c r="U190" i="6"/>
  <c r="AA198" i="6"/>
  <c r="U198" i="6"/>
  <c r="T198" i="6"/>
  <c r="T106" i="6"/>
  <c r="U106" i="6"/>
  <c r="AA106" i="6"/>
  <c r="T170" i="6"/>
  <c r="U170" i="6"/>
  <c r="AA170" i="6"/>
  <c r="T5" i="6"/>
  <c r="AA5" i="6"/>
  <c r="U5" i="6"/>
  <c r="T29" i="6"/>
  <c r="AA29" i="6"/>
  <c r="U29" i="6"/>
  <c r="T77" i="6"/>
  <c r="AA77" i="6"/>
  <c r="U77" i="6"/>
  <c r="AA30" i="6"/>
  <c r="T30" i="6"/>
  <c r="U30" i="6"/>
  <c r="U70" i="6"/>
  <c r="T70" i="6"/>
  <c r="AA70" i="6"/>
  <c r="AA94" i="6"/>
  <c r="T94" i="6"/>
  <c r="U94" i="6"/>
  <c r="U15" i="6"/>
  <c r="T15" i="6"/>
  <c r="AA15" i="6"/>
  <c r="U47" i="6"/>
  <c r="AA47" i="6"/>
  <c r="T47" i="6"/>
  <c r="U71" i="6"/>
  <c r="T71" i="6"/>
  <c r="AA71" i="6"/>
  <c r="U79" i="6"/>
  <c r="AA79" i="6"/>
  <c r="T79" i="6"/>
  <c r="U87" i="6"/>
  <c r="AA87" i="6"/>
  <c r="T87" i="6"/>
  <c r="U95" i="6"/>
  <c r="AA95" i="6"/>
  <c r="T95" i="6"/>
  <c r="U103" i="6"/>
  <c r="T103" i="6"/>
  <c r="AA103" i="6"/>
  <c r="U111" i="6"/>
  <c r="AA111" i="6"/>
  <c r="T111" i="6"/>
  <c r="U119" i="6"/>
  <c r="AA119" i="6"/>
  <c r="T119" i="6"/>
  <c r="U127" i="6"/>
  <c r="AA127" i="6"/>
  <c r="T127" i="6"/>
  <c r="U135" i="6"/>
  <c r="T135" i="6"/>
  <c r="AA135" i="6"/>
  <c r="U143" i="6"/>
  <c r="AA143" i="6"/>
  <c r="T143" i="6"/>
  <c r="U151" i="6"/>
  <c r="AA151" i="6"/>
  <c r="T151" i="6"/>
  <c r="U159" i="6"/>
  <c r="T159" i="6"/>
  <c r="AA159" i="6"/>
  <c r="U167" i="6"/>
  <c r="T167" i="6"/>
  <c r="AA167" i="6"/>
  <c r="AA175" i="6"/>
  <c r="U175" i="6"/>
  <c r="T175" i="6"/>
  <c r="AA183" i="6"/>
  <c r="U183" i="6"/>
  <c r="T183" i="6"/>
  <c r="AA191" i="6"/>
  <c r="U191" i="6"/>
  <c r="T191" i="6"/>
  <c r="AA199" i="6"/>
  <c r="U199" i="6"/>
  <c r="T199" i="6"/>
  <c r="T34" i="6"/>
  <c r="U34" i="6"/>
  <c r="AA34" i="6"/>
  <c r="T58" i="6"/>
  <c r="U58" i="6"/>
  <c r="AA58" i="6"/>
  <c r="T114" i="6"/>
  <c r="U114" i="6"/>
  <c r="AA114" i="6"/>
  <c r="T154" i="6"/>
  <c r="U154" i="6"/>
  <c r="AA154" i="6"/>
  <c r="U13" i="6"/>
  <c r="AA13" i="6"/>
  <c r="T13" i="6"/>
  <c r="T37" i="6"/>
  <c r="AA37" i="6"/>
  <c r="U37" i="6"/>
  <c r="T61" i="6"/>
  <c r="AA61" i="6"/>
  <c r="U61" i="6"/>
  <c r="U38" i="6"/>
  <c r="T38" i="6"/>
  <c r="AA38" i="6"/>
  <c r="AA62" i="6"/>
  <c r="T62" i="6"/>
  <c r="U62" i="6"/>
  <c r="U86" i="6"/>
  <c r="AA86" i="6"/>
  <c r="T86" i="6"/>
  <c r="U7" i="6"/>
  <c r="AA7" i="6"/>
  <c r="T7" i="6"/>
  <c r="U23" i="6"/>
  <c r="AA23" i="6"/>
  <c r="T23" i="6"/>
  <c r="U39" i="6"/>
  <c r="T39" i="6"/>
  <c r="AA39" i="6"/>
  <c r="U63" i="6"/>
  <c r="AA63" i="6"/>
  <c r="T63" i="6"/>
  <c r="U8" i="6"/>
  <c r="AA8" i="6"/>
  <c r="T8" i="6"/>
  <c r="U16" i="6"/>
  <c r="T16" i="6"/>
  <c r="AA16" i="6"/>
  <c r="U24" i="6"/>
  <c r="AA24" i="6"/>
  <c r="T24" i="6"/>
  <c r="U32" i="6"/>
  <c r="T32" i="6"/>
  <c r="AA32" i="6"/>
  <c r="U40" i="6"/>
  <c r="T40" i="6"/>
  <c r="AA40" i="6"/>
  <c r="U48" i="6"/>
  <c r="T48" i="6"/>
  <c r="AA48" i="6"/>
  <c r="U56" i="6"/>
  <c r="T56" i="6"/>
  <c r="AA56" i="6"/>
  <c r="U64" i="6"/>
  <c r="T64" i="6"/>
  <c r="AA64" i="6"/>
  <c r="U72" i="6"/>
  <c r="T72" i="6"/>
  <c r="AA72" i="6"/>
  <c r="U80" i="6"/>
  <c r="T80" i="6"/>
  <c r="AA80" i="6"/>
  <c r="U88" i="6"/>
  <c r="T88" i="6"/>
  <c r="AA88" i="6"/>
  <c r="U96" i="6"/>
  <c r="T96" i="6"/>
  <c r="AA96" i="6"/>
  <c r="U104" i="6"/>
  <c r="T104" i="6"/>
  <c r="AA104" i="6"/>
  <c r="U112" i="6"/>
  <c r="T112" i="6"/>
  <c r="AA112" i="6"/>
  <c r="U120" i="6"/>
  <c r="T120" i="6"/>
  <c r="AA120" i="6"/>
  <c r="U128" i="6"/>
  <c r="T128" i="6"/>
  <c r="AA128" i="6"/>
  <c r="U136" i="6"/>
  <c r="T136" i="6"/>
  <c r="AA136" i="6"/>
  <c r="U144" i="6"/>
  <c r="T144" i="6"/>
  <c r="AA144" i="6"/>
  <c r="U152" i="6"/>
  <c r="T152" i="6"/>
  <c r="AA152" i="6"/>
  <c r="U160" i="6"/>
  <c r="T160" i="6"/>
  <c r="AA160" i="6"/>
  <c r="U168" i="6"/>
  <c r="T168" i="6"/>
  <c r="AA168" i="6"/>
  <c r="U176" i="6"/>
  <c r="T176" i="6"/>
  <c r="AA176" i="6"/>
  <c r="U184" i="6"/>
  <c r="T184" i="6"/>
  <c r="AA184" i="6"/>
  <c r="U192" i="6"/>
  <c r="T192" i="6"/>
  <c r="AA192" i="6"/>
  <c r="T53" i="6"/>
  <c r="U53" i="6"/>
  <c r="AA53" i="6"/>
  <c r="T85" i="6"/>
  <c r="U85" i="6"/>
  <c r="AA85" i="6"/>
  <c r="U6" i="6"/>
  <c r="AA6" i="6"/>
  <c r="T6" i="6"/>
  <c r="U22" i="6"/>
  <c r="AA22" i="6"/>
  <c r="T22" i="6"/>
  <c r="U54" i="6"/>
  <c r="AA54" i="6"/>
  <c r="T54" i="6"/>
  <c r="U102" i="6"/>
  <c r="T102" i="6"/>
  <c r="AA102" i="6"/>
  <c r="U31" i="6"/>
  <c r="AA31" i="6"/>
  <c r="T31" i="6"/>
  <c r="U55" i="6"/>
  <c r="AA55" i="6"/>
  <c r="T55" i="6"/>
  <c r="T9" i="6"/>
  <c r="AA9" i="6"/>
  <c r="U9" i="6"/>
  <c r="T17" i="6"/>
  <c r="AA17" i="6"/>
  <c r="U17" i="6"/>
  <c r="T25" i="6"/>
  <c r="AA25" i="6"/>
  <c r="U25" i="6"/>
  <c r="T33" i="6"/>
  <c r="AA33" i="6"/>
  <c r="U33" i="6"/>
  <c r="U41" i="6"/>
  <c r="T41" i="6"/>
  <c r="AA41" i="6"/>
  <c r="U49" i="6"/>
  <c r="T49" i="6"/>
  <c r="AA49" i="6"/>
  <c r="U57" i="6"/>
  <c r="T57" i="6"/>
  <c r="AA57" i="6"/>
  <c r="U65" i="6"/>
  <c r="T65" i="6"/>
  <c r="AA65" i="6"/>
  <c r="U73" i="6"/>
  <c r="T73" i="6"/>
  <c r="AA73" i="6"/>
  <c r="U81" i="6"/>
  <c r="T81" i="6"/>
  <c r="AA81" i="6"/>
  <c r="U89" i="6"/>
  <c r="T89" i="6"/>
  <c r="AA89" i="6"/>
  <c r="U97" i="6"/>
  <c r="T97" i="6"/>
  <c r="AA97" i="6"/>
  <c r="U105" i="6"/>
  <c r="T105" i="6"/>
  <c r="AA105" i="6"/>
  <c r="U113" i="6"/>
  <c r="T113" i="6"/>
  <c r="AA113" i="6"/>
  <c r="U121" i="6"/>
  <c r="T121" i="6"/>
  <c r="AA121" i="6"/>
  <c r="U129" i="6"/>
  <c r="T129" i="6"/>
  <c r="AA129" i="6"/>
  <c r="U137" i="6"/>
  <c r="T137" i="6"/>
  <c r="AA137" i="6"/>
  <c r="U145" i="6"/>
  <c r="T145" i="6"/>
  <c r="AA145" i="6"/>
  <c r="U153" i="6"/>
  <c r="T153" i="6"/>
  <c r="AA153" i="6"/>
  <c r="U161" i="6"/>
  <c r="T161" i="6"/>
  <c r="AA161" i="6"/>
  <c r="U169" i="6"/>
  <c r="T169" i="6"/>
  <c r="AA169" i="6"/>
  <c r="U177" i="6"/>
  <c r="T177" i="6"/>
  <c r="AA177" i="6"/>
  <c r="U185" i="6"/>
  <c r="T185" i="6"/>
  <c r="AA185" i="6"/>
  <c r="U193" i="6"/>
  <c r="T193" i="6"/>
  <c r="AA193" i="6"/>
  <c r="O223" i="6"/>
  <c r="O29" i="6"/>
  <c r="S29" i="6"/>
  <c r="S55" i="6"/>
  <c r="O55" i="6"/>
  <c r="S40" i="6"/>
  <c r="O40" i="6"/>
  <c r="O64" i="6"/>
  <c r="S64" i="6"/>
  <c r="O96" i="6"/>
  <c r="S96" i="6"/>
  <c r="O9" i="6"/>
  <c r="S9" i="6"/>
  <c r="O17" i="6"/>
  <c r="S17" i="6"/>
  <c r="O25" i="6"/>
  <c r="S25" i="6"/>
  <c r="O33" i="6"/>
  <c r="S33" i="6"/>
  <c r="O41" i="6"/>
  <c r="S41" i="6"/>
  <c r="O49" i="6"/>
  <c r="S49" i="6"/>
  <c r="O57" i="6"/>
  <c r="S57" i="6"/>
  <c r="O65" i="6"/>
  <c r="S65" i="6"/>
  <c r="O73" i="6"/>
  <c r="S73" i="6"/>
  <c r="O81" i="6"/>
  <c r="S81" i="6"/>
  <c r="O89" i="6"/>
  <c r="S89" i="6"/>
  <c r="O97" i="6"/>
  <c r="S97" i="6"/>
  <c r="O105" i="6"/>
  <c r="S105" i="6"/>
  <c r="O113" i="6"/>
  <c r="S113" i="6"/>
  <c r="O121" i="6"/>
  <c r="S121" i="6"/>
  <c r="O129" i="6"/>
  <c r="S129" i="6"/>
  <c r="O137" i="6"/>
  <c r="S137" i="6"/>
  <c r="O145" i="6"/>
  <c r="S145" i="6"/>
  <c r="O153" i="6"/>
  <c r="S153" i="6"/>
  <c r="O161" i="6"/>
  <c r="S161" i="6"/>
  <c r="O169" i="6"/>
  <c r="S169" i="6"/>
  <c r="O177" i="6"/>
  <c r="S177" i="6"/>
  <c r="O185" i="6"/>
  <c r="S185" i="6"/>
  <c r="O193" i="6"/>
  <c r="S193" i="6"/>
  <c r="O53" i="6"/>
  <c r="S53" i="6"/>
  <c r="S22" i="6"/>
  <c r="O22" i="6"/>
  <c r="S47" i="6"/>
  <c r="O47" i="6"/>
  <c r="O8" i="6"/>
  <c r="S8" i="6"/>
  <c r="S48" i="6"/>
  <c r="O48" i="6"/>
  <c r="S72" i="6"/>
  <c r="O72" i="6"/>
  <c r="S88" i="6"/>
  <c r="O88" i="6"/>
  <c r="S2" i="6"/>
  <c r="O2" i="6"/>
  <c r="S10" i="6"/>
  <c r="O10" i="6"/>
  <c r="S18" i="6"/>
  <c r="O18" i="6"/>
  <c r="S26" i="6"/>
  <c r="O26" i="6"/>
  <c r="S34" i="6"/>
  <c r="O34" i="6"/>
  <c r="S42" i="6"/>
  <c r="O42" i="6"/>
  <c r="S50" i="6"/>
  <c r="O50" i="6"/>
  <c r="S58" i="6"/>
  <c r="O58" i="6"/>
  <c r="S66" i="6"/>
  <c r="O66" i="6"/>
  <c r="S74" i="6"/>
  <c r="O74" i="6"/>
  <c r="S82" i="6"/>
  <c r="O82" i="6"/>
  <c r="S90" i="6"/>
  <c r="O90" i="6"/>
  <c r="S98" i="6"/>
  <c r="O98" i="6"/>
  <c r="S106" i="6"/>
  <c r="O106" i="6"/>
  <c r="S114" i="6"/>
  <c r="O114" i="6"/>
  <c r="S122" i="6"/>
  <c r="O122" i="6"/>
  <c r="S138" i="6"/>
  <c r="O138" i="6"/>
  <c r="S146" i="6"/>
  <c r="O146" i="6"/>
  <c r="S154" i="6"/>
  <c r="O154" i="6"/>
  <c r="S162" i="6"/>
  <c r="O162" i="6"/>
  <c r="S170" i="6"/>
  <c r="O170" i="6"/>
  <c r="S178" i="6"/>
  <c r="O178" i="6"/>
  <c r="S186" i="6"/>
  <c r="O186" i="6"/>
  <c r="S194" i="6"/>
  <c r="O194" i="6"/>
  <c r="O69" i="6"/>
  <c r="S69" i="6"/>
  <c r="S14" i="6"/>
  <c r="O14" i="6"/>
  <c r="S7" i="6"/>
  <c r="O7" i="6"/>
  <c r="S31" i="6"/>
  <c r="O31" i="6"/>
  <c r="S24" i="6"/>
  <c r="O24" i="6"/>
  <c r="S11" i="6"/>
  <c r="O11" i="6"/>
  <c r="O19" i="6"/>
  <c r="S19" i="6"/>
  <c r="O27" i="6"/>
  <c r="S27" i="6"/>
  <c r="O35" i="6"/>
  <c r="S35" i="6"/>
  <c r="O43" i="6"/>
  <c r="S43" i="6"/>
  <c r="O51" i="6"/>
  <c r="S51" i="6"/>
  <c r="O59" i="6"/>
  <c r="S59" i="6"/>
  <c r="O67" i="6"/>
  <c r="S67" i="6"/>
  <c r="O75" i="6"/>
  <c r="S75" i="6"/>
  <c r="O83" i="6"/>
  <c r="S83" i="6"/>
  <c r="O91" i="6"/>
  <c r="S91" i="6"/>
  <c r="O99" i="6"/>
  <c r="S99" i="6"/>
  <c r="O107" i="6"/>
  <c r="S107" i="6"/>
  <c r="O115" i="6"/>
  <c r="S115" i="6"/>
  <c r="O123" i="6"/>
  <c r="S123" i="6"/>
  <c r="O131" i="6"/>
  <c r="S131" i="6"/>
  <c r="O139" i="6"/>
  <c r="S139" i="6"/>
  <c r="O147" i="6"/>
  <c r="S147" i="6"/>
  <c r="O155" i="6"/>
  <c r="S155" i="6"/>
  <c r="O163" i="6"/>
  <c r="S163" i="6"/>
  <c r="O171" i="6"/>
  <c r="S171" i="6"/>
  <c r="O179" i="6"/>
  <c r="S179" i="6"/>
  <c r="O187" i="6"/>
  <c r="S187" i="6"/>
  <c r="O195" i="6"/>
  <c r="S195" i="6"/>
  <c r="O5" i="6"/>
  <c r="S5" i="6"/>
  <c r="O37" i="6"/>
  <c r="S37" i="6"/>
  <c r="S38" i="6"/>
  <c r="O38" i="6"/>
  <c r="S39" i="6"/>
  <c r="O39" i="6"/>
  <c r="O16" i="6"/>
  <c r="S16" i="6"/>
  <c r="S3" i="6"/>
  <c r="O3" i="6"/>
  <c r="O4" i="6"/>
  <c r="S4" i="6"/>
  <c r="O12" i="6"/>
  <c r="S12" i="6"/>
  <c r="O20" i="6"/>
  <c r="S20" i="6"/>
  <c r="O28" i="6"/>
  <c r="S28" i="6"/>
  <c r="O36" i="6"/>
  <c r="S36" i="6"/>
  <c r="O44" i="6"/>
  <c r="S44" i="6"/>
  <c r="O52" i="6"/>
  <c r="S52" i="6"/>
  <c r="O60" i="6"/>
  <c r="S60" i="6"/>
  <c r="O68" i="6"/>
  <c r="S68" i="6"/>
  <c r="O76" i="6"/>
  <c r="S76" i="6"/>
  <c r="O84" i="6"/>
  <c r="S84" i="6"/>
  <c r="O92" i="6"/>
  <c r="S92" i="6"/>
  <c r="O100" i="6"/>
  <c r="S100" i="6"/>
  <c r="O108" i="6"/>
  <c r="S108" i="6"/>
  <c r="O116" i="6"/>
  <c r="S116" i="6"/>
  <c r="O124" i="6"/>
  <c r="S124" i="6"/>
  <c r="O132" i="6"/>
  <c r="S132" i="6"/>
  <c r="O140" i="6"/>
  <c r="S140" i="6"/>
  <c r="O148" i="6"/>
  <c r="S148" i="6"/>
  <c r="O156" i="6"/>
  <c r="S156" i="6"/>
  <c r="O164" i="6"/>
  <c r="S164" i="6"/>
  <c r="O172" i="6"/>
  <c r="S172" i="6"/>
  <c r="O180" i="6"/>
  <c r="S180" i="6"/>
  <c r="O188" i="6"/>
  <c r="S188" i="6"/>
  <c r="O196" i="6"/>
  <c r="S196" i="6"/>
  <c r="O21" i="6"/>
  <c r="S21" i="6"/>
  <c r="O77" i="6"/>
  <c r="S77" i="6"/>
  <c r="O85" i="6"/>
  <c r="S85" i="6"/>
  <c r="O93" i="6"/>
  <c r="S93" i="6"/>
  <c r="O101" i="6"/>
  <c r="S101" i="6"/>
  <c r="O109" i="6"/>
  <c r="S109" i="6"/>
  <c r="O117" i="6"/>
  <c r="S117" i="6"/>
  <c r="O125" i="6"/>
  <c r="S125" i="6"/>
  <c r="O133" i="6"/>
  <c r="S133" i="6"/>
  <c r="O141" i="6"/>
  <c r="S141" i="6"/>
  <c r="O149" i="6"/>
  <c r="S149" i="6"/>
  <c r="O157" i="6"/>
  <c r="S157" i="6"/>
  <c r="O165" i="6"/>
  <c r="S165" i="6"/>
  <c r="O173" i="6"/>
  <c r="S173" i="6"/>
  <c r="O181" i="6"/>
  <c r="S181" i="6"/>
  <c r="O189" i="6"/>
  <c r="S189" i="6"/>
  <c r="O197" i="6"/>
  <c r="S197" i="6"/>
  <c r="O61" i="6"/>
  <c r="S61" i="6"/>
  <c r="S6" i="6"/>
  <c r="O6" i="6"/>
  <c r="S54" i="6"/>
  <c r="O54" i="6"/>
  <c r="S62" i="6"/>
  <c r="O62" i="6"/>
  <c r="S70" i="6"/>
  <c r="O70" i="6"/>
  <c r="S78" i="6"/>
  <c r="O78" i="6"/>
  <c r="S86" i="6"/>
  <c r="O86" i="6"/>
  <c r="S94" i="6"/>
  <c r="O94" i="6"/>
  <c r="S102" i="6"/>
  <c r="O102" i="6"/>
  <c r="S110" i="6"/>
  <c r="O110" i="6"/>
  <c r="S118" i="6"/>
  <c r="O118" i="6"/>
  <c r="S126" i="6"/>
  <c r="O126" i="6"/>
  <c r="S134" i="6"/>
  <c r="O134" i="6"/>
  <c r="S142" i="6"/>
  <c r="O142" i="6"/>
  <c r="S150" i="6"/>
  <c r="O150" i="6"/>
  <c r="S158" i="6"/>
  <c r="O158" i="6"/>
  <c r="S166" i="6"/>
  <c r="O166" i="6"/>
  <c r="S174" i="6"/>
  <c r="O174" i="6"/>
  <c r="S182" i="6"/>
  <c r="O182" i="6"/>
  <c r="S190" i="6"/>
  <c r="O190" i="6"/>
  <c r="S198" i="6"/>
  <c r="O198" i="6"/>
  <c r="O45" i="6"/>
  <c r="S45" i="6"/>
  <c r="S30" i="6"/>
  <c r="O30" i="6"/>
  <c r="S23" i="6"/>
  <c r="O23" i="6"/>
  <c r="S63" i="6"/>
  <c r="O63" i="6"/>
  <c r="S71" i="6"/>
  <c r="O71" i="6"/>
  <c r="S79" i="6"/>
  <c r="O79" i="6"/>
  <c r="S87" i="6"/>
  <c r="O87" i="6"/>
  <c r="S95" i="6"/>
  <c r="O95" i="6"/>
  <c r="S103" i="6"/>
  <c r="O103" i="6"/>
  <c r="S111" i="6"/>
  <c r="O111" i="6"/>
  <c r="S119" i="6"/>
  <c r="O119" i="6"/>
  <c r="S127" i="6"/>
  <c r="O127" i="6"/>
  <c r="S135" i="6"/>
  <c r="O135" i="6"/>
  <c r="S143" i="6"/>
  <c r="O143" i="6"/>
  <c r="S151" i="6"/>
  <c r="O151" i="6"/>
  <c r="S159" i="6"/>
  <c r="O159" i="6"/>
  <c r="S167" i="6"/>
  <c r="O167" i="6"/>
  <c r="S175" i="6"/>
  <c r="O175" i="6"/>
  <c r="S183" i="6"/>
  <c r="O183" i="6"/>
  <c r="S191" i="6"/>
  <c r="O191" i="6"/>
  <c r="S199" i="6"/>
  <c r="O199" i="6"/>
  <c r="O13" i="6"/>
  <c r="S13" i="6"/>
  <c r="S46" i="6"/>
  <c r="O46" i="6"/>
  <c r="S15" i="6"/>
  <c r="O15" i="6"/>
  <c r="O32" i="6"/>
  <c r="S32" i="6"/>
  <c r="S56" i="6"/>
  <c r="O56" i="6"/>
  <c r="O80" i="6"/>
  <c r="S80" i="6"/>
  <c r="S104" i="6"/>
  <c r="O104" i="6"/>
  <c r="O112" i="6"/>
  <c r="S112" i="6"/>
  <c r="O120" i="6"/>
  <c r="S120" i="6"/>
  <c r="O128" i="6"/>
  <c r="S128" i="6"/>
  <c r="O136" i="6"/>
  <c r="S136" i="6"/>
  <c r="O144" i="6"/>
  <c r="S144" i="6"/>
  <c r="O152" i="6"/>
  <c r="S152" i="6"/>
  <c r="O160" i="6"/>
  <c r="S160" i="6"/>
  <c r="O168" i="6"/>
  <c r="S168" i="6"/>
  <c r="O176" i="6"/>
  <c r="S176" i="6"/>
  <c r="O184" i="6"/>
  <c r="S184" i="6"/>
  <c r="O192" i="6"/>
  <c r="S192" i="6"/>
  <c r="JF41" i="6"/>
  <c r="IW41" i="6"/>
  <c r="IN41" i="6"/>
  <c r="IC41" i="6"/>
  <c r="HP41" i="6"/>
  <c r="HD41" i="6"/>
  <c r="GJ41" i="6"/>
  <c r="GA41" i="6"/>
  <c r="FN41" i="6"/>
  <c r="EZ41" i="6"/>
  <c r="EM41" i="6"/>
  <c r="EC41" i="6"/>
  <c r="DR41" i="6"/>
  <c r="DI41" i="6"/>
  <c r="CY41" i="6"/>
  <c r="CN41" i="6"/>
  <c r="CE41" i="6"/>
  <c r="BU41" i="6"/>
  <c r="BL41" i="6"/>
  <c r="BB41" i="6"/>
  <c r="AS41" i="6"/>
  <c r="AJ41" i="6"/>
  <c r="Z41" i="6"/>
  <c r="Q41" i="6"/>
  <c r="JE41" i="6"/>
  <c r="IV41" i="6"/>
  <c r="IM41" i="6"/>
  <c r="HZ41" i="6"/>
  <c r="HO41" i="6"/>
  <c r="HC41" i="6"/>
  <c r="GI41" i="6"/>
  <c r="FY41" i="6"/>
  <c r="FM41" i="6"/>
  <c r="EY41" i="6"/>
  <c r="EL41" i="6"/>
  <c r="DZ41" i="6"/>
  <c r="DQ41" i="6"/>
  <c r="CX41" i="6"/>
  <c r="CM41" i="6"/>
  <c r="CD41" i="6"/>
  <c r="BT41" i="6"/>
  <c r="BK41" i="6"/>
  <c r="BA41" i="6"/>
  <c r="AR41" i="6"/>
  <c r="AH41" i="6"/>
  <c r="Y41" i="6"/>
  <c r="P41" i="6"/>
  <c r="JD41" i="6"/>
  <c r="IT41" i="6"/>
  <c r="HX41" i="6"/>
  <c r="HM41" i="6"/>
  <c r="HB41" i="6"/>
  <c r="GS41" i="6"/>
  <c r="GH41" i="6"/>
  <c r="FV41" i="6"/>
  <c r="FJ41" i="6"/>
  <c r="EX41" i="6"/>
  <c r="EK41" i="6"/>
  <c r="DY41" i="6"/>
  <c r="DP41" i="6"/>
  <c r="DG41" i="6"/>
  <c r="CW41" i="6"/>
  <c r="CL41" i="6"/>
  <c r="CC41" i="6"/>
  <c r="BS41" i="6"/>
  <c r="BJ41" i="6"/>
  <c r="AZ41" i="6"/>
  <c r="AQ41" i="6"/>
  <c r="AG41" i="6"/>
  <c r="X41" i="6"/>
  <c r="JC41" i="6"/>
  <c r="IS41" i="6"/>
  <c r="IJ41" i="6"/>
  <c r="HW41" i="6"/>
  <c r="HL41" i="6"/>
  <c r="HA41" i="6"/>
  <c r="GP41" i="6"/>
  <c r="GG41" i="6"/>
  <c r="FU41" i="6"/>
  <c r="FG41" i="6"/>
  <c r="EW41" i="6"/>
  <c r="EJ41" i="6"/>
  <c r="DX41" i="6"/>
  <c r="DO41" i="6"/>
  <c r="DF41" i="6"/>
  <c r="CV41" i="6"/>
  <c r="CJ41" i="6"/>
  <c r="CB41" i="6"/>
  <c r="BR41" i="6"/>
  <c r="BH41" i="6"/>
  <c r="AY41" i="6"/>
  <c r="AP41" i="6"/>
  <c r="AF41" i="6"/>
  <c r="W41" i="6"/>
  <c r="JK41" i="6"/>
  <c r="JB41" i="6"/>
  <c r="IR41" i="6"/>
  <c r="II41" i="6"/>
  <c r="HU41" i="6"/>
  <c r="HK41" i="6"/>
  <c r="GO41" i="6"/>
  <c r="GF41" i="6"/>
  <c r="FT41" i="6"/>
  <c r="FF41" i="6"/>
  <c r="ES41" i="6"/>
  <c r="EG41" i="6"/>
  <c r="DW41" i="6"/>
  <c r="DN41" i="6"/>
  <c r="CS41" i="6"/>
  <c r="CI41" i="6"/>
  <c r="BZ41" i="6"/>
  <c r="BQ41" i="6"/>
  <c r="BG41" i="6"/>
  <c r="AW41" i="6"/>
  <c r="AO41" i="6"/>
  <c r="AE41" i="6"/>
  <c r="V41" i="6"/>
  <c r="JH41" i="6"/>
  <c r="IX41" i="6"/>
  <c r="IO41" i="6"/>
  <c r="HQ41" i="6"/>
  <c r="HE41" i="6"/>
  <c r="GB41" i="6"/>
  <c r="FO41" i="6"/>
  <c r="FC41" i="6"/>
  <c r="EP41" i="6"/>
  <c r="ED41" i="6"/>
  <c r="DS41" i="6"/>
  <c r="DJ41" i="6"/>
  <c r="CZ41" i="6"/>
  <c r="CO41" i="6"/>
  <c r="CF41" i="6"/>
  <c r="BW41" i="6"/>
  <c r="BM41" i="6"/>
  <c r="BC41" i="6"/>
  <c r="AT41" i="6"/>
  <c r="AK41" i="6"/>
  <c r="AB41" i="6"/>
  <c r="R41" i="6"/>
  <c r="IH41" i="6"/>
  <c r="GN41" i="6"/>
  <c r="ER41" i="6"/>
  <c r="DC41" i="6"/>
  <c r="BP41" i="6"/>
  <c r="AD41" i="6"/>
  <c r="IG41" i="6"/>
  <c r="EQ41" i="6"/>
  <c r="DB41" i="6"/>
  <c r="BO41" i="6"/>
  <c r="AC41" i="6"/>
  <c r="JJ41" i="6"/>
  <c r="HT41" i="6"/>
  <c r="EF41" i="6"/>
  <c r="CR41" i="6"/>
  <c r="BF41" i="6"/>
  <c r="JI41" i="6"/>
  <c r="HS41" i="6"/>
  <c r="GC41" i="6"/>
  <c r="EE41" i="6"/>
  <c r="CP41" i="6"/>
  <c r="BE41" i="6"/>
  <c r="IZ41" i="6"/>
  <c r="HJ41" i="6"/>
  <c r="FS41" i="6"/>
  <c r="DV41" i="6"/>
  <c r="CH41" i="6"/>
  <c r="AV41" i="6"/>
  <c r="N41" i="6"/>
  <c r="IY41" i="6"/>
  <c r="HG41" i="6"/>
  <c r="FP41" i="6"/>
  <c r="DT41" i="6"/>
  <c r="CG41" i="6"/>
  <c r="AU41" i="6"/>
  <c r="IQ41" i="6"/>
  <c r="GX41" i="6"/>
  <c r="FE41" i="6"/>
  <c r="DM41" i="6"/>
  <c r="BY41" i="6"/>
  <c r="AM41" i="6"/>
  <c r="IP41" i="6"/>
  <c r="GW41" i="6"/>
  <c r="FD41" i="6"/>
  <c r="DK41" i="6"/>
  <c r="BX41" i="6"/>
  <c r="AL41" i="6"/>
  <c r="JF89" i="6"/>
  <c r="IW89" i="6"/>
  <c r="IN89" i="6"/>
  <c r="IC89" i="6"/>
  <c r="HP89" i="6"/>
  <c r="HD89" i="6"/>
  <c r="GJ89" i="6"/>
  <c r="GA89" i="6"/>
  <c r="FN89" i="6"/>
  <c r="EZ89" i="6"/>
  <c r="EM89" i="6"/>
  <c r="EC89" i="6"/>
  <c r="DR89" i="6"/>
  <c r="DI89" i="6"/>
  <c r="CY89" i="6"/>
  <c r="CN89" i="6"/>
  <c r="CE89" i="6"/>
  <c r="BU89" i="6"/>
  <c r="BL89" i="6"/>
  <c r="BB89" i="6"/>
  <c r="AS89" i="6"/>
  <c r="AJ89" i="6"/>
  <c r="Z89" i="6"/>
  <c r="Q89" i="6"/>
  <c r="JE89" i="6"/>
  <c r="IV89" i="6"/>
  <c r="IM89" i="6"/>
  <c r="HZ89" i="6"/>
  <c r="HO89" i="6"/>
  <c r="HC89" i="6"/>
  <c r="GI89" i="6"/>
  <c r="FY89" i="6"/>
  <c r="FM89" i="6"/>
  <c r="EY89" i="6"/>
  <c r="EL89" i="6"/>
  <c r="DZ89" i="6"/>
  <c r="DQ89" i="6"/>
  <c r="CX89" i="6"/>
  <c r="CM89" i="6"/>
  <c r="CD89" i="6"/>
  <c r="BT89" i="6"/>
  <c r="BK89" i="6"/>
  <c r="BA89" i="6"/>
  <c r="AR89" i="6"/>
  <c r="AH89" i="6"/>
  <c r="Y89" i="6"/>
  <c r="P89" i="6"/>
  <c r="JD89" i="6"/>
  <c r="IT89" i="6"/>
  <c r="HX89" i="6"/>
  <c r="HM89" i="6"/>
  <c r="HB89" i="6"/>
  <c r="GS89" i="6"/>
  <c r="GH89" i="6"/>
  <c r="FV89" i="6"/>
  <c r="FJ89" i="6"/>
  <c r="EX89" i="6"/>
  <c r="EK89" i="6"/>
  <c r="DY89" i="6"/>
  <c r="DP89" i="6"/>
  <c r="DG89" i="6"/>
  <c r="CW89" i="6"/>
  <c r="CL89" i="6"/>
  <c r="CC89" i="6"/>
  <c r="BS89" i="6"/>
  <c r="BJ89" i="6"/>
  <c r="AZ89" i="6"/>
  <c r="AQ89" i="6"/>
  <c r="AG89" i="6"/>
  <c r="X89" i="6"/>
  <c r="JC89" i="6"/>
  <c r="IS89" i="6"/>
  <c r="IJ89" i="6"/>
  <c r="HW89" i="6"/>
  <c r="HL89" i="6"/>
  <c r="HA89" i="6"/>
  <c r="GP89" i="6"/>
  <c r="GG89" i="6"/>
  <c r="FU89" i="6"/>
  <c r="FG89" i="6"/>
  <c r="EW89" i="6"/>
  <c r="EJ89" i="6"/>
  <c r="DX89" i="6"/>
  <c r="DO89" i="6"/>
  <c r="DF89" i="6"/>
  <c r="CV89" i="6"/>
  <c r="CJ89" i="6"/>
  <c r="CB89" i="6"/>
  <c r="BR89" i="6"/>
  <c r="BH89" i="6"/>
  <c r="AY89" i="6"/>
  <c r="AP89" i="6"/>
  <c r="AF89" i="6"/>
  <c r="W89" i="6"/>
  <c r="JK89" i="6"/>
  <c r="JB89" i="6"/>
  <c r="IR89" i="6"/>
  <c r="II89" i="6"/>
  <c r="HU89" i="6"/>
  <c r="HK89" i="6"/>
  <c r="GO89" i="6"/>
  <c r="GF89" i="6"/>
  <c r="FT89" i="6"/>
  <c r="FF89" i="6"/>
  <c r="ES89" i="6"/>
  <c r="EG89" i="6"/>
  <c r="DW89" i="6"/>
  <c r="DN89" i="6"/>
  <c r="CS89" i="6"/>
  <c r="CI89" i="6"/>
  <c r="BZ89" i="6"/>
  <c r="BQ89" i="6"/>
  <c r="BG89" i="6"/>
  <c r="AW89" i="6"/>
  <c r="AO89" i="6"/>
  <c r="AE89" i="6"/>
  <c r="V89" i="6"/>
  <c r="JJ89" i="6"/>
  <c r="IZ89" i="6"/>
  <c r="IQ89" i="6"/>
  <c r="IH89" i="6"/>
  <c r="HT89" i="6"/>
  <c r="HJ89" i="6"/>
  <c r="GX89" i="6"/>
  <c r="GN89" i="6"/>
  <c r="FS89" i="6"/>
  <c r="FE89" i="6"/>
  <c r="ER89" i="6"/>
  <c r="EF89" i="6"/>
  <c r="DV89" i="6"/>
  <c r="DM89" i="6"/>
  <c r="DC89" i="6"/>
  <c r="CR89" i="6"/>
  <c r="CH89" i="6"/>
  <c r="BY89" i="6"/>
  <c r="BP89" i="6"/>
  <c r="BF89" i="6"/>
  <c r="AV89" i="6"/>
  <c r="AM89" i="6"/>
  <c r="AD89" i="6"/>
  <c r="JH89" i="6"/>
  <c r="IX89" i="6"/>
  <c r="IO89" i="6"/>
  <c r="HQ89" i="6"/>
  <c r="HE89" i="6"/>
  <c r="GB89" i="6"/>
  <c r="FO89" i="6"/>
  <c r="FC89" i="6"/>
  <c r="EP89" i="6"/>
  <c r="ED89" i="6"/>
  <c r="DS89" i="6"/>
  <c r="DJ89" i="6"/>
  <c r="CZ89" i="6"/>
  <c r="CO89" i="6"/>
  <c r="CF89" i="6"/>
  <c r="BW89" i="6"/>
  <c r="BM89" i="6"/>
  <c r="BC89" i="6"/>
  <c r="AT89" i="6"/>
  <c r="AK89" i="6"/>
  <c r="AB89" i="6"/>
  <c r="R89" i="6"/>
  <c r="GW89" i="6"/>
  <c r="DK89" i="6"/>
  <c r="AL89" i="6"/>
  <c r="DB89" i="6"/>
  <c r="AC89" i="6"/>
  <c r="JI89" i="6"/>
  <c r="GC89" i="6"/>
  <c r="CP89" i="6"/>
  <c r="IY89" i="6"/>
  <c r="FP89" i="6"/>
  <c r="CG89" i="6"/>
  <c r="IP89" i="6"/>
  <c r="FD89" i="6"/>
  <c r="BX89" i="6"/>
  <c r="HG89" i="6"/>
  <c r="DT89" i="6"/>
  <c r="AU89" i="6"/>
  <c r="IG89" i="6"/>
  <c r="HS89" i="6"/>
  <c r="EQ89" i="6"/>
  <c r="EE89" i="6"/>
  <c r="BE89" i="6"/>
  <c r="BO89" i="6"/>
  <c r="N89" i="6"/>
  <c r="JI145" i="6"/>
  <c r="IY145" i="6"/>
  <c r="IP145" i="6"/>
  <c r="IG145" i="6"/>
  <c r="HS145" i="6"/>
  <c r="HG145" i="6"/>
  <c r="GW145" i="6"/>
  <c r="GC145" i="6"/>
  <c r="FP145" i="6"/>
  <c r="FD145" i="6"/>
  <c r="EQ145" i="6"/>
  <c r="EE145" i="6"/>
  <c r="DT145" i="6"/>
  <c r="DK145" i="6"/>
  <c r="DB145" i="6"/>
  <c r="CP145" i="6"/>
  <c r="CG145" i="6"/>
  <c r="BX145" i="6"/>
  <c r="BO145" i="6"/>
  <c r="BE145" i="6"/>
  <c r="AU145" i="6"/>
  <c r="AL145" i="6"/>
  <c r="AC145" i="6"/>
  <c r="JH145" i="6"/>
  <c r="IX145" i="6"/>
  <c r="IO145" i="6"/>
  <c r="HQ145" i="6"/>
  <c r="HE145" i="6"/>
  <c r="GB145" i="6"/>
  <c r="FO145" i="6"/>
  <c r="FC145" i="6"/>
  <c r="EP145" i="6"/>
  <c r="ED145" i="6"/>
  <c r="DS145" i="6"/>
  <c r="DJ145" i="6"/>
  <c r="CZ145" i="6"/>
  <c r="CO145" i="6"/>
  <c r="CF145" i="6"/>
  <c r="BW145" i="6"/>
  <c r="BM145" i="6"/>
  <c r="BC145" i="6"/>
  <c r="AT145" i="6"/>
  <c r="AK145" i="6"/>
  <c r="AB145" i="6"/>
  <c r="R145" i="6"/>
  <c r="JF145" i="6"/>
  <c r="IW145" i="6"/>
  <c r="IN145" i="6"/>
  <c r="IC145" i="6"/>
  <c r="HP145" i="6"/>
  <c r="HD145" i="6"/>
  <c r="GJ145" i="6"/>
  <c r="GA145" i="6"/>
  <c r="FN145" i="6"/>
  <c r="EZ145" i="6"/>
  <c r="EM145" i="6"/>
  <c r="EC145" i="6"/>
  <c r="DR145" i="6"/>
  <c r="DI145" i="6"/>
  <c r="CY145" i="6"/>
  <c r="CN145" i="6"/>
  <c r="CE145" i="6"/>
  <c r="BU145" i="6"/>
  <c r="BL145" i="6"/>
  <c r="BB145" i="6"/>
  <c r="AS145" i="6"/>
  <c r="AJ145" i="6"/>
  <c r="Z145" i="6"/>
  <c r="Q145" i="6"/>
  <c r="JE145" i="6"/>
  <c r="IV145" i="6"/>
  <c r="IM145" i="6"/>
  <c r="HZ145" i="6"/>
  <c r="HO145" i="6"/>
  <c r="HC145" i="6"/>
  <c r="GI145" i="6"/>
  <c r="FY145" i="6"/>
  <c r="FM145" i="6"/>
  <c r="EY145" i="6"/>
  <c r="EL145" i="6"/>
  <c r="DZ145" i="6"/>
  <c r="DQ145" i="6"/>
  <c r="CX145" i="6"/>
  <c r="CM145" i="6"/>
  <c r="CD145" i="6"/>
  <c r="BT145" i="6"/>
  <c r="BK145" i="6"/>
  <c r="BA145" i="6"/>
  <c r="AR145" i="6"/>
  <c r="AH145" i="6"/>
  <c r="Y145" i="6"/>
  <c r="P145" i="6"/>
  <c r="JD145" i="6"/>
  <c r="IT145" i="6"/>
  <c r="HX145" i="6"/>
  <c r="HM145" i="6"/>
  <c r="HB145" i="6"/>
  <c r="GS145" i="6"/>
  <c r="GH145" i="6"/>
  <c r="FV145" i="6"/>
  <c r="FJ145" i="6"/>
  <c r="EX145" i="6"/>
  <c r="EK145" i="6"/>
  <c r="DY145" i="6"/>
  <c r="DP145" i="6"/>
  <c r="DG145" i="6"/>
  <c r="CW145" i="6"/>
  <c r="CL145" i="6"/>
  <c r="CC145" i="6"/>
  <c r="BS145" i="6"/>
  <c r="BJ145" i="6"/>
  <c r="AZ145" i="6"/>
  <c r="AQ145" i="6"/>
  <c r="AG145" i="6"/>
  <c r="X145" i="6"/>
  <c r="JJ145" i="6"/>
  <c r="IZ145" i="6"/>
  <c r="IQ145" i="6"/>
  <c r="IH145" i="6"/>
  <c r="HT145" i="6"/>
  <c r="HJ145" i="6"/>
  <c r="GX145" i="6"/>
  <c r="GN145" i="6"/>
  <c r="FS145" i="6"/>
  <c r="FE145" i="6"/>
  <c r="ER145" i="6"/>
  <c r="EF145" i="6"/>
  <c r="DV145" i="6"/>
  <c r="DM145" i="6"/>
  <c r="DC145" i="6"/>
  <c r="CR145" i="6"/>
  <c r="CH145" i="6"/>
  <c r="BY145" i="6"/>
  <c r="BP145" i="6"/>
  <c r="BF145" i="6"/>
  <c r="AV145" i="6"/>
  <c r="AM145" i="6"/>
  <c r="AD145" i="6"/>
  <c r="IJ145" i="6"/>
  <c r="GP145" i="6"/>
  <c r="EW145" i="6"/>
  <c r="DF145" i="6"/>
  <c r="BR145" i="6"/>
  <c r="AF145" i="6"/>
  <c r="II145" i="6"/>
  <c r="GO145" i="6"/>
  <c r="ES145" i="6"/>
  <c r="BQ145" i="6"/>
  <c r="AE145" i="6"/>
  <c r="HW145" i="6"/>
  <c r="GG145" i="6"/>
  <c r="EJ145" i="6"/>
  <c r="CV145" i="6"/>
  <c r="BH145" i="6"/>
  <c r="W145" i="6"/>
  <c r="JK145" i="6"/>
  <c r="HU145" i="6"/>
  <c r="GF145" i="6"/>
  <c r="EG145" i="6"/>
  <c r="CS145" i="6"/>
  <c r="BG145" i="6"/>
  <c r="V145" i="6"/>
  <c r="JC145" i="6"/>
  <c r="HL145" i="6"/>
  <c r="FU145" i="6"/>
  <c r="DX145" i="6"/>
  <c r="CJ145" i="6"/>
  <c r="AY145" i="6"/>
  <c r="JB145" i="6"/>
  <c r="HK145" i="6"/>
  <c r="FT145" i="6"/>
  <c r="DW145" i="6"/>
  <c r="CI145" i="6"/>
  <c r="AW145" i="6"/>
  <c r="IR145" i="6"/>
  <c r="FF145" i="6"/>
  <c r="DN145" i="6"/>
  <c r="BZ145" i="6"/>
  <c r="AO145" i="6"/>
  <c r="IS145" i="6"/>
  <c r="HA145" i="6"/>
  <c r="FG145" i="6"/>
  <c r="DO145" i="6"/>
  <c r="CB145" i="6"/>
  <c r="AP145" i="6"/>
  <c r="N145" i="6"/>
  <c r="JJ193" i="6"/>
  <c r="IZ193" i="6"/>
  <c r="IQ193" i="6"/>
  <c r="IH193" i="6"/>
  <c r="HT193" i="6"/>
  <c r="HJ193" i="6"/>
  <c r="GX193" i="6"/>
  <c r="GN193" i="6"/>
  <c r="FS193" i="6"/>
  <c r="FE193" i="6"/>
  <c r="ER193" i="6"/>
  <c r="EF193" i="6"/>
  <c r="DV193" i="6"/>
  <c r="DM193" i="6"/>
  <c r="DC193" i="6"/>
  <c r="CR193" i="6"/>
  <c r="CH193" i="6"/>
  <c r="BY193" i="6"/>
  <c r="BP193" i="6"/>
  <c r="BF193" i="6"/>
  <c r="AV193" i="6"/>
  <c r="AM193" i="6"/>
  <c r="AD193" i="6"/>
  <c r="JI193" i="6"/>
  <c r="IY193" i="6"/>
  <c r="IP193" i="6"/>
  <c r="IG193" i="6"/>
  <c r="HS193" i="6"/>
  <c r="HG193" i="6"/>
  <c r="GW193" i="6"/>
  <c r="GC193" i="6"/>
  <c r="FP193" i="6"/>
  <c r="FD193" i="6"/>
  <c r="EQ193" i="6"/>
  <c r="EE193" i="6"/>
  <c r="DT193" i="6"/>
  <c r="DK193" i="6"/>
  <c r="DB193" i="6"/>
  <c r="CP193" i="6"/>
  <c r="CG193" i="6"/>
  <c r="BX193" i="6"/>
  <c r="BO193" i="6"/>
  <c r="BE193" i="6"/>
  <c r="AU193" i="6"/>
  <c r="JH193" i="6"/>
  <c r="IX193" i="6"/>
  <c r="IO193" i="6"/>
  <c r="HQ193" i="6"/>
  <c r="HE193" i="6"/>
  <c r="GB193" i="6"/>
  <c r="FO193" i="6"/>
  <c r="FC193" i="6"/>
  <c r="EP193" i="6"/>
  <c r="ED193" i="6"/>
  <c r="DS193" i="6"/>
  <c r="DJ193" i="6"/>
  <c r="JE193" i="6"/>
  <c r="IV193" i="6"/>
  <c r="IM193" i="6"/>
  <c r="HZ193" i="6"/>
  <c r="HO193" i="6"/>
  <c r="HC193" i="6"/>
  <c r="JD193" i="6"/>
  <c r="IT193" i="6"/>
  <c r="IW193" i="6"/>
  <c r="HX193" i="6"/>
  <c r="HB193" i="6"/>
  <c r="GI193" i="6"/>
  <c r="FT193" i="6"/>
  <c r="EX193" i="6"/>
  <c r="EC193" i="6"/>
  <c r="DO193" i="6"/>
  <c r="CY193" i="6"/>
  <c r="CL193" i="6"/>
  <c r="BZ193" i="6"/>
  <c r="BL193" i="6"/>
  <c r="AZ193" i="6"/>
  <c r="AO193" i="6"/>
  <c r="AC193" i="6"/>
  <c r="R193" i="6"/>
  <c r="IS193" i="6"/>
  <c r="HW193" i="6"/>
  <c r="HA193" i="6"/>
  <c r="GH193" i="6"/>
  <c r="FN193" i="6"/>
  <c r="EW193" i="6"/>
  <c r="DZ193" i="6"/>
  <c r="DN193" i="6"/>
  <c r="CX193" i="6"/>
  <c r="CJ193" i="6"/>
  <c r="BW193" i="6"/>
  <c r="BK193" i="6"/>
  <c r="AY193" i="6"/>
  <c r="AL193" i="6"/>
  <c r="AB193" i="6"/>
  <c r="Q193" i="6"/>
  <c r="IR193" i="6"/>
  <c r="HU193" i="6"/>
  <c r="GG193" i="6"/>
  <c r="FM193" i="6"/>
  <c r="ES193" i="6"/>
  <c r="DY193" i="6"/>
  <c r="DI193" i="6"/>
  <c r="CW193" i="6"/>
  <c r="CI193" i="6"/>
  <c r="BU193" i="6"/>
  <c r="BJ193" i="6"/>
  <c r="AW193" i="6"/>
  <c r="AK193" i="6"/>
  <c r="Z193" i="6"/>
  <c r="P193" i="6"/>
  <c r="IN193" i="6"/>
  <c r="HP193" i="6"/>
  <c r="GF193" i="6"/>
  <c r="FJ193" i="6"/>
  <c r="EM193" i="6"/>
  <c r="DX193" i="6"/>
  <c r="CV193" i="6"/>
  <c r="CF193" i="6"/>
  <c r="BT193" i="6"/>
  <c r="BH193" i="6"/>
  <c r="AT193" i="6"/>
  <c r="AJ193" i="6"/>
  <c r="Y193" i="6"/>
  <c r="JK193" i="6"/>
  <c r="HM193" i="6"/>
  <c r="GS193" i="6"/>
  <c r="GA193" i="6"/>
  <c r="FG193" i="6"/>
  <c r="EL193" i="6"/>
  <c r="DW193" i="6"/>
  <c r="DG193" i="6"/>
  <c r="CS193" i="6"/>
  <c r="CE193" i="6"/>
  <c r="BS193" i="6"/>
  <c r="BG193" i="6"/>
  <c r="AS193" i="6"/>
  <c r="AH193" i="6"/>
  <c r="X193" i="6"/>
  <c r="JF193" i="6"/>
  <c r="IJ193" i="6"/>
  <c r="HL193" i="6"/>
  <c r="GP193" i="6"/>
  <c r="FY193" i="6"/>
  <c r="FF193" i="6"/>
  <c r="EK193" i="6"/>
  <c r="DR193" i="6"/>
  <c r="DF193" i="6"/>
  <c r="CO193" i="6"/>
  <c r="CD193" i="6"/>
  <c r="BR193" i="6"/>
  <c r="BC193" i="6"/>
  <c r="AR193" i="6"/>
  <c r="AG193" i="6"/>
  <c r="W193" i="6"/>
  <c r="JB193" i="6"/>
  <c r="IC193" i="6"/>
  <c r="HD193" i="6"/>
  <c r="GJ193" i="6"/>
  <c r="FU193" i="6"/>
  <c r="EY193" i="6"/>
  <c r="EG193" i="6"/>
  <c r="DP193" i="6"/>
  <c r="CZ193" i="6"/>
  <c r="CM193" i="6"/>
  <c r="CB193" i="6"/>
  <c r="BM193" i="6"/>
  <c r="BA193" i="6"/>
  <c r="AP193" i="6"/>
  <c r="AE193" i="6"/>
  <c r="GO193" i="6"/>
  <c r="BQ193" i="6"/>
  <c r="FV193" i="6"/>
  <c r="BB193" i="6"/>
  <c r="EZ193" i="6"/>
  <c r="AQ193" i="6"/>
  <c r="EJ193" i="6"/>
  <c r="AF193" i="6"/>
  <c r="DQ193" i="6"/>
  <c r="V193" i="6"/>
  <c r="JC193" i="6"/>
  <c r="HK193" i="6"/>
  <c r="CC193" i="6"/>
  <c r="II193" i="6"/>
  <c r="CN193" i="6"/>
  <c r="N193" i="6"/>
  <c r="JJ10" i="6"/>
  <c r="IZ10" i="6"/>
  <c r="IQ10" i="6"/>
  <c r="IH10" i="6"/>
  <c r="HT10" i="6"/>
  <c r="HJ10" i="6"/>
  <c r="GX10" i="6"/>
  <c r="GN10" i="6"/>
  <c r="FS10" i="6"/>
  <c r="FE10" i="6"/>
  <c r="ER10" i="6"/>
  <c r="EF10" i="6"/>
  <c r="DV10" i="6"/>
  <c r="DM10" i="6"/>
  <c r="DC10" i="6"/>
  <c r="CR10" i="6"/>
  <c r="CH10" i="6"/>
  <c r="BY10" i="6"/>
  <c r="BP10" i="6"/>
  <c r="BF10" i="6"/>
  <c r="AV10" i="6"/>
  <c r="AM10" i="6"/>
  <c r="AD10" i="6"/>
  <c r="JI10" i="6"/>
  <c r="IY10" i="6"/>
  <c r="IP10" i="6"/>
  <c r="IG10" i="6"/>
  <c r="HS10" i="6"/>
  <c r="HG10" i="6"/>
  <c r="GW10" i="6"/>
  <c r="GC10" i="6"/>
  <c r="FP10" i="6"/>
  <c r="FD10" i="6"/>
  <c r="EQ10" i="6"/>
  <c r="EE10" i="6"/>
  <c r="DT10" i="6"/>
  <c r="DK10" i="6"/>
  <c r="DB10" i="6"/>
  <c r="CP10" i="6"/>
  <c r="CG10" i="6"/>
  <c r="BX10" i="6"/>
  <c r="BO10" i="6"/>
  <c r="BE10" i="6"/>
  <c r="AU10" i="6"/>
  <c r="AL10" i="6"/>
  <c r="AC10" i="6"/>
  <c r="JH10" i="6"/>
  <c r="IX10" i="6"/>
  <c r="IO10" i="6"/>
  <c r="HQ10" i="6"/>
  <c r="HE10" i="6"/>
  <c r="GB10" i="6"/>
  <c r="FO10" i="6"/>
  <c r="FC10" i="6"/>
  <c r="EP10" i="6"/>
  <c r="ED10" i="6"/>
  <c r="DS10" i="6"/>
  <c r="DJ10" i="6"/>
  <c r="CZ10" i="6"/>
  <c r="CO10" i="6"/>
  <c r="CF10" i="6"/>
  <c r="BW10" i="6"/>
  <c r="BM10" i="6"/>
  <c r="BC10" i="6"/>
  <c r="AT10" i="6"/>
  <c r="AK10" i="6"/>
  <c r="AB10" i="6"/>
  <c r="R10" i="6"/>
  <c r="JF10" i="6"/>
  <c r="IW10" i="6"/>
  <c r="IN10" i="6"/>
  <c r="IC10" i="6"/>
  <c r="HP10" i="6"/>
  <c r="HD10" i="6"/>
  <c r="GJ10" i="6"/>
  <c r="GA10" i="6"/>
  <c r="FN10" i="6"/>
  <c r="EZ10" i="6"/>
  <c r="EM10" i="6"/>
  <c r="EC10" i="6"/>
  <c r="DR10" i="6"/>
  <c r="DI10" i="6"/>
  <c r="CY10" i="6"/>
  <c r="CN10" i="6"/>
  <c r="CE10" i="6"/>
  <c r="BU10" i="6"/>
  <c r="BL10" i="6"/>
  <c r="BB10" i="6"/>
  <c r="AS10" i="6"/>
  <c r="AJ10" i="6"/>
  <c r="Z10" i="6"/>
  <c r="Q10" i="6"/>
  <c r="N10" i="6"/>
  <c r="JE10" i="6"/>
  <c r="IV10" i="6"/>
  <c r="IM10" i="6"/>
  <c r="HZ10" i="6"/>
  <c r="HO10" i="6"/>
  <c r="HC10" i="6"/>
  <c r="GI10" i="6"/>
  <c r="FY10" i="6"/>
  <c r="FM10" i="6"/>
  <c r="EY10" i="6"/>
  <c r="EL10" i="6"/>
  <c r="DZ10" i="6"/>
  <c r="DQ10" i="6"/>
  <c r="CX10" i="6"/>
  <c r="CM10" i="6"/>
  <c r="CD10" i="6"/>
  <c r="BT10" i="6"/>
  <c r="BK10" i="6"/>
  <c r="BA10" i="6"/>
  <c r="AR10" i="6"/>
  <c r="AH10" i="6"/>
  <c r="Y10" i="6"/>
  <c r="P10" i="6"/>
  <c r="JD10" i="6"/>
  <c r="IT10" i="6"/>
  <c r="HX10" i="6"/>
  <c r="HM10" i="6"/>
  <c r="HB10" i="6"/>
  <c r="GS10" i="6"/>
  <c r="GH10" i="6"/>
  <c r="FV10" i="6"/>
  <c r="FJ10" i="6"/>
  <c r="EX10" i="6"/>
  <c r="EK10" i="6"/>
  <c r="DY10" i="6"/>
  <c r="DP10" i="6"/>
  <c r="DG10" i="6"/>
  <c r="CW10" i="6"/>
  <c r="CL10" i="6"/>
  <c r="CC10" i="6"/>
  <c r="BS10" i="6"/>
  <c r="BJ10" i="6"/>
  <c r="AZ10" i="6"/>
  <c r="AQ10" i="6"/>
  <c r="AG10" i="6"/>
  <c r="X10" i="6"/>
  <c r="JK10" i="6"/>
  <c r="JB10" i="6"/>
  <c r="IR10" i="6"/>
  <c r="II10" i="6"/>
  <c r="HU10" i="6"/>
  <c r="HK10" i="6"/>
  <c r="GO10" i="6"/>
  <c r="GF10" i="6"/>
  <c r="FT10" i="6"/>
  <c r="FF10" i="6"/>
  <c r="ES10" i="6"/>
  <c r="EG10" i="6"/>
  <c r="DW10" i="6"/>
  <c r="DN10" i="6"/>
  <c r="CS10" i="6"/>
  <c r="CI10" i="6"/>
  <c r="BZ10" i="6"/>
  <c r="BQ10" i="6"/>
  <c r="BG10" i="6"/>
  <c r="AW10" i="6"/>
  <c r="AO10" i="6"/>
  <c r="AE10" i="6"/>
  <c r="V10" i="6"/>
  <c r="HL10" i="6"/>
  <c r="DX10" i="6"/>
  <c r="AY10" i="6"/>
  <c r="IJ10" i="6"/>
  <c r="HA10" i="6"/>
  <c r="DO10" i="6"/>
  <c r="AP10" i="6"/>
  <c r="GP10" i="6"/>
  <c r="DF10" i="6"/>
  <c r="AF10" i="6"/>
  <c r="GG10" i="6"/>
  <c r="CV10" i="6"/>
  <c r="W10" i="6"/>
  <c r="BR10" i="6"/>
  <c r="JC10" i="6"/>
  <c r="FU10" i="6"/>
  <c r="CJ10" i="6"/>
  <c r="IS10" i="6"/>
  <c r="FG10" i="6"/>
  <c r="CB10" i="6"/>
  <c r="HW10" i="6"/>
  <c r="EJ10" i="6"/>
  <c r="BH10" i="6"/>
  <c r="EW10" i="6"/>
  <c r="JF26" i="6"/>
  <c r="IW26" i="6"/>
  <c r="IN26" i="6"/>
  <c r="IC26" i="6"/>
  <c r="HP26" i="6"/>
  <c r="HD26" i="6"/>
  <c r="GJ26" i="6"/>
  <c r="GA26" i="6"/>
  <c r="FN26" i="6"/>
  <c r="EZ26" i="6"/>
  <c r="EM26" i="6"/>
  <c r="EC26" i="6"/>
  <c r="DR26" i="6"/>
  <c r="DI26" i="6"/>
  <c r="CY26" i="6"/>
  <c r="CN26" i="6"/>
  <c r="CE26" i="6"/>
  <c r="BU26" i="6"/>
  <c r="BL26" i="6"/>
  <c r="BB26" i="6"/>
  <c r="AS26" i="6"/>
  <c r="AJ26" i="6"/>
  <c r="Z26" i="6"/>
  <c r="Q26" i="6"/>
  <c r="JE26" i="6"/>
  <c r="IV26" i="6"/>
  <c r="IM26" i="6"/>
  <c r="HZ26" i="6"/>
  <c r="HO26" i="6"/>
  <c r="HC26" i="6"/>
  <c r="GI26" i="6"/>
  <c r="FY26" i="6"/>
  <c r="FM26" i="6"/>
  <c r="EY26" i="6"/>
  <c r="EL26" i="6"/>
  <c r="DZ26" i="6"/>
  <c r="DQ26" i="6"/>
  <c r="CX26" i="6"/>
  <c r="CM26" i="6"/>
  <c r="CD26" i="6"/>
  <c r="BT26" i="6"/>
  <c r="BK26" i="6"/>
  <c r="BA26" i="6"/>
  <c r="AR26" i="6"/>
  <c r="AH26" i="6"/>
  <c r="Y26" i="6"/>
  <c r="P26" i="6"/>
  <c r="JD26" i="6"/>
  <c r="IT26" i="6"/>
  <c r="HX26" i="6"/>
  <c r="HM26" i="6"/>
  <c r="HB26" i="6"/>
  <c r="GS26" i="6"/>
  <c r="GH26" i="6"/>
  <c r="FV26" i="6"/>
  <c r="FJ26" i="6"/>
  <c r="EX26" i="6"/>
  <c r="EK26" i="6"/>
  <c r="DY26" i="6"/>
  <c r="DP26" i="6"/>
  <c r="DG26" i="6"/>
  <c r="CW26" i="6"/>
  <c r="CL26" i="6"/>
  <c r="CC26" i="6"/>
  <c r="BS26" i="6"/>
  <c r="BJ26" i="6"/>
  <c r="AZ26" i="6"/>
  <c r="AQ26" i="6"/>
  <c r="AG26" i="6"/>
  <c r="X26" i="6"/>
  <c r="JC26" i="6"/>
  <c r="IS26" i="6"/>
  <c r="IJ26" i="6"/>
  <c r="HW26" i="6"/>
  <c r="HL26" i="6"/>
  <c r="HA26" i="6"/>
  <c r="GP26" i="6"/>
  <c r="GG26" i="6"/>
  <c r="FU26" i="6"/>
  <c r="FG26" i="6"/>
  <c r="EW26" i="6"/>
  <c r="EJ26" i="6"/>
  <c r="DX26" i="6"/>
  <c r="DO26" i="6"/>
  <c r="DF26" i="6"/>
  <c r="CV26" i="6"/>
  <c r="CJ26" i="6"/>
  <c r="CB26" i="6"/>
  <c r="BR26" i="6"/>
  <c r="BH26" i="6"/>
  <c r="AY26" i="6"/>
  <c r="AP26" i="6"/>
  <c r="AF26" i="6"/>
  <c r="W26" i="6"/>
  <c r="JK26" i="6"/>
  <c r="JB26" i="6"/>
  <c r="IR26" i="6"/>
  <c r="II26" i="6"/>
  <c r="HU26" i="6"/>
  <c r="HK26" i="6"/>
  <c r="GO26" i="6"/>
  <c r="GF26" i="6"/>
  <c r="FT26" i="6"/>
  <c r="FF26" i="6"/>
  <c r="ES26" i="6"/>
  <c r="EG26" i="6"/>
  <c r="DW26" i="6"/>
  <c r="DN26" i="6"/>
  <c r="CS26" i="6"/>
  <c r="CI26" i="6"/>
  <c r="BZ26" i="6"/>
  <c r="BQ26" i="6"/>
  <c r="BG26" i="6"/>
  <c r="AW26" i="6"/>
  <c r="AO26" i="6"/>
  <c r="AE26" i="6"/>
  <c r="V26" i="6"/>
  <c r="JH26" i="6"/>
  <c r="IX26" i="6"/>
  <c r="IO26" i="6"/>
  <c r="HQ26" i="6"/>
  <c r="HE26" i="6"/>
  <c r="GB26" i="6"/>
  <c r="FO26" i="6"/>
  <c r="FC26" i="6"/>
  <c r="EP26" i="6"/>
  <c r="ED26" i="6"/>
  <c r="DS26" i="6"/>
  <c r="DJ26" i="6"/>
  <c r="CZ26" i="6"/>
  <c r="CO26" i="6"/>
  <c r="CF26" i="6"/>
  <c r="BW26" i="6"/>
  <c r="BM26" i="6"/>
  <c r="BC26" i="6"/>
  <c r="AT26" i="6"/>
  <c r="AK26" i="6"/>
  <c r="AB26" i="6"/>
  <c r="R26" i="6"/>
  <c r="JJ26" i="6"/>
  <c r="HT26" i="6"/>
  <c r="EF26" i="6"/>
  <c r="CR26" i="6"/>
  <c r="BF26" i="6"/>
  <c r="JI26" i="6"/>
  <c r="HS26" i="6"/>
  <c r="GC26" i="6"/>
  <c r="EE26" i="6"/>
  <c r="CP26" i="6"/>
  <c r="BE26" i="6"/>
  <c r="IZ26" i="6"/>
  <c r="HJ26" i="6"/>
  <c r="FS26" i="6"/>
  <c r="DV26" i="6"/>
  <c r="CH26" i="6"/>
  <c r="AV26" i="6"/>
  <c r="IY26" i="6"/>
  <c r="HG26" i="6"/>
  <c r="FP26" i="6"/>
  <c r="DT26" i="6"/>
  <c r="CG26" i="6"/>
  <c r="AU26" i="6"/>
  <c r="N26" i="6"/>
  <c r="IQ26" i="6"/>
  <c r="GX26" i="6"/>
  <c r="FE26" i="6"/>
  <c r="DM26" i="6"/>
  <c r="BY26" i="6"/>
  <c r="AM26" i="6"/>
  <c r="IP26" i="6"/>
  <c r="GW26" i="6"/>
  <c r="FD26" i="6"/>
  <c r="DK26" i="6"/>
  <c r="BX26" i="6"/>
  <c r="AL26" i="6"/>
  <c r="IH26" i="6"/>
  <c r="GN26" i="6"/>
  <c r="ER26" i="6"/>
  <c r="DC26" i="6"/>
  <c r="BP26" i="6"/>
  <c r="AD26" i="6"/>
  <c r="IG26" i="6"/>
  <c r="EQ26" i="6"/>
  <c r="DB26" i="6"/>
  <c r="BO26" i="6"/>
  <c r="AC26" i="6"/>
  <c r="JK74" i="6"/>
  <c r="JB74" i="6"/>
  <c r="IR74" i="6"/>
  <c r="II74" i="6"/>
  <c r="HU74" i="6"/>
  <c r="HK74" i="6"/>
  <c r="GO74" i="6"/>
  <c r="GF74" i="6"/>
  <c r="FT74" i="6"/>
  <c r="FF74" i="6"/>
  <c r="ES74" i="6"/>
  <c r="EG74" i="6"/>
  <c r="DW74" i="6"/>
  <c r="DN74" i="6"/>
  <c r="CS74" i="6"/>
  <c r="CI74" i="6"/>
  <c r="BZ74" i="6"/>
  <c r="BQ74" i="6"/>
  <c r="BG74" i="6"/>
  <c r="AW74" i="6"/>
  <c r="AO74" i="6"/>
  <c r="AE74" i="6"/>
  <c r="V74" i="6"/>
  <c r="JJ74" i="6"/>
  <c r="IZ74" i="6"/>
  <c r="IQ74" i="6"/>
  <c r="IH74" i="6"/>
  <c r="HT74" i="6"/>
  <c r="HJ74" i="6"/>
  <c r="GX74" i="6"/>
  <c r="GN74" i="6"/>
  <c r="FS74" i="6"/>
  <c r="FE74" i="6"/>
  <c r="ER74" i="6"/>
  <c r="EF74" i="6"/>
  <c r="DV74" i="6"/>
  <c r="DM74" i="6"/>
  <c r="DC74" i="6"/>
  <c r="CR74" i="6"/>
  <c r="CH74" i="6"/>
  <c r="BY74" i="6"/>
  <c r="BP74" i="6"/>
  <c r="BF74" i="6"/>
  <c r="AV74" i="6"/>
  <c r="AM74" i="6"/>
  <c r="AD74" i="6"/>
  <c r="JI74" i="6"/>
  <c r="IY74" i="6"/>
  <c r="IP74" i="6"/>
  <c r="IG74" i="6"/>
  <c r="HS74" i="6"/>
  <c r="HG74" i="6"/>
  <c r="GW74" i="6"/>
  <c r="GC74" i="6"/>
  <c r="FP74" i="6"/>
  <c r="FD74" i="6"/>
  <c r="EQ74" i="6"/>
  <c r="EE74" i="6"/>
  <c r="DT74" i="6"/>
  <c r="DK74" i="6"/>
  <c r="DB74" i="6"/>
  <c r="CP74" i="6"/>
  <c r="CG74" i="6"/>
  <c r="BX74" i="6"/>
  <c r="BO74" i="6"/>
  <c r="BE74" i="6"/>
  <c r="AU74" i="6"/>
  <c r="AL74" i="6"/>
  <c r="AC74" i="6"/>
  <c r="JH74" i="6"/>
  <c r="IX74" i="6"/>
  <c r="IO74" i="6"/>
  <c r="HQ74" i="6"/>
  <c r="HE74" i="6"/>
  <c r="GB74" i="6"/>
  <c r="FO74" i="6"/>
  <c r="FC74" i="6"/>
  <c r="EP74" i="6"/>
  <c r="ED74" i="6"/>
  <c r="DS74" i="6"/>
  <c r="DJ74" i="6"/>
  <c r="CZ74" i="6"/>
  <c r="CO74" i="6"/>
  <c r="CF74" i="6"/>
  <c r="BW74" i="6"/>
  <c r="BM74" i="6"/>
  <c r="BC74" i="6"/>
  <c r="AT74" i="6"/>
  <c r="AK74" i="6"/>
  <c r="AB74" i="6"/>
  <c r="R74" i="6"/>
  <c r="JF74" i="6"/>
  <c r="IW74" i="6"/>
  <c r="IN74" i="6"/>
  <c r="IC74" i="6"/>
  <c r="HP74" i="6"/>
  <c r="HD74" i="6"/>
  <c r="GJ74" i="6"/>
  <c r="GA74" i="6"/>
  <c r="FN74" i="6"/>
  <c r="EZ74" i="6"/>
  <c r="EM74" i="6"/>
  <c r="EC74" i="6"/>
  <c r="DR74" i="6"/>
  <c r="DI74" i="6"/>
  <c r="CY74" i="6"/>
  <c r="CN74" i="6"/>
  <c r="CE74" i="6"/>
  <c r="BU74" i="6"/>
  <c r="BL74" i="6"/>
  <c r="BB74" i="6"/>
  <c r="AS74" i="6"/>
  <c r="AJ74" i="6"/>
  <c r="Z74" i="6"/>
  <c r="Q74" i="6"/>
  <c r="JC74" i="6"/>
  <c r="IS74" i="6"/>
  <c r="IJ74" i="6"/>
  <c r="HW74" i="6"/>
  <c r="HL74" i="6"/>
  <c r="HA74" i="6"/>
  <c r="GP74" i="6"/>
  <c r="GG74" i="6"/>
  <c r="FU74" i="6"/>
  <c r="FG74" i="6"/>
  <c r="EW74" i="6"/>
  <c r="EJ74" i="6"/>
  <c r="DX74" i="6"/>
  <c r="DO74" i="6"/>
  <c r="DF74" i="6"/>
  <c r="CV74" i="6"/>
  <c r="CJ74" i="6"/>
  <c r="CB74" i="6"/>
  <c r="BR74" i="6"/>
  <c r="BH74" i="6"/>
  <c r="AY74" i="6"/>
  <c r="AP74" i="6"/>
  <c r="AF74" i="6"/>
  <c r="W74" i="6"/>
  <c r="HZ74" i="6"/>
  <c r="GI74" i="6"/>
  <c r="EL74" i="6"/>
  <c r="CX74" i="6"/>
  <c r="BK74" i="6"/>
  <c r="Y74" i="6"/>
  <c r="HX74" i="6"/>
  <c r="GH74" i="6"/>
  <c r="EK74" i="6"/>
  <c r="CW74" i="6"/>
  <c r="BJ74" i="6"/>
  <c r="X74" i="6"/>
  <c r="JE74" i="6"/>
  <c r="HO74" i="6"/>
  <c r="FY74" i="6"/>
  <c r="DZ74" i="6"/>
  <c r="CM74" i="6"/>
  <c r="BA74" i="6"/>
  <c r="P74" i="6"/>
  <c r="JD74" i="6"/>
  <c r="HM74" i="6"/>
  <c r="FV74" i="6"/>
  <c r="DY74" i="6"/>
  <c r="CL74" i="6"/>
  <c r="AZ74" i="6"/>
  <c r="IV74" i="6"/>
  <c r="HC74" i="6"/>
  <c r="FM74" i="6"/>
  <c r="DQ74" i="6"/>
  <c r="CD74" i="6"/>
  <c r="AR74" i="6"/>
  <c r="IT74" i="6"/>
  <c r="HB74" i="6"/>
  <c r="FJ74" i="6"/>
  <c r="DP74" i="6"/>
  <c r="CC74" i="6"/>
  <c r="AQ74" i="6"/>
  <c r="GS74" i="6"/>
  <c r="EX74" i="6"/>
  <c r="DG74" i="6"/>
  <c r="BS74" i="6"/>
  <c r="AG74" i="6"/>
  <c r="BT74" i="6"/>
  <c r="AH74" i="6"/>
  <c r="EY74" i="6"/>
  <c r="N74" i="6"/>
  <c r="IM74" i="6"/>
  <c r="JD122" i="6"/>
  <c r="IT122" i="6"/>
  <c r="HX122" i="6"/>
  <c r="HM122" i="6"/>
  <c r="HB122" i="6"/>
  <c r="GS122" i="6"/>
  <c r="GH122" i="6"/>
  <c r="FV122" i="6"/>
  <c r="FJ122" i="6"/>
  <c r="EX122" i="6"/>
  <c r="EK122" i="6"/>
  <c r="DY122" i="6"/>
  <c r="DP122" i="6"/>
  <c r="DG122" i="6"/>
  <c r="CW122" i="6"/>
  <c r="CL122" i="6"/>
  <c r="CC122" i="6"/>
  <c r="BS122" i="6"/>
  <c r="BJ122" i="6"/>
  <c r="AZ122" i="6"/>
  <c r="AQ122" i="6"/>
  <c r="AG122" i="6"/>
  <c r="X122" i="6"/>
  <c r="JC122" i="6"/>
  <c r="IS122" i="6"/>
  <c r="IJ122" i="6"/>
  <c r="HW122" i="6"/>
  <c r="HL122" i="6"/>
  <c r="HA122" i="6"/>
  <c r="GP122" i="6"/>
  <c r="GG122" i="6"/>
  <c r="FU122" i="6"/>
  <c r="FG122" i="6"/>
  <c r="EW122" i="6"/>
  <c r="EJ122" i="6"/>
  <c r="DX122" i="6"/>
  <c r="DO122" i="6"/>
  <c r="DF122" i="6"/>
  <c r="CV122" i="6"/>
  <c r="CJ122" i="6"/>
  <c r="CB122" i="6"/>
  <c r="BR122" i="6"/>
  <c r="BH122" i="6"/>
  <c r="AY122" i="6"/>
  <c r="AP122" i="6"/>
  <c r="AF122" i="6"/>
  <c r="W122" i="6"/>
  <c r="JK122" i="6"/>
  <c r="JB122" i="6"/>
  <c r="IR122" i="6"/>
  <c r="II122" i="6"/>
  <c r="HU122" i="6"/>
  <c r="HK122" i="6"/>
  <c r="GO122" i="6"/>
  <c r="GF122" i="6"/>
  <c r="FT122" i="6"/>
  <c r="FF122" i="6"/>
  <c r="ES122" i="6"/>
  <c r="EG122" i="6"/>
  <c r="DW122" i="6"/>
  <c r="DN122" i="6"/>
  <c r="CS122" i="6"/>
  <c r="CI122" i="6"/>
  <c r="BZ122" i="6"/>
  <c r="BQ122" i="6"/>
  <c r="BG122" i="6"/>
  <c r="AW122" i="6"/>
  <c r="AO122" i="6"/>
  <c r="AE122" i="6"/>
  <c r="V122" i="6"/>
  <c r="JJ122" i="6"/>
  <c r="IZ122" i="6"/>
  <c r="IQ122" i="6"/>
  <c r="IH122" i="6"/>
  <c r="HT122" i="6"/>
  <c r="HJ122" i="6"/>
  <c r="GX122" i="6"/>
  <c r="GN122" i="6"/>
  <c r="FS122" i="6"/>
  <c r="FE122" i="6"/>
  <c r="ER122" i="6"/>
  <c r="EF122" i="6"/>
  <c r="DV122" i="6"/>
  <c r="DM122" i="6"/>
  <c r="DC122" i="6"/>
  <c r="CR122" i="6"/>
  <c r="CH122" i="6"/>
  <c r="BY122" i="6"/>
  <c r="BP122" i="6"/>
  <c r="BF122" i="6"/>
  <c r="AV122" i="6"/>
  <c r="AM122" i="6"/>
  <c r="AD122" i="6"/>
  <c r="JI122" i="6"/>
  <c r="IY122" i="6"/>
  <c r="IP122" i="6"/>
  <c r="IG122" i="6"/>
  <c r="HS122" i="6"/>
  <c r="HG122" i="6"/>
  <c r="GW122" i="6"/>
  <c r="GC122" i="6"/>
  <c r="FP122" i="6"/>
  <c r="FD122" i="6"/>
  <c r="EQ122" i="6"/>
  <c r="EE122" i="6"/>
  <c r="DT122" i="6"/>
  <c r="DK122" i="6"/>
  <c r="DB122" i="6"/>
  <c r="CP122" i="6"/>
  <c r="CG122" i="6"/>
  <c r="BX122" i="6"/>
  <c r="BO122" i="6"/>
  <c r="BE122" i="6"/>
  <c r="AU122" i="6"/>
  <c r="AL122" i="6"/>
  <c r="AC122" i="6"/>
  <c r="JE122" i="6"/>
  <c r="IV122" i="6"/>
  <c r="IM122" i="6"/>
  <c r="HZ122" i="6"/>
  <c r="HO122" i="6"/>
  <c r="HC122" i="6"/>
  <c r="GI122" i="6"/>
  <c r="FY122" i="6"/>
  <c r="FM122" i="6"/>
  <c r="EY122" i="6"/>
  <c r="EL122" i="6"/>
  <c r="DZ122" i="6"/>
  <c r="DQ122" i="6"/>
  <c r="CX122" i="6"/>
  <c r="CM122" i="6"/>
  <c r="CD122" i="6"/>
  <c r="BT122" i="6"/>
  <c r="BK122" i="6"/>
  <c r="BA122" i="6"/>
  <c r="AR122" i="6"/>
  <c r="AH122" i="6"/>
  <c r="Y122" i="6"/>
  <c r="P122" i="6"/>
  <c r="IO122" i="6"/>
  <c r="FC122" i="6"/>
  <c r="DJ122" i="6"/>
  <c r="BW122" i="6"/>
  <c r="AK122" i="6"/>
  <c r="IN122" i="6"/>
  <c r="EZ122" i="6"/>
  <c r="DI122" i="6"/>
  <c r="BU122" i="6"/>
  <c r="AJ122" i="6"/>
  <c r="EP122" i="6"/>
  <c r="CZ122" i="6"/>
  <c r="BM122" i="6"/>
  <c r="AB122" i="6"/>
  <c r="IC122" i="6"/>
  <c r="GJ122" i="6"/>
  <c r="EM122" i="6"/>
  <c r="CY122" i="6"/>
  <c r="BL122" i="6"/>
  <c r="Z122" i="6"/>
  <c r="JH122" i="6"/>
  <c r="HQ122" i="6"/>
  <c r="GB122" i="6"/>
  <c r="ED122" i="6"/>
  <c r="CO122" i="6"/>
  <c r="BC122" i="6"/>
  <c r="R122" i="6"/>
  <c r="IW122" i="6"/>
  <c r="HD122" i="6"/>
  <c r="FN122" i="6"/>
  <c r="DR122" i="6"/>
  <c r="CE122" i="6"/>
  <c r="AS122" i="6"/>
  <c r="JF122" i="6"/>
  <c r="CN122" i="6"/>
  <c r="IX122" i="6"/>
  <c r="CF122" i="6"/>
  <c r="HP122" i="6"/>
  <c r="BB122" i="6"/>
  <c r="HE122" i="6"/>
  <c r="AT122" i="6"/>
  <c r="GA122" i="6"/>
  <c r="Q122" i="6"/>
  <c r="DS122" i="6"/>
  <c r="FO122" i="6"/>
  <c r="EC122" i="6"/>
  <c r="N122" i="6"/>
  <c r="JI178" i="6"/>
  <c r="IY178" i="6"/>
  <c r="IP178" i="6"/>
  <c r="IG178" i="6"/>
  <c r="HS178" i="6"/>
  <c r="HG178" i="6"/>
  <c r="GW178" i="6"/>
  <c r="GC178" i="6"/>
  <c r="FP178" i="6"/>
  <c r="FD178" i="6"/>
  <c r="EQ178" i="6"/>
  <c r="EE178" i="6"/>
  <c r="DT178" i="6"/>
  <c r="DK178" i="6"/>
  <c r="JH178" i="6"/>
  <c r="IX178" i="6"/>
  <c r="IO178" i="6"/>
  <c r="HQ178" i="6"/>
  <c r="HE178" i="6"/>
  <c r="GB178" i="6"/>
  <c r="FO178" i="6"/>
  <c r="FC178" i="6"/>
  <c r="EP178" i="6"/>
  <c r="ED178" i="6"/>
  <c r="DS178" i="6"/>
  <c r="JF178" i="6"/>
  <c r="IW178" i="6"/>
  <c r="IN178" i="6"/>
  <c r="JD178" i="6"/>
  <c r="IT178" i="6"/>
  <c r="IV178" i="6"/>
  <c r="IH178" i="6"/>
  <c r="HO178" i="6"/>
  <c r="HA178" i="6"/>
  <c r="GN178" i="6"/>
  <c r="FY178" i="6"/>
  <c r="FG178" i="6"/>
  <c r="ER178" i="6"/>
  <c r="DZ178" i="6"/>
  <c r="DO178" i="6"/>
  <c r="CS178" i="6"/>
  <c r="CI178" i="6"/>
  <c r="BZ178" i="6"/>
  <c r="BQ178" i="6"/>
  <c r="BG178" i="6"/>
  <c r="AW178" i="6"/>
  <c r="AO178" i="6"/>
  <c r="AE178" i="6"/>
  <c r="V178" i="6"/>
  <c r="IS178" i="6"/>
  <c r="IC178" i="6"/>
  <c r="HM178" i="6"/>
  <c r="GJ178" i="6"/>
  <c r="FV178" i="6"/>
  <c r="FF178" i="6"/>
  <c r="EM178" i="6"/>
  <c r="DY178" i="6"/>
  <c r="DN178" i="6"/>
  <c r="DC178" i="6"/>
  <c r="CR178" i="6"/>
  <c r="CH178" i="6"/>
  <c r="BY178" i="6"/>
  <c r="BP178" i="6"/>
  <c r="BF178" i="6"/>
  <c r="AV178" i="6"/>
  <c r="AM178" i="6"/>
  <c r="AD178" i="6"/>
  <c r="JK178" i="6"/>
  <c r="IR178" i="6"/>
  <c r="HZ178" i="6"/>
  <c r="HL178" i="6"/>
  <c r="GX178" i="6"/>
  <c r="GI178" i="6"/>
  <c r="FU178" i="6"/>
  <c r="FE178" i="6"/>
  <c r="EL178" i="6"/>
  <c r="DX178" i="6"/>
  <c r="DM178" i="6"/>
  <c r="DB178" i="6"/>
  <c r="CP178" i="6"/>
  <c r="CG178" i="6"/>
  <c r="BX178" i="6"/>
  <c r="BO178" i="6"/>
  <c r="BE178" i="6"/>
  <c r="AU178" i="6"/>
  <c r="AL178" i="6"/>
  <c r="AC178" i="6"/>
  <c r="JJ178" i="6"/>
  <c r="IQ178" i="6"/>
  <c r="HX178" i="6"/>
  <c r="HK178" i="6"/>
  <c r="GH178" i="6"/>
  <c r="FT178" i="6"/>
  <c r="EZ178" i="6"/>
  <c r="EK178" i="6"/>
  <c r="DW178" i="6"/>
  <c r="DJ178" i="6"/>
  <c r="CZ178" i="6"/>
  <c r="CO178" i="6"/>
  <c r="CF178" i="6"/>
  <c r="BW178" i="6"/>
  <c r="BM178" i="6"/>
  <c r="BC178" i="6"/>
  <c r="AT178" i="6"/>
  <c r="AK178" i="6"/>
  <c r="AB178" i="6"/>
  <c r="R178" i="6"/>
  <c r="JE178" i="6"/>
  <c r="IM178" i="6"/>
  <c r="HW178" i="6"/>
  <c r="HJ178" i="6"/>
  <c r="GG178" i="6"/>
  <c r="FS178" i="6"/>
  <c r="EY178" i="6"/>
  <c r="EJ178" i="6"/>
  <c r="DV178" i="6"/>
  <c r="DI178" i="6"/>
  <c r="CY178" i="6"/>
  <c r="CN178" i="6"/>
  <c r="CE178" i="6"/>
  <c r="BU178" i="6"/>
  <c r="BL178" i="6"/>
  <c r="BB178" i="6"/>
  <c r="AS178" i="6"/>
  <c r="AJ178" i="6"/>
  <c r="Z178" i="6"/>
  <c r="Q178" i="6"/>
  <c r="JC178" i="6"/>
  <c r="HU178" i="6"/>
  <c r="HD178" i="6"/>
  <c r="GS178" i="6"/>
  <c r="GF178" i="6"/>
  <c r="FN178" i="6"/>
  <c r="EX178" i="6"/>
  <c r="EG178" i="6"/>
  <c r="DR178" i="6"/>
  <c r="CX178" i="6"/>
  <c r="CM178" i="6"/>
  <c r="CD178" i="6"/>
  <c r="JB178" i="6"/>
  <c r="IJ178" i="6"/>
  <c r="HT178" i="6"/>
  <c r="HC178" i="6"/>
  <c r="GP178" i="6"/>
  <c r="FM178" i="6"/>
  <c r="EW178" i="6"/>
  <c r="EF178" i="6"/>
  <c r="DQ178" i="6"/>
  <c r="DG178" i="6"/>
  <c r="CW178" i="6"/>
  <c r="CL178" i="6"/>
  <c r="CC178" i="6"/>
  <c r="BS178" i="6"/>
  <c r="BJ178" i="6"/>
  <c r="AZ178" i="6"/>
  <c r="AQ178" i="6"/>
  <c r="AG178" i="6"/>
  <c r="X178" i="6"/>
  <c r="ES178" i="6"/>
  <c r="BR178" i="6"/>
  <c r="AF178" i="6"/>
  <c r="IZ178" i="6"/>
  <c r="EC178" i="6"/>
  <c r="BK178" i="6"/>
  <c r="Y178" i="6"/>
  <c r="II178" i="6"/>
  <c r="DP178" i="6"/>
  <c r="BH178" i="6"/>
  <c r="W178" i="6"/>
  <c r="HP178" i="6"/>
  <c r="DF178" i="6"/>
  <c r="BA178" i="6"/>
  <c r="P178" i="6"/>
  <c r="HB178" i="6"/>
  <c r="CV178" i="6"/>
  <c r="AY178" i="6"/>
  <c r="FJ178" i="6"/>
  <c r="BT178" i="6"/>
  <c r="AH178" i="6"/>
  <c r="AR178" i="6"/>
  <c r="AP178" i="6"/>
  <c r="GO178" i="6"/>
  <c r="CB178" i="6"/>
  <c r="GA178" i="6"/>
  <c r="CJ178" i="6"/>
  <c r="N178" i="6"/>
  <c r="JJ11" i="6"/>
  <c r="IZ11" i="6"/>
  <c r="IQ11" i="6"/>
  <c r="IH11" i="6"/>
  <c r="HT11" i="6"/>
  <c r="HJ11" i="6"/>
  <c r="GX11" i="6"/>
  <c r="GN11" i="6"/>
  <c r="FS11" i="6"/>
  <c r="FE11" i="6"/>
  <c r="ER11" i="6"/>
  <c r="EF11" i="6"/>
  <c r="DV11" i="6"/>
  <c r="DM11" i="6"/>
  <c r="DC11" i="6"/>
  <c r="CR11" i="6"/>
  <c r="CH11" i="6"/>
  <c r="BY11" i="6"/>
  <c r="BP11" i="6"/>
  <c r="BF11" i="6"/>
  <c r="AV11" i="6"/>
  <c r="AM11" i="6"/>
  <c r="AD11" i="6"/>
  <c r="JI11" i="6"/>
  <c r="IY11" i="6"/>
  <c r="IP11" i="6"/>
  <c r="IG11" i="6"/>
  <c r="HS11" i="6"/>
  <c r="HG11" i="6"/>
  <c r="GW11" i="6"/>
  <c r="GC11" i="6"/>
  <c r="FP11" i="6"/>
  <c r="FD11" i="6"/>
  <c r="EQ11" i="6"/>
  <c r="EE11" i="6"/>
  <c r="DT11" i="6"/>
  <c r="DK11" i="6"/>
  <c r="DB11" i="6"/>
  <c r="CP11" i="6"/>
  <c r="CG11" i="6"/>
  <c r="BX11" i="6"/>
  <c r="BO11" i="6"/>
  <c r="BE11" i="6"/>
  <c r="AU11" i="6"/>
  <c r="AL11" i="6"/>
  <c r="AC11" i="6"/>
  <c r="JH11" i="6"/>
  <c r="IX11" i="6"/>
  <c r="IO11" i="6"/>
  <c r="HQ11" i="6"/>
  <c r="HE11" i="6"/>
  <c r="GB11" i="6"/>
  <c r="FO11" i="6"/>
  <c r="FC11" i="6"/>
  <c r="EP11" i="6"/>
  <c r="ED11" i="6"/>
  <c r="DS11" i="6"/>
  <c r="DJ11" i="6"/>
  <c r="CZ11" i="6"/>
  <c r="CO11" i="6"/>
  <c r="CF11" i="6"/>
  <c r="BW11" i="6"/>
  <c r="BM11" i="6"/>
  <c r="BC11" i="6"/>
  <c r="AT11" i="6"/>
  <c r="AK11" i="6"/>
  <c r="AB11" i="6"/>
  <c r="R11" i="6"/>
  <c r="N11" i="6"/>
  <c r="JF11" i="6"/>
  <c r="IW11" i="6"/>
  <c r="IN11" i="6"/>
  <c r="IC11" i="6"/>
  <c r="HP11" i="6"/>
  <c r="HD11" i="6"/>
  <c r="GJ11" i="6"/>
  <c r="GA11" i="6"/>
  <c r="FN11" i="6"/>
  <c r="EZ11" i="6"/>
  <c r="EM11" i="6"/>
  <c r="EC11" i="6"/>
  <c r="DR11" i="6"/>
  <c r="DI11" i="6"/>
  <c r="CY11" i="6"/>
  <c r="CN11" i="6"/>
  <c r="CE11" i="6"/>
  <c r="BU11" i="6"/>
  <c r="BL11" i="6"/>
  <c r="BB11" i="6"/>
  <c r="AS11" i="6"/>
  <c r="AJ11" i="6"/>
  <c r="Z11" i="6"/>
  <c r="Q11" i="6"/>
  <c r="JE11" i="6"/>
  <c r="IV11" i="6"/>
  <c r="IM11" i="6"/>
  <c r="HZ11" i="6"/>
  <c r="HO11" i="6"/>
  <c r="HC11" i="6"/>
  <c r="GI11" i="6"/>
  <c r="FY11" i="6"/>
  <c r="FM11" i="6"/>
  <c r="EY11" i="6"/>
  <c r="EL11" i="6"/>
  <c r="DZ11" i="6"/>
  <c r="DQ11" i="6"/>
  <c r="CX11" i="6"/>
  <c r="CM11" i="6"/>
  <c r="CD11" i="6"/>
  <c r="BT11" i="6"/>
  <c r="BK11" i="6"/>
  <c r="BA11" i="6"/>
  <c r="AR11" i="6"/>
  <c r="AH11" i="6"/>
  <c r="Y11" i="6"/>
  <c r="P11" i="6"/>
  <c r="JD11" i="6"/>
  <c r="IT11" i="6"/>
  <c r="HX11" i="6"/>
  <c r="HM11" i="6"/>
  <c r="HB11" i="6"/>
  <c r="GS11" i="6"/>
  <c r="GH11" i="6"/>
  <c r="FV11" i="6"/>
  <c r="FJ11" i="6"/>
  <c r="EX11" i="6"/>
  <c r="EK11" i="6"/>
  <c r="DY11" i="6"/>
  <c r="DP11" i="6"/>
  <c r="DG11" i="6"/>
  <c r="CW11" i="6"/>
  <c r="CL11" i="6"/>
  <c r="CC11" i="6"/>
  <c r="BS11" i="6"/>
  <c r="BJ11" i="6"/>
  <c r="AZ11" i="6"/>
  <c r="AQ11" i="6"/>
  <c r="AG11" i="6"/>
  <c r="X11" i="6"/>
  <c r="JK11" i="6"/>
  <c r="JB11" i="6"/>
  <c r="IR11" i="6"/>
  <c r="II11" i="6"/>
  <c r="HU11" i="6"/>
  <c r="HK11" i="6"/>
  <c r="GO11" i="6"/>
  <c r="GF11" i="6"/>
  <c r="FT11" i="6"/>
  <c r="FF11" i="6"/>
  <c r="ES11" i="6"/>
  <c r="EG11" i="6"/>
  <c r="DW11" i="6"/>
  <c r="DN11" i="6"/>
  <c r="CS11" i="6"/>
  <c r="CI11" i="6"/>
  <c r="BZ11" i="6"/>
  <c r="BQ11" i="6"/>
  <c r="BG11" i="6"/>
  <c r="AW11" i="6"/>
  <c r="AO11" i="6"/>
  <c r="AE11" i="6"/>
  <c r="V11" i="6"/>
  <c r="HA11" i="6"/>
  <c r="DO11" i="6"/>
  <c r="AP11" i="6"/>
  <c r="GP11" i="6"/>
  <c r="DF11" i="6"/>
  <c r="AF11" i="6"/>
  <c r="GG11" i="6"/>
  <c r="CV11" i="6"/>
  <c r="W11" i="6"/>
  <c r="JC11" i="6"/>
  <c r="FU11" i="6"/>
  <c r="CJ11" i="6"/>
  <c r="HW11" i="6"/>
  <c r="IS11" i="6"/>
  <c r="FG11" i="6"/>
  <c r="CB11" i="6"/>
  <c r="IJ11" i="6"/>
  <c r="EW11" i="6"/>
  <c r="BR11" i="6"/>
  <c r="BH11" i="6"/>
  <c r="HL11" i="6"/>
  <c r="DX11" i="6"/>
  <c r="AY11" i="6"/>
  <c r="EJ11" i="6"/>
  <c r="JF35" i="6"/>
  <c r="IW35" i="6"/>
  <c r="IN35" i="6"/>
  <c r="IC35" i="6"/>
  <c r="HP35" i="6"/>
  <c r="HD35" i="6"/>
  <c r="GJ35" i="6"/>
  <c r="GA35" i="6"/>
  <c r="FN35" i="6"/>
  <c r="EZ35" i="6"/>
  <c r="EM35" i="6"/>
  <c r="EC35" i="6"/>
  <c r="DR35" i="6"/>
  <c r="DI35" i="6"/>
  <c r="CY35" i="6"/>
  <c r="CN35" i="6"/>
  <c r="CE35" i="6"/>
  <c r="BU35" i="6"/>
  <c r="BL35" i="6"/>
  <c r="BB35" i="6"/>
  <c r="AS35" i="6"/>
  <c r="AJ35" i="6"/>
  <c r="Z35" i="6"/>
  <c r="Q35" i="6"/>
  <c r="JE35" i="6"/>
  <c r="IV35" i="6"/>
  <c r="IM35" i="6"/>
  <c r="HZ35" i="6"/>
  <c r="HO35" i="6"/>
  <c r="HC35" i="6"/>
  <c r="GI35" i="6"/>
  <c r="FY35" i="6"/>
  <c r="FM35" i="6"/>
  <c r="EY35" i="6"/>
  <c r="EL35" i="6"/>
  <c r="DZ35" i="6"/>
  <c r="DQ35" i="6"/>
  <c r="CX35" i="6"/>
  <c r="CM35" i="6"/>
  <c r="CD35" i="6"/>
  <c r="BT35" i="6"/>
  <c r="BK35" i="6"/>
  <c r="BA35" i="6"/>
  <c r="AR35" i="6"/>
  <c r="AH35" i="6"/>
  <c r="Y35" i="6"/>
  <c r="P35" i="6"/>
  <c r="JD35" i="6"/>
  <c r="IT35" i="6"/>
  <c r="HX35" i="6"/>
  <c r="HM35" i="6"/>
  <c r="HB35" i="6"/>
  <c r="GS35" i="6"/>
  <c r="GH35" i="6"/>
  <c r="FV35" i="6"/>
  <c r="FJ35" i="6"/>
  <c r="EX35" i="6"/>
  <c r="EK35" i="6"/>
  <c r="DY35" i="6"/>
  <c r="DP35" i="6"/>
  <c r="DG35" i="6"/>
  <c r="CW35" i="6"/>
  <c r="CL35" i="6"/>
  <c r="CC35" i="6"/>
  <c r="BS35" i="6"/>
  <c r="BJ35" i="6"/>
  <c r="AZ35" i="6"/>
  <c r="AQ35" i="6"/>
  <c r="AG35" i="6"/>
  <c r="X35" i="6"/>
  <c r="JC35" i="6"/>
  <c r="IS35" i="6"/>
  <c r="IJ35" i="6"/>
  <c r="HW35" i="6"/>
  <c r="HL35" i="6"/>
  <c r="HA35" i="6"/>
  <c r="GP35" i="6"/>
  <c r="GG35" i="6"/>
  <c r="FU35" i="6"/>
  <c r="FG35" i="6"/>
  <c r="EW35" i="6"/>
  <c r="EJ35" i="6"/>
  <c r="DX35" i="6"/>
  <c r="DO35" i="6"/>
  <c r="DF35" i="6"/>
  <c r="CV35" i="6"/>
  <c r="CJ35" i="6"/>
  <c r="CB35" i="6"/>
  <c r="BR35" i="6"/>
  <c r="BH35" i="6"/>
  <c r="AY35" i="6"/>
  <c r="AP35" i="6"/>
  <c r="AF35" i="6"/>
  <c r="W35" i="6"/>
  <c r="JK35" i="6"/>
  <c r="JB35" i="6"/>
  <c r="IR35" i="6"/>
  <c r="II35" i="6"/>
  <c r="HU35" i="6"/>
  <c r="HK35" i="6"/>
  <c r="GO35" i="6"/>
  <c r="GF35" i="6"/>
  <c r="FT35" i="6"/>
  <c r="FF35" i="6"/>
  <c r="ES35" i="6"/>
  <c r="EG35" i="6"/>
  <c r="DW35" i="6"/>
  <c r="DN35" i="6"/>
  <c r="CS35" i="6"/>
  <c r="CI35" i="6"/>
  <c r="BZ35" i="6"/>
  <c r="BQ35" i="6"/>
  <c r="BG35" i="6"/>
  <c r="AW35" i="6"/>
  <c r="AO35" i="6"/>
  <c r="AE35" i="6"/>
  <c r="V35" i="6"/>
  <c r="JH35" i="6"/>
  <c r="IX35" i="6"/>
  <c r="IO35" i="6"/>
  <c r="HQ35" i="6"/>
  <c r="HE35" i="6"/>
  <c r="GB35" i="6"/>
  <c r="FO35" i="6"/>
  <c r="FC35" i="6"/>
  <c r="EP35" i="6"/>
  <c r="ED35" i="6"/>
  <c r="DS35" i="6"/>
  <c r="DJ35" i="6"/>
  <c r="CZ35" i="6"/>
  <c r="CO35" i="6"/>
  <c r="CF35" i="6"/>
  <c r="BW35" i="6"/>
  <c r="BM35" i="6"/>
  <c r="BC35" i="6"/>
  <c r="AT35" i="6"/>
  <c r="AK35" i="6"/>
  <c r="AB35" i="6"/>
  <c r="R35" i="6"/>
  <c r="IZ35" i="6"/>
  <c r="HJ35" i="6"/>
  <c r="FS35" i="6"/>
  <c r="DV35" i="6"/>
  <c r="CH35" i="6"/>
  <c r="AV35" i="6"/>
  <c r="IY35" i="6"/>
  <c r="HG35" i="6"/>
  <c r="FP35" i="6"/>
  <c r="DT35" i="6"/>
  <c r="CG35" i="6"/>
  <c r="AU35" i="6"/>
  <c r="IQ35" i="6"/>
  <c r="GX35" i="6"/>
  <c r="FE35" i="6"/>
  <c r="DM35" i="6"/>
  <c r="BY35" i="6"/>
  <c r="AM35" i="6"/>
  <c r="N35" i="6"/>
  <c r="IP35" i="6"/>
  <c r="GW35" i="6"/>
  <c r="FD35" i="6"/>
  <c r="DK35" i="6"/>
  <c r="BX35" i="6"/>
  <c r="AL35" i="6"/>
  <c r="IH35" i="6"/>
  <c r="GN35" i="6"/>
  <c r="ER35" i="6"/>
  <c r="DC35" i="6"/>
  <c r="BP35" i="6"/>
  <c r="AD35" i="6"/>
  <c r="IG35" i="6"/>
  <c r="EQ35" i="6"/>
  <c r="DB35" i="6"/>
  <c r="BO35" i="6"/>
  <c r="AC35" i="6"/>
  <c r="JJ35" i="6"/>
  <c r="HT35" i="6"/>
  <c r="EF35" i="6"/>
  <c r="CR35" i="6"/>
  <c r="BF35" i="6"/>
  <c r="JI35" i="6"/>
  <c r="HS35" i="6"/>
  <c r="GC35" i="6"/>
  <c r="EE35" i="6"/>
  <c r="CP35" i="6"/>
  <c r="BE35" i="6"/>
  <c r="JI59" i="6"/>
  <c r="IY59" i="6"/>
  <c r="IP59" i="6"/>
  <c r="IG59" i="6"/>
  <c r="HS59" i="6"/>
  <c r="HG59" i="6"/>
  <c r="GW59" i="6"/>
  <c r="GC59" i="6"/>
  <c r="FP59" i="6"/>
  <c r="FD59" i="6"/>
  <c r="EQ59" i="6"/>
  <c r="EE59" i="6"/>
  <c r="DT59" i="6"/>
  <c r="DK59" i="6"/>
  <c r="DB59" i="6"/>
  <c r="CP59" i="6"/>
  <c r="CG59" i="6"/>
  <c r="BX59" i="6"/>
  <c r="BO59" i="6"/>
  <c r="BE59" i="6"/>
  <c r="AU59" i="6"/>
  <c r="AL59" i="6"/>
  <c r="AC59" i="6"/>
  <c r="JH59" i="6"/>
  <c r="IX59" i="6"/>
  <c r="IO59" i="6"/>
  <c r="HQ59" i="6"/>
  <c r="HE59" i="6"/>
  <c r="GB59" i="6"/>
  <c r="FO59" i="6"/>
  <c r="FC59" i="6"/>
  <c r="EP59" i="6"/>
  <c r="ED59" i="6"/>
  <c r="DS59" i="6"/>
  <c r="DJ59" i="6"/>
  <c r="CZ59" i="6"/>
  <c r="CO59" i="6"/>
  <c r="CF59" i="6"/>
  <c r="BW59" i="6"/>
  <c r="BM59" i="6"/>
  <c r="BC59" i="6"/>
  <c r="AT59" i="6"/>
  <c r="AK59" i="6"/>
  <c r="AB59" i="6"/>
  <c r="R59" i="6"/>
  <c r="JF59" i="6"/>
  <c r="IW59" i="6"/>
  <c r="IN59" i="6"/>
  <c r="IC59" i="6"/>
  <c r="HP59" i="6"/>
  <c r="HD59" i="6"/>
  <c r="GJ59" i="6"/>
  <c r="GA59" i="6"/>
  <c r="FN59" i="6"/>
  <c r="EZ59" i="6"/>
  <c r="EM59" i="6"/>
  <c r="EC59" i="6"/>
  <c r="DR59" i="6"/>
  <c r="DI59" i="6"/>
  <c r="CY59" i="6"/>
  <c r="CN59" i="6"/>
  <c r="CE59" i="6"/>
  <c r="BU59" i="6"/>
  <c r="BL59" i="6"/>
  <c r="BB59" i="6"/>
  <c r="AS59" i="6"/>
  <c r="AJ59" i="6"/>
  <c r="Z59" i="6"/>
  <c r="Q59" i="6"/>
  <c r="JE59" i="6"/>
  <c r="IV59" i="6"/>
  <c r="IM59" i="6"/>
  <c r="HZ59" i="6"/>
  <c r="HO59" i="6"/>
  <c r="HC59" i="6"/>
  <c r="GI59" i="6"/>
  <c r="FY59" i="6"/>
  <c r="FM59" i="6"/>
  <c r="EY59" i="6"/>
  <c r="EL59" i="6"/>
  <c r="DZ59" i="6"/>
  <c r="DQ59" i="6"/>
  <c r="CX59" i="6"/>
  <c r="CM59" i="6"/>
  <c r="CD59" i="6"/>
  <c r="BT59" i="6"/>
  <c r="BK59" i="6"/>
  <c r="BA59" i="6"/>
  <c r="AR59" i="6"/>
  <c r="AH59" i="6"/>
  <c r="Y59" i="6"/>
  <c r="P59" i="6"/>
  <c r="JD59" i="6"/>
  <c r="IT59" i="6"/>
  <c r="HX59" i="6"/>
  <c r="HM59" i="6"/>
  <c r="HB59" i="6"/>
  <c r="GS59" i="6"/>
  <c r="GH59" i="6"/>
  <c r="FV59" i="6"/>
  <c r="FJ59" i="6"/>
  <c r="EX59" i="6"/>
  <c r="EK59" i="6"/>
  <c r="DY59" i="6"/>
  <c r="DP59" i="6"/>
  <c r="DG59" i="6"/>
  <c r="CW59" i="6"/>
  <c r="CL59" i="6"/>
  <c r="CC59" i="6"/>
  <c r="BS59" i="6"/>
  <c r="BJ59" i="6"/>
  <c r="AZ59" i="6"/>
  <c r="AQ59" i="6"/>
  <c r="AG59" i="6"/>
  <c r="X59" i="6"/>
  <c r="JC59" i="6"/>
  <c r="IS59" i="6"/>
  <c r="IJ59" i="6"/>
  <c r="HW59" i="6"/>
  <c r="HL59" i="6"/>
  <c r="HA59" i="6"/>
  <c r="GP59" i="6"/>
  <c r="GG59" i="6"/>
  <c r="FU59" i="6"/>
  <c r="FG59" i="6"/>
  <c r="EW59" i="6"/>
  <c r="EJ59" i="6"/>
  <c r="DX59" i="6"/>
  <c r="DO59" i="6"/>
  <c r="DF59" i="6"/>
  <c r="CV59" i="6"/>
  <c r="CJ59" i="6"/>
  <c r="CB59" i="6"/>
  <c r="BR59" i="6"/>
  <c r="BH59" i="6"/>
  <c r="AY59" i="6"/>
  <c r="AP59" i="6"/>
  <c r="AF59" i="6"/>
  <c r="W59" i="6"/>
  <c r="JJ59" i="6"/>
  <c r="IZ59" i="6"/>
  <c r="IQ59" i="6"/>
  <c r="IH59" i="6"/>
  <c r="HT59" i="6"/>
  <c r="HJ59" i="6"/>
  <c r="GX59" i="6"/>
  <c r="GN59" i="6"/>
  <c r="FS59" i="6"/>
  <c r="FE59" i="6"/>
  <c r="ER59" i="6"/>
  <c r="EF59" i="6"/>
  <c r="DV59" i="6"/>
  <c r="DM59" i="6"/>
  <c r="DC59" i="6"/>
  <c r="CR59" i="6"/>
  <c r="CH59" i="6"/>
  <c r="BY59" i="6"/>
  <c r="BP59" i="6"/>
  <c r="BF59" i="6"/>
  <c r="AV59" i="6"/>
  <c r="AM59" i="6"/>
  <c r="AD59" i="6"/>
  <c r="II59" i="6"/>
  <c r="ES59" i="6"/>
  <c r="BQ59" i="6"/>
  <c r="HU59" i="6"/>
  <c r="EG59" i="6"/>
  <c r="BG59" i="6"/>
  <c r="HK59" i="6"/>
  <c r="DW59" i="6"/>
  <c r="AW59" i="6"/>
  <c r="DN59" i="6"/>
  <c r="AO59" i="6"/>
  <c r="GO59" i="6"/>
  <c r="AE59" i="6"/>
  <c r="IR59" i="6"/>
  <c r="FF59" i="6"/>
  <c r="BZ59" i="6"/>
  <c r="CS59" i="6"/>
  <c r="CI59" i="6"/>
  <c r="V59" i="6"/>
  <c r="N59" i="6"/>
  <c r="JK59" i="6"/>
  <c r="JB59" i="6"/>
  <c r="GF59" i="6"/>
  <c r="FT59" i="6"/>
  <c r="JK75" i="6"/>
  <c r="JB75" i="6"/>
  <c r="IR75" i="6"/>
  <c r="II75" i="6"/>
  <c r="HU75" i="6"/>
  <c r="HK75" i="6"/>
  <c r="GO75" i="6"/>
  <c r="GF75" i="6"/>
  <c r="FT75" i="6"/>
  <c r="FF75" i="6"/>
  <c r="ES75" i="6"/>
  <c r="EG75" i="6"/>
  <c r="DW75" i="6"/>
  <c r="DN75" i="6"/>
  <c r="CS75" i="6"/>
  <c r="CI75" i="6"/>
  <c r="BZ75" i="6"/>
  <c r="BQ75" i="6"/>
  <c r="BG75" i="6"/>
  <c r="AW75" i="6"/>
  <c r="AO75" i="6"/>
  <c r="AE75" i="6"/>
  <c r="V75" i="6"/>
  <c r="JJ75" i="6"/>
  <c r="IZ75" i="6"/>
  <c r="IQ75" i="6"/>
  <c r="IH75" i="6"/>
  <c r="HT75" i="6"/>
  <c r="HJ75" i="6"/>
  <c r="GX75" i="6"/>
  <c r="GN75" i="6"/>
  <c r="FS75" i="6"/>
  <c r="FE75" i="6"/>
  <c r="ER75" i="6"/>
  <c r="EF75" i="6"/>
  <c r="DV75" i="6"/>
  <c r="DM75" i="6"/>
  <c r="DC75" i="6"/>
  <c r="CR75" i="6"/>
  <c r="CH75" i="6"/>
  <c r="BY75" i="6"/>
  <c r="BP75" i="6"/>
  <c r="BF75" i="6"/>
  <c r="AV75" i="6"/>
  <c r="AM75" i="6"/>
  <c r="AD75" i="6"/>
  <c r="JI75" i="6"/>
  <c r="IY75" i="6"/>
  <c r="IP75" i="6"/>
  <c r="IG75" i="6"/>
  <c r="HS75" i="6"/>
  <c r="HG75" i="6"/>
  <c r="GW75" i="6"/>
  <c r="GC75" i="6"/>
  <c r="FP75" i="6"/>
  <c r="FD75" i="6"/>
  <c r="EQ75" i="6"/>
  <c r="EE75" i="6"/>
  <c r="DT75" i="6"/>
  <c r="DK75" i="6"/>
  <c r="DB75" i="6"/>
  <c r="CP75" i="6"/>
  <c r="CG75" i="6"/>
  <c r="BX75" i="6"/>
  <c r="BO75" i="6"/>
  <c r="BE75" i="6"/>
  <c r="AU75" i="6"/>
  <c r="AL75" i="6"/>
  <c r="AC75" i="6"/>
  <c r="JH75" i="6"/>
  <c r="IX75" i="6"/>
  <c r="IO75" i="6"/>
  <c r="HQ75" i="6"/>
  <c r="HE75" i="6"/>
  <c r="GB75" i="6"/>
  <c r="FO75" i="6"/>
  <c r="FC75" i="6"/>
  <c r="EP75" i="6"/>
  <c r="ED75" i="6"/>
  <c r="DS75" i="6"/>
  <c r="DJ75" i="6"/>
  <c r="CZ75" i="6"/>
  <c r="CO75" i="6"/>
  <c r="CF75" i="6"/>
  <c r="BW75" i="6"/>
  <c r="BM75" i="6"/>
  <c r="BC75" i="6"/>
  <c r="AT75" i="6"/>
  <c r="AK75" i="6"/>
  <c r="AB75" i="6"/>
  <c r="R75" i="6"/>
  <c r="JF75" i="6"/>
  <c r="IW75" i="6"/>
  <c r="IN75" i="6"/>
  <c r="IC75" i="6"/>
  <c r="HP75" i="6"/>
  <c r="HD75" i="6"/>
  <c r="GJ75" i="6"/>
  <c r="GA75" i="6"/>
  <c r="FN75" i="6"/>
  <c r="EZ75" i="6"/>
  <c r="EM75" i="6"/>
  <c r="EC75" i="6"/>
  <c r="DR75" i="6"/>
  <c r="DI75" i="6"/>
  <c r="CY75" i="6"/>
  <c r="CN75" i="6"/>
  <c r="CE75" i="6"/>
  <c r="BU75" i="6"/>
  <c r="BL75" i="6"/>
  <c r="BB75" i="6"/>
  <c r="AS75" i="6"/>
  <c r="AJ75" i="6"/>
  <c r="Z75" i="6"/>
  <c r="Q75" i="6"/>
  <c r="JC75" i="6"/>
  <c r="IS75" i="6"/>
  <c r="IJ75" i="6"/>
  <c r="HW75" i="6"/>
  <c r="HL75" i="6"/>
  <c r="HA75" i="6"/>
  <c r="GP75" i="6"/>
  <c r="GG75" i="6"/>
  <c r="FU75" i="6"/>
  <c r="FG75" i="6"/>
  <c r="EW75" i="6"/>
  <c r="EJ75" i="6"/>
  <c r="DX75" i="6"/>
  <c r="DO75" i="6"/>
  <c r="DF75" i="6"/>
  <c r="CV75" i="6"/>
  <c r="CJ75" i="6"/>
  <c r="CB75" i="6"/>
  <c r="BR75" i="6"/>
  <c r="BH75" i="6"/>
  <c r="AY75" i="6"/>
  <c r="AP75" i="6"/>
  <c r="AF75" i="6"/>
  <c r="W75" i="6"/>
  <c r="JE75" i="6"/>
  <c r="HO75" i="6"/>
  <c r="FY75" i="6"/>
  <c r="DZ75" i="6"/>
  <c r="CM75" i="6"/>
  <c r="BA75" i="6"/>
  <c r="P75" i="6"/>
  <c r="JD75" i="6"/>
  <c r="HM75" i="6"/>
  <c r="FV75" i="6"/>
  <c r="DY75" i="6"/>
  <c r="CL75" i="6"/>
  <c r="AZ75" i="6"/>
  <c r="IV75" i="6"/>
  <c r="HC75" i="6"/>
  <c r="FM75" i="6"/>
  <c r="DQ75" i="6"/>
  <c r="CD75" i="6"/>
  <c r="AR75" i="6"/>
  <c r="IT75" i="6"/>
  <c r="HB75" i="6"/>
  <c r="FJ75" i="6"/>
  <c r="DP75" i="6"/>
  <c r="CC75" i="6"/>
  <c r="AQ75" i="6"/>
  <c r="IM75" i="6"/>
  <c r="EY75" i="6"/>
  <c r="BT75" i="6"/>
  <c r="AH75" i="6"/>
  <c r="GS75" i="6"/>
  <c r="EX75" i="6"/>
  <c r="DG75" i="6"/>
  <c r="BS75" i="6"/>
  <c r="AG75" i="6"/>
  <c r="HX75" i="6"/>
  <c r="GH75" i="6"/>
  <c r="EK75" i="6"/>
  <c r="CW75" i="6"/>
  <c r="BJ75" i="6"/>
  <c r="X75" i="6"/>
  <c r="GI75" i="6"/>
  <c r="EL75" i="6"/>
  <c r="CX75" i="6"/>
  <c r="BK75" i="6"/>
  <c r="Y75" i="6"/>
  <c r="HZ75" i="6"/>
  <c r="N75" i="6"/>
  <c r="JF91" i="6"/>
  <c r="IW91" i="6"/>
  <c r="IN91" i="6"/>
  <c r="IC91" i="6"/>
  <c r="HP91" i="6"/>
  <c r="HD91" i="6"/>
  <c r="GJ91" i="6"/>
  <c r="GA91" i="6"/>
  <c r="FN91" i="6"/>
  <c r="EZ91" i="6"/>
  <c r="EM91" i="6"/>
  <c r="EC91" i="6"/>
  <c r="DR91" i="6"/>
  <c r="DI91" i="6"/>
  <c r="CY91" i="6"/>
  <c r="CN91" i="6"/>
  <c r="CE91" i="6"/>
  <c r="BU91" i="6"/>
  <c r="BL91" i="6"/>
  <c r="BB91" i="6"/>
  <c r="AS91" i="6"/>
  <c r="AJ91" i="6"/>
  <c r="Z91" i="6"/>
  <c r="Q91" i="6"/>
  <c r="JE91" i="6"/>
  <c r="IV91" i="6"/>
  <c r="IM91" i="6"/>
  <c r="HZ91" i="6"/>
  <c r="HO91" i="6"/>
  <c r="HC91" i="6"/>
  <c r="GI91" i="6"/>
  <c r="FY91" i="6"/>
  <c r="FM91" i="6"/>
  <c r="EY91" i="6"/>
  <c r="EL91" i="6"/>
  <c r="DZ91" i="6"/>
  <c r="DQ91" i="6"/>
  <c r="CX91" i="6"/>
  <c r="CM91" i="6"/>
  <c r="CD91" i="6"/>
  <c r="BT91" i="6"/>
  <c r="BK91" i="6"/>
  <c r="BA91" i="6"/>
  <c r="AR91" i="6"/>
  <c r="AH91" i="6"/>
  <c r="Y91" i="6"/>
  <c r="P91" i="6"/>
  <c r="JD91" i="6"/>
  <c r="IT91" i="6"/>
  <c r="HX91" i="6"/>
  <c r="HM91" i="6"/>
  <c r="HB91" i="6"/>
  <c r="GS91" i="6"/>
  <c r="GH91" i="6"/>
  <c r="FV91" i="6"/>
  <c r="FJ91" i="6"/>
  <c r="EX91" i="6"/>
  <c r="EK91" i="6"/>
  <c r="DY91" i="6"/>
  <c r="DP91" i="6"/>
  <c r="DG91" i="6"/>
  <c r="CW91" i="6"/>
  <c r="CL91" i="6"/>
  <c r="CC91" i="6"/>
  <c r="BS91" i="6"/>
  <c r="BJ91" i="6"/>
  <c r="AZ91" i="6"/>
  <c r="AQ91" i="6"/>
  <c r="AG91" i="6"/>
  <c r="X91" i="6"/>
  <c r="JC91" i="6"/>
  <c r="IS91" i="6"/>
  <c r="IJ91" i="6"/>
  <c r="HW91" i="6"/>
  <c r="HL91" i="6"/>
  <c r="HA91" i="6"/>
  <c r="GP91" i="6"/>
  <c r="GG91" i="6"/>
  <c r="FU91" i="6"/>
  <c r="FG91" i="6"/>
  <c r="EW91" i="6"/>
  <c r="EJ91" i="6"/>
  <c r="DX91" i="6"/>
  <c r="DO91" i="6"/>
  <c r="DF91" i="6"/>
  <c r="CV91" i="6"/>
  <c r="CJ91" i="6"/>
  <c r="CB91" i="6"/>
  <c r="BR91" i="6"/>
  <c r="BH91" i="6"/>
  <c r="AY91" i="6"/>
  <c r="AP91" i="6"/>
  <c r="AF91" i="6"/>
  <c r="W91" i="6"/>
  <c r="JK91" i="6"/>
  <c r="JB91" i="6"/>
  <c r="IR91" i="6"/>
  <c r="II91" i="6"/>
  <c r="HU91" i="6"/>
  <c r="HK91" i="6"/>
  <c r="GO91" i="6"/>
  <c r="GF91" i="6"/>
  <c r="FT91" i="6"/>
  <c r="FF91" i="6"/>
  <c r="ES91" i="6"/>
  <c r="EG91" i="6"/>
  <c r="DW91" i="6"/>
  <c r="DN91" i="6"/>
  <c r="CS91" i="6"/>
  <c r="CI91" i="6"/>
  <c r="BZ91" i="6"/>
  <c r="BQ91" i="6"/>
  <c r="BG91" i="6"/>
  <c r="AW91" i="6"/>
  <c r="AO91" i="6"/>
  <c r="AE91" i="6"/>
  <c r="V91" i="6"/>
  <c r="JJ91" i="6"/>
  <c r="IZ91" i="6"/>
  <c r="IQ91" i="6"/>
  <c r="IH91" i="6"/>
  <c r="HT91" i="6"/>
  <c r="HJ91" i="6"/>
  <c r="GX91" i="6"/>
  <c r="GN91" i="6"/>
  <c r="FS91" i="6"/>
  <c r="FE91" i="6"/>
  <c r="ER91" i="6"/>
  <c r="EF91" i="6"/>
  <c r="DV91" i="6"/>
  <c r="DM91" i="6"/>
  <c r="DC91" i="6"/>
  <c r="CR91" i="6"/>
  <c r="CH91" i="6"/>
  <c r="BY91" i="6"/>
  <c r="BP91" i="6"/>
  <c r="BF91" i="6"/>
  <c r="AV91" i="6"/>
  <c r="AM91" i="6"/>
  <c r="AD91" i="6"/>
  <c r="JH91" i="6"/>
  <c r="IX91" i="6"/>
  <c r="IO91" i="6"/>
  <c r="HQ91" i="6"/>
  <c r="HE91" i="6"/>
  <c r="GB91" i="6"/>
  <c r="FO91" i="6"/>
  <c r="FC91" i="6"/>
  <c r="EP91" i="6"/>
  <c r="ED91" i="6"/>
  <c r="DS91" i="6"/>
  <c r="DJ91" i="6"/>
  <c r="CZ91" i="6"/>
  <c r="CO91" i="6"/>
  <c r="CF91" i="6"/>
  <c r="BW91" i="6"/>
  <c r="BM91" i="6"/>
  <c r="BC91" i="6"/>
  <c r="AT91" i="6"/>
  <c r="AK91" i="6"/>
  <c r="AB91" i="6"/>
  <c r="R91" i="6"/>
  <c r="JI91" i="6"/>
  <c r="GC91" i="6"/>
  <c r="CP91" i="6"/>
  <c r="IY91" i="6"/>
  <c r="FP91" i="6"/>
  <c r="CG91" i="6"/>
  <c r="IP91" i="6"/>
  <c r="FD91" i="6"/>
  <c r="BX91" i="6"/>
  <c r="IG91" i="6"/>
  <c r="EQ91" i="6"/>
  <c r="BO91" i="6"/>
  <c r="HS91" i="6"/>
  <c r="EE91" i="6"/>
  <c r="BE91" i="6"/>
  <c r="DB91" i="6"/>
  <c r="AC91" i="6"/>
  <c r="DT91" i="6"/>
  <c r="DK91" i="6"/>
  <c r="AU91" i="6"/>
  <c r="AL91" i="6"/>
  <c r="GW91" i="6"/>
  <c r="HG91" i="6"/>
  <c r="N91" i="6"/>
  <c r="JJ107" i="6"/>
  <c r="IZ107" i="6"/>
  <c r="IQ107" i="6"/>
  <c r="IH107" i="6"/>
  <c r="HT107" i="6"/>
  <c r="HJ107" i="6"/>
  <c r="GX107" i="6"/>
  <c r="GN107" i="6"/>
  <c r="FS107" i="6"/>
  <c r="FE107" i="6"/>
  <c r="ER107" i="6"/>
  <c r="EF107" i="6"/>
  <c r="DV107" i="6"/>
  <c r="DM107" i="6"/>
  <c r="DC107" i="6"/>
  <c r="CR107" i="6"/>
  <c r="CH107" i="6"/>
  <c r="BY107" i="6"/>
  <c r="BP107" i="6"/>
  <c r="BF107" i="6"/>
  <c r="AV107" i="6"/>
  <c r="AM107" i="6"/>
  <c r="AD107" i="6"/>
  <c r="JI107" i="6"/>
  <c r="IY107" i="6"/>
  <c r="IP107" i="6"/>
  <c r="IG107" i="6"/>
  <c r="HS107" i="6"/>
  <c r="HG107" i="6"/>
  <c r="GW107" i="6"/>
  <c r="GC107" i="6"/>
  <c r="FP107" i="6"/>
  <c r="FD107" i="6"/>
  <c r="EQ107" i="6"/>
  <c r="EE107" i="6"/>
  <c r="DT107" i="6"/>
  <c r="DK107" i="6"/>
  <c r="DB107" i="6"/>
  <c r="CP107" i="6"/>
  <c r="CG107" i="6"/>
  <c r="BX107" i="6"/>
  <c r="BO107" i="6"/>
  <c r="BE107" i="6"/>
  <c r="JF107" i="6"/>
  <c r="IW107" i="6"/>
  <c r="IN107" i="6"/>
  <c r="IC107" i="6"/>
  <c r="HP107" i="6"/>
  <c r="HD107" i="6"/>
  <c r="GJ107" i="6"/>
  <c r="GA107" i="6"/>
  <c r="FN107" i="6"/>
  <c r="EZ107" i="6"/>
  <c r="EM107" i="6"/>
  <c r="EC107" i="6"/>
  <c r="DR107" i="6"/>
  <c r="DI107" i="6"/>
  <c r="CY107" i="6"/>
  <c r="CN107" i="6"/>
  <c r="CE107" i="6"/>
  <c r="BU107" i="6"/>
  <c r="BL107" i="6"/>
  <c r="BB107" i="6"/>
  <c r="JE107" i="6"/>
  <c r="IV107" i="6"/>
  <c r="IM107" i="6"/>
  <c r="HZ107" i="6"/>
  <c r="HO107" i="6"/>
  <c r="HC107" i="6"/>
  <c r="GI107" i="6"/>
  <c r="FY107" i="6"/>
  <c r="FM107" i="6"/>
  <c r="EY107" i="6"/>
  <c r="EL107" i="6"/>
  <c r="DZ107" i="6"/>
  <c r="DQ107" i="6"/>
  <c r="CX107" i="6"/>
  <c r="CM107" i="6"/>
  <c r="CD107" i="6"/>
  <c r="BT107" i="6"/>
  <c r="BK107" i="6"/>
  <c r="BA107" i="6"/>
  <c r="AR107" i="6"/>
  <c r="AH107" i="6"/>
  <c r="Y107" i="6"/>
  <c r="JK107" i="6"/>
  <c r="JB107" i="6"/>
  <c r="IR107" i="6"/>
  <c r="II107" i="6"/>
  <c r="HU107" i="6"/>
  <c r="HK107" i="6"/>
  <c r="GO107" i="6"/>
  <c r="GF107" i="6"/>
  <c r="FT107" i="6"/>
  <c r="FF107" i="6"/>
  <c r="ES107" i="6"/>
  <c r="EG107" i="6"/>
  <c r="DW107" i="6"/>
  <c r="DN107" i="6"/>
  <c r="CS107" i="6"/>
  <c r="CI107" i="6"/>
  <c r="BZ107" i="6"/>
  <c r="BQ107" i="6"/>
  <c r="BG107" i="6"/>
  <c r="AW107" i="6"/>
  <c r="JC107" i="6"/>
  <c r="HX107" i="6"/>
  <c r="FU107" i="6"/>
  <c r="EK107" i="6"/>
  <c r="DJ107" i="6"/>
  <c r="CJ107" i="6"/>
  <c r="BJ107" i="6"/>
  <c r="AQ107" i="6"/>
  <c r="AE107" i="6"/>
  <c r="R107" i="6"/>
  <c r="IX107" i="6"/>
  <c r="HW107" i="6"/>
  <c r="GS107" i="6"/>
  <c r="FO107" i="6"/>
  <c r="EJ107" i="6"/>
  <c r="DG107" i="6"/>
  <c r="CF107" i="6"/>
  <c r="BH107" i="6"/>
  <c r="AP107" i="6"/>
  <c r="AC107" i="6"/>
  <c r="Q107" i="6"/>
  <c r="IT107" i="6"/>
  <c r="HQ107" i="6"/>
  <c r="GP107" i="6"/>
  <c r="FJ107" i="6"/>
  <c r="ED107" i="6"/>
  <c r="DF107" i="6"/>
  <c r="CC107" i="6"/>
  <c r="BC107" i="6"/>
  <c r="AO107" i="6"/>
  <c r="AB107" i="6"/>
  <c r="P107" i="6"/>
  <c r="IS107" i="6"/>
  <c r="HM107" i="6"/>
  <c r="FG107" i="6"/>
  <c r="DY107" i="6"/>
  <c r="CZ107" i="6"/>
  <c r="CB107" i="6"/>
  <c r="AZ107" i="6"/>
  <c r="AL107" i="6"/>
  <c r="Z107" i="6"/>
  <c r="IO107" i="6"/>
  <c r="HL107" i="6"/>
  <c r="GH107" i="6"/>
  <c r="FC107" i="6"/>
  <c r="DX107" i="6"/>
  <c r="CW107" i="6"/>
  <c r="BW107" i="6"/>
  <c r="AY107" i="6"/>
  <c r="AK107" i="6"/>
  <c r="X107" i="6"/>
  <c r="JD107" i="6"/>
  <c r="HA107" i="6"/>
  <c r="FV107" i="6"/>
  <c r="EP107" i="6"/>
  <c r="DO107" i="6"/>
  <c r="CL107" i="6"/>
  <c r="BM107" i="6"/>
  <c r="AS107" i="6"/>
  <c r="AF107" i="6"/>
  <c r="HE107" i="6"/>
  <c r="CV107" i="6"/>
  <c r="W107" i="6"/>
  <c r="HB107" i="6"/>
  <c r="CO107" i="6"/>
  <c r="V107" i="6"/>
  <c r="GG107" i="6"/>
  <c r="BS107" i="6"/>
  <c r="GB107" i="6"/>
  <c r="BR107" i="6"/>
  <c r="EX107" i="6"/>
  <c r="AU107" i="6"/>
  <c r="JH107" i="6"/>
  <c r="EW107" i="6"/>
  <c r="AT107" i="6"/>
  <c r="IJ107" i="6"/>
  <c r="DP107" i="6"/>
  <c r="AG107" i="6"/>
  <c r="DS107" i="6"/>
  <c r="AJ107" i="6"/>
  <c r="N107" i="6"/>
  <c r="JJ115" i="6"/>
  <c r="IZ115" i="6"/>
  <c r="IQ115" i="6"/>
  <c r="IH115" i="6"/>
  <c r="HT115" i="6"/>
  <c r="HJ115" i="6"/>
  <c r="GX115" i="6"/>
  <c r="GN115" i="6"/>
  <c r="FS115" i="6"/>
  <c r="FE115" i="6"/>
  <c r="ER115" i="6"/>
  <c r="EF115" i="6"/>
  <c r="DV115" i="6"/>
  <c r="DM115" i="6"/>
  <c r="DC115" i="6"/>
  <c r="CR115" i="6"/>
  <c r="CH115" i="6"/>
  <c r="BY115" i="6"/>
  <c r="BP115" i="6"/>
  <c r="BF115" i="6"/>
  <c r="AV115" i="6"/>
  <c r="AM115" i="6"/>
  <c r="AD115" i="6"/>
  <c r="JI115" i="6"/>
  <c r="IY115" i="6"/>
  <c r="IP115" i="6"/>
  <c r="IG115" i="6"/>
  <c r="HS115" i="6"/>
  <c r="HG115" i="6"/>
  <c r="GW115" i="6"/>
  <c r="GC115" i="6"/>
  <c r="FP115" i="6"/>
  <c r="FD115" i="6"/>
  <c r="EQ115" i="6"/>
  <c r="EE115" i="6"/>
  <c r="DT115" i="6"/>
  <c r="DK115" i="6"/>
  <c r="DB115" i="6"/>
  <c r="CP115" i="6"/>
  <c r="CG115" i="6"/>
  <c r="BX115" i="6"/>
  <c r="BO115" i="6"/>
  <c r="BE115" i="6"/>
  <c r="AU115" i="6"/>
  <c r="AL115" i="6"/>
  <c r="AC115" i="6"/>
  <c r="JH115" i="6"/>
  <c r="IX115" i="6"/>
  <c r="IO115" i="6"/>
  <c r="HQ115" i="6"/>
  <c r="HE115" i="6"/>
  <c r="GB115" i="6"/>
  <c r="FO115" i="6"/>
  <c r="FC115" i="6"/>
  <c r="EP115" i="6"/>
  <c r="ED115" i="6"/>
  <c r="DS115" i="6"/>
  <c r="DJ115" i="6"/>
  <c r="CZ115" i="6"/>
  <c r="CO115" i="6"/>
  <c r="CF115" i="6"/>
  <c r="BW115" i="6"/>
  <c r="BM115" i="6"/>
  <c r="BC115" i="6"/>
  <c r="AT115" i="6"/>
  <c r="AK115" i="6"/>
  <c r="AB115" i="6"/>
  <c r="R115" i="6"/>
  <c r="JF115" i="6"/>
  <c r="IW115" i="6"/>
  <c r="IN115" i="6"/>
  <c r="IC115" i="6"/>
  <c r="HP115" i="6"/>
  <c r="HD115" i="6"/>
  <c r="GJ115" i="6"/>
  <c r="GA115" i="6"/>
  <c r="FN115" i="6"/>
  <c r="EZ115" i="6"/>
  <c r="EM115" i="6"/>
  <c r="EC115" i="6"/>
  <c r="DR115" i="6"/>
  <c r="DI115" i="6"/>
  <c r="CY115" i="6"/>
  <c r="CN115" i="6"/>
  <c r="CE115" i="6"/>
  <c r="BU115" i="6"/>
  <c r="BL115" i="6"/>
  <c r="BB115" i="6"/>
  <c r="AS115" i="6"/>
  <c r="AJ115" i="6"/>
  <c r="Z115" i="6"/>
  <c r="Q115" i="6"/>
  <c r="JE115" i="6"/>
  <c r="IV115" i="6"/>
  <c r="IM115" i="6"/>
  <c r="HZ115" i="6"/>
  <c r="HO115" i="6"/>
  <c r="HC115" i="6"/>
  <c r="GI115" i="6"/>
  <c r="FY115" i="6"/>
  <c r="FM115" i="6"/>
  <c r="EY115" i="6"/>
  <c r="EL115" i="6"/>
  <c r="DZ115" i="6"/>
  <c r="DQ115" i="6"/>
  <c r="CX115" i="6"/>
  <c r="CM115" i="6"/>
  <c r="CD115" i="6"/>
  <c r="BT115" i="6"/>
  <c r="BK115" i="6"/>
  <c r="BA115" i="6"/>
  <c r="AR115" i="6"/>
  <c r="AH115" i="6"/>
  <c r="Y115" i="6"/>
  <c r="P115" i="6"/>
  <c r="JK115" i="6"/>
  <c r="JB115" i="6"/>
  <c r="IR115" i="6"/>
  <c r="II115" i="6"/>
  <c r="HU115" i="6"/>
  <c r="HK115" i="6"/>
  <c r="GO115" i="6"/>
  <c r="GF115" i="6"/>
  <c r="FT115" i="6"/>
  <c r="FF115" i="6"/>
  <c r="ES115" i="6"/>
  <c r="EG115" i="6"/>
  <c r="DW115" i="6"/>
  <c r="DN115" i="6"/>
  <c r="CS115" i="6"/>
  <c r="CI115" i="6"/>
  <c r="BZ115" i="6"/>
  <c r="BQ115" i="6"/>
  <c r="BG115" i="6"/>
  <c r="AW115" i="6"/>
  <c r="AO115" i="6"/>
  <c r="AE115" i="6"/>
  <c r="V115" i="6"/>
  <c r="JD115" i="6"/>
  <c r="HM115" i="6"/>
  <c r="FV115" i="6"/>
  <c r="DY115" i="6"/>
  <c r="CL115" i="6"/>
  <c r="AZ115" i="6"/>
  <c r="JC115" i="6"/>
  <c r="HL115" i="6"/>
  <c r="FU115" i="6"/>
  <c r="DX115" i="6"/>
  <c r="CJ115" i="6"/>
  <c r="AY115" i="6"/>
  <c r="IT115" i="6"/>
  <c r="HB115" i="6"/>
  <c r="FJ115" i="6"/>
  <c r="DP115" i="6"/>
  <c r="CC115" i="6"/>
  <c r="AQ115" i="6"/>
  <c r="IS115" i="6"/>
  <c r="HA115" i="6"/>
  <c r="FG115" i="6"/>
  <c r="DO115" i="6"/>
  <c r="CB115" i="6"/>
  <c r="AP115" i="6"/>
  <c r="GS115" i="6"/>
  <c r="EX115" i="6"/>
  <c r="DG115" i="6"/>
  <c r="BS115" i="6"/>
  <c r="AG115" i="6"/>
  <c r="HW115" i="6"/>
  <c r="GG115" i="6"/>
  <c r="EJ115" i="6"/>
  <c r="CV115" i="6"/>
  <c r="BH115" i="6"/>
  <c r="W115" i="6"/>
  <c r="EW115" i="6"/>
  <c r="EK115" i="6"/>
  <c r="DF115" i="6"/>
  <c r="CW115" i="6"/>
  <c r="IJ115" i="6"/>
  <c r="BR115" i="6"/>
  <c r="HX115" i="6"/>
  <c r="BJ115" i="6"/>
  <c r="GH115" i="6"/>
  <c r="X115" i="6"/>
  <c r="AF115" i="6"/>
  <c r="GP115" i="6"/>
  <c r="N115" i="6"/>
  <c r="JD123" i="6"/>
  <c r="IT123" i="6"/>
  <c r="HX123" i="6"/>
  <c r="HM123" i="6"/>
  <c r="HB123" i="6"/>
  <c r="GS123" i="6"/>
  <c r="GH123" i="6"/>
  <c r="FV123" i="6"/>
  <c r="FJ123" i="6"/>
  <c r="EX123" i="6"/>
  <c r="EK123" i="6"/>
  <c r="DY123" i="6"/>
  <c r="DP123" i="6"/>
  <c r="DG123" i="6"/>
  <c r="CW123" i="6"/>
  <c r="CL123" i="6"/>
  <c r="CC123" i="6"/>
  <c r="BS123" i="6"/>
  <c r="BJ123" i="6"/>
  <c r="AZ123" i="6"/>
  <c r="AQ123" i="6"/>
  <c r="AG123" i="6"/>
  <c r="X123" i="6"/>
  <c r="JC123" i="6"/>
  <c r="IS123" i="6"/>
  <c r="IJ123" i="6"/>
  <c r="HW123" i="6"/>
  <c r="HL123" i="6"/>
  <c r="HA123" i="6"/>
  <c r="GP123" i="6"/>
  <c r="GG123" i="6"/>
  <c r="FU123" i="6"/>
  <c r="FG123" i="6"/>
  <c r="EW123" i="6"/>
  <c r="EJ123" i="6"/>
  <c r="DX123" i="6"/>
  <c r="DO123" i="6"/>
  <c r="DF123" i="6"/>
  <c r="CV123" i="6"/>
  <c r="CJ123" i="6"/>
  <c r="CB123" i="6"/>
  <c r="BR123" i="6"/>
  <c r="BH123" i="6"/>
  <c r="AY123" i="6"/>
  <c r="AP123" i="6"/>
  <c r="AF123" i="6"/>
  <c r="W123" i="6"/>
  <c r="JK123" i="6"/>
  <c r="JB123" i="6"/>
  <c r="IR123" i="6"/>
  <c r="II123" i="6"/>
  <c r="HU123" i="6"/>
  <c r="HK123" i="6"/>
  <c r="GO123" i="6"/>
  <c r="GF123" i="6"/>
  <c r="FT123" i="6"/>
  <c r="FF123" i="6"/>
  <c r="ES123" i="6"/>
  <c r="EG123" i="6"/>
  <c r="DW123" i="6"/>
  <c r="DN123" i="6"/>
  <c r="CS123" i="6"/>
  <c r="CI123" i="6"/>
  <c r="BZ123" i="6"/>
  <c r="BQ123" i="6"/>
  <c r="BG123" i="6"/>
  <c r="AW123" i="6"/>
  <c r="AO123" i="6"/>
  <c r="AE123" i="6"/>
  <c r="V123" i="6"/>
  <c r="JJ123" i="6"/>
  <c r="IZ123" i="6"/>
  <c r="IQ123" i="6"/>
  <c r="IH123" i="6"/>
  <c r="HT123" i="6"/>
  <c r="HJ123" i="6"/>
  <c r="GX123" i="6"/>
  <c r="GN123" i="6"/>
  <c r="FS123" i="6"/>
  <c r="FE123" i="6"/>
  <c r="ER123" i="6"/>
  <c r="EF123" i="6"/>
  <c r="DV123" i="6"/>
  <c r="DM123" i="6"/>
  <c r="DC123" i="6"/>
  <c r="CR123" i="6"/>
  <c r="CH123" i="6"/>
  <c r="BY123" i="6"/>
  <c r="BP123" i="6"/>
  <c r="BF123" i="6"/>
  <c r="AV123" i="6"/>
  <c r="AM123" i="6"/>
  <c r="AD123" i="6"/>
  <c r="JI123" i="6"/>
  <c r="IY123" i="6"/>
  <c r="IP123" i="6"/>
  <c r="IG123" i="6"/>
  <c r="HS123" i="6"/>
  <c r="HG123" i="6"/>
  <c r="GW123" i="6"/>
  <c r="GC123" i="6"/>
  <c r="FP123" i="6"/>
  <c r="FD123" i="6"/>
  <c r="EQ123" i="6"/>
  <c r="EE123" i="6"/>
  <c r="DT123" i="6"/>
  <c r="DK123" i="6"/>
  <c r="DB123" i="6"/>
  <c r="CP123" i="6"/>
  <c r="CG123" i="6"/>
  <c r="BX123" i="6"/>
  <c r="BO123" i="6"/>
  <c r="BE123" i="6"/>
  <c r="AU123" i="6"/>
  <c r="AL123" i="6"/>
  <c r="AC123" i="6"/>
  <c r="JE123" i="6"/>
  <c r="IV123" i="6"/>
  <c r="IM123" i="6"/>
  <c r="HZ123" i="6"/>
  <c r="HO123" i="6"/>
  <c r="HC123" i="6"/>
  <c r="GI123" i="6"/>
  <c r="FY123" i="6"/>
  <c r="FM123" i="6"/>
  <c r="EY123" i="6"/>
  <c r="EL123" i="6"/>
  <c r="DZ123" i="6"/>
  <c r="DQ123" i="6"/>
  <c r="CX123" i="6"/>
  <c r="CM123" i="6"/>
  <c r="CD123" i="6"/>
  <c r="BT123" i="6"/>
  <c r="BK123" i="6"/>
  <c r="BA123" i="6"/>
  <c r="AR123" i="6"/>
  <c r="AH123" i="6"/>
  <c r="Y123" i="6"/>
  <c r="P123" i="6"/>
  <c r="EP123" i="6"/>
  <c r="CZ123" i="6"/>
  <c r="BM123" i="6"/>
  <c r="AB123" i="6"/>
  <c r="IC123" i="6"/>
  <c r="GJ123" i="6"/>
  <c r="EM123" i="6"/>
  <c r="CY123" i="6"/>
  <c r="BL123" i="6"/>
  <c r="Z123" i="6"/>
  <c r="JH123" i="6"/>
  <c r="HQ123" i="6"/>
  <c r="GB123" i="6"/>
  <c r="ED123" i="6"/>
  <c r="CO123" i="6"/>
  <c r="BC123" i="6"/>
  <c r="R123" i="6"/>
  <c r="JF123" i="6"/>
  <c r="HP123" i="6"/>
  <c r="GA123" i="6"/>
  <c r="EC123" i="6"/>
  <c r="CN123" i="6"/>
  <c r="BB123" i="6"/>
  <c r="Q123" i="6"/>
  <c r="IX123" i="6"/>
  <c r="HE123" i="6"/>
  <c r="FO123" i="6"/>
  <c r="DS123" i="6"/>
  <c r="CF123" i="6"/>
  <c r="AT123" i="6"/>
  <c r="IN123" i="6"/>
  <c r="EZ123" i="6"/>
  <c r="DI123" i="6"/>
  <c r="BU123" i="6"/>
  <c r="AJ123" i="6"/>
  <c r="FN123" i="6"/>
  <c r="FC123" i="6"/>
  <c r="DR123" i="6"/>
  <c r="DJ123" i="6"/>
  <c r="IW123" i="6"/>
  <c r="CE123" i="6"/>
  <c r="AK123" i="6"/>
  <c r="BW123" i="6"/>
  <c r="AS123" i="6"/>
  <c r="HD123" i="6"/>
  <c r="IO123" i="6"/>
  <c r="N123" i="6"/>
  <c r="JF131" i="6"/>
  <c r="IW131" i="6"/>
  <c r="IN131" i="6"/>
  <c r="IC131" i="6"/>
  <c r="HP131" i="6"/>
  <c r="HD131" i="6"/>
  <c r="GJ131" i="6"/>
  <c r="GA131" i="6"/>
  <c r="FN131" i="6"/>
  <c r="EZ131" i="6"/>
  <c r="EM131" i="6"/>
  <c r="EC131" i="6"/>
  <c r="DR131" i="6"/>
  <c r="DI131" i="6"/>
  <c r="CY131" i="6"/>
  <c r="CN131" i="6"/>
  <c r="CE131" i="6"/>
  <c r="BU131" i="6"/>
  <c r="BL131" i="6"/>
  <c r="BB131" i="6"/>
  <c r="AS131" i="6"/>
  <c r="AJ131" i="6"/>
  <c r="Z131" i="6"/>
  <c r="Q131" i="6"/>
  <c r="JE131" i="6"/>
  <c r="IV131" i="6"/>
  <c r="IM131" i="6"/>
  <c r="HZ131" i="6"/>
  <c r="HO131" i="6"/>
  <c r="HC131" i="6"/>
  <c r="GI131" i="6"/>
  <c r="FY131" i="6"/>
  <c r="FM131" i="6"/>
  <c r="EY131" i="6"/>
  <c r="EL131" i="6"/>
  <c r="DZ131" i="6"/>
  <c r="DQ131" i="6"/>
  <c r="CX131" i="6"/>
  <c r="CM131" i="6"/>
  <c r="CD131" i="6"/>
  <c r="BT131" i="6"/>
  <c r="BK131" i="6"/>
  <c r="BA131" i="6"/>
  <c r="AR131" i="6"/>
  <c r="AH131" i="6"/>
  <c r="Y131" i="6"/>
  <c r="P131" i="6"/>
  <c r="JD131" i="6"/>
  <c r="IT131" i="6"/>
  <c r="HX131" i="6"/>
  <c r="HM131" i="6"/>
  <c r="HB131" i="6"/>
  <c r="GS131" i="6"/>
  <c r="GH131" i="6"/>
  <c r="FV131" i="6"/>
  <c r="FJ131" i="6"/>
  <c r="EX131" i="6"/>
  <c r="EK131" i="6"/>
  <c r="DY131" i="6"/>
  <c r="DP131" i="6"/>
  <c r="DG131" i="6"/>
  <c r="CW131" i="6"/>
  <c r="CL131" i="6"/>
  <c r="CC131" i="6"/>
  <c r="BS131" i="6"/>
  <c r="BJ131" i="6"/>
  <c r="AZ131" i="6"/>
  <c r="AQ131" i="6"/>
  <c r="AG131" i="6"/>
  <c r="X131" i="6"/>
  <c r="JC131" i="6"/>
  <c r="IS131" i="6"/>
  <c r="IJ131" i="6"/>
  <c r="HW131" i="6"/>
  <c r="HL131" i="6"/>
  <c r="HA131" i="6"/>
  <c r="GP131" i="6"/>
  <c r="GG131" i="6"/>
  <c r="FU131" i="6"/>
  <c r="FG131" i="6"/>
  <c r="EW131" i="6"/>
  <c r="EJ131" i="6"/>
  <c r="DX131" i="6"/>
  <c r="DO131" i="6"/>
  <c r="DF131" i="6"/>
  <c r="CV131" i="6"/>
  <c r="CJ131" i="6"/>
  <c r="CB131" i="6"/>
  <c r="BR131" i="6"/>
  <c r="BH131" i="6"/>
  <c r="AY131" i="6"/>
  <c r="AP131" i="6"/>
  <c r="AF131" i="6"/>
  <c r="W131" i="6"/>
  <c r="JK131" i="6"/>
  <c r="JB131" i="6"/>
  <c r="IR131" i="6"/>
  <c r="II131" i="6"/>
  <c r="HU131" i="6"/>
  <c r="HK131" i="6"/>
  <c r="GO131" i="6"/>
  <c r="GF131" i="6"/>
  <c r="FT131" i="6"/>
  <c r="FF131" i="6"/>
  <c r="ES131" i="6"/>
  <c r="EG131" i="6"/>
  <c r="DW131" i="6"/>
  <c r="DN131" i="6"/>
  <c r="CS131" i="6"/>
  <c r="CI131" i="6"/>
  <c r="BZ131" i="6"/>
  <c r="BQ131" i="6"/>
  <c r="BG131" i="6"/>
  <c r="AW131" i="6"/>
  <c r="AO131" i="6"/>
  <c r="AE131" i="6"/>
  <c r="V131" i="6"/>
  <c r="JJ131" i="6"/>
  <c r="IZ131" i="6"/>
  <c r="IQ131" i="6"/>
  <c r="IH131" i="6"/>
  <c r="HT131" i="6"/>
  <c r="HJ131" i="6"/>
  <c r="GX131" i="6"/>
  <c r="GN131" i="6"/>
  <c r="FS131" i="6"/>
  <c r="FE131" i="6"/>
  <c r="ER131" i="6"/>
  <c r="EF131" i="6"/>
  <c r="DV131" i="6"/>
  <c r="DM131" i="6"/>
  <c r="DC131" i="6"/>
  <c r="CR131" i="6"/>
  <c r="CH131" i="6"/>
  <c r="BY131" i="6"/>
  <c r="BP131" i="6"/>
  <c r="BF131" i="6"/>
  <c r="AV131" i="6"/>
  <c r="AM131" i="6"/>
  <c r="AD131" i="6"/>
  <c r="JH131" i="6"/>
  <c r="IX131" i="6"/>
  <c r="IO131" i="6"/>
  <c r="HQ131" i="6"/>
  <c r="HE131" i="6"/>
  <c r="GB131" i="6"/>
  <c r="FO131" i="6"/>
  <c r="FC131" i="6"/>
  <c r="EP131" i="6"/>
  <c r="ED131" i="6"/>
  <c r="DS131" i="6"/>
  <c r="DJ131" i="6"/>
  <c r="CZ131" i="6"/>
  <c r="CO131" i="6"/>
  <c r="CF131" i="6"/>
  <c r="BW131" i="6"/>
  <c r="BM131" i="6"/>
  <c r="BC131" i="6"/>
  <c r="AT131" i="6"/>
  <c r="AK131" i="6"/>
  <c r="AB131" i="6"/>
  <c r="R131" i="6"/>
  <c r="GW131" i="6"/>
  <c r="DK131" i="6"/>
  <c r="AL131" i="6"/>
  <c r="DB131" i="6"/>
  <c r="AC131" i="6"/>
  <c r="JI131" i="6"/>
  <c r="GC131" i="6"/>
  <c r="CP131" i="6"/>
  <c r="IY131" i="6"/>
  <c r="FP131" i="6"/>
  <c r="CG131" i="6"/>
  <c r="IP131" i="6"/>
  <c r="FD131" i="6"/>
  <c r="BX131" i="6"/>
  <c r="IG131" i="6"/>
  <c r="EQ131" i="6"/>
  <c r="BO131" i="6"/>
  <c r="HG131" i="6"/>
  <c r="DT131" i="6"/>
  <c r="AU131" i="6"/>
  <c r="HS131" i="6"/>
  <c r="EE131" i="6"/>
  <c r="BE131" i="6"/>
  <c r="N131" i="6"/>
  <c r="JH139" i="6"/>
  <c r="IX139" i="6"/>
  <c r="IO139" i="6"/>
  <c r="HQ139" i="6"/>
  <c r="HE139" i="6"/>
  <c r="GB139" i="6"/>
  <c r="FO139" i="6"/>
  <c r="FC139" i="6"/>
  <c r="EP139" i="6"/>
  <c r="ED139" i="6"/>
  <c r="DS139" i="6"/>
  <c r="DJ139" i="6"/>
  <c r="CZ139" i="6"/>
  <c r="CO139" i="6"/>
  <c r="CF139" i="6"/>
  <c r="BW139" i="6"/>
  <c r="BM139" i="6"/>
  <c r="BC139" i="6"/>
  <c r="AT139" i="6"/>
  <c r="AK139" i="6"/>
  <c r="AB139" i="6"/>
  <c r="R139" i="6"/>
  <c r="JF139" i="6"/>
  <c r="IW139" i="6"/>
  <c r="IN139" i="6"/>
  <c r="IC139" i="6"/>
  <c r="HP139" i="6"/>
  <c r="HD139" i="6"/>
  <c r="GJ139" i="6"/>
  <c r="GA139" i="6"/>
  <c r="FN139" i="6"/>
  <c r="EZ139" i="6"/>
  <c r="EM139" i="6"/>
  <c r="EC139" i="6"/>
  <c r="DR139" i="6"/>
  <c r="DI139" i="6"/>
  <c r="CY139" i="6"/>
  <c r="CN139" i="6"/>
  <c r="CE139" i="6"/>
  <c r="BU139" i="6"/>
  <c r="BL139" i="6"/>
  <c r="BB139" i="6"/>
  <c r="AS139" i="6"/>
  <c r="AJ139" i="6"/>
  <c r="Z139" i="6"/>
  <c r="Q139" i="6"/>
  <c r="JE139" i="6"/>
  <c r="IV139" i="6"/>
  <c r="IM139" i="6"/>
  <c r="HZ139" i="6"/>
  <c r="HO139" i="6"/>
  <c r="HC139" i="6"/>
  <c r="GI139" i="6"/>
  <c r="FY139" i="6"/>
  <c r="FM139" i="6"/>
  <c r="EY139" i="6"/>
  <c r="EL139" i="6"/>
  <c r="DZ139" i="6"/>
  <c r="DQ139" i="6"/>
  <c r="CX139" i="6"/>
  <c r="CM139" i="6"/>
  <c r="CD139" i="6"/>
  <c r="BT139" i="6"/>
  <c r="BK139" i="6"/>
  <c r="BA139" i="6"/>
  <c r="AR139" i="6"/>
  <c r="AH139" i="6"/>
  <c r="Y139" i="6"/>
  <c r="P139" i="6"/>
  <c r="JD139" i="6"/>
  <c r="IT139" i="6"/>
  <c r="HX139" i="6"/>
  <c r="HM139" i="6"/>
  <c r="HB139" i="6"/>
  <c r="GS139" i="6"/>
  <c r="GH139" i="6"/>
  <c r="FV139" i="6"/>
  <c r="FJ139" i="6"/>
  <c r="EX139" i="6"/>
  <c r="EK139" i="6"/>
  <c r="DY139" i="6"/>
  <c r="DP139" i="6"/>
  <c r="DG139" i="6"/>
  <c r="CW139" i="6"/>
  <c r="CL139" i="6"/>
  <c r="CC139" i="6"/>
  <c r="BS139" i="6"/>
  <c r="BJ139" i="6"/>
  <c r="AZ139" i="6"/>
  <c r="AQ139" i="6"/>
  <c r="AG139" i="6"/>
  <c r="X139" i="6"/>
  <c r="JC139" i="6"/>
  <c r="IS139" i="6"/>
  <c r="IJ139" i="6"/>
  <c r="HW139" i="6"/>
  <c r="HL139" i="6"/>
  <c r="HA139" i="6"/>
  <c r="GP139" i="6"/>
  <c r="GG139" i="6"/>
  <c r="FU139" i="6"/>
  <c r="FG139" i="6"/>
  <c r="EW139" i="6"/>
  <c r="EJ139" i="6"/>
  <c r="DX139" i="6"/>
  <c r="DO139" i="6"/>
  <c r="DF139" i="6"/>
  <c r="CV139" i="6"/>
  <c r="CJ139" i="6"/>
  <c r="CB139" i="6"/>
  <c r="BR139" i="6"/>
  <c r="BH139" i="6"/>
  <c r="AY139" i="6"/>
  <c r="AP139" i="6"/>
  <c r="AF139" i="6"/>
  <c r="W139" i="6"/>
  <c r="JK139" i="6"/>
  <c r="JB139" i="6"/>
  <c r="IR139" i="6"/>
  <c r="II139" i="6"/>
  <c r="HU139" i="6"/>
  <c r="HK139" i="6"/>
  <c r="GO139" i="6"/>
  <c r="GF139" i="6"/>
  <c r="FT139" i="6"/>
  <c r="FF139" i="6"/>
  <c r="ES139" i="6"/>
  <c r="EG139" i="6"/>
  <c r="DW139" i="6"/>
  <c r="DN139" i="6"/>
  <c r="CS139" i="6"/>
  <c r="CI139" i="6"/>
  <c r="BZ139" i="6"/>
  <c r="BQ139" i="6"/>
  <c r="BG139" i="6"/>
  <c r="AW139" i="6"/>
  <c r="AO139" i="6"/>
  <c r="AE139" i="6"/>
  <c r="V139" i="6"/>
  <c r="JI139" i="6"/>
  <c r="IY139" i="6"/>
  <c r="IP139" i="6"/>
  <c r="IG139" i="6"/>
  <c r="HS139" i="6"/>
  <c r="HG139" i="6"/>
  <c r="GW139" i="6"/>
  <c r="GC139" i="6"/>
  <c r="FP139" i="6"/>
  <c r="FD139" i="6"/>
  <c r="EQ139" i="6"/>
  <c r="EE139" i="6"/>
  <c r="DT139" i="6"/>
  <c r="DK139" i="6"/>
  <c r="DB139" i="6"/>
  <c r="CP139" i="6"/>
  <c r="CG139" i="6"/>
  <c r="BX139" i="6"/>
  <c r="BO139" i="6"/>
  <c r="BE139" i="6"/>
  <c r="AU139" i="6"/>
  <c r="AL139" i="6"/>
  <c r="AC139" i="6"/>
  <c r="GX139" i="6"/>
  <c r="DM139" i="6"/>
  <c r="AM139" i="6"/>
  <c r="GN139" i="6"/>
  <c r="DC139" i="6"/>
  <c r="AD139" i="6"/>
  <c r="JJ139" i="6"/>
  <c r="CR139" i="6"/>
  <c r="IZ139" i="6"/>
  <c r="FS139" i="6"/>
  <c r="CH139" i="6"/>
  <c r="IQ139" i="6"/>
  <c r="FE139" i="6"/>
  <c r="BY139" i="6"/>
  <c r="IH139" i="6"/>
  <c r="ER139" i="6"/>
  <c r="BP139" i="6"/>
  <c r="HJ139" i="6"/>
  <c r="DV139" i="6"/>
  <c r="AV139" i="6"/>
  <c r="HT139" i="6"/>
  <c r="EF139" i="6"/>
  <c r="BF139" i="6"/>
  <c r="N139" i="6"/>
  <c r="JI147" i="6"/>
  <c r="IY147" i="6"/>
  <c r="IP147" i="6"/>
  <c r="IG147" i="6"/>
  <c r="HS147" i="6"/>
  <c r="HG147" i="6"/>
  <c r="GW147" i="6"/>
  <c r="GC147" i="6"/>
  <c r="FP147" i="6"/>
  <c r="FD147" i="6"/>
  <c r="EQ147" i="6"/>
  <c r="EE147" i="6"/>
  <c r="DT147" i="6"/>
  <c r="DK147" i="6"/>
  <c r="DB147" i="6"/>
  <c r="CP147" i="6"/>
  <c r="CG147" i="6"/>
  <c r="BX147" i="6"/>
  <c r="BO147" i="6"/>
  <c r="BE147" i="6"/>
  <c r="AU147" i="6"/>
  <c r="AL147" i="6"/>
  <c r="AC147" i="6"/>
  <c r="JH147" i="6"/>
  <c r="IX147" i="6"/>
  <c r="IO147" i="6"/>
  <c r="HQ147" i="6"/>
  <c r="HE147" i="6"/>
  <c r="GB147" i="6"/>
  <c r="FO147" i="6"/>
  <c r="FC147" i="6"/>
  <c r="EP147" i="6"/>
  <c r="ED147" i="6"/>
  <c r="DS147" i="6"/>
  <c r="DJ147" i="6"/>
  <c r="CZ147" i="6"/>
  <c r="CO147" i="6"/>
  <c r="CF147" i="6"/>
  <c r="BW147" i="6"/>
  <c r="BM147" i="6"/>
  <c r="BC147" i="6"/>
  <c r="AT147" i="6"/>
  <c r="AK147" i="6"/>
  <c r="AB147" i="6"/>
  <c r="R147" i="6"/>
  <c r="JF147" i="6"/>
  <c r="IW147" i="6"/>
  <c r="IN147" i="6"/>
  <c r="IC147" i="6"/>
  <c r="HP147" i="6"/>
  <c r="HD147" i="6"/>
  <c r="GJ147" i="6"/>
  <c r="GA147" i="6"/>
  <c r="FN147" i="6"/>
  <c r="EZ147" i="6"/>
  <c r="EM147" i="6"/>
  <c r="EC147" i="6"/>
  <c r="DR147" i="6"/>
  <c r="DI147" i="6"/>
  <c r="CY147" i="6"/>
  <c r="CN147" i="6"/>
  <c r="CE147" i="6"/>
  <c r="BU147" i="6"/>
  <c r="BL147" i="6"/>
  <c r="BB147" i="6"/>
  <c r="AS147" i="6"/>
  <c r="AJ147" i="6"/>
  <c r="Z147" i="6"/>
  <c r="Q147" i="6"/>
  <c r="JE147" i="6"/>
  <c r="IV147" i="6"/>
  <c r="IM147" i="6"/>
  <c r="HZ147" i="6"/>
  <c r="HO147" i="6"/>
  <c r="HC147" i="6"/>
  <c r="GI147" i="6"/>
  <c r="FY147" i="6"/>
  <c r="FM147" i="6"/>
  <c r="EY147" i="6"/>
  <c r="EL147" i="6"/>
  <c r="DZ147" i="6"/>
  <c r="DQ147" i="6"/>
  <c r="CX147" i="6"/>
  <c r="CM147" i="6"/>
  <c r="CD147" i="6"/>
  <c r="BT147" i="6"/>
  <c r="BK147" i="6"/>
  <c r="BA147" i="6"/>
  <c r="AR147" i="6"/>
  <c r="AH147" i="6"/>
  <c r="Y147" i="6"/>
  <c r="P147" i="6"/>
  <c r="JD147" i="6"/>
  <c r="IT147" i="6"/>
  <c r="HX147" i="6"/>
  <c r="HM147" i="6"/>
  <c r="HB147" i="6"/>
  <c r="GS147" i="6"/>
  <c r="GH147" i="6"/>
  <c r="FV147" i="6"/>
  <c r="FJ147" i="6"/>
  <c r="EX147" i="6"/>
  <c r="EK147" i="6"/>
  <c r="DY147" i="6"/>
  <c r="DP147" i="6"/>
  <c r="DG147" i="6"/>
  <c r="CW147" i="6"/>
  <c r="CL147" i="6"/>
  <c r="CC147" i="6"/>
  <c r="BS147" i="6"/>
  <c r="BJ147" i="6"/>
  <c r="AZ147" i="6"/>
  <c r="AQ147" i="6"/>
  <c r="AG147" i="6"/>
  <c r="X147" i="6"/>
  <c r="JJ147" i="6"/>
  <c r="IZ147" i="6"/>
  <c r="IQ147" i="6"/>
  <c r="IH147" i="6"/>
  <c r="HT147" i="6"/>
  <c r="HJ147" i="6"/>
  <c r="GX147" i="6"/>
  <c r="GN147" i="6"/>
  <c r="FS147" i="6"/>
  <c r="FE147" i="6"/>
  <c r="ER147" i="6"/>
  <c r="EF147" i="6"/>
  <c r="DV147" i="6"/>
  <c r="DM147" i="6"/>
  <c r="DC147" i="6"/>
  <c r="CR147" i="6"/>
  <c r="CH147" i="6"/>
  <c r="BY147" i="6"/>
  <c r="BP147" i="6"/>
  <c r="BF147" i="6"/>
  <c r="AV147" i="6"/>
  <c r="AM147" i="6"/>
  <c r="AD147" i="6"/>
  <c r="JC147" i="6"/>
  <c r="HL147" i="6"/>
  <c r="FU147" i="6"/>
  <c r="DX147" i="6"/>
  <c r="CJ147" i="6"/>
  <c r="AY147" i="6"/>
  <c r="JB147" i="6"/>
  <c r="HK147" i="6"/>
  <c r="FT147" i="6"/>
  <c r="DW147" i="6"/>
  <c r="CI147" i="6"/>
  <c r="AW147" i="6"/>
  <c r="IS147" i="6"/>
  <c r="HA147" i="6"/>
  <c r="FG147" i="6"/>
  <c r="DO147" i="6"/>
  <c r="CB147" i="6"/>
  <c r="AP147" i="6"/>
  <c r="IR147" i="6"/>
  <c r="FF147" i="6"/>
  <c r="DN147" i="6"/>
  <c r="BZ147" i="6"/>
  <c r="AO147" i="6"/>
  <c r="IJ147" i="6"/>
  <c r="GP147" i="6"/>
  <c r="EW147" i="6"/>
  <c r="DF147" i="6"/>
  <c r="BR147" i="6"/>
  <c r="AF147" i="6"/>
  <c r="II147" i="6"/>
  <c r="GO147" i="6"/>
  <c r="ES147" i="6"/>
  <c r="BQ147" i="6"/>
  <c r="AE147" i="6"/>
  <c r="JK147" i="6"/>
  <c r="HU147" i="6"/>
  <c r="GF147" i="6"/>
  <c r="EG147" i="6"/>
  <c r="CS147" i="6"/>
  <c r="BG147" i="6"/>
  <c r="V147" i="6"/>
  <c r="BH147" i="6"/>
  <c r="W147" i="6"/>
  <c r="HW147" i="6"/>
  <c r="GG147" i="6"/>
  <c r="CV147" i="6"/>
  <c r="EJ147" i="6"/>
  <c r="N147" i="6"/>
  <c r="JK155" i="6"/>
  <c r="JB155" i="6"/>
  <c r="IR155" i="6"/>
  <c r="II155" i="6"/>
  <c r="HU155" i="6"/>
  <c r="HK155" i="6"/>
  <c r="GO155" i="6"/>
  <c r="GF155" i="6"/>
  <c r="FT155" i="6"/>
  <c r="FF155" i="6"/>
  <c r="ES155" i="6"/>
  <c r="EG155" i="6"/>
  <c r="DW155" i="6"/>
  <c r="DN155" i="6"/>
  <c r="CS155" i="6"/>
  <c r="CI155" i="6"/>
  <c r="BZ155" i="6"/>
  <c r="BQ155" i="6"/>
  <c r="BG155" i="6"/>
  <c r="AW155" i="6"/>
  <c r="AO155" i="6"/>
  <c r="AE155" i="6"/>
  <c r="V155" i="6"/>
  <c r="JJ155" i="6"/>
  <c r="IZ155" i="6"/>
  <c r="IQ155" i="6"/>
  <c r="IH155" i="6"/>
  <c r="HT155" i="6"/>
  <c r="HJ155" i="6"/>
  <c r="GX155" i="6"/>
  <c r="GN155" i="6"/>
  <c r="FS155" i="6"/>
  <c r="FE155" i="6"/>
  <c r="ER155" i="6"/>
  <c r="EF155" i="6"/>
  <c r="DV155" i="6"/>
  <c r="DM155" i="6"/>
  <c r="DC155" i="6"/>
  <c r="CR155" i="6"/>
  <c r="CH155" i="6"/>
  <c r="BY155" i="6"/>
  <c r="BP155" i="6"/>
  <c r="BF155" i="6"/>
  <c r="AV155" i="6"/>
  <c r="AM155" i="6"/>
  <c r="AD155" i="6"/>
  <c r="JI155" i="6"/>
  <c r="IY155" i="6"/>
  <c r="IP155" i="6"/>
  <c r="IG155" i="6"/>
  <c r="HS155" i="6"/>
  <c r="HG155" i="6"/>
  <c r="GW155" i="6"/>
  <c r="GC155" i="6"/>
  <c r="FP155" i="6"/>
  <c r="FD155" i="6"/>
  <c r="EQ155" i="6"/>
  <c r="EE155" i="6"/>
  <c r="DT155" i="6"/>
  <c r="DK155" i="6"/>
  <c r="DB155" i="6"/>
  <c r="CP155" i="6"/>
  <c r="CG155" i="6"/>
  <c r="BX155" i="6"/>
  <c r="BO155" i="6"/>
  <c r="BE155" i="6"/>
  <c r="AU155" i="6"/>
  <c r="AL155" i="6"/>
  <c r="AC155" i="6"/>
  <c r="JH155" i="6"/>
  <c r="IX155" i="6"/>
  <c r="IO155" i="6"/>
  <c r="HQ155" i="6"/>
  <c r="HE155" i="6"/>
  <c r="GB155" i="6"/>
  <c r="FO155" i="6"/>
  <c r="FC155" i="6"/>
  <c r="EP155" i="6"/>
  <c r="ED155" i="6"/>
  <c r="DS155" i="6"/>
  <c r="DJ155" i="6"/>
  <c r="CZ155" i="6"/>
  <c r="CO155" i="6"/>
  <c r="CF155" i="6"/>
  <c r="BW155" i="6"/>
  <c r="BM155" i="6"/>
  <c r="BC155" i="6"/>
  <c r="AT155" i="6"/>
  <c r="AK155" i="6"/>
  <c r="AB155" i="6"/>
  <c r="R155" i="6"/>
  <c r="JF155" i="6"/>
  <c r="IW155" i="6"/>
  <c r="IN155" i="6"/>
  <c r="IC155" i="6"/>
  <c r="HP155" i="6"/>
  <c r="HD155" i="6"/>
  <c r="GJ155" i="6"/>
  <c r="GA155" i="6"/>
  <c r="FN155" i="6"/>
  <c r="EZ155" i="6"/>
  <c r="EM155" i="6"/>
  <c r="EC155" i="6"/>
  <c r="DR155" i="6"/>
  <c r="DI155" i="6"/>
  <c r="CY155" i="6"/>
  <c r="CN155" i="6"/>
  <c r="CE155" i="6"/>
  <c r="BU155" i="6"/>
  <c r="BL155" i="6"/>
  <c r="BB155" i="6"/>
  <c r="AS155" i="6"/>
  <c r="AJ155" i="6"/>
  <c r="Z155" i="6"/>
  <c r="Q155" i="6"/>
  <c r="JE155" i="6"/>
  <c r="IV155" i="6"/>
  <c r="IM155" i="6"/>
  <c r="HZ155" i="6"/>
  <c r="HO155" i="6"/>
  <c r="HC155" i="6"/>
  <c r="GI155" i="6"/>
  <c r="FY155" i="6"/>
  <c r="FM155" i="6"/>
  <c r="EY155" i="6"/>
  <c r="EL155" i="6"/>
  <c r="DZ155" i="6"/>
  <c r="DQ155" i="6"/>
  <c r="CX155" i="6"/>
  <c r="CM155" i="6"/>
  <c r="CD155" i="6"/>
  <c r="BT155" i="6"/>
  <c r="BK155" i="6"/>
  <c r="BA155" i="6"/>
  <c r="AR155" i="6"/>
  <c r="AH155" i="6"/>
  <c r="Y155" i="6"/>
  <c r="P155" i="6"/>
  <c r="JC155" i="6"/>
  <c r="IS155" i="6"/>
  <c r="IJ155" i="6"/>
  <c r="HW155" i="6"/>
  <c r="HL155" i="6"/>
  <c r="HA155" i="6"/>
  <c r="GP155" i="6"/>
  <c r="GG155" i="6"/>
  <c r="FU155" i="6"/>
  <c r="FG155" i="6"/>
  <c r="EW155" i="6"/>
  <c r="EJ155" i="6"/>
  <c r="DX155" i="6"/>
  <c r="DO155" i="6"/>
  <c r="DF155" i="6"/>
  <c r="CV155" i="6"/>
  <c r="CJ155" i="6"/>
  <c r="CB155" i="6"/>
  <c r="BR155" i="6"/>
  <c r="BH155" i="6"/>
  <c r="AY155" i="6"/>
  <c r="AP155" i="6"/>
  <c r="AF155" i="6"/>
  <c r="W155" i="6"/>
  <c r="IT155" i="6"/>
  <c r="FJ155" i="6"/>
  <c r="CC155" i="6"/>
  <c r="EX155" i="6"/>
  <c r="BS155" i="6"/>
  <c r="HX155" i="6"/>
  <c r="EK155" i="6"/>
  <c r="BJ155" i="6"/>
  <c r="HM155" i="6"/>
  <c r="DY155" i="6"/>
  <c r="AZ155" i="6"/>
  <c r="HB155" i="6"/>
  <c r="DP155" i="6"/>
  <c r="AQ155" i="6"/>
  <c r="JD155" i="6"/>
  <c r="FV155" i="6"/>
  <c r="CL155" i="6"/>
  <c r="AG155" i="6"/>
  <c r="X155" i="6"/>
  <c r="GS155" i="6"/>
  <c r="GH155" i="6"/>
  <c r="CW155" i="6"/>
  <c r="DG155" i="6"/>
  <c r="N155" i="6"/>
  <c r="JC163" i="6"/>
  <c r="IS163" i="6"/>
  <c r="IJ163" i="6"/>
  <c r="HW163" i="6"/>
  <c r="HL163" i="6"/>
  <c r="HA163" i="6"/>
  <c r="GP163" i="6"/>
  <c r="GG163" i="6"/>
  <c r="FU163" i="6"/>
  <c r="FG163" i="6"/>
  <c r="EW163" i="6"/>
  <c r="EJ163" i="6"/>
  <c r="DX163" i="6"/>
  <c r="DO163" i="6"/>
  <c r="DF163" i="6"/>
  <c r="CV163" i="6"/>
  <c r="CJ163" i="6"/>
  <c r="CB163" i="6"/>
  <c r="BR163" i="6"/>
  <c r="JK163" i="6"/>
  <c r="JB163" i="6"/>
  <c r="IR163" i="6"/>
  <c r="II163" i="6"/>
  <c r="HU163" i="6"/>
  <c r="HK163" i="6"/>
  <c r="JI163" i="6"/>
  <c r="IY163" i="6"/>
  <c r="IP163" i="6"/>
  <c r="IG163" i="6"/>
  <c r="HS163" i="6"/>
  <c r="HG163" i="6"/>
  <c r="GW163" i="6"/>
  <c r="JE163" i="6"/>
  <c r="IV163" i="6"/>
  <c r="IM163" i="6"/>
  <c r="HZ163" i="6"/>
  <c r="HO163" i="6"/>
  <c r="HC163" i="6"/>
  <c r="GI163" i="6"/>
  <c r="FY163" i="6"/>
  <c r="FM163" i="6"/>
  <c r="EY163" i="6"/>
  <c r="EL163" i="6"/>
  <c r="DZ163" i="6"/>
  <c r="DQ163" i="6"/>
  <c r="CX163" i="6"/>
  <c r="CM163" i="6"/>
  <c r="CD163" i="6"/>
  <c r="JD163" i="6"/>
  <c r="HM163" i="6"/>
  <c r="GS163" i="6"/>
  <c r="FO163" i="6"/>
  <c r="EX163" i="6"/>
  <c r="EF163" i="6"/>
  <c r="DS163" i="6"/>
  <c r="DG163" i="6"/>
  <c r="CR163" i="6"/>
  <c r="CF163" i="6"/>
  <c r="BT163" i="6"/>
  <c r="BJ163" i="6"/>
  <c r="AZ163" i="6"/>
  <c r="AQ163" i="6"/>
  <c r="AG163" i="6"/>
  <c r="X163" i="6"/>
  <c r="IZ163" i="6"/>
  <c r="IH163" i="6"/>
  <c r="HJ163" i="6"/>
  <c r="GO163" i="6"/>
  <c r="GC163" i="6"/>
  <c r="FN163" i="6"/>
  <c r="ES163" i="6"/>
  <c r="EE163" i="6"/>
  <c r="DR163" i="6"/>
  <c r="CP163" i="6"/>
  <c r="CE163" i="6"/>
  <c r="BS163" i="6"/>
  <c r="BH163" i="6"/>
  <c r="AY163" i="6"/>
  <c r="AP163" i="6"/>
  <c r="AF163" i="6"/>
  <c r="W163" i="6"/>
  <c r="IX163" i="6"/>
  <c r="HE163" i="6"/>
  <c r="GN163" i="6"/>
  <c r="GB163" i="6"/>
  <c r="FJ163" i="6"/>
  <c r="ER163" i="6"/>
  <c r="ED163" i="6"/>
  <c r="DP163" i="6"/>
  <c r="DC163" i="6"/>
  <c r="CO163" i="6"/>
  <c r="CC163" i="6"/>
  <c r="BQ163" i="6"/>
  <c r="BG163" i="6"/>
  <c r="AW163" i="6"/>
  <c r="AO163" i="6"/>
  <c r="AE163" i="6"/>
  <c r="V163" i="6"/>
  <c r="IW163" i="6"/>
  <c r="IC163" i="6"/>
  <c r="HD163" i="6"/>
  <c r="GA163" i="6"/>
  <c r="FF163" i="6"/>
  <c r="EQ163" i="6"/>
  <c r="EC163" i="6"/>
  <c r="DN163" i="6"/>
  <c r="DB163" i="6"/>
  <c r="CN163" i="6"/>
  <c r="BZ163" i="6"/>
  <c r="BP163" i="6"/>
  <c r="BF163" i="6"/>
  <c r="AV163" i="6"/>
  <c r="AM163" i="6"/>
  <c r="AD163" i="6"/>
  <c r="IT163" i="6"/>
  <c r="HX163" i="6"/>
  <c r="HB163" i="6"/>
  <c r="FV163" i="6"/>
  <c r="FE163" i="6"/>
  <c r="EP163" i="6"/>
  <c r="DY163" i="6"/>
  <c r="DM163" i="6"/>
  <c r="CZ163" i="6"/>
  <c r="CL163" i="6"/>
  <c r="BY163" i="6"/>
  <c r="BO163" i="6"/>
  <c r="BE163" i="6"/>
  <c r="AU163" i="6"/>
  <c r="AL163" i="6"/>
  <c r="AC163" i="6"/>
  <c r="JF163" i="6"/>
  <c r="IN163" i="6"/>
  <c r="HP163" i="6"/>
  <c r="GF163" i="6"/>
  <c r="FP163" i="6"/>
  <c r="EZ163" i="6"/>
  <c r="EG163" i="6"/>
  <c r="DT163" i="6"/>
  <c r="DI163" i="6"/>
  <c r="CS163" i="6"/>
  <c r="CG163" i="6"/>
  <c r="BU163" i="6"/>
  <c r="BK163" i="6"/>
  <c r="BA163" i="6"/>
  <c r="AR163" i="6"/>
  <c r="AH163" i="6"/>
  <c r="Y163" i="6"/>
  <c r="P163" i="6"/>
  <c r="IQ163" i="6"/>
  <c r="FT163" i="6"/>
  <c r="DK163" i="6"/>
  <c r="BM163" i="6"/>
  <c r="AB163" i="6"/>
  <c r="IO163" i="6"/>
  <c r="FS163" i="6"/>
  <c r="DJ163" i="6"/>
  <c r="BL163" i="6"/>
  <c r="Z163" i="6"/>
  <c r="HT163" i="6"/>
  <c r="FD163" i="6"/>
  <c r="CY163" i="6"/>
  <c r="BC163" i="6"/>
  <c r="R163" i="6"/>
  <c r="HQ163" i="6"/>
  <c r="FC163" i="6"/>
  <c r="CW163" i="6"/>
  <c r="BB163" i="6"/>
  <c r="Q163" i="6"/>
  <c r="GX163" i="6"/>
  <c r="EM163" i="6"/>
  <c r="CI163" i="6"/>
  <c r="AT163" i="6"/>
  <c r="EK163" i="6"/>
  <c r="CH163" i="6"/>
  <c r="AS163" i="6"/>
  <c r="JH163" i="6"/>
  <c r="GH163" i="6"/>
  <c r="DV163" i="6"/>
  <c r="BW163" i="6"/>
  <c r="AJ163" i="6"/>
  <c r="JJ163" i="6"/>
  <c r="GJ163" i="6"/>
  <c r="DW163" i="6"/>
  <c r="BX163" i="6"/>
  <c r="AK163" i="6"/>
  <c r="N163" i="6"/>
  <c r="JF171" i="6"/>
  <c r="IW171" i="6"/>
  <c r="IN171" i="6"/>
  <c r="IC171" i="6"/>
  <c r="HP171" i="6"/>
  <c r="HD171" i="6"/>
  <c r="GJ171" i="6"/>
  <c r="GA171" i="6"/>
  <c r="FN171" i="6"/>
  <c r="EZ171" i="6"/>
  <c r="EM171" i="6"/>
  <c r="EC171" i="6"/>
  <c r="DR171" i="6"/>
  <c r="DI171" i="6"/>
  <c r="CY171" i="6"/>
  <c r="CN171" i="6"/>
  <c r="CE171" i="6"/>
  <c r="BU171" i="6"/>
  <c r="BL171" i="6"/>
  <c r="BB171" i="6"/>
  <c r="AS171" i="6"/>
  <c r="AJ171" i="6"/>
  <c r="Z171" i="6"/>
  <c r="Q171" i="6"/>
  <c r="JE171" i="6"/>
  <c r="IV171" i="6"/>
  <c r="IM171" i="6"/>
  <c r="HZ171" i="6"/>
  <c r="HO171" i="6"/>
  <c r="HC171" i="6"/>
  <c r="GI171" i="6"/>
  <c r="FY171" i="6"/>
  <c r="FM171" i="6"/>
  <c r="EY171" i="6"/>
  <c r="EL171" i="6"/>
  <c r="DZ171" i="6"/>
  <c r="DQ171" i="6"/>
  <c r="CX171" i="6"/>
  <c r="CM171" i="6"/>
  <c r="CD171" i="6"/>
  <c r="BT171" i="6"/>
  <c r="BK171" i="6"/>
  <c r="BA171" i="6"/>
  <c r="AR171" i="6"/>
  <c r="AH171" i="6"/>
  <c r="Y171" i="6"/>
  <c r="P171" i="6"/>
  <c r="JD171" i="6"/>
  <c r="IT171" i="6"/>
  <c r="HX171" i="6"/>
  <c r="HM171" i="6"/>
  <c r="HB171" i="6"/>
  <c r="GS171" i="6"/>
  <c r="GH171" i="6"/>
  <c r="FV171" i="6"/>
  <c r="FJ171" i="6"/>
  <c r="EX171" i="6"/>
  <c r="EK171" i="6"/>
  <c r="DY171" i="6"/>
  <c r="DP171" i="6"/>
  <c r="DG171" i="6"/>
  <c r="CW171" i="6"/>
  <c r="CL171" i="6"/>
  <c r="CC171" i="6"/>
  <c r="BS171" i="6"/>
  <c r="BJ171" i="6"/>
  <c r="AZ171" i="6"/>
  <c r="AQ171" i="6"/>
  <c r="AG171" i="6"/>
  <c r="X171" i="6"/>
  <c r="JC171" i="6"/>
  <c r="IS171" i="6"/>
  <c r="IJ171" i="6"/>
  <c r="HW171" i="6"/>
  <c r="HL171" i="6"/>
  <c r="HA171" i="6"/>
  <c r="GP171" i="6"/>
  <c r="GG171" i="6"/>
  <c r="FU171" i="6"/>
  <c r="FG171" i="6"/>
  <c r="EW171" i="6"/>
  <c r="EJ171" i="6"/>
  <c r="DX171" i="6"/>
  <c r="DO171" i="6"/>
  <c r="DF171" i="6"/>
  <c r="CV171" i="6"/>
  <c r="CJ171" i="6"/>
  <c r="CB171" i="6"/>
  <c r="BR171" i="6"/>
  <c r="BH171" i="6"/>
  <c r="AY171" i="6"/>
  <c r="AP171" i="6"/>
  <c r="AF171" i="6"/>
  <c r="W171" i="6"/>
  <c r="JK171" i="6"/>
  <c r="JB171" i="6"/>
  <c r="IR171" i="6"/>
  <c r="II171" i="6"/>
  <c r="HU171" i="6"/>
  <c r="HK171" i="6"/>
  <c r="GO171" i="6"/>
  <c r="GF171" i="6"/>
  <c r="FT171" i="6"/>
  <c r="FF171" i="6"/>
  <c r="ES171" i="6"/>
  <c r="EG171" i="6"/>
  <c r="DW171" i="6"/>
  <c r="DN171" i="6"/>
  <c r="CS171" i="6"/>
  <c r="CI171" i="6"/>
  <c r="BZ171" i="6"/>
  <c r="BQ171" i="6"/>
  <c r="BG171" i="6"/>
  <c r="AW171" i="6"/>
  <c r="AO171" i="6"/>
  <c r="AE171" i="6"/>
  <c r="V171" i="6"/>
  <c r="JH171" i="6"/>
  <c r="IX171" i="6"/>
  <c r="IO171" i="6"/>
  <c r="HQ171" i="6"/>
  <c r="HE171" i="6"/>
  <c r="GB171" i="6"/>
  <c r="FO171" i="6"/>
  <c r="FC171" i="6"/>
  <c r="EP171" i="6"/>
  <c r="ED171" i="6"/>
  <c r="DS171" i="6"/>
  <c r="DJ171" i="6"/>
  <c r="CZ171" i="6"/>
  <c r="CO171" i="6"/>
  <c r="CF171" i="6"/>
  <c r="BW171" i="6"/>
  <c r="BM171" i="6"/>
  <c r="BC171" i="6"/>
  <c r="AT171" i="6"/>
  <c r="AK171" i="6"/>
  <c r="AB171" i="6"/>
  <c r="R171" i="6"/>
  <c r="IH171" i="6"/>
  <c r="GN171" i="6"/>
  <c r="ER171" i="6"/>
  <c r="DC171" i="6"/>
  <c r="BP171" i="6"/>
  <c r="AD171" i="6"/>
  <c r="IG171" i="6"/>
  <c r="EQ171" i="6"/>
  <c r="DB171" i="6"/>
  <c r="BO171" i="6"/>
  <c r="AC171" i="6"/>
  <c r="JJ171" i="6"/>
  <c r="HT171" i="6"/>
  <c r="EF171" i="6"/>
  <c r="CR171" i="6"/>
  <c r="BF171" i="6"/>
  <c r="JI171" i="6"/>
  <c r="HS171" i="6"/>
  <c r="GC171" i="6"/>
  <c r="EE171" i="6"/>
  <c r="CP171" i="6"/>
  <c r="BE171" i="6"/>
  <c r="IZ171" i="6"/>
  <c r="HJ171" i="6"/>
  <c r="FS171" i="6"/>
  <c r="DV171" i="6"/>
  <c r="CH171" i="6"/>
  <c r="AV171" i="6"/>
  <c r="IP171" i="6"/>
  <c r="GW171" i="6"/>
  <c r="FD171" i="6"/>
  <c r="DK171" i="6"/>
  <c r="BX171" i="6"/>
  <c r="AL171" i="6"/>
  <c r="FP171" i="6"/>
  <c r="FE171" i="6"/>
  <c r="DT171" i="6"/>
  <c r="DM171" i="6"/>
  <c r="IY171" i="6"/>
  <c r="CG171" i="6"/>
  <c r="GX171" i="6"/>
  <c r="AM171" i="6"/>
  <c r="IQ171" i="6"/>
  <c r="HG171" i="6"/>
  <c r="BY171" i="6"/>
  <c r="AU171" i="6"/>
  <c r="N171" i="6"/>
  <c r="JI179" i="6"/>
  <c r="IY179" i="6"/>
  <c r="IP179" i="6"/>
  <c r="IG179" i="6"/>
  <c r="HS179" i="6"/>
  <c r="HG179" i="6"/>
  <c r="GW179" i="6"/>
  <c r="GC179" i="6"/>
  <c r="FP179" i="6"/>
  <c r="FD179" i="6"/>
  <c r="EQ179" i="6"/>
  <c r="EE179" i="6"/>
  <c r="DT179" i="6"/>
  <c r="DK179" i="6"/>
  <c r="DB179" i="6"/>
  <c r="CP179" i="6"/>
  <c r="CG179" i="6"/>
  <c r="BX179" i="6"/>
  <c r="BO179" i="6"/>
  <c r="BE179" i="6"/>
  <c r="AU179" i="6"/>
  <c r="AL179" i="6"/>
  <c r="AC179" i="6"/>
  <c r="JH179" i="6"/>
  <c r="IX179" i="6"/>
  <c r="IO179" i="6"/>
  <c r="HQ179" i="6"/>
  <c r="HE179" i="6"/>
  <c r="GB179" i="6"/>
  <c r="FO179" i="6"/>
  <c r="FC179" i="6"/>
  <c r="EP179" i="6"/>
  <c r="ED179" i="6"/>
  <c r="DS179" i="6"/>
  <c r="DJ179" i="6"/>
  <c r="CZ179" i="6"/>
  <c r="CO179" i="6"/>
  <c r="CF179" i="6"/>
  <c r="BW179" i="6"/>
  <c r="BM179" i="6"/>
  <c r="BC179" i="6"/>
  <c r="AT179" i="6"/>
  <c r="AK179" i="6"/>
  <c r="AB179" i="6"/>
  <c r="R179" i="6"/>
  <c r="JF179" i="6"/>
  <c r="IW179" i="6"/>
  <c r="IN179" i="6"/>
  <c r="IC179" i="6"/>
  <c r="HP179" i="6"/>
  <c r="HD179" i="6"/>
  <c r="GJ179" i="6"/>
  <c r="GA179" i="6"/>
  <c r="FN179" i="6"/>
  <c r="EZ179" i="6"/>
  <c r="EM179" i="6"/>
  <c r="EC179" i="6"/>
  <c r="DR179" i="6"/>
  <c r="DI179" i="6"/>
  <c r="CY179" i="6"/>
  <c r="CN179" i="6"/>
  <c r="CE179" i="6"/>
  <c r="BU179" i="6"/>
  <c r="BL179" i="6"/>
  <c r="BB179" i="6"/>
  <c r="AS179" i="6"/>
  <c r="AJ179" i="6"/>
  <c r="Z179" i="6"/>
  <c r="Q179" i="6"/>
  <c r="JE179" i="6"/>
  <c r="IV179" i="6"/>
  <c r="IM179" i="6"/>
  <c r="HZ179" i="6"/>
  <c r="HO179" i="6"/>
  <c r="HC179" i="6"/>
  <c r="GI179" i="6"/>
  <c r="FY179" i="6"/>
  <c r="FM179" i="6"/>
  <c r="EY179" i="6"/>
  <c r="EL179" i="6"/>
  <c r="DZ179" i="6"/>
  <c r="DQ179" i="6"/>
  <c r="CX179" i="6"/>
  <c r="CM179" i="6"/>
  <c r="CD179" i="6"/>
  <c r="BT179" i="6"/>
  <c r="BK179" i="6"/>
  <c r="BA179" i="6"/>
  <c r="AR179" i="6"/>
  <c r="AH179" i="6"/>
  <c r="Y179" i="6"/>
  <c r="P179" i="6"/>
  <c r="JD179" i="6"/>
  <c r="IT179" i="6"/>
  <c r="HX179" i="6"/>
  <c r="HM179" i="6"/>
  <c r="HB179" i="6"/>
  <c r="GS179" i="6"/>
  <c r="GH179" i="6"/>
  <c r="FV179" i="6"/>
  <c r="FJ179" i="6"/>
  <c r="EX179" i="6"/>
  <c r="EK179" i="6"/>
  <c r="DY179" i="6"/>
  <c r="DP179" i="6"/>
  <c r="DG179" i="6"/>
  <c r="CW179" i="6"/>
  <c r="CL179" i="6"/>
  <c r="CC179" i="6"/>
  <c r="BS179" i="6"/>
  <c r="BJ179" i="6"/>
  <c r="AZ179" i="6"/>
  <c r="AQ179" i="6"/>
  <c r="AG179" i="6"/>
  <c r="X179" i="6"/>
  <c r="JC179" i="6"/>
  <c r="IS179" i="6"/>
  <c r="IJ179" i="6"/>
  <c r="HW179" i="6"/>
  <c r="HL179" i="6"/>
  <c r="HA179" i="6"/>
  <c r="GP179" i="6"/>
  <c r="GG179" i="6"/>
  <c r="FU179" i="6"/>
  <c r="FG179" i="6"/>
  <c r="EW179" i="6"/>
  <c r="EJ179" i="6"/>
  <c r="DX179" i="6"/>
  <c r="DO179" i="6"/>
  <c r="DF179" i="6"/>
  <c r="CV179" i="6"/>
  <c r="CJ179" i="6"/>
  <c r="CB179" i="6"/>
  <c r="BR179" i="6"/>
  <c r="BH179" i="6"/>
  <c r="AY179" i="6"/>
  <c r="AP179" i="6"/>
  <c r="AF179" i="6"/>
  <c r="W179" i="6"/>
  <c r="JJ179" i="6"/>
  <c r="HT179" i="6"/>
  <c r="EF179" i="6"/>
  <c r="CR179" i="6"/>
  <c r="BF179" i="6"/>
  <c r="JB179" i="6"/>
  <c r="HK179" i="6"/>
  <c r="FT179" i="6"/>
  <c r="DW179" i="6"/>
  <c r="CI179" i="6"/>
  <c r="AW179" i="6"/>
  <c r="IZ179" i="6"/>
  <c r="HJ179" i="6"/>
  <c r="FS179" i="6"/>
  <c r="DV179" i="6"/>
  <c r="CH179" i="6"/>
  <c r="AV179" i="6"/>
  <c r="IR179" i="6"/>
  <c r="FF179" i="6"/>
  <c r="DN179" i="6"/>
  <c r="BZ179" i="6"/>
  <c r="AO179" i="6"/>
  <c r="IQ179" i="6"/>
  <c r="GX179" i="6"/>
  <c r="FE179" i="6"/>
  <c r="DM179" i="6"/>
  <c r="BY179" i="6"/>
  <c r="AM179" i="6"/>
  <c r="II179" i="6"/>
  <c r="GO179" i="6"/>
  <c r="ES179" i="6"/>
  <c r="BQ179" i="6"/>
  <c r="AE179" i="6"/>
  <c r="IH179" i="6"/>
  <c r="GN179" i="6"/>
  <c r="ER179" i="6"/>
  <c r="DC179" i="6"/>
  <c r="BP179" i="6"/>
  <c r="AD179" i="6"/>
  <c r="V179" i="6"/>
  <c r="JK179" i="6"/>
  <c r="HU179" i="6"/>
  <c r="GF179" i="6"/>
  <c r="BG179" i="6"/>
  <c r="EG179" i="6"/>
  <c r="CS179" i="6"/>
  <c r="N179" i="6"/>
  <c r="JH187" i="6"/>
  <c r="IX187" i="6"/>
  <c r="IO187" i="6"/>
  <c r="HQ187" i="6"/>
  <c r="HE187" i="6"/>
  <c r="JF187" i="6"/>
  <c r="IW187" i="6"/>
  <c r="IN187" i="6"/>
  <c r="IC187" i="6"/>
  <c r="HP187" i="6"/>
  <c r="HD187" i="6"/>
  <c r="JE187" i="6"/>
  <c r="IV187" i="6"/>
  <c r="IM187" i="6"/>
  <c r="HZ187" i="6"/>
  <c r="HO187" i="6"/>
  <c r="HC187" i="6"/>
  <c r="JD187" i="6"/>
  <c r="IT187" i="6"/>
  <c r="HX187" i="6"/>
  <c r="HM187" i="6"/>
  <c r="HB187" i="6"/>
  <c r="GS187" i="6"/>
  <c r="JC187" i="6"/>
  <c r="IS187" i="6"/>
  <c r="IJ187" i="6"/>
  <c r="HW187" i="6"/>
  <c r="HL187" i="6"/>
  <c r="HA187" i="6"/>
  <c r="GP187" i="6"/>
  <c r="IY187" i="6"/>
  <c r="HT187" i="6"/>
  <c r="GO187" i="6"/>
  <c r="GF187" i="6"/>
  <c r="FT187" i="6"/>
  <c r="FF187" i="6"/>
  <c r="ES187" i="6"/>
  <c r="EG187" i="6"/>
  <c r="DW187" i="6"/>
  <c r="DN187" i="6"/>
  <c r="CS187" i="6"/>
  <c r="CI187" i="6"/>
  <c r="BZ187" i="6"/>
  <c r="BQ187" i="6"/>
  <c r="BG187" i="6"/>
  <c r="AW187" i="6"/>
  <c r="AO187" i="6"/>
  <c r="AE187" i="6"/>
  <c r="V187" i="6"/>
  <c r="IR187" i="6"/>
  <c r="HS187" i="6"/>
  <c r="GN187" i="6"/>
  <c r="FS187" i="6"/>
  <c r="FE187" i="6"/>
  <c r="ER187" i="6"/>
  <c r="EF187" i="6"/>
  <c r="DV187" i="6"/>
  <c r="DM187" i="6"/>
  <c r="DC187" i="6"/>
  <c r="CR187" i="6"/>
  <c r="CH187" i="6"/>
  <c r="BY187" i="6"/>
  <c r="BP187" i="6"/>
  <c r="BF187" i="6"/>
  <c r="AV187" i="6"/>
  <c r="AM187" i="6"/>
  <c r="AD187" i="6"/>
  <c r="IQ187" i="6"/>
  <c r="HK187" i="6"/>
  <c r="GC187" i="6"/>
  <c r="FP187" i="6"/>
  <c r="FD187" i="6"/>
  <c r="EQ187" i="6"/>
  <c r="EE187" i="6"/>
  <c r="DT187" i="6"/>
  <c r="DK187" i="6"/>
  <c r="DB187" i="6"/>
  <c r="CP187" i="6"/>
  <c r="CG187" i="6"/>
  <c r="BX187" i="6"/>
  <c r="BO187" i="6"/>
  <c r="BE187" i="6"/>
  <c r="AU187" i="6"/>
  <c r="AL187" i="6"/>
  <c r="AC187" i="6"/>
  <c r="JK187" i="6"/>
  <c r="IP187" i="6"/>
  <c r="HJ187" i="6"/>
  <c r="GB187" i="6"/>
  <c r="FO187" i="6"/>
  <c r="FC187" i="6"/>
  <c r="EP187" i="6"/>
  <c r="ED187" i="6"/>
  <c r="DS187" i="6"/>
  <c r="DJ187" i="6"/>
  <c r="CZ187" i="6"/>
  <c r="CO187" i="6"/>
  <c r="CF187" i="6"/>
  <c r="BW187" i="6"/>
  <c r="BM187" i="6"/>
  <c r="BC187" i="6"/>
  <c r="AT187" i="6"/>
  <c r="AK187" i="6"/>
  <c r="AB187" i="6"/>
  <c r="R187" i="6"/>
  <c r="JJ187" i="6"/>
  <c r="II187" i="6"/>
  <c r="HG187" i="6"/>
  <c r="GJ187" i="6"/>
  <c r="GA187" i="6"/>
  <c r="FN187" i="6"/>
  <c r="EZ187" i="6"/>
  <c r="EM187" i="6"/>
  <c r="EC187" i="6"/>
  <c r="DR187" i="6"/>
  <c r="DI187" i="6"/>
  <c r="CY187" i="6"/>
  <c r="CN187" i="6"/>
  <c r="CE187" i="6"/>
  <c r="BU187" i="6"/>
  <c r="BL187" i="6"/>
  <c r="BB187" i="6"/>
  <c r="AS187" i="6"/>
  <c r="AJ187" i="6"/>
  <c r="Z187" i="6"/>
  <c r="Q187" i="6"/>
  <c r="JI187" i="6"/>
  <c r="IH187" i="6"/>
  <c r="GI187" i="6"/>
  <c r="FY187" i="6"/>
  <c r="FM187" i="6"/>
  <c r="EY187" i="6"/>
  <c r="EL187" i="6"/>
  <c r="DZ187" i="6"/>
  <c r="DQ187" i="6"/>
  <c r="CX187" i="6"/>
  <c r="CM187" i="6"/>
  <c r="CD187" i="6"/>
  <c r="BT187" i="6"/>
  <c r="BK187" i="6"/>
  <c r="BA187" i="6"/>
  <c r="AR187" i="6"/>
  <c r="AH187" i="6"/>
  <c r="Y187" i="6"/>
  <c r="P187" i="6"/>
  <c r="IZ187" i="6"/>
  <c r="HU187" i="6"/>
  <c r="GW187" i="6"/>
  <c r="GG187" i="6"/>
  <c r="FU187" i="6"/>
  <c r="FG187" i="6"/>
  <c r="EW187" i="6"/>
  <c r="EJ187" i="6"/>
  <c r="DX187" i="6"/>
  <c r="DO187" i="6"/>
  <c r="DF187" i="6"/>
  <c r="CV187" i="6"/>
  <c r="CJ187" i="6"/>
  <c r="CB187" i="6"/>
  <c r="BR187" i="6"/>
  <c r="BH187" i="6"/>
  <c r="AY187" i="6"/>
  <c r="AP187" i="6"/>
  <c r="AF187" i="6"/>
  <c r="W187" i="6"/>
  <c r="JB187" i="6"/>
  <c r="DY187" i="6"/>
  <c r="AZ187" i="6"/>
  <c r="IG187" i="6"/>
  <c r="DP187" i="6"/>
  <c r="AQ187" i="6"/>
  <c r="GX187" i="6"/>
  <c r="DG187" i="6"/>
  <c r="AG187" i="6"/>
  <c r="GH187" i="6"/>
  <c r="CW187" i="6"/>
  <c r="X187" i="6"/>
  <c r="FV187" i="6"/>
  <c r="CL187" i="6"/>
  <c r="FJ187" i="6"/>
  <c r="CC187" i="6"/>
  <c r="EX187" i="6"/>
  <c r="BS187" i="6"/>
  <c r="EK187" i="6"/>
  <c r="BJ187" i="6"/>
  <c r="N187" i="6"/>
  <c r="JJ195" i="6"/>
  <c r="IZ195" i="6"/>
  <c r="IQ195" i="6"/>
  <c r="IH195" i="6"/>
  <c r="HT195" i="6"/>
  <c r="HJ195" i="6"/>
  <c r="GX195" i="6"/>
  <c r="GN195" i="6"/>
  <c r="FS195" i="6"/>
  <c r="FE195" i="6"/>
  <c r="ER195" i="6"/>
  <c r="EF195" i="6"/>
  <c r="DV195" i="6"/>
  <c r="DM195" i="6"/>
  <c r="DC195" i="6"/>
  <c r="CR195" i="6"/>
  <c r="CH195" i="6"/>
  <c r="BY195" i="6"/>
  <c r="BP195" i="6"/>
  <c r="BF195" i="6"/>
  <c r="AV195" i="6"/>
  <c r="AM195" i="6"/>
  <c r="AD195" i="6"/>
  <c r="JI195" i="6"/>
  <c r="IY195" i="6"/>
  <c r="IP195" i="6"/>
  <c r="IG195" i="6"/>
  <c r="HS195" i="6"/>
  <c r="HG195" i="6"/>
  <c r="GW195" i="6"/>
  <c r="GC195" i="6"/>
  <c r="FP195" i="6"/>
  <c r="FD195" i="6"/>
  <c r="EQ195" i="6"/>
  <c r="EE195" i="6"/>
  <c r="DT195" i="6"/>
  <c r="DK195" i="6"/>
  <c r="DB195" i="6"/>
  <c r="CP195" i="6"/>
  <c r="CG195" i="6"/>
  <c r="BX195" i="6"/>
  <c r="BO195" i="6"/>
  <c r="BE195" i="6"/>
  <c r="AU195" i="6"/>
  <c r="AL195" i="6"/>
  <c r="AC195" i="6"/>
  <c r="JH195" i="6"/>
  <c r="IX195" i="6"/>
  <c r="IO195" i="6"/>
  <c r="HQ195" i="6"/>
  <c r="HE195" i="6"/>
  <c r="GB195" i="6"/>
  <c r="FO195" i="6"/>
  <c r="FC195" i="6"/>
  <c r="EP195" i="6"/>
  <c r="ED195" i="6"/>
  <c r="DS195" i="6"/>
  <c r="DJ195" i="6"/>
  <c r="CZ195" i="6"/>
  <c r="CO195" i="6"/>
  <c r="CF195" i="6"/>
  <c r="BW195" i="6"/>
  <c r="BM195" i="6"/>
  <c r="BC195" i="6"/>
  <c r="AT195" i="6"/>
  <c r="AK195" i="6"/>
  <c r="AB195" i="6"/>
  <c r="R195" i="6"/>
  <c r="JE195" i="6"/>
  <c r="IV195" i="6"/>
  <c r="IM195" i="6"/>
  <c r="HZ195" i="6"/>
  <c r="HO195" i="6"/>
  <c r="HC195" i="6"/>
  <c r="GI195" i="6"/>
  <c r="FY195" i="6"/>
  <c r="FM195" i="6"/>
  <c r="EY195" i="6"/>
  <c r="EL195" i="6"/>
  <c r="DZ195" i="6"/>
  <c r="DQ195" i="6"/>
  <c r="CX195" i="6"/>
  <c r="CM195" i="6"/>
  <c r="CD195" i="6"/>
  <c r="BT195" i="6"/>
  <c r="BK195" i="6"/>
  <c r="BA195" i="6"/>
  <c r="AR195" i="6"/>
  <c r="AH195" i="6"/>
  <c r="Y195" i="6"/>
  <c r="P195" i="6"/>
  <c r="JD195" i="6"/>
  <c r="IT195" i="6"/>
  <c r="HX195" i="6"/>
  <c r="HM195" i="6"/>
  <c r="HB195" i="6"/>
  <c r="GS195" i="6"/>
  <c r="GH195" i="6"/>
  <c r="FV195" i="6"/>
  <c r="FJ195" i="6"/>
  <c r="EX195" i="6"/>
  <c r="EK195" i="6"/>
  <c r="DY195" i="6"/>
  <c r="DP195" i="6"/>
  <c r="DG195" i="6"/>
  <c r="CW195" i="6"/>
  <c r="CL195" i="6"/>
  <c r="CC195" i="6"/>
  <c r="BS195" i="6"/>
  <c r="BJ195" i="6"/>
  <c r="AZ195" i="6"/>
  <c r="AQ195" i="6"/>
  <c r="AG195" i="6"/>
  <c r="X195" i="6"/>
  <c r="JK195" i="6"/>
  <c r="JB195" i="6"/>
  <c r="IR195" i="6"/>
  <c r="II195" i="6"/>
  <c r="HU195" i="6"/>
  <c r="HK195" i="6"/>
  <c r="GO195" i="6"/>
  <c r="GF195" i="6"/>
  <c r="FT195" i="6"/>
  <c r="FF195" i="6"/>
  <c r="ES195" i="6"/>
  <c r="EG195" i="6"/>
  <c r="DW195" i="6"/>
  <c r="DN195" i="6"/>
  <c r="CS195" i="6"/>
  <c r="CI195" i="6"/>
  <c r="BZ195" i="6"/>
  <c r="BQ195" i="6"/>
  <c r="BG195" i="6"/>
  <c r="AW195" i="6"/>
  <c r="AO195" i="6"/>
  <c r="AE195" i="6"/>
  <c r="V195" i="6"/>
  <c r="JF195" i="6"/>
  <c r="HP195" i="6"/>
  <c r="GA195" i="6"/>
  <c r="EC195" i="6"/>
  <c r="CN195" i="6"/>
  <c r="BB195" i="6"/>
  <c r="Q195" i="6"/>
  <c r="JC195" i="6"/>
  <c r="HL195" i="6"/>
  <c r="FU195" i="6"/>
  <c r="DX195" i="6"/>
  <c r="CJ195" i="6"/>
  <c r="AY195" i="6"/>
  <c r="IW195" i="6"/>
  <c r="HD195" i="6"/>
  <c r="FN195" i="6"/>
  <c r="DR195" i="6"/>
  <c r="CE195" i="6"/>
  <c r="AS195" i="6"/>
  <c r="IS195" i="6"/>
  <c r="HA195" i="6"/>
  <c r="FG195" i="6"/>
  <c r="DO195" i="6"/>
  <c r="CB195" i="6"/>
  <c r="AP195" i="6"/>
  <c r="IN195" i="6"/>
  <c r="EZ195" i="6"/>
  <c r="DI195" i="6"/>
  <c r="BU195" i="6"/>
  <c r="AJ195" i="6"/>
  <c r="IJ195" i="6"/>
  <c r="GP195" i="6"/>
  <c r="EW195" i="6"/>
  <c r="DF195" i="6"/>
  <c r="BR195" i="6"/>
  <c r="AF195" i="6"/>
  <c r="HW195" i="6"/>
  <c r="GG195" i="6"/>
  <c r="EJ195" i="6"/>
  <c r="CV195" i="6"/>
  <c r="BH195" i="6"/>
  <c r="W195" i="6"/>
  <c r="IC195" i="6"/>
  <c r="GJ195" i="6"/>
  <c r="EM195" i="6"/>
  <c r="CY195" i="6"/>
  <c r="BL195" i="6"/>
  <c r="Z195" i="6"/>
  <c r="N195" i="6"/>
  <c r="JI49" i="6"/>
  <c r="IY49" i="6"/>
  <c r="IP49" i="6"/>
  <c r="IG49" i="6"/>
  <c r="HS49" i="6"/>
  <c r="HG49" i="6"/>
  <c r="GW49" i="6"/>
  <c r="GC49" i="6"/>
  <c r="FP49" i="6"/>
  <c r="FD49" i="6"/>
  <c r="EQ49" i="6"/>
  <c r="EE49" i="6"/>
  <c r="DT49" i="6"/>
  <c r="DK49" i="6"/>
  <c r="DB49" i="6"/>
  <c r="CP49" i="6"/>
  <c r="CG49" i="6"/>
  <c r="BX49" i="6"/>
  <c r="BO49" i="6"/>
  <c r="BE49" i="6"/>
  <c r="AU49" i="6"/>
  <c r="AL49" i="6"/>
  <c r="AC49" i="6"/>
  <c r="JH49" i="6"/>
  <c r="IX49" i="6"/>
  <c r="IO49" i="6"/>
  <c r="HQ49" i="6"/>
  <c r="HE49" i="6"/>
  <c r="GB49" i="6"/>
  <c r="FO49" i="6"/>
  <c r="FC49" i="6"/>
  <c r="EP49" i="6"/>
  <c r="ED49" i="6"/>
  <c r="DS49" i="6"/>
  <c r="DJ49" i="6"/>
  <c r="CZ49" i="6"/>
  <c r="CO49" i="6"/>
  <c r="CF49" i="6"/>
  <c r="BW49" i="6"/>
  <c r="BM49" i="6"/>
  <c r="BC49" i="6"/>
  <c r="AT49" i="6"/>
  <c r="AK49" i="6"/>
  <c r="AB49" i="6"/>
  <c r="R49" i="6"/>
  <c r="JF49" i="6"/>
  <c r="IW49" i="6"/>
  <c r="IN49" i="6"/>
  <c r="IC49" i="6"/>
  <c r="HP49" i="6"/>
  <c r="HD49" i="6"/>
  <c r="GJ49" i="6"/>
  <c r="GA49" i="6"/>
  <c r="FN49" i="6"/>
  <c r="EZ49" i="6"/>
  <c r="EM49" i="6"/>
  <c r="EC49" i="6"/>
  <c r="DR49" i="6"/>
  <c r="DI49" i="6"/>
  <c r="CY49" i="6"/>
  <c r="CN49" i="6"/>
  <c r="CE49" i="6"/>
  <c r="BU49" i="6"/>
  <c r="BL49" i="6"/>
  <c r="BB49" i="6"/>
  <c r="AS49" i="6"/>
  <c r="AJ49" i="6"/>
  <c r="Z49" i="6"/>
  <c r="Q49" i="6"/>
  <c r="JE49" i="6"/>
  <c r="IV49" i="6"/>
  <c r="IM49" i="6"/>
  <c r="HZ49" i="6"/>
  <c r="HO49" i="6"/>
  <c r="HC49" i="6"/>
  <c r="GI49" i="6"/>
  <c r="FY49" i="6"/>
  <c r="FM49" i="6"/>
  <c r="EY49" i="6"/>
  <c r="EL49" i="6"/>
  <c r="DZ49" i="6"/>
  <c r="DQ49" i="6"/>
  <c r="CX49" i="6"/>
  <c r="CM49" i="6"/>
  <c r="CD49" i="6"/>
  <c r="BT49" i="6"/>
  <c r="BK49" i="6"/>
  <c r="BA49" i="6"/>
  <c r="AR49" i="6"/>
  <c r="AH49" i="6"/>
  <c r="Y49" i="6"/>
  <c r="P49" i="6"/>
  <c r="JD49" i="6"/>
  <c r="IT49" i="6"/>
  <c r="HX49" i="6"/>
  <c r="HM49" i="6"/>
  <c r="HB49" i="6"/>
  <c r="GS49" i="6"/>
  <c r="GH49" i="6"/>
  <c r="FV49" i="6"/>
  <c r="FJ49" i="6"/>
  <c r="EX49" i="6"/>
  <c r="EK49" i="6"/>
  <c r="DY49" i="6"/>
  <c r="DP49" i="6"/>
  <c r="DG49" i="6"/>
  <c r="CW49" i="6"/>
  <c r="CL49" i="6"/>
  <c r="CC49" i="6"/>
  <c r="BS49" i="6"/>
  <c r="BJ49" i="6"/>
  <c r="AZ49" i="6"/>
  <c r="AQ49" i="6"/>
  <c r="AG49" i="6"/>
  <c r="X49" i="6"/>
  <c r="JC49" i="6"/>
  <c r="IS49" i="6"/>
  <c r="IJ49" i="6"/>
  <c r="HW49" i="6"/>
  <c r="HL49" i="6"/>
  <c r="HA49" i="6"/>
  <c r="GP49" i="6"/>
  <c r="GG49" i="6"/>
  <c r="FU49" i="6"/>
  <c r="FG49" i="6"/>
  <c r="EW49" i="6"/>
  <c r="EJ49" i="6"/>
  <c r="DX49" i="6"/>
  <c r="DO49" i="6"/>
  <c r="DF49" i="6"/>
  <c r="CV49" i="6"/>
  <c r="CJ49" i="6"/>
  <c r="CB49" i="6"/>
  <c r="BR49" i="6"/>
  <c r="BH49" i="6"/>
  <c r="AY49" i="6"/>
  <c r="AP49" i="6"/>
  <c r="AF49" i="6"/>
  <c r="W49" i="6"/>
  <c r="JJ49" i="6"/>
  <c r="IZ49" i="6"/>
  <c r="IQ49" i="6"/>
  <c r="IH49" i="6"/>
  <c r="HT49" i="6"/>
  <c r="HJ49" i="6"/>
  <c r="GX49" i="6"/>
  <c r="GN49" i="6"/>
  <c r="FS49" i="6"/>
  <c r="FE49" i="6"/>
  <c r="ER49" i="6"/>
  <c r="EF49" i="6"/>
  <c r="DV49" i="6"/>
  <c r="DM49" i="6"/>
  <c r="DC49" i="6"/>
  <c r="CR49" i="6"/>
  <c r="CH49" i="6"/>
  <c r="BY49" i="6"/>
  <c r="BP49" i="6"/>
  <c r="BF49" i="6"/>
  <c r="AV49" i="6"/>
  <c r="AM49" i="6"/>
  <c r="AD49" i="6"/>
  <c r="JB49" i="6"/>
  <c r="FT49" i="6"/>
  <c r="CI49" i="6"/>
  <c r="IR49" i="6"/>
  <c r="FF49" i="6"/>
  <c r="BZ49" i="6"/>
  <c r="II49" i="6"/>
  <c r="ES49" i="6"/>
  <c r="BQ49" i="6"/>
  <c r="HU49" i="6"/>
  <c r="EG49" i="6"/>
  <c r="BG49" i="6"/>
  <c r="HK49" i="6"/>
  <c r="DW49" i="6"/>
  <c r="AW49" i="6"/>
  <c r="JK49" i="6"/>
  <c r="GF49" i="6"/>
  <c r="CS49" i="6"/>
  <c r="V49" i="6"/>
  <c r="AO49" i="6"/>
  <c r="AE49" i="6"/>
  <c r="N49" i="6"/>
  <c r="GO49" i="6"/>
  <c r="DN49" i="6"/>
  <c r="JK105" i="6"/>
  <c r="JB105" i="6"/>
  <c r="IR105" i="6"/>
  <c r="II105" i="6"/>
  <c r="HU105" i="6"/>
  <c r="HK105" i="6"/>
  <c r="GO105" i="6"/>
  <c r="GF105" i="6"/>
  <c r="FT105" i="6"/>
  <c r="FF105" i="6"/>
  <c r="ES105" i="6"/>
  <c r="EG105" i="6"/>
  <c r="DW105" i="6"/>
  <c r="DN105" i="6"/>
  <c r="CS105" i="6"/>
  <c r="CI105" i="6"/>
  <c r="BZ105" i="6"/>
  <c r="BQ105" i="6"/>
  <c r="BG105" i="6"/>
  <c r="AW105" i="6"/>
  <c r="AO105" i="6"/>
  <c r="AE105" i="6"/>
  <c r="V105" i="6"/>
  <c r="JJ105" i="6"/>
  <c r="IZ105" i="6"/>
  <c r="IQ105" i="6"/>
  <c r="IH105" i="6"/>
  <c r="HT105" i="6"/>
  <c r="HJ105" i="6"/>
  <c r="GX105" i="6"/>
  <c r="GN105" i="6"/>
  <c r="FS105" i="6"/>
  <c r="FE105" i="6"/>
  <c r="ER105" i="6"/>
  <c r="EF105" i="6"/>
  <c r="DV105" i="6"/>
  <c r="DM105" i="6"/>
  <c r="DC105" i="6"/>
  <c r="CR105" i="6"/>
  <c r="CH105" i="6"/>
  <c r="BY105" i="6"/>
  <c r="BP105" i="6"/>
  <c r="BF105" i="6"/>
  <c r="AV105" i="6"/>
  <c r="AM105" i="6"/>
  <c r="AD105" i="6"/>
  <c r="JI105" i="6"/>
  <c r="IY105" i="6"/>
  <c r="IP105" i="6"/>
  <c r="IG105" i="6"/>
  <c r="HS105" i="6"/>
  <c r="HG105" i="6"/>
  <c r="GW105" i="6"/>
  <c r="GC105" i="6"/>
  <c r="FP105" i="6"/>
  <c r="FD105" i="6"/>
  <c r="EQ105" i="6"/>
  <c r="EE105" i="6"/>
  <c r="DT105" i="6"/>
  <c r="DK105" i="6"/>
  <c r="DB105" i="6"/>
  <c r="CP105" i="6"/>
  <c r="CG105" i="6"/>
  <c r="BX105" i="6"/>
  <c r="BO105" i="6"/>
  <c r="BE105" i="6"/>
  <c r="AU105" i="6"/>
  <c r="AL105" i="6"/>
  <c r="AC105" i="6"/>
  <c r="JH105" i="6"/>
  <c r="IX105" i="6"/>
  <c r="IO105" i="6"/>
  <c r="HQ105" i="6"/>
  <c r="HE105" i="6"/>
  <c r="GB105" i="6"/>
  <c r="FO105" i="6"/>
  <c r="FC105" i="6"/>
  <c r="EP105" i="6"/>
  <c r="ED105" i="6"/>
  <c r="DS105" i="6"/>
  <c r="DJ105" i="6"/>
  <c r="CZ105" i="6"/>
  <c r="CO105" i="6"/>
  <c r="CF105" i="6"/>
  <c r="BW105" i="6"/>
  <c r="BM105" i="6"/>
  <c r="BC105" i="6"/>
  <c r="AT105" i="6"/>
  <c r="AK105" i="6"/>
  <c r="AB105" i="6"/>
  <c r="R105" i="6"/>
  <c r="JF105" i="6"/>
  <c r="IW105" i="6"/>
  <c r="IN105" i="6"/>
  <c r="IC105" i="6"/>
  <c r="HP105" i="6"/>
  <c r="HD105" i="6"/>
  <c r="GJ105" i="6"/>
  <c r="GA105" i="6"/>
  <c r="FN105" i="6"/>
  <c r="EZ105" i="6"/>
  <c r="EM105" i="6"/>
  <c r="EC105" i="6"/>
  <c r="DR105" i="6"/>
  <c r="DI105" i="6"/>
  <c r="CY105" i="6"/>
  <c r="CN105" i="6"/>
  <c r="CE105" i="6"/>
  <c r="BU105" i="6"/>
  <c r="BL105" i="6"/>
  <c r="BB105" i="6"/>
  <c r="AS105" i="6"/>
  <c r="AJ105" i="6"/>
  <c r="Z105" i="6"/>
  <c r="Q105" i="6"/>
  <c r="JC105" i="6"/>
  <c r="IS105" i="6"/>
  <c r="IJ105" i="6"/>
  <c r="HW105" i="6"/>
  <c r="HL105" i="6"/>
  <c r="HA105" i="6"/>
  <c r="GP105" i="6"/>
  <c r="GG105" i="6"/>
  <c r="FU105" i="6"/>
  <c r="FG105" i="6"/>
  <c r="EW105" i="6"/>
  <c r="EJ105" i="6"/>
  <c r="DX105" i="6"/>
  <c r="DO105" i="6"/>
  <c r="DF105" i="6"/>
  <c r="CV105" i="6"/>
  <c r="CJ105" i="6"/>
  <c r="CB105" i="6"/>
  <c r="BR105" i="6"/>
  <c r="BH105" i="6"/>
  <c r="AY105" i="6"/>
  <c r="AP105" i="6"/>
  <c r="AF105" i="6"/>
  <c r="W105" i="6"/>
  <c r="IM105" i="6"/>
  <c r="EY105" i="6"/>
  <c r="BT105" i="6"/>
  <c r="AH105" i="6"/>
  <c r="GS105" i="6"/>
  <c r="EX105" i="6"/>
  <c r="DG105" i="6"/>
  <c r="BS105" i="6"/>
  <c r="AG105" i="6"/>
  <c r="HZ105" i="6"/>
  <c r="GI105" i="6"/>
  <c r="EL105" i="6"/>
  <c r="CX105" i="6"/>
  <c r="BK105" i="6"/>
  <c r="Y105" i="6"/>
  <c r="HX105" i="6"/>
  <c r="GH105" i="6"/>
  <c r="EK105" i="6"/>
  <c r="CW105" i="6"/>
  <c r="BJ105" i="6"/>
  <c r="X105" i="6"/>
  <c r="JE105" i="6"/>
  <c r="HO105" i="6"/>
  <c r="FY105" i="6"/>
  <c r="DZ105" i="6"/>
  <c r="CM105" i="6"/>
  <c r="BA105" i="6"/>
  <c r="P105" i="6"/>
  <c r="JD105" i="6"/>
  <c r="HM105" i="6"/>
  <c r="FV105" i="6"/>
  <c r="DY105" i="6"/>
  <c r="CL105" i="6"/>
  <c r="AZ105" i="6"/>
  <c r="IT105" i="6"/>
  <c r="HB105" i="6"/>
  <c r="FJ105" i="6"/>
  <c r="DP105" i="6"/>
  <c r="CC105" i="6"/>
  <c r="AQ105" i="6"/>
  <c r="DQ105" i="6"/>
  <c r="CD105" i="6"/>
  <c r="AR105" i="6"/>
  <c r="FM105" i="6"/>
  <c r="HC105" i="6"/>
  <c r="IV105" i="6"/>
  <c r="N105" i="6"/>
  <c r="JD161" i="6"/>
  <c r="IT161" i="6"/>
  <c r="HX161" i="6"/>
  <c r="HM161" i="6"/>
  <c r="HB161" i="6"/>
  <c r="GS161" i="6"/>
  <c r="GH161" i="6"/>
  <c r="FV161" i="6"/>
  <c r="FJ161" i="6"/>
  <c r="EX161" i="6"/>
  <c r="EK161" i="6"/>
  <c r="DY161" i="6"/>
  <c r="DP161" i="6"/>
  <c r="DG161" i="6"/>
  <c r="CW161" i="6"/>
  <c r="CL161" i="6"/>
  <c r="CC161" i="6"/>
  <c r="BS161" i="6"/>
  <c r="BJ161" i="6"/>
  <c r="AZ161" i="6"/>
  <c r="AQ161" i="6"/>
  <c r="AG161" i="6"/>
  <c r="X161" i="6"/>
  <c r="JC161" i="6"/>
  <c r="IS161" i="6"/>
  <c r="IJ161" i="6"/>
  <c r="HW161" i="6"/>
  <c r="HL161" i="6"/>
  <c r="HA161" i="6"/>
  <c r="GP161" i="6"/>
  <c r="GG161" i="6"/>
  <c r="FU161" i="6"/>
  <c r="FG161" i="6"/>
  <c r="EW161" i="6"/>
  <c r="EJ161" i="6"/>
  <c r="DX161" i="6"/>
  <c r="DO161" i="6"/>
  <c r="DF161" i="6"/>
  <c r="CV161" i="6"/>
  <c r="CJ161" i="6"/>
  <c r="CB161" i="6"/>
  <c r="BR161" i="6"/>
  <c r="BH161" i="6"/>
  <c r="AY161" i="6"/>
  <c r="AP161" i="6"/>
  <c r="AF161" i="6"/>
  <c r="W161" i="6"/>
  <c r="JK161" i="6"/>
  <c r="JB161" i="6"/>
  <c r="IR161" i="6"/>
  <c r="II161" i="6"/>
  <c r="HU161" i="6"/>
  <c r="HK161" i="6"/>
  <c r="GO161" i="6"/>
  <c r="GF161" i="6"/>
  <c r="FT161" i="6"/>
  <c r="FF161" i="6"/>
  <c r="ES161" i="6"/>
  <c r="EG161" i="6"/>
  <c r="DW161" i="6"/>
  <c r="DN161" i="6"/>
  <c r="CS161" i="6"/>
  <c r="CI161" i="6"/>
  <c r="BZ161" i="6"/>
  <c r="BQ161" i="6"/>
  <c r="BG161" i="6"/>
  <c r="AW161" i="6"/>
  <c r="AO161" i="6"/>
  <c r="AE161" i="6"/>
  <c r="V161" i="6"/>
  <c r="JJ161" i="6"/>
  <c r="IZ161" i="6"/>
  <c r="IQ161" i="6"/>
  <c r="IH161" i="6"/>
  <c r="HT161" i="6"/>
  <c r="HJ161" i="6"/>
  <c r="GX161" i="6"/>
  <c r="GN161" i="6"/>
  <c r="FS161" i="6"/>
  <c r="FE161" i="6"/>
  <c r="ER161" i="6"/>
  <c r="EF161" i="6"/>
  <c r="DV161" i="6"/>
  <c r="DM161" i="6"/>
  <c r="DC161" i="6"/>
  <c r="CR161" i="6"/>
  <c r="CH161" i="6"/>
  <c r="BY161" i="6"/>
  <c r="BP161" i="6"/>
  <c r="BF161" i="6"/>
  <c r="AV161" i="6"/>
  <c r="AM161" i="6"/>
  <c r="AD161" i="6"/>
  <c r="JI161" i="6"/>
  <c r="IY161" i="6"/>
  <c r="IP161" i="6"/>
  <c r="IG161" i="6"/>
  <c r="HS161" i="6"/>
  <c r="HG161" i="6"/>
  <c r="GW161" i="6"/>
  <c r="GC161" i="6"/>
  <c r="FP161" i="6"/>
  <c r="FD161" i="6"/>
  <c r="EQ161" i="6"/>
  <c r="EE161" i="6"/>
  <c r="DT161" i="6"/>
  <c r="DK161" i="6"/>
  <c r="DB161" i="6"/>
  <c r="CP161" i="6"/>
  <c r="CG161" i="6"/>
  <c r="BX161" i="6"/>
  <c r="BO161" i="6"/>
  <c r="BE161" i="6"/>
  <c r="AU161" i="6"/>
  <c r="AL161" i="6"/>
  <c r="AC161" i="6"/>
  <c r="JE161" i="6"/>
  <c r="IV161" i="6"/>
  <c r="IM161" i="6"/>
  <c r="HZ161" i="6"/>
  <c r="HO161" i="6"/>
  <c r="HC161" i="6"/>
  <c r="GI161" i="6"/>
  <c r="FY161" i="6"/>
  <c r="FM161" i="6"/>
  <c r="EY161" i="6"/>
  <c r="EL161" i="6"/>
  <c r="DZ161" i="6"/>
  <c r="DQ161" i="6"/>
  <c r="CX161" i="6"/>
  <c r="CM161" i="6"/>
  <c r="CD161" i="6"/>
  <c r="BT161" i="6"/>
  <c r="BK161" i="6"/>
  <c r="BA161" i="6"/>
  <c r="AR161" i="6"/>
  <c r="AH161" i="6"/>
  <c r="Y161" i="6"/>
  <c r="P161" i="6"/>
  <c r="IX161" i="6"/>
  <c r="HE161" i="6"/>
  <c r="FO161" i="6"/>
  <c r="DS161" i="6"/>
  <c r="CF161" i="6"/>
  <c r="AT161" i="6"/>
  <c r="IW161" i="6"/>
  <c r="HD161" i="6"/>
  <c r="FN161" i="6"/>
  <c r="DR161" i="6"/>
  <c r="CE161" i="6"/>
  <c r="AS161" i="6"/>
  <c r="IO161" i="6"/>
  <c r="FC161" i="6"/>
  <c r="DJ161" i="6"/>
  <c r="BW161" i="6"/>
  <c r="AK161" i="6"/>
  <c r="IN161" i="6"/>
  <c r="EZ161" i="6"/>
  <c r="DI161" i="6"/>
  <c r="BU161" i="6"/>
  <c r="AJ161" i="6"/>
  <c r="EP161" i="6"/>
  <c r="CZ161" i="6"/>
  <c r="BM161" i="6"/>
  <c r="AB161" i="6"/>
  <c r="IC161" i="6"/>
  <c r="GJ161" i="6"/>
  <c r="EM161" i="6"/>
  <c r="CY161" i="6"/>
  <c r="BL161" i="6"/>
  <c r="Z161" i="6"/>
  <c r="JF161" i="6"/>
  <c r="HP161" i="6"/>
  <c r="GA161" i="6"/>
  <c r="EC161" i="6"/>
  <c r="CN161" i="6"/>
  <c r="BB161" i="6"/>
  <c r="Q161" i="6"/>
  <c r="ED161" i="6"/>
  <c r="CO161" i="6"/>
  <c r="BC161" i="6"/>
  <c r="R161" i="6"/>
  <c r="GB161" i="6"/>
  <c r="JH161" i="6"/>
  <c r="HQ161" i="6"/>
  <c r="N161" i="6"/>
  <c r="JI50" i="6"/>
  <c r="IY50" i="6"/>
  <c r="IP50" i="6"/>
  <c r="IG50" i="6"/>
  <c r="HS50" i="6"/>
  <c r="HG50" i="6"/>
  <c r="GW50" i="6"/>
  <c r="GC50" i="6"/>
  <c r="FP50" i="6"/>
  <c r="FD50" i="6"/>
  <c r="EQ50" i="6"/>
  <c r="EE50" i="6"/>
  <c r="DT50" i="6"/>
  <c r="DK50" i="6"/>
  <c r="DB50" i="6"/>
  <c r="CP50" i="6"/>
  <c r="CG50" i="6"/>
  <c r="BX50" i="6"/>
  <c r="BO50" i="6"/>
  <c r="BE50" i="6"/>
  <c r="AU50" i="6"/>
  <c r="AL50" i="6"/>
  <c r="AC50" i="6"/>
  <c r="JH50" i="6"/>
  <c r="IX50" i="6"/>
  <c r="IO50" i="6"/>
  <c r="HQ50" i="6"/>
  <c r="HE50" i="6"/>
  <c r="GB50" i="6"/>
  <c r="FO50" i="6"/>
  <c r="FC50" i="6"/>
  <c r="EP50" i="6"/>
  <c r="ED50" i="6"/>
  <c r="DS50" i="6"/>
  <c r="DJ50" i="6"/>
  <c r="CZ50" i="6"/>
  <c r="CO50" i="6"/>
  <c r="CF50" i="6"/>
  <c r="BW50" i="6"/>
  <c r="BM50" i="6"/>
  <c r="BC50" i="6"/>
  <c r="AT50" i="6"/>
  <c r="AK50" i="6"/>
  <c r="AB50" i="6"/>
  <c r="R50" i="6"/>
  <c r="JF50" i="6"/>
  <c r="IW50" i="6"/>
  <c r="IN50" i="6"/>
  <c r="IC50" i="6"/>
  <c r="HP50" i="6"/>
  <c r="HD50" i="6"/>
  <c r="GJ50" i="6"/>
  <c r="GA50" i="6"/>
  <c r="FN50" i="6"/>
  <c r="EZ50" i="6"/>
  <c r="EM50" i="6"/>
  <c r="EC50" i="6"/>
  <c r="DR50" i="6"/>
  <c r="DI50" i="6"/>
  <c r="CY50" i="6"/>
  <c r="CN50" i="6"/>
  <c r="CE50" i="6"/>
  <c r="BU50" i="6"/>
  <c r="BL50" i="6"/>
  <c r="BB50" i="6"/>
  <c r="AS50" i="6"/>
  <c r="AJ50" i="6"/>
  <c r="Z50" i="6"/>
  <c r="Q50" i="6"/>
  <c r="JE50" i="6"/>
  <c r="IV50" i="6"/>
  <c r="IM50" i="6"/>
  <c r="HZ50" i="6"/>
  <c r="HO50" i="6"/>
  <c r="HC50" i="6"/>
  <c r="GI50" i="6"/>
  <c r="FY50" i="6"/>
  <c r="FM50" i="6"/>
  <c r="EY50" i="6"/>
  <c r="EL50" i="6"/>
  <c r="DZ50" i="6"/>
  <c r="DQ50" i="6"/>
  <c r="CX50" i="6"/>
  <c r="CM50" i="6"/>
  <c r="CD50" i="6"/>
  <c r="BT50" i="6"/>
  <c r="BK50" i="6"/>
  <c r="BA50" i="6"/>
  <c r="AR50" i="6"/>
  <c r="AH50" i="6"/>
  <c r="Y50" i="6"/>
  <c r="P50" i="6"/>
  <c r="JD50" i="6"/>
  <c r="IT50" i="6"/>
  <c r="HX50" i="6"/>
  <c r="HM50" i="6"/>
  <c r="HB50" i="6"/>
  <c r="GS50" i="6"/>
  <c r="GH50" i="6"/>
  <c r="FV50" i="6"/>
  <c r="FJ50" i="6"/>
  <c r="EX50" i="6"/>
  <c r="EK50" i="6"/>
  <c r="DY50" i="6"/>
  <c r="DP50" i="6"/>
  <c r="DG50" i="6"/>
  <c r="CW50" i="6"/>
  <c r="CL50" i="6"/>
  <c r="CC50" i="6"/>
  <c r="BS50" i="6"/>
  <c r="BJ50" i="6"/>
  <c r="AZ50" i="6"/>
  <c r="AQ50" i="6"/>
  <c r="AG50" i="6"/>
  <c r="X50" i="6"/>
  <c r="JC50" i="6"/>
  <c r="IS50" i="6"/>
  <c r="IJ50" i="6"/>
  <c r="HW50" i="6"/>
  <c r="HL50" i="6"/>
  <c r="HA50" i="6"/>
  <c r="GP50" i="6"/>
  <c r="GG50" i="6"/>
  <c r="FU50" i="6"/>
  <c r="FG50" i="6"/>
  <c r="EW50" i="6"/>
  <c r="EJ50" i="6"/>
  <c r="DX50" i="6"/>
  <c r="DO50" i="6"/>
  <c r="DF50" i="6"/>
  <c r="CV50" i="6"/>
  <c r="CJ50" i="6"/>
  <c r="CB50" i="6"/>
  <c r="BR50" i="6"/>
  <c r="BH50" i="6"/>
  <c r="AY50" i="6"/>
  <c r="AP50" i="6"/>
  <c r="AF50" i="6"/>
  <c r="W50" i="6"/>
  <c r="JJ50" i="6"/>
  <c r="IZ50" i="6"/>
  <c r="IQ50" i="6"/>
  <c r="IH50" i="6"/>
  <c r="HT50" i="6"/>
  <c r="HJ50" i="6"/>
  <c r="GX50" i="6"/>
  <c r="GN50" i="6"/>
  <c r="FS50" i="6"/>
  <c r="FE50" i="6"/>
  <c r="ER50" i="6"/>
  <c r="EF50" i="6"/>
  <c r="DV50" i="6"/>
  <c r="DM50" i="6"/>
  <c r="DC50" i="6"/>
  <c r="CR50" i="6"/>
  <c r="CH50" i="6"/>
  <c r="BY50" i="6"/>
  <c r="BP50" i="6"/>
  <c r="BF50" i="6"/>
  <c r="AV50" i="6"/>
  <c r="AM50" i="6"/>
  <c r="AD50" i="6"/>
  <c r="IR50" i="6"/>
  <c r="FF50" i="6"/>
  <c r="BZ50" i="6"/>
  <c r="II50" i="6"/>
  <c r="ES50" i="6"/>
  <c r="BQ50" i="6"/>
  <c r="HU50" i="6"/>
  <c r="EG50" i="6"/>
  <c r="BG50" i="6"/>
  <c r="HK50" i="6"/>
  <c r="DW50" i="6"/>
  <c r="AW50" i="6"/>
  <c r="DN50" i="6"/>
  <c r="AO50" i="6"/>
  <c r="JB50" i="6"/>
  <c r="FT50" i="6"/>
  <c r="CI50" i="6"/>
  <c r="CS50" i="6"/>
  <c r="AE50" i="6"/>
  <c r="V50" i="6"/>
  <c r="N50" i="6"/>
  <c r="JK50" i="6"/>
  <c r="GO50" i="6"/>
  <c r="GF50" i="6"/>
  <c r="JK98" i="6"/>
  <c r="JB98" i="6"/>
  <c r="IR98" i="6"/>
  <c r="II98" i="6"/>
  <c r="HU98" i="6"/>
  <c r="HK98" i="6"/>
  <c r="GO98" i="6"/>
  <c r="GF98" i="6"/>
  <c r="FT98" i="6"/>
  <c r="FF98" i="6"/>
  <c r="ES98" i="6"/>
  <c r="EG98" i="6"/>
  <c r="DW98" i="6"/>
  <c r="DN98" i="6"/>
  <c r="CS98" i="6"/>
  <c r="CI98" i="6"/>
  <c r="BZ98" i="6"/>
  <c r="BQ98" i="6"/>
  <c r="BG98" i="6"/>
  <c r="AW98" i="6"/>
  <c r="AO98" i="6"/>
  <c r="AE98" i="6"/>
  <c r="V98" i="6"/>
  <c r="JJ98" i="6"/>
  <c r="IZ98" i="6"/>
  <c r="IQ98" i="6"/>
  <c r="IH98" i="6"/>
  <c r="HT98" i="6"/>
  <c r="HJ98" i="6"/>
  <c r="GX98" i="6"/>
  <c r="GN98" i="6"/>
  <c r="FS98" i="6"/>
  <c r="FE98" i="6"/>
  <c r="ER98" i="6"/>
  <c r="EF98" i="6"/>
  <c r="DV98" i="6"/>
  <c r="DM98" i="6"/>
  <c r="DC98" i="6"/>
  <c r="CR98" i="6"/>
  <c r="CH98" i="6"/>
  <c r="BY98" i="6"/>
  <c r="BP98" i="6"/>
  <c r="BF98" i="6"/>
  <c r="AV98" i="6"/>
  <c r="AM98" i="6"/>
  <c r="AD98" i="6"/>
  <c r="JC98" i="6"/>
  <c r="IS98" i="6"/>
  <c r="IJ98" i="6"/>
  <c r="HW98" i="6"/>
  <c r="HL98" i="6"/>
  <c r="HA98" i="6"/>
  <c r="GP98" i="6"/>
  <c r="GG98" i="6"/>
  <c r="FU98" i="6"/>
  <c r="FG98" i="6"/>
  <c r="EW98" i="6"/>
  <c r="EJ98" i="6"/>
  <c r="DX98" i="6"/>
  <c r="DO98" i="6"/>
  <c r="DF98" i="6"/>
  <c r="CV98" i="6"/>
  <c r="CJ98" i="6"/>
  <c r="CB98" i="6"/>
  <c r="BR98" i="6"/>
  <c r="BH98" i="6"/>
  <c r="AY98" i="6"/>
  <c r="AP98" i="6"/>
  <c r="AF98" i="6"/>
  <c r="W98" i="6"/>
  <c r="JE98" i="6"/>
  <c r="IO98" i="6"/>
  <c r="HX98" i="6"/>
  <c r="HD98" i="6"/>
  <c r="FY98" i="6"/>
  <c r="FC98" i="6"/>
  <c r="EK98" i="6"/>
  <c r="DR98" i="6"/>
  <c r="DB98" i="6"/>
  <c r="CM98" i="6"/>
  <c r="BW98" i="6"/>
  <c r="BJ98" i="6"/>
  <c r="AS98" i="6"/>
  <c r="AC98" i="6"/>
  <c r="P98" i="6"/>
  <c r="JD98" i="6"/>
  <c r="IN98" i="6"/>
  <c r="HS98" i="6"/>
  <c r="HC98" i="6"/>
  <c r="FV98" i="6"/>
  <c r="EZ98" i="6"/>
  <c r="EE98" i="6"/>
  <c r="DQ98" i="6"/>
  <c r="CZ98" i="6"/>
  <c r="CL98" i="6"/>
  <c r="BU98" i="6"/>
  <c r="BE98" i="6"/>
  <c r="AR98" i="6"/>
  <c r="AB98" i="6"/>
  <c r="IY98" i="6"/>
  <c r="IM98" i="6"/>
  <c r="HQ98" i="6"/>
  <c r="HB98" i="6"/>
  <c r="GJ98" i="6"/>
  <c r="FP98" i="6"/>
  <c r="EY98" i="6"/>
  <c r="ED98" i="6"/>
  <c r="DP98" i="6"/>
  <c r="CY98" i="6"/>
  <c r="CG98" i="6"/>
  <c r="BT98" i="6"/>
  <c r="BC98" i="6"/>
  <c r="AQ98" i="6"/>
  <c r="Z98" i="6"/>
  <c r="IX98" i="6"/>
  <c r="HP98" i="6"/>
  <c r="GW98" i="6"/>
  <c r="GI98" i="6"/>
  <c r="FO98" i="6"/>
  <c r="EX98" i="6"/>
  <c r="EC98" i="6"/>
  <c r="DK98" i="6"/>
  <c r="CX98" i="6"/>
  <c r="CF98" i="6"/>
  <c r="BS98" i="6"/>
  <c r="BB98" i="6"/>
  <c r="AL98" i="6"/>
  <c r="Y98" i="6"/>
  <c r="IW98" i="6"/>
  <c r="IG98" i="6"/>
  <c r="HO98" i="6"/>
  <c r="GH98" i="6"/>
  <c r="FN98" i="6"/>
  <c r="EQ98" i="6"/>
  <c r="DZ98" i="6"/>
  <c r="DJ98" i="6"/>
  <c r="CW98" i="6"/>
  <c r="CE98" i="6"/>
  <c r="BO98" i="6"/>
  <c r="BA98" i="6"/>
  <c r="AK98" i="6"/>
  <c r="X98" i="6"/>
  <c r="JI98" i="6"/>
  <c r="IV98" i="6"/>
  <c r="HM98" i="6"/>
  <c r="GC98" i="6"/>
  <c r="FM98" i="6"/>
  <c r="EP98" i="6"/>
  <c r="DY98" i="6"/>
  <c r="DI98" i="6"/>
  <c r="CP98" i="6"/>
  <c r="CD98" i="6"/>
  <c r="BM98" i="6"/>
  <c r="AZ98" i="6"/>
  <c r="AJ98" i="6"/>
  <c r="JF98" i="6"/>
  <c r="IP98" i="6"/>
  <c r="HZ98" i="6"/>
  <c r="HE98" i="6"/>
  <c r="GS98" i="6"/>
  <c r="GA98" i="6"/>
  <c r="FD98" i="6"/>
  <c r="EL98" i="6"/>
  <c r="DS98" i="6"/>
  <c r="DG98" i="6"/>
  <c r="CN98" i="6"/>
  <c r="BX98" i="6"/>
  <c r="BK98" i="6"/>
  <c r="AT98" i="6"/>
  <c r="AG98" i="6"/>
  <c r="Q98" i="6"/>
  <c r="IT98" i="6"/>
  <c r="IC98" i="6"/>
  <c r="CO98" i="6"/>
  <c r="HG98" i="6"/>
  <c r="CC98" i="6"/>
  <c r="BL98" i="6"/>
  <c r="GB98" i="6"/>
  <c r="AU98" i="6"/>
  <c r="JH98" i="6"/>
  <c r="DT98" i="6"/>
  <c r="FJ98" i="6"/>
  <c r="EM98" i="6"/>
  <c r="AH98" i="6"/>
  <c r="R98" i="6"/>
  <c r="N98" i="6"/>
  <c r="JF170" i="6"/>
  <c r="IW170" i="6"/>
  <c r="IN170" i="6"/>
  <c r="IC170" i="6"/>
  <c r="HP170" i="6"/>
  <c r="HD170" i="6"/>
  <c r="GJ170" i="6"/>
  <c r="GA170" i="6"/>
  <c r="FN170" i="6"/>
  <c r="EZ170" i="6"/>
  <c r="EM170" i="6"/>
  <c r="EC170" i="6"/>
  <c r="DR170" i="6"/>
  <c r="DI170" i="6"/>
  <c r="CY170" i="6"/>
  <c r="CN170" i="6"/>
  <c r="CE170" i="6"/>
  <c r="BU170" i="6"/>
  <c r="BL170" i="6"/>
  <c r="BB170" i="6"/>
  <c r="AS170" i="6"/>
  <c r="AJ170" i="6"/>
  <c r="Z170" i="6"/>
  <c r="Q170" i="6"/>
  <c r="JE170" i="6"/>
  <c r="IV170" i="6"/>
  <c r="IM170" i="6"/>
  <c r="HZ170" i="6"/>
  <c r="HO170" i="6"/>
  <c r="HC170" i="6"/>
  <c r="GI170" i="6"/>
  <c r="FY170" i="6"/>
  <c r="FM170" i="6"/>
  <c r="EY170" i="6"/>
  <c r="EL170" i="6"/>
  <c r="DZ170" i="6"/>
  <c r="DQ170" i="6"/>
  <c r="CX170" i="6"/>
  <c r="CM170" i="6"/>
  <c r="CD170" i="6"/>
  <c r="BT170" i="6"/>
  <c r="BK170" i="6"/>
  <c r="BA170" i="6"/>
  <c r="AR170" i="6"/>
  <c r="AH170" i="6"/>
  <c r="Y170" i="6"/>
  <c r="P170" i="6"/>
  <c r="JD170" i="6"/>
  <c r="IT170" i="6"/>
  <c r="HX170" i="6"/>
  <c r="HM170" i="6"/>
  <c r="HB170" i="6"/>
  <c r="GS170" i="6"/>
  <c r="GH170" i="6"/>
  <c r="FV170" i="6"/>
  <c r="FJ170" i="6"/>
  <c r="EX170" i="6"/>
  <c r="EK170" i="6"/>
  <c r="DY170" i="6"/>
  <c r="DP170" i="6"/>
  <c r="DG170" i="6"/>
  <c r="CW170" i="6"/>
  <c r="CL170" i="6"/>
  <c r="CC170" i="6"/>
  <c r="BS170" i="6"/>
  <c r="BJ170" i="6"/>
  <c r="AZ170" i="6"/>
  <c r="AQ170" i="6"/>
  <c r="AG170" i="6"/>
  <c r="X170" i="6"/>
  <c r="JC170" i="6"/>
  <c r="IS170" i="6"/>
  <c r="IJ170" i="6"/>
  <c r="HW170" i="6"/>
  <c r="HL170" i="6"/>
  <c r="HA170" i="6"/>
  <c r="GP170" i="6"/>
  <c r="GG170" i="6"/>
  <c r="FU170" i="6"/>
  <c r="FG170" i="6"/>
  <c r="EW170" i="6"/>
  <c r="EJ170" i="6"/>
  <c r="DX170" i="6"/>
  <c r="DO170" i="6"/>
  <c r="DF170" i="6"/>
  <c r="CV170" i="6"/>
  <c r="CJ170" i="6"/>
  <c r="CB170" i="6"/>
  <c r="BR170" i="6"/>
  <c r="BH170" i="6"/>
  <c r="AY170" i="6"/>
  <c r="AP170" i="6"/>
  <c r="AF170" i="6"/>
  <c r="W170" i="6"/>
  <c r="JK170" i="6"/>
  <c r="JB170" i="6"/>
  <c r="IR170" i="6"/>
  <c r="II170" i="6"/>
  <c r="HU170" i="6"/>
  <c r="HK170" i="6"/>
  <c r="GO170" i="6"/>
  <c r="GF170" i="6"/>
  <c r="FT170" i="6"/>
  <c r="FF170" i="6"/>
  <c r="ES170" i="6"/>
  <c r="EG170" i="6"/>
  <c r="DW170" i="6"/>
  <c r="DN170" i="6"/>
  <c r="CS170" i="6"/>
  <c r="CI170" i="6"/>
  <c r="BZ170" i="6"/>
  <c r="BQ170" i="6"/>
  <c r="BG170" i="6"/>
  <c r="AW170" i="6"/>
  <c r="AO170" i="6"/>
  <c r="AE170" i="6"/>
  <c r="V170" i="6"/>
  <c r="JH170" i="6"/>
  <c r="IX170" i="6"/>
  <c r="IO170" i="6"/>
  <c r="HQ170" i="6"/>
  <c r="HE170" i="6"/>
  <c r="GB170" i="6"/>
  <c r="FO170" i="6"/>
  <c r="FC170" i="6"/>
  <c r="EP170" i="6"/>
  <c r="ED170" i="6"/>
  <c r="DS170" i="6"/>
  <c r="DJ170" i="6"/>
  <c r="CZ170" i="6"/>
  <c r="CO170" i="6"/>
  <c r="CF170" i="6"/>
  <c r="BW170" i="6"/>
  <c r="BM170" i="6"/>
  <c r="BC170" i="6"/>
  <c r="AT170" i="6"/>
  <c r="AK170" i="6"/>
  <c r="AB170" i="6"/>
  <c r="R170" i="6"/>
  <c r="IQ170" i="6"/>
  <c r="GX170" i="6"/>
  <c r="FE170" i="6"/>
  <c r="DM170" i="6"/>
  <c r="BY170" i="6"/>
  <c r="AM170" i="6"/>
  <c r="IP170" i="6"/>
  <c r="GW170" i="6"/>
  <c r="FD170" i="6"/>
  <c r="DK170" i="6"/>
  <c r="BX170" i="6"/>
  <c r="AL170" i="6"/>
  <c r="IH170" i="6"/>
  <c r="GN170" i="6"/>
  <c r="ER170" i="6"/>
  <c r="DC170" i="6"/>
  <c r="BP170" i="6"/>
  <c r="AD170" i="6"/>
  <c r="IG170" i="6"/>
  <c r="EQ170" i="6"/>
  <c r="DB170" i="6"/>
  <c r="BO170" i="6"/>
  <c r="AC170" i="6"/>
  <c r="JJ170" i="6"/>
  <c r="HT170" i="6"/>
  <c r="EF170" i="6"/>
  <c r="CR170" i="6"/>
  <c r="BF170" i="6"/>
  <c r="IY170" i="6"/>
  <c r="HG170" i="6"/>
  <c r="FP170" i="6"/>
  <c r="DT170" i="6"/>
  <c r="CG170" i="6"/>
  <c r="AU170" i="6"/>
  <c r="JI170" i="6"/>
  <c r="CP170" i="6"/>
  <c r="IZ170" i="6"/>
  <c r="CH170" i="6"/>
  <c r="HS170" i="6"/>
  <c r="BE170" i="6"/>
  <c r="HJ170" i="6"/>
  <c r="AV170" i="6"/>
  <c r="GC170" i="6"/>
  <c r="DV170" i="6"/>
  <c r="EE170" i="6"/>
  <c r="FS170" i="6"/>
  <c r="N170" i="6"/>
  <c r="JF27" i="6"/>
  <c r="IW27" i="6"/>
  <c r="IN27" i="6"/>
  <c r="IC27" i="6"/>
  <c r="HP27" i="6"/>
  <c r="HD27" i="6"/>
  <c r="GJ27" i="6"/>
  <c r="GA27" i="6"/>
  <c r="FN27" i="6"/>
  <c r="EZ27" i="6"/>
  <c r="EM27" i="6"/>
  <c r="EC27" i="6"/>
  <c r="DR27" i="6"/>
  <c r="DI27" i="6"/>
  <c r="CY27" i="6"/>
  <c r="CN27" i="6"/>
  <c r="CE27" i="6"/>
  <c r="BU27" i="6"/>
  <c r="BL27" i="6"/>
  <c r="BB27" i="6"/>
  <c r="AS27" i="6"/>
  <c r="AJ27" i="6"/>
  <c r="Z27" i="6"/>
  <c r="Q27" i="6"/>
  <c r="JE27" i="6"/>
  <c r="IV27" i="6"/>
  <c r="IM27" i="6"/>
  <c r="HZ27" i="6"/>
  <c r="HO27" i="6"/>
  <c r="HC27" i="6"/>
  <c r="GI27" i="6"/>
  <c r="FY27" i="6"/>
  <c r="FM27" i="6"/>
  <c r="EY27" i="6"/>
  <c r="EL27" i="6"/>
  <c r="DZ27" i="6"/>
  <c r="DQ27" i="6"/>
  <c r="CX27" i="6"/>
  <c r="CM27" i="6"/>
  <c r="CD27" i="6"/>
  <c r="BT27" i="6"/>
  <c r="BK27" i="6"/>
  <c r="BA27" i="6"/>
  <c r="AR27" i="6"/>
  <c r="AH27" i="6"/>
  <c r="Y27" i="6"/>
  <c r="P27" i="6"/>
  <c r="JD27" i="6"/>
  <c r="IT27" i="6"/>
  <c r="HX27" i="6"/>
  <c r="HM27" i="6"/>
  <c r="HB27" i="6"/>
  <c r="GS27" i="6"/>
  <c r="GH27" i="6"/>
  <c r="FV27" i="6"/>
  <c r="FJ27" i="6"/>
  <c r="EX27" i="6"/>
  <c r="EK27" i="6"/>
  <c r="DY27" i="6"/>
  <c r="DP27" i="6"/>
  <c r="DG27" i="6"/>
  <c r="CW27" i="6"/>
  <c r="CL27" i="6"/>
  <c r="CC27" i="6"/>
  <c r="BS27" i="6"/>
  <c r="BJ27" i="6"/>
  <c r="AZ27" i="6"/>
  <c r="AQ27" i="6"/>
  <c r="AG27" i="6"/>
  <c r="X27" i="6"/>
  <c r="JC27" i="6"/>
  <c r="IS27" i="6"/>
  <c r="IJ27" i="6"/>
  <c r="HW27" i="6"/>
  <c r="HL27" i="6"/>
  <c r="HA27" i="6"/>
  <c r="GP27" i="6"/>
  <c r="GG27" i="6"/>
  <c r="FU27" i="6"/>
  <c r="FG27" i="6"/>
  <c r="EW27" i="6"/>
  <c r="EJ27" i="6"/>
  <c r="DX27" i="6"/>
  <c r="DO27" i="6"/>
  <c r="DF27" i="6"/>
  <c r="CV27" i="6"/>
  <c r="CJ27" i="6"/>
  <c r="CB27" i="6"/>
  <c r="BR27" i="6"/>
  <c r="BH27" i="6"/>
  <c r="AY27" i="6"/>
  <c r="AP27" i="6"/>
  <c r="AF27" i="6"/>
  <c r="W27" i="6"/>
  <c r="JK27" i="6"/>
  <c r="JB27" i="6"/>
  <c r="IR27" i="6"/>
  <c r="II27" i="6"/>
  <c r="HU27" i="6"/>
  <c r="HK27" i="6"/>
  <c r="GO27" i="6"/>
  <c r="GF27" i="6"/>
  <c r="FT27" i="6"/>
  <c r="FF27" i="6"/>
  <c r="ES27" i="6"/>
  <c r="EG27" i="6"/>
  <c r="DW27" i="6"/>
  <c r="DN27" i="6"/>
  <c r="CS27" i="6"/>
  <c r="CI27" i="6"/>
  <c r="BZ27" i="6"/>
  <c r="BQ27" i="6"/>
  <c r="BG27" i="6"/>
  <c r="AW27" i="6"/>
  <c r="AO27" i="6"/>
  <c r="AE27" i="6"/>
  <c r="V27" i="6"/>
  <c r="JH27" i="6"/>
  <c r="IX27" i="6"/>
  <c r="IO27" i="6"/>
  <c r="HQ27" i="6"/>
  <c r="HE27" i="6"/>
  <c r="GB27" i="6"/>
  <c r="FO27" i="6"/>
  <c r="FC27" i="6"/>
  <c r="EP27" i="6"/>
  <c r="ED27" i="6"/>
  <c r="DS27" i="6"/>
  <c r="DJ27" i="6"/>
  <c r="CZ27" i="6"/>
  <c r="CO27" i="6"/>
  <c r="CF27" i="6"/>
  <c r="BW27" i="6"/>
  <c r="BM27" i="6"/>
  <c r="BC27" i="6"/>
  <c r="AT27" i="6"/>
  <c r="AK27" i="6"/>
  <c r="AB27" i="6"/>
  <c r="R27" i="6"/>
  <c r="IZ27" i="6"/>
  <c r="HJ27" i="6"/>
  <c r="FS27" i="6"/>
  <c r="DV27" i="6"/>
  <c r="CH27" i="6"/>
  <c r="AV27" i="6"/>
  <c r="IY27" i="6"/>
  <c r="HG27" i="6"/>
  <c r="FP27" i="6"/>
  <c r="DT27" i="6"/>
  <c r="CG27" i="6"/>
  <c r="AU27" i="6"/>
  <c r="IQ27" i="6"/>
  <c r="GX27" i="6"/>
  <c r="FE27" i="6"/>
  <c r="DM27" i="6"/>
  <c r="BY27" i="6"/>
  <c r="AM27" i="6"/>
  <c r="N27" i="6"/>
  <c r="IP27" i="6"/>
  <c r="GW27" i="6"/>
  <c r="FD27" i="6"/>
  <c r="DK27" i="6"/>
  <c r="BX27" i="6"/>
  <c r="AL27" i="6"/>
  <c r="IH27" i="6"/>
  <c r="GN27" i="6"/>
  <c r="ER27" i="6"/>
  <c r="DC27" i="6"/>
  <c r="BP27" i="6"/>
  <c r="AD27" i="6"/>
  <c r="IG27" i="6"/>
  <c r="EQ27" i="6"/>
  <c r="DB27" i="6"/>
  <c r="BO27" i="6"/>
  <c r="AC27" i="6"/>
  <c r="JJ27" i="6"/>
  <c r="HT27" i="6"/>
  <c r="EF27" i="6"/>
  <c r="CR27" i="6"/>
  <c r="BF27" i="6"/>
  <c r="JI27" i="6"/>
  <c r="HS27" i="6"/>
  <c r="GC27" i="6"/>
  <c r="EE27" i="6"/>
  <c r="CP27" i="6"/>
  <c r="BE27" i="6"/>
  <c r="JI43" i="6"/>
  <c r="IY43" i="6"/>
  <c r="IP43" i="6"/>
  <c r="IG43" i="6"/>
  <c r="HS43" i="6"/>
  <c r="HG43" i="6"/>
  <c r="GW43" i="6"/>
  <c r="GC43" i="6"/>
  <c r="FP43" i="6"/>
  <c r="FD43" i="6"/>
  <c r="EQ43" i="6"/>
  <c r="EE43" i="6"/>
  <c r="DT43" i="6"/>
  <c r="DK43" i="6"/>
  <c r="DB43" i="6"/>
  <c r="CP43" i="6"/>
  <c r="CG43" i="6"/>
  <c r="BX43" i="6"/>
  <c r="BO43" i="6"/>
  <c r="BE43" i="6"/>
  <c r="AU43" i="6"/>
  <c r="AL43" i="6"/>
  <c r="AC43" i="6"/>
  <c r="JH43" i="6"/>
  <c r="IX43" i="6"/>
  <c r="IO43" i="6"/>
  <c r="HQ43" i="6"/>
  <c r="HE43" i="6"/>
  <c r="JF43" i="6"/>
  <c r="IW43" i="6"/>
  <c r="IN43" i="6"/>
  <c r="IC43" i="6"/>
  <c r="HP43" i="6"/>
  <c r="HD43" i="6"/>
  <c r="JD43" i="6"/>
  <c r="IT43" i="6"/>
  <c r="JJ43" i="6"/>
  <c r="IZ43" i="6"/>
  <c r="IQ43" i="6"/>
  <c r="IH43" i="6"/>
  <c r="HT43" i="6"/>
  <c r="HJ43" i="6"/>
  <c r="GX43" i="6"/>
  <c r="GN43" i="6"/>
  <c r="FS43" i="6"/>
  <c r="FE43" i="6"/>
  <c r="ER43" i="6"/>
  <c r="EF43" i="6"/>
  <c r="DV43" i="6"/>
  <c r="DM43" i="6"/>
  <c r="DC43" i="6"/>
  <c r="CR43" i="6"/>
  <c r="CH43" i="6"/>
  <c r="BY43" i="6"/>
  <c r="BP43" i="6"/>
  <c r="BF43" i="6"/>
  <c r="AV43" i="6"/>
  <c r="AM43" i="6"/>
  <c r="AD43" i="6"/>
  <c r="JB43" i="6"/>
  <c r="HZ43" i="6"/>
  <c r="HC43" i="6"/>
  <c r="FY43" i="6"/>
  <c r="FG43" i="6"/>
  <c r="EP43" i="6"/>
  <c r="DZ43" i="6"/>
  <c r="DO43" i="6"/>
  <c r="CZ43" i="6"/>
  <c r="CM43" i="6"/>
  <c r="CB43" i="6"/>
  <c r="BM43" i="6"/>
  <c r="BA43" i="6"/>
  <c r="AP43" i="6"/>
  <c r="AB43" i="6"/>
  <c r="P43" i="6"/>
  <c r="IV43" i="6"/>
  <c r="HX43" i="6"/>
  <c r="HB43" i="6"/>
  <c r="GJ43" i="6"/>
  <c r="FV43" i="6"/>
  <c r="FF43" i="6"/>
  <c r="EM43" i="6"/>
  <c r="DY43" i="6"/>
  <c r="DN43" i="6"/>
  <c r="CY43" i="6"/>
  <c r="CL43" i="6"/>
  <c r="BZ43" i="6"/>
  <c r="BL43" i="6"/>
  <c r="AZ43" i="6"/>
  <c r="AO43" i="6"/>
  <c r="Z43" i="6"/>
  <c r="IS43" i="6"/>
  <c r="HW43" i="6"/>
  <c r="HA43" i="6"/>
  <c r="GI43" i="6"/>
  <c r="FU43" i="6"/>
  <c r="FC43" i="6"/>
  <c r="EL43" i="6"/>
  <c r="DX43" i="6"/>
  <c r="DJ43" i="6"/>
  <c r="CX43" i="6"/>
  <c r="CJ43" i="6"/>
  <c r="BW43" i="6"/>
  <c r="BK43" i="6"/>
  <c r="AY43" i="6"/>
  <c r="AK43" i="6"/>
  <c r="Y43" i="6"/>
  <c r="IR43" i="6"/>
  <c r="HU43" i="6"/>
  <c r="GH43" i="6"/>
  <c r="FT43" i="6"/>
  <c r="EZ43" i="6"/>
  <c r="EK43" i="6"/>
  <c r="DW43" i="6"/>
  <c r="DI43" i="6"/>
  <c r="CW43" i="6"/>
  <c r="CI43" i="6"/>
  <c r="BU43" i="6"/>
  <c r="BJ43" i="6"/>
  <c r="AW43" i="6"/>
  <c r="AJ43" i="6"/>
  <c r="X43" i="6"/>
  <c r="IM43" i="6"/>
  <c r="HO43" i="6"/>
  <c r="GG43" i="6"/>
  <c r="FO43" i="6"/>
  <c r="EY43" i="6"/>
  <c r="EJ43" i="6"/>
  <c r="DS43" i="6"/>
  <c r="CV43" i="6"/>
  <c r="CF43" i="6"/>
  <c r="BT43" i="6"/>
  <c r="BH43" i="6"/>
  <c r="AT43" i="6"/>
  <c r="AH43" i="6"/>
  <c r="W43" i="6"/>
  <c r="JC43" i="6"/>
  <c r="II43" i="6"/>
  <c r="HK43" i="6"/>
  <c r="GO43" i="6"/>
  <c r="GA43" i="6"/>
  <c r="FJ43" i="6"/>
  <c r="ES43" i="6"/>
  <c r="EC43" i="6"/>
  <c r="DP43" i="6"/>
  <c r="CN43" i="6"/>
  <c r="CC43" i="6"/>
  <c r="BQ43" i="6"/>
  <c r="BB43" i="6"/>
  <c r="AQ43" i="6"/>
  <c r="AE43" i="6"/>
  <c r="Q43" i="6"/>
  <c r="HM43" i="6"/>
  <c r="EX43" i="6"/>
  <c r="CS43" i="6"/>
  <c r="AS43" i="6"/>
  <c r="HL43" i="6"/>
  <c r="EW43" i="6"/>
  <c r="CO43" i="6"/>
  <c r="AR43" i="6"/>
  <c r="GS43" i="6"/>
  <c r="EG43" i="6"/>
  <c r="CE43" i="6"/>
  <c r="AG43" i="6"/>
  <c r="N43" i="6"/>
  <c r="GP43" i="6"/>
  <c r="ED43" i="6"/>
  <c r="CD43" i="6"/>
  <c r="AF43" i="6"/>
  <c r="JK43" i="6"/>
  <c r="GF43" i="6"/>
  <c r="DR43" i="6"/>
  <c r="BS43" i="6"/>
  <c r="V43" i="6"/>
  <c r="JE43" i="6"/>
  <c r="GB43" i="6"/>
  <c r="DQ43" i="6"/>
  <c r="BR43" i="6"/>
  <c r="R43" i="6"/>
  <c r="FN43" i="6"/>
  <c r="DG43" i="6"/>
  <c r="BG43" i="6"/>
  <c r="IJ43" i="6"/>
  <c r="FM43" i="6"/>
  <c r="DF43" i="6"/>
  <c r="BC43" i="6"/>
  <c r="JI51" i="6"/>
  <c r="IY51" i="6"/>
  <c r="IP51" i="6"/>
  <c r="IG51" i="6"/>
  <c r="HS51" i="6"/>
  <c r="HG51" i="6"/>
  <c r="GW51" i="6"/>
  <c r="GC51" i="6"/>
  <c r="FP51" i="6"/>
  <c r="FD51" i="6"/>
  <c r="EQ51" i="6"/>
  <c r="EE51" i="6"/>
  <c r="DT51" i="6"/>
  <c r="DK51" i="6"/>
  <c r="DB51" i="6"/>
  <c r="CP51" i="6"/>
  <c r="CG51" i="6"/>
  <c r="BX51" i="6"/>
  <c r="BO51" i="6"/>
  <c r="BE51" i="6"/>
  <c r="AU51" i="6"/>
  <c r="AL51" i="6"/>
  <c r="AC51" i="6"/>
  <c r="JH51" i="6"/>
  <c r="IX51" i="6"/>
  <c r="IO51" i="6"/>
  <c r="HQ51" i="6"/>
  <c r="HE51" i="6"/>
  <c r="GB51" i="6"/>
  <c r="FO51" i="6"/>
  <c r="FC51" i="6"/>
  <c r="EP51" i="6"/>
  <c r="ED51" i="6"/>
  <c r="DS51" i="6"/>
  <c r="DJ51" i="6"/>
  <c r="CZ51" i="6"/>
  <c r="CO51" i="6"/>
  <c r="CF51" i="6"/>
  <c r="BW51" i="6"/>
  <c r="BM51" i="6"/>
  <c r="BC51" i="6"/>
  <c r="AT51" i="6"/>
  <c r="AK51" i="6"/>
  <c r="AB51" i="6"/>
  <c r="R51" i="6"/>
  <c r="JF51" i="6"/>
  <c r="IW51" i="6"/>
  <c r="IN51" i="6"/>
  <c r="IC51" i="6"/>
  <c r="HP51" i="6"/>
  <c r="HD51" i="6"/>
  <c r="GJ51" i="6"/>
  <c r="GA51" i="6"/>
  <c r="FN51" i="6"/>
  <c r="EZ51" i="6"/>
  <c r="EM51" i="6"/>
  <c r="EC51" i="6"/>
  <c r="DR51" i="6"/>
  <c r="DI51" i="6"/>
  <c r="CY51" i="6"/>
  <c r="CN51" i="6"/>
  <c r="CE51" i="6"/>
  <c r="BU51" i="6"/>
  <c r="BL51" i="6"/>
  <c r="BB51" i="6"/>
  <c r="AS51" i="6"/>
  <c r="AJ51" i="6"/>
  <c r="Z51" i="6"/>
  <c r="Q51" i="6"/>
  <c r="JE51" i="6"/>
  <c r="IV51" i="6"/>
  <c r="IM51" i="6"/>
  <c r="HZ51" i="6"/>
  <c r="HO51" i="6"/>
  <c r="HC51" i="6"/>
  <c r="GI51" i="6"/>
  <c r="FY51" i="6"/>
  <c r="FM51" i="6"/>
  <c r="EY51" i="6"/>
  <c r="EL51" i="6"/>
  <c r="DZ51" i="6"/>
  <c r="DQ51" i="6"/>
  <c r="CX51" i="6"/>
  <c r="CM51" i="6"/>
  <c r="CD51" i="6"/>
  <c r="BT51" i="6"/>
  <c r="BK51" i="6"/>
  <c r="BA51" i="6"/>
  <c r="AR51" i="6"/>
  <c r="AH51" i="6"/>
  <c r="Y51" i="6"/>
  <c r="P51" i="6"/>
  <c r="JD51" i="6"/>
  <c r="IT51" i="6"/>
  <c r="HX51" i="6"/>
  <c r="HM51" i="6"/>
  <c r="HB51" i="6"/>
  <c r="GS51" i="6"/>
  <c r="GH51" i="6"/>
  <c r="FV51" i="6"/>
  <c r="FJ51" i="6"/>
  <c r="EX51" i="6"/>
  <c r="EK51" i="6"/>
  <c r="DY51" i="6"/>
  <c r="DP51" i="6"/>
  <c r="DG51" i="6"/>
  <c r="CW51" i="6"/>
  <c r="CL51" i="6"/>
  <c r="CC51" i="6"/>
  <c r="BS51" i="6"/>
  <c r="BJ51" i="6"/>
  <c r="AZ51" i="6"/>
  <c r="AQ51" i="6"/>
  <c r="AG51" i="6"/>
  <c r="X51" i="6"/>
  <c r="JC51" i="6"/>
  <c r="IS51" i="6"/>
  <c r="IJ51" i="6"/>
  <c r="HW51" i="6"/>
  <c r="HL51" i="6"/>
  <c r="HA51" i="6"/>
  <c r="GP51" i="6"/>
  <c r="GG51" i="6"/>
  <c r="FU51" i="6"/>
  <c r="FG51" i="6"/>
  <c r="EW51" i="6"/>
  <c r="EJ51" i="6"/>
  <c r="DX51" i="6"/>
  <c r="DO51" i="6"/>
  <c r="DF51" i="6"/>
  <c r="CV51" i="6"/>
  <c r="CJ51" i="6"/>
  <c r="CB51" i="6"/>
  <c r="BR51" i="6"/>
  <c r="BH51" i="6"/>
  <c r="AY51" i="6"/>
  <c r="AP51" i="6"/>
  <c r="AF51" i="6"/>
  <c r="W51" i="6"/>
  <c r="JJ51" i="6"/>
  <c r="IZ51" i="6"/>
  <c r="IQ51" i="6"/>
  <c r="IH51" i="6"/>
  <c r="HT51" i="6"/>
  <c r="HJ51" i="6"/>
  <c r="GX51" i="6"/>
  <c r="GN51" i="6"/>
  <c r="FS51" i="6"/>
  <c r="FE51" i="6"/>
  <c r="ER51" i="6"/>
  <c r="EF51" i="6"/>
  <c r="DV51" i="6"/>
  <c r="DM51" i="6"/>
  <c r="DC51" i="6"/>
  <c r="CR51" i="6"/>
  <c r="CH51" i="6"/>
  <c r="BY51" i="6"/>
  <c r="BP51" i="6"/>
  <c r="BF51" i="6"/>
  <c r="AV51" i="6"/>
  <c r="AM51" i="6"/>
  <c r="AD51" i="6"/>
  <c r="II51" i="6"/>
  <c r="ES51" i="6"/>
  <c r="BQ51" i="6"/>
  <c r="HU51" i="6"/>
  <c r="EG51" i="6"/>
  <c r="BG51" i="6"/>
  <c r="HK51" i="6"/>
  <c r="DW51" i="6"/>
  <c r="AW51" i="6"/>
  <c r="DN51" i="6"/>
  <c r="AO51" i="6"/>
  <c r="GO51" i="6"/>
  <c r="AE51" i="6"/>
  <c r="IR51" i="6"/>
  <c r="FF51" i="6"/>
  <c r="BZ51" i="6"/>
  <c r="GF51" i="6"/>
  <c r="FT51" i="6"/>
  <c r="CS51" i="6"/>
  <c r="N51" i="6"/>
  <c r="CI51" i="6"/>
  <c r="V51" i="6"/>
  <c r="JK51" i="6"/>
  <c r="JB51" i="6"/>
  <c r="JK67" i="6"/>
  <c r="JB67" i="6"/>
  <c r="IR67" i="6"/>
  <c r="II67" i="6"/>
  <c r="HU67" i="6"/>
  <c r="HK67" i="6"/>
  <c r="GO67" i="6"/>
  <c r="GF67" i="6"/>
  <c r="FT67" i="6"/>
  <c r="FF67" i="6"/>
  <c r="ES67" i="6"/>
  <c r="EG67" i="6"/>
  <c r="DW67" i="6"/>
  <c r="DN67" i="6"/>
  <c r="CS67" i="6"/>
  <c r="CI67" i="6"/>
  <c r="BZ67" i="6"/>
  <c r="BQ67" i="6"/>
  <c r="BG67" i="6"/>
  <c r="AW67" i="6"/>
  <c r="AO67" i="6"/>
  <c r="AE67" i="6"/>
  <c r="V67" i="6"/>
  <c r="JJ67" i="6"/>
  <c r="IZ67" i="6"/>
  <c r="IQ67" i="6"/>
  <c r="IH67" i="6"/>
  <c r="HT67" i="6"/>
  <c r="HJ67" i="6"/>
  <c r="GX67" i="6"/>
  <c r="GN67" i="6"/>
  <c r="FS67" i="6"/>
  <c r="FE67" i="6"/>
  <c r="ER67" i="6"/>
  <c r="EF67" i="6"/>
  <c r="DV67" i="6"/>
  <c r="DM67" i="6"/>
  <c r="DC67" i="6"/>
  <c r="CR67" i="6"/>
  <c r="CH67" i="6"/>
  <c r="BY67" i="6"/>
  <c r="BP67" i="6"/>
  <c r="BF67" i="6"/>
  <c r="AV67" i="6"/>
  <c r="AM67" i="6"/>
  <c r="AD67" i="6"/>
  <c r="JI67" i="6"/>
  <c r="IY67" i="6"/>
  <c r="IP67" i="6"/>
  <c r="IG67" i="6"/>
  <c r="HS67" i="6"/>
  <c r="HG67" i="6"/>
  <c r="GW67" i="6"/>
  <c r="GC67" i="6"/>
  <c r="FP67" i="6"/>
  <c r="FD67" i="6"/>
  <c r="EQ67" i="6"/>
  <c r="EE67" i="6"/>
  <c r="DT67" i="6"/>
  <c r="DK67" i="6"/>
  <c r="DB67" i="6"/>
  <c r="CP67" i="6"/>
  <c r="CG67" i="6"/>
  <c r="BX67" i="6"/>
  <c r="BO67" i="6"/>
  <c r="BE67" i="6"/>
  <c r="AU67" i="6"/>
  <c r="AL67" i="6"/>
  <c r="AC67" i="6"/>
  <c r="JH67" i="6"/>
  <c r="IX67" i="6"/>
  <c r="IO67" i="6"/>
  <c r="HQ67" i="6"/>
  <c r="HE67" i="6"/>
  <c r="GB67" i="6"/>
  <c r="FO67" i="6"/>
  <c r="FC67" i="6"/>
  <c r="EP67" i="6"/>
  <c r="ED67" i="6"/>
  <c r="DS67" i="6"/>
  <c r="DJ67" i="6"/>
  <c r="CZ67" i="6"/>
  <c r="CO67" i="6"/>
  <c r="CF67" i="6"/>
  <c r="BW67" i="6"/>
  <c r="BM67" i="6"/>
  <c r="BC67" i="6"/>
  <c r="AT67" i="6"/>
  <c r="AK67" i="6"/>
  <c r="AB67" i="6"/>
  <c r="R67" i="6"/>
  <c r="JF67" i="6"/>
  <c r="IW67" i="6"/>
  <c r="IN67" i="6"/>
  <c r="IC67" i="6"/>
  <c r="HP67" i="6"/>
  <c r="HD67" i="6"/>
  <c r="GJ67" i="6"/>
  <c r="GA67" i="6"/>
  <c r="FN67" i="6"/>
  <c r="EZ67" i="6"/>
  <c r="EM67" i="6"/>
  <c r="EC67" i="6"/>
  <c r="DR67" i="6"/>
  <c r="DI67" i="6"/>
  <c r="CY67" i="6"/>
  <c r="CN67" i="6"/>
  <c r="CE67" i="6"/>
  <c r="BU67" i="6"/>
  <c r="BL67" i="6"/>
  <c r="BB67" i="6"/>
  <c r="AS67" i="6"/>
  <c r="AJ67" i="6"/>
  <c r="Z67" i="6"/>
  <c r="Q67" i="6"/>
  <c r="JC67" i="6"/>
  <c r="IS67" i="6"/>
  <c r="IJ67" i="6"/>
  <c r="HW67" i="6"/>
  <c r="HL67" i="6"/>
  <c r="HA67" i="6"/>
  <c r="GP67" i="6"/>
  <c r="GG67" i="6"/>
  <c r="FU67" i="6"/>
  <c r="FG67" i="6"/>
  <c r="EW67" i="6"/>
  <c r="EJ67" i="6"/>
  <c r="DX67" i="6"/>
  <c r="DO67" i="6"/>
  <c r="DF67" i="6"/>
  <c r="CV67" i="6"/>
  <c r="CJ67" i="6"/>
  <c r="CB67" i="6"/>
  <c r="BR67" i="6"/>
  <c r="BH67" i="6"/>
  <c r="AY67" i="6"/>
  <c r="AP67" i="6"/>
  <c r="AF67" i="6"/>
  <c r="W67" i="6"/>
  <c r="JE67" i="6"/>
  <c r="HO67" i="6"/>
  <c r="FY67" i="6"/>
  <c r="DZ67" i="6"/>
  <c r="CM67" i="6"/>
  <c r="BA67" i="6"/>
  <c r="P67" i="6"/>
  <c r="JD67" i="6"/>
  <c r="HM67" i="6"/>
  <c r="FV67" i="6"/>
  <c r="DY67" i="6"/>
  <c r="CL67" i="6"/>
  <c r="AZ67" i="6"/>
  <c r="IV67" i="6"/>
  <c r="HC67" i="6"/>
  <c r="FM67" i="6"/>
  <c r="DQ67" i="6"/>
  <c r="CD67" i="6"/>
  <c r="AR67" i="6"/>
  <c r="IT67" i="6"/>
  <c r="HB67" i="6"/>
  <c r="FJ67" i="6"/>
  <c r="DP67" i="6"/>
  <c r="CC67" i="6"/>
  <c r="AQ67" i="6"/>
  <c r="IM67" i="6"/>
  <c r="EY67" i="6"/>
  <c r="BT67" i="6"/>
  <c r="AH67" i="6"/>
  <c r="GS67" i="6"/>
  <c r="EX67" i="6"/>
  <c r="DG67" i="6"/>
  <c r="BS67" i="6"/>
  <c r="AG67" i="6"/>
  <c r="HX67" i="6"/>
  <c r="GH67" i="6"/>
  <c r="EK67" i="6"/>
  <c r="CW67" i="6"/>
  <c r="BJ67" i="6"/>
  <c r="X67" i="6"/>
  <c r="HZ67" i="6"/>
  <c r="GI67" i="6"/>
  <c r="EL67" i="6"/>
  <c r="CX67" i="6"/>
  <c r="BK67" i="6"/>
  <c r="N67" i="6"/>
  <c r="Y67" i="6"/>
  <c r="JH83" i="6"/>
  <c r="IX83" i="6"/>
  <c r="IO83" i="6"/>
  <c r="HQ83" i="6"/>
  <c r="HE83" i="6"/>
  <c r="GB83" i="6"/>
  <c r="FO83" i="6"/>
  <c r="FC83" i="6"/>
  <c r="EP83" i="6"/>
  <c r="ED83" i="6"/>
  <c r="DS83" i="6"/>
  <c r="DJ83" i="6"/>
  <c r="CZ83" i="6"/>
  <c r="CO83" i="6"/>
  <c r="CF83" i="6"/>
  <c r="BW83" i="6"/>
  <c r="BM83" i="6"/>
  <c r="BC83" i="6"/>
  <c r="AT83" i="6"/>
  <c r="AK83" i="6"/>
  <c r="AB83" i="6"/>
  <c r="R83" i="6"/>
  <c r="JF83" i="6"/>
  <c r="IW83" i="6"/>
  <c r="IN83" i="6"/>
  <c r="IC83" i="6"/>
  <c r="HP83" i="6"/>
  <c r="HD83" i="6"/>
  <c r="GJ83" i="6"/>
  <c r="GA83" i="6"/>
  <c r="FN83" i="6"/>
  <c r="EZ83" i="6"/>
  <c r="EM83" i="6"/>
  <c r="EC83" i="6"/>
  <c r="DR83" i="6"/>
  <c r="DI83" i="6"/>
  <c r="CY83" i="6"/>
  <c r="CN83" i="6"/>
  <c r="CE83" i="6"/>
  <c r="BU83" i="6"/>
  <c r="BL83" i="6"/>
  <c r="BB83" i="6"/>
  <c r="AS83" i="6"/>
  <c r="AJ83" i="6"/>
  <c r="Z83" i="6"/>
  <c r="Q83" i="6"/>
  <c r="JE83" i="6"/>
  <c r="IV83" i="6"/>
  <c r="IM83" i="6"/>
  <c r="HZ83" i="6"/>
  <c r="HO83" i="6"/>
  <c r="HC83" i="6"/>
  <c r="GI83" i="6"/>
  <c r="FY83" i="6"/>
  <c r="FM83" i="6"/>
  <c r="EY83" i="6"/>
  <c r="EL83" i="6"/>
  <c r="DZ83" i="6"/>
  <c r="DQ83" i="6"/>
  <c r="CX83" i="6"/>
  <c r="CM83" i="6"/>
  <c r="CD83" i="6"/>
  <c r="BT83" i="6"/>
  <c r="BK83" i="6"/>
  <c r="BA83" i="6"/>
  <c r="AR83" i="6"/>
  <c r="AH83" i="6"/>
  <c r="Y83" i="6"/>
  <c r="P83" i="6"/>
  <c r="JD83" i="6"/>
  <c r="IT83" i="6"/>
  <c r="HX83" i="6"/>
  <c r="HM83" i="6"/>
  <c r="HB83" i="6"/>
  <c r="GS83" i="6"/>
  <c r="GH83" i="6"/>
  <c r="FV83" i="6"/>
  <c r="FJ83" i="6"/>
  <c r="EX83" i="6"/>
  <c r="EK83" i="6"/>
  <c r="DY83" i="6"/>
  <c r="DP83" i="6"/>
  <c r="DG83" i="6"/>
  <c r="CW83" i="6"/>
  <c r="CL83" i="6"/>
  <c r="CC83" i="6"/>
  <c r="BS83" i="6"/>
  <c r="BJ83" i="6"/>
  <c r="AZ83" i="6"/>
  <c r="AQ83" i="6"/>
  <c r="AG83" i="6"/>
  <c r="X83" i="6"/>
  <c r="JC83" i="6"/>
  <c r="IS83" i="6"/>
  <c r="IJ83" i="6"/>
  <c r="HW83" i="6"/>
  <c r="HL83" i="6"/>
  <c r="HA83" i="6"/>
  <c r="GP83" i="6"/>
  <c r="GG83" i="6"/>
  <c r="FU83" i="6"/>
  <c r="FG83" i="6"/>
  <c r="EW83" i="6"/>
  <c r="EJ83" i="6"/>
  <c r="DX83" i="6"/>
  <c r="DO83" i="6"/>
  <c r="DF83" i="6"/>
  <c r="CV83" i="6"/>
  <c r="CJ83" i="6"/>
  <c r="CB83" i="6"/>
  <c r="BR83" i="6"/>
  <c r="BH83" i="6"/>
  <c r="AY83" i="6"/>
  <c r="AP83" i="6"/>
  <c r="AF83" i="6"/>
  <c r="W83" i="6"/>
  <c r="JI83" i="6"/>
  <c r="IY83" i="6"/>
  <c r="IP83" i="6"/>
  <c r="IG83" i="6"/>
  <c r="HS83" i="6"/>
  <c r="HG83" i="6"/>
  <c r="GW83" i="6"/>
  <c r="GC83" i="6"/>
  <c r="FP83" i="6"/>
  <c r="FD83" i="6"/>
  <c r="EQ83" i="6"/>
  <c r="EE83" i="6"/>
  <c r="DT83" i="6"/>
  <c r="DK83" i="6"/>
  <c r="DB83" i="6"/>
  <c r="CP83" i="6"/>
  <c r="CG83" i="6"/>
  <c r="BX83" i="6"/>
  <c r="BO83" i="6"/>
  <c r="BE83" i="6"/>
  <c r="AU83" i="6"/>
  <c r="AL83" i="6"/>
  <c r="AC83" i="6"/>
  <c r="JK83" i="6"/>
  <c r="HU83" i="6"/>
  <c r="GF83" i="6"/>
  <c r="EG83" i="6"/>
  <c r="CS83" i="6"/>
  <c r="BG83" i="6"/>
  <c r="V83" i="6"/>
  <c r="JJ83" i="6"/>
  <c r="HT83" i="6"/>
  <c r="EF83" i="6"/>
  <c r="CR83" i="6"/>
  <c r="BF83" i="6"/>
  <c r="JB83" i="6"/>
  <c r="HK83" i="6"/>
  <c r="FT83" i="6"/>
  <c r="DW83" i="6"/>
  <c r="CI83" i="6"/>
  <c r="AW83" i="6"/>
  <c r="IZ83" i="6"/>
  <c r="HJ83" i="6"/>
  <c r="FS83" i="6"/>
  <c r="DV83" i="6"/>
  <c r="CH83" i="6"/>
  <c r="AV83" i="6"/>
  <c r="IR83" i="6"/>
  <c r="FF83" i="6"/>
  <c r="DN83" i="6"/>
  <c r="BZ83" i="6"/>
  <c r="AO83" i="6"/>
  <c r="IQ83" i="6"/>
  <c r="GX83" i="6"/>
  <c r="FE83" i="6"/>
  <c r="DM83" i="6"/>
  <c r="BY83" i="6"/>
  <c r="AM83" i="6"/>
  <c r="IH83" i="6"/>
  <c r="GN83" i="6"/>
  <c r="ER83" i="6"/>
  <c r="DC83" i="6"/>
  <c r="BP83" i="6"/>
  <c r="AD83" i="6"/>
  <c r="BQ83" i="6"/>
  <c r="AE83" i="6"/>
  <c r="ES83" i="6"/>
  <c r="II83" i="6"/>
  <c r="GO83" i="6"/>
  <c r="N83" i="6"/>
  <c r="JK99" i="6"/>
  <c r="JB99" i="6"/>
  <c r="IR99" i="6"/>
  <c r="II99" i="6"/>
  <c r="HU99" i="6"/>
  <c r="HK99" i="6"/>
  <c r="GO99" i="6"/>
  <c r="GF99" i="6"/>
  <c r="FT99" i="6"/>
  <c r="FF99" i="6"/>
  <c r="ES99" i="6"/>
  <c r="EG99" i="6"/>
  <c r="DW99" i="6"/>
  <c r="DN99" i="6"/>
  <c r="CS99" i="6"/>
  <c r="CI99" i="6"/>
  <c r="BZ99" i="6"/>
  <c r="BQ99" i="6"/>
  <c r="BG99" i="6"/>
  <c r="AW99" i="6"/>
  <c r="AO99" i="6"/>
  <c r="AE99" i="6"/>
  <c r="V99" i="6"/>
  <c r="JJ99" i="6"/>
  <c r="IZ99" i="6"/>
  <c r="IQ99" i="6"/>
  <c r="IH99" i="6"/>
  <c r="HT99" i="6"/>
  <c r="HJ99" i="6"/>
  <c r="GX99" i="6"/>
  <c r="GN99" i="6"/>
  <c r="FS99" i="6"/>
  <c r="FE99" i="6"/>
  <c r="ER99" i="6"/>
  <c r="EF99" i="6"/>
  <c r="DV99" i="6"/>
  <c r="DM99" i="6"/>
  <c r="DC99" i="6"/>
  <c r="CR99" i="6"/>
  <c r="CH99" i="6"/>
  <c r="BY99" i="6"/>
  <c r="BP99" i="6"/>
  <c r="BF99" i="6"/>
  <c r="AV99" i="6"/>
  <c r="AM99" i="6"/>
  <c r="AD99" i="6"/>
  <c r="JC99" i="6"/>
  <c r="IS99" i="6"/>
  <c r="IJ99" i="6"/>
  <c r="HW99" i="6"/>
  <c r="HL99" i="6"/>
  <c r="HA99" i="6"/>
  <c r="GP99" i="6"/>
  <c r="GG99" i="6"/>
  <c r="FU99" i="6"/>
  <c r="FG99" i="6"/>
  <c r="EW99" i="6"/>
  <c r="EJ99" i="6"/>
  <c r="DX99" i="6"/>
  <c r="DO99" i="6"/>
  <c r="DF99" i="6"/>
  <c r="CV99" i="6"/>
  <c r="CJ99" i="6"/>
  <c r="CB99" i="6"/>
  <c r="BR99" i="6"/>
  <c r="BH99" i="6"/>
  <c r="AY99" i="6"/>
  <c r="AP99" i="6"/>
  <c r="AF99" i="6"/>
  <c r="W99" i="6"/>
  <c r="JI99" i="6"/>
  <c r="IV99" i="6"/>
  <c r="HM99" i="6"/>
  <c r="GC99" i="6"/>
  <c r="FM99" i="6"/>
  <c r="EP99" i="6"/>
  <c r="DY99" i="6"/>
  <c r="DI99" i="6"/>
  <c r="CP99" i="6"/>
  <c r="CD99" i="6"/>
  <c r="BM99" i="6"/>
  <c r="AZ99" i="6"/>
  <c r="AJ99" i="6"/>
  <c r="JH99" i="6"/>
  <c r="IT99" i="6"/>
  <c r="IC99" i="6"/>
  <c r="HG99" i="6"/>
  <c r="GB99" i="6"/>
  <c r="FJ99" i="6"/>
  <c r="EM99" i="6"/>
  <c r="DT99" i="6"/>
  <c r="CO99" i="6"/>
  <c r="CC99" i="6"/>
  <c r="BL99" i="6"/>
  <c r="AU99" i="6"/>
  <c r="AH99" i="6"/>
  <c r="R99" i="6"/>
  <c r="JF99" i="6"/>
  <c r="IP99" i="6"/>
  <c r="HZ99" i="6"/>
  <c r="HE99" i="6"/>
  <c r="GS99" i="6"/>
  <c r="GA99" i="6"/>
  <c r="FD99" i="6"/>
  <c r="EL99" i="6"/>
  <c r="DS99" i="6"/>
  <c r="DG99" i="6"/>
  <c r="CN99" i="6"/>
  <c r="BX99" i="6"/>
  <c r="BK99" i="6"/>
  <c r="AT99" i="6"/>
  <c r="AG99" i="6"/>
  <c r="Q99" i="6"/>
  <c r="JE99" i="6"/>
  <c r="IO99" i="6"/>
  <c r="HX99" i="6"/>
  <c r="HD99" i="6"/>
  <c r="FY99" i="6"/>
  <c r="FC99" i="6"/>
  <c r="EK99" i="6"/>
  <c r="DR99" i="6"/>
  <c r="DB99" i="6"/>
  <c r="CM99" i="6"/>
  <c r="BW99" i="6"/>
  <c r="BJ99" i="6"/>
  <c r="AS99" i="6"/>
  <c r="AC99" i="6"/>
  <c r="P99" i="6"/>
  <c r="JD99" i="6"/>
  <c r="IN99" i="6"/>
  <c r="HS99" i="6"/>
  <c r="HC99" i="6"/>
  <c r="FV99" i="6"/>
  <c r="EZ99" i="6"/>
  <c r="EE99" i="6"/>
  <c r="DQ99" i="6"/>
  <c r="CZ99" i="6"/>
  <c r="CL99" i="6"/>
  <c r="BU99" i="6"/>
  <c r="BE99" i="6"/>
  <c r="AR99" i="6"/>
  <c r="AB99" i="6"/>
  <c r="IY99" i="6"/>
  <c r="IM99" i="6"/>
  <c r="HQ99" i="6"/>
  <c r="HB99" i="6"/>
  <c r="GJ99" i="6"/>
  <c r="FP99" i="6"/>
  <c r="EY99" i="6"/>
  <c r="ED99" i="6"/>
  <c r="DP99" i="6"/>
  <c r="CY99" i="6"/>
  <c r="CG99" i="6"/>
  <c r="BT99" i="6"/>
  <c r="BC99" i="6"/>
  <c r="AQ99" i="6"/>
  <c r="Z99" i="6"/>
  <c r="IW99" i="6"/>
  <c r="IG99" i="6"/>
  <c r="HO99" i="6"/>
  <c r="GH99" i="6"/>
  <c r="FN99" i="6"/>
  <c r="EQ99" i="6"/>
  <c r="DZ99" i="6"/>
  <c r="DJ99" i="6"/>
  <c r="CW99" i="6"/>
  <c r="CE99" i="6"/>
  <c r="BO99" i="6"/>
  <c r="BA99" i="6"/>
  <c r="AK99" i="6"/>
  <c r="X99" i="6"/>
  <c r="IX99" i="6"/>
  <c r="DK99" i="6"/>
  <c r="CX99" i="6"/>
  <c r="HP99" i="6"/>
  <c r="CF99" i="6"/>
  <c r="GW99" i="6"/>
  <c r="BS99" i="6"/>
  <c r="GI99" i="6"/>
  <c r="BB99" i="6"/>
  <c r="EC99" i="6"/>
  <c r="FO99" i="6"/>
  <c r="EX99" i="6"/>
  <c r="Y99" i="6"/>
  <c r="AL99" i="6"/>
  <c r="N99" i="6"/>
  <c r="JJ4" i="6"/>
  <c r="IZ4" i="6"/>
  <c r="IQ4" i="6"/>
  <c r="IH4" i="6"/>
  <c r="HT4" i="6"/>
  <c r="HJ4" i="6"/>
  <c r="GX4" i="6"/>
  <c r="GN4" i="6"/>
  <c r="FS4" i="6"/>
  <c r="FE4" i="6"/>
  <c r="ER4" i="6"/>
  <c r="EF4" i="6"/>
  <c r="DV4" i="6"/>
  <c r="DM4" i="6"/>
  <c r="DC4" i="6"/>
  <c r="CR4" i="6"/>
  <c r="CH4" i="6"/>
  <c r="BY4" i="6"/>
  <c r="BP4" i="6"/>
  <c r="BF4" i="6"/>
  <c r="AV4" i="6"/>
  <c r="AM4" i="6"/>
  <c r="AD4" i="6"/>
  <c r="JI4" i="6"/>
  <c r="IY4" i="6"/>
  <c r="IP4" i="6"/>
  <c r="IG4" i="6"/>
  <c r="HS4" i="6"/>
  <c r="HG4" i="6"/>
  <c r="GW4" i="6"/>
  <c r="GC4" i="6"/>
  <c r="FP4" i="6"/>
  <c r="FD4" i="6"/>
  <c r="EQ4" i="6"/>
  <c r="EE4" i="6"/>
  <c r="DT4" i="6"/>
  <c r="DK4" i="6"/>
  <c r="DB4" i="6"/>
  <c r="CP4" i="6"/>
  <c r="CG4" i="6"/>
  <c r="BX4" i="6"/>
  <c r="BO4" i="6"/>
  <c r="BE4" i="6"/>
  <c r="AU4" i="6"/>
  <c r="AL4" i="6"/>
  <c r="AC4" i="6"/>
  <c r="N4" i="6"/>
  <c r="JH4" i="6"/>
  <c r="IX4" i="6"/>
  <c r="IO4" i="6"/>
  <c r="HQ4" i="6"/>
  <c r="HE4" i="6"/>
  <c r="GB4" i="6"/>
  <c r="FO4" i="6"/>
  <c r="FC4" i="6"/>
  <c r="EP4" i="6"/>
  <c r="ED4" i="6"/>
  <c r="DS4" i="6"/>
  <c r="DJ4" i="6"/>
  <c r="CZ4" i="6"/>
  <c r="CO4" i="6"/>
  <c r="CF4" i="6"/>
  <c r="BW4" i="6"/>
  <c r="BM4" i="6"/>
  <c r="BC4" i="6"/>
  <c r="AT4" i="6"/>
  <c r="AK4" i="6"/>
  <c r="AB4" i="6"/>
  <c r="R4" i="6"/>
  <c r="JF4" i="6"/>
  <c r="IW4" i="6"/>
  <c r="IN4" i="6"/>
  <c r="IC4" i="6"/>
  <c r="HP4" i="6"/>
  <c r="HD4" i="6"/>
  <c r="GJ4" i="6"/>
  <c r="GA4" i="6"/>
  <c r="FN4" i="6"/>
  <c r="EZ4" i="6"/>
  <c r="EM4" i="6"/>
  <c r="EC4" i="6"/>
  <c r="DR4" i="6"/>
  <c r="DI4" i="6"/>
  <c r="CY4" i="6"/>
  <c r="CN4" i="6"/>
  <c r="CE4" i="6"/>
  <c r="BU4" i="6"/>
  <c r="BL4" i="6"/>
  <c r="BB4" i="6"/>
  <c r="AS4" i="6"/>
  <c r="AJ4" i="6"/>
  <c r="Z4" i="6"/>
  <c r="Q4" i="6"/>
  <c r="JE4" i="6"/>
  <c r="IV4" i="6"/>
  <c r="IM4" i="6"/>
  <c r="HZ4" i="6"/>
  <c r="HO4" i="6"/>
  <c r="HC4" i="6"/>
  <c r="GI4" i="6"/>
  <c r="FY4" i="6"/>
  <c r="FM4" i="6"/>
  <c r="EY4" i="6"/>
  <c r="EL4" i="6"/>
  <c r="DZ4" i="6"/>
  <c r="DQ4" i="6"/>
  <c r="CX4" i="6"/>
  <c r="CM4" i="6"/>
  <c r="CD4" i="6"/>
  <c r="BT4" i="6"/>
  <c r="BK4" i="6"/>
  <c r="BA4" i="6"/>
  <c r="AR4" i="6"/>
  <c r="AH4" i="6"/>
  <c r="Y4" i="6"/>
  <c r="P4" i="6"/>
  <c r="JD4" i="6"/>
  <c r="IT4" i="6"/>
  <c r="HX4" i="6"/>
  <c r="HM4" i="6"/>
  <c r="HB4" i="6"/>
  <c r="GS4" i="6"/>
  <c r="GH4" i="6"/>
  <c r="FV4" i="6"/>
  <c r="FJ4" i="6"/>
  <c r="EX4" i="6"/>
  <c r="EK4" i="6"/>
  <c r="DY4" i="6"/>
  <c r="DP4" i="6"/>
  <c r="DG4" i="6"/>
  <c r="CW4" i="6"/>
  <c r="CL4" i="6"/>
  <c r="CC4" i="6"/>
  <c r="BS4" i="6"/>
  <c r="BJ4" i="6"/>
  <c r="AZ4" i="6"/>
  <c r="AQ4" i="6"/>
  <c r="AG4" i="6"/>
  <c r="X4" i="6"/>
  <c r="JK4" i="6"/>
  <c r="JB4" i="6"/>
  <c r="IR4" i="6"/>
  <c r="II4" i="6"/>
  <c r="HU4" i="6"/>
  <c r="HK4" i="6"/>
  <c r="GO4" i="6"/>
  <c r="GF4" i="6"/>
  <c r="FT4" i="6"/>
  <c r="FF4" i="6"/>
  <c r="ES4" i="6"/>
  <c r="EG4" i="6"/>
  <c r="DW4" i="6"/>
  <c r="DN4" i="6"/>
  <c r="CS4" i="6"/>
  <c r="CI4" i="6"/>
  <c r="BZ4" i="6"/>
  <c r="BQ4" i="6"/>
  <c r="BG4" i="6"/>
  <c r="AW4" i="6"/>
  <c r="AO4" i="6"/>
  <c r="AE4" i="6"/>
  <c r="V4" i="6"/>
  <c r="GP4" i="6"/>
  <c r="DF4" i="6"/>
  <c r="AF4" i="6"/>
  <c r="HL4" i="6"/>
  <c r="GG4" i="6"/>
  <c r="CV4" i="6"/>
  <c r="W4" i="6"/>
  <c r="JC4" i="6"/>
  <c r="FU4" i="6"/>
  <c r="CJ4" i="6"/>
  <c r="DX4" i="6"/>
  <c r="IS4" i="6"/>
  <c r="FG4" i="6"/>
  <c r="CB4" i="6"/>
  <c r="IJ4" i="6"/>
  <c r="EW4" i="6"/>
  <c r="BR4" i="6"/>
  <c r="HW4" i="6"/>
  <c r="EJ4" i="6"/>
  <c r="BH4" i="6"/>
  <c r="AY4" i="6"/>
  <c r="HA4" i="6"/>
  <c r="DO4" i="6"/>
  <c r="AP4" i="6"/>
  <c r="JJ12" i="6"/>
  <c r="IZ12" i="6"/>
  <c r="IQ12" i="6"/>
  <c r="IH12" i="6"/>
  <c r="HT12" i="6"/>
  <c r="HJ12" i="6"/>
  <c r="GX12" i="6"/>
  <c r="GN12" i="6"/>
  <c r="FS12" i="6"/>
  <c r="FE12" i="6"/>
  <c r="ER12" i="6"/>
  <c r="EF12" i="6"/>
  <c r="DV12" i="6"/>
  <c r="DM12" i="6"/>
  <c r="DC12" i="6"/>
  <c r="CR12" i="6"/>
  <c r="CH12" i="6"/>
  <c r="BY12" i="6"/>
  <c r="BP12" i="6"/>
  <c r="BF12" i="6"/>
  <c r="AV12" i="6"/>
  <c r="AM12" i="6"/>
  <c r="AD12" i="6"/>
  <c r="JI12" i="6"/>
  <c r="IY12" i="6"/>
  <c r="IP12" i="6"/>
  <c r="IG12" i="6"/>
  <c r="HS12" i="6"/>
  <c r="HG12" i="6"/>
  <c r="GW12" i="6"/>
  <c r="GC12" i="6"/>
  <c r="FP12" i="6"/>
  <c r="FD12" i="6"/>
  <c r="EQ12" i="6"/>
  <c r="EE12" i="6"/>
  <c r="DT12" i="6"/>
  <c r="DK12" i="6"/>
  <c r="DB12" i="6"/>
  <c r="CP12" i="6"/>
  <c r="CG12" i="6"/>
  <c r="BX12" i="6"/>
  <c r="BO12" i="6"/>
  <c r="BE12" i="6"/>
  <c r="AU12" i="6"/>
  <c r="AL12" i="6"/>
  <c r="AC12" i="6"/>
  <c r="N12" i="6"/>
  <c r="JH12" i="6"/>
  <c r="IX12" i="6"/>
  <c r="IO12" i="6"/>
  <c r="HQ12" i="6"/>
  <c r="HE12" i="6"/>
  <c r="GB12" i="6"/>
  <c r="FO12" i="6"/>
  <c r="FC12" i="6"/>
  <c r="EP12" i="6"/>
  <c r="ED12" i="6"/>
  <c r="DS12" i="6"/>
  <c r="DJ12" i="6"/>
  <c r="CZ12" i="6"/>
  <c r="CO12" i="6"/>
  <c r="CF12" i="6"/>
  <c r="BW12" i="6"/>
  <c r="BM12" i="6"/>
  <c r="BC12" i="6"/>
  <c r="AT12" i="6"/>
  <c r="AK12" i="6"/>
  <c r="AB12" i="6"/>
  <c r="R12" i="6"/>
  <c r="JF12" i="6"/>
  <c r="IW12" i="6"/>
  <c r="IN12" i="6"/>
  <c r="IC12" i="6"/>
  <c r="HP12" i="6"/>
  <c r="HD12" i="6"/>
  <c r="GJ12" i="6"/>
  <c r="GA12" i="6"/>
  <c r="FN12" i="6"/>
  <c r="EZ12" i="6"/>
  <c r="EM12" i="6"/>
  <c r="EC12" i="6"/>
  <c r="DR12" i="6"/>
  <c r="DI12" i="6"/>
  <c r="CY12" i="6"/>
  <c r="CN12" i="6"/>
  <c r="CE12" i="6"/>
  <c r="BU12" i="6"/>
  <c r="BL12" i="6"/>
  <c r="BB12" i="6"/>
  <c r="AS12" i="6"/>
  <c r="AJ12" i="6"/>
  <c r="Z12" i="6"/>
  <c r="Q12" i="6"/>
  <c r="JE12" i="6"/>
  <c r="IV12" i="6"/>
  <c r="IM12" i="6"/>
  <c r="HZ12" i="6"/>
  <c r="HO12" i="6"/>
  <c r="HC12" i="6"/>
  <c r="GI12" i="6"/>
  <c r="FY12" i="6"/>
  <c r="FM12" i="6"/>
  <c r="EY12" i="6"/>
  <c r="EL12" i="6"/>
  <c r="DZ12" i="6"/>
  <c r="DQ12" i="6"/>
  <c r="CX12" i="6"/>
  <c r="CM12" i="6"/>
  <c r="CD12" i="6"/>
  <c r="BT12" i="6"/>
  <c r="BK12" i="6"/>
  <c r="BA12" i="6"/>
  <c r="AR12" i="6"/>
  <c r="AH12" i="6"/>
  <c r="Y12" i="6"/>
  <c r="P12" i="6"/>
  <c r="JD12" i="6"/>
  <c r="IT12" i="6"/>
  <c r="HX12" i="6"/>
  <c r="HM12" i="6"/>
  <c r="HB12" i="6"/>
  <c r="GS12" i="6"/>
  <c r="GH12" i="6"/>
  <c r="FV12" i="6"/>
  <c r="FJ12" i="6"/>
  <c r="EX12" i="6"/>
  <c r="EK12" i="6"/>
  <c r="DY12" i="6"/>
  <c r="DP12" i="6"/>
  <c r="DG12" i="6"/>
  <c r="CW12" i="6"/>
  <c r="CL12" i="6"/>
  <c r="CC12" i="6"/>
  <c r="BS12" i="6"/>
  <c r="BJ12" i="6"/>
  <c r="AZ12" i="6"/>
  <c r="AQ12" i="6"/>
  <c r="AG12" i="6"/>
  <c r="X12" i="6"/>
  <c r="JC12" i="6"/>
  <c r="IS12" i="6"/>
  <c r="IJ12" i="6"/>
  <c r="HW12" i="6"/>
  <c r="HL12" i="6"/>
  <c r="HA12" i="6"/>
  <c r="JK12" i="6"/>
  <c r="JB12" i="6"/>
  <c r="IR12" i="6"/>
  <c r="II12" i="6"/>
  <c r="HU12" i="6"/>
  <c r="HK12" i="6"/>
  <c r="GO12" i="6"/>
  <c r="GF12" i="6"/>
  <c r="FT12" i="6"/>
  <c r="FF12" i="6"/>
  <c r="ES12" i="6"/>
  <c r="EG12" i="6"/>
  <c r="DW12" i="6"/>
  <c r="DN12" i="6"/>
  <c r="CS12" i="6"/>
  <c r="CI12" i="6"/>
  <c r="BZ12" i="6"/>
  <c r="BQ12" i="6"/>
  <c r="BG12" i="6"/>
  <c r="AW12" i="6"/>
  <c r="AO12" i="6"/>
  <c r="AE12" i="6"/>
  <c r="V12" i="6"/>
  <c r="GP12" i="6"/>
  <c r="DF12" i="6"/>
  <c r="AF12" i="6"/>
  <c r="GG12" i="6"/>
  <c r="CV12" i="6"/>
  <c r="W12" i="6"/>
  <c r="DX12" i="6"/>
  <c r="FU12" i="6"/>
  <c r="CJ12" i="6"/>
  <c r="AY12" i="6"/>
  <c r="FG12" i="6"/>
  <c r="CB12" i="6"/>
  <c r="EW12" i="6"/>
  <c r="BR12" i="6"/>
  <c r="EJ12" i="6"/>
  <c r="BH12" i="6"/>
  <c r="DO12" i="6"/>
  <c r="AP12" i="6"/>
  <c r="JF20" i="6"/>
  <c r="IW20" i="6"/>
  <c r="IN20" i="6"/>
  <c r="IC20" i="6"/>
  <c r="HP20" i="6"/>
  <c r="HD20" i="6"/>
  <c r="GJ20" i="6"/>
  <c r="GA20" i="6"/>
  <c r="FN20" i="6"/>
  <c r="EZ20" i="6"/>
  <c r="EM20" i="6"/>
  <c r="EC20" i="6"/>
  <c r="DR20" i="6"/>
  <c r="DI20" i="6"/>
  <c r="CY20" i="6"/>
  <c r="CN20" i="6"/>
  <c r="CE20" i="6"/>
  <c r="BU20" i="6"/>
  <c r="BL20" i="6"/>
  <c r="BB20" i="6"/>
  <c r="AS20" i="6"/>
  <c r="AJ20" i="6"/>
  <c r="Z20" i="6"/>
  <c r="Q20" i="6"/>
  <c r="JE20" i="6"/>
  <c r="IV20" i="6"/>
  <c r="IM20" i="6"/>
  <c r="HZ20" i="6"/>
  <c r="HO20" i="6"/>
  <c r="HC20" i="6"/>
  <c r="GI20" i="6"/>
  <c r="FY20" i="6"/>
  <c r="FM20" i="6"/>
  <c r="EY20" i="6"/>
  <c r="EL20" i="6"/>
  <c r="DZ20" i="6"/>
  <c r="DQ20" i="6"/>
  <c r="CX20" i="6"/>
  <c r="CM20" i="6"/>
  <c r="CD20" i="6"/>
  <c r="BT20" i="6"/>
  <c r="BK20" i="6"/>
  <c r="BA20" i="6"/>
  <c r="AR20" i="6"/>
  <c r="AH20" i="6"/>
  <c r="Y20" i="6"/>
  <c r="P20" i="6"/>
  <c r="JD20" i="6"/>
  <c r="IT20" i="6"/>
  <c r="HX20" i="6"/>
  <c r="HM20" i="6"/>
  <c r="HB20" i="6"/>
  <c r="GS20" i="6"/>
  <c r="GH20" i="6"/>
  <c r="FV20" i="6"/>
  <c r="FJ20" i="6"/>
  <c r="EX20" i="6"/>
  <c r="EK20" i="6"/>
  <c r="DY20" i="6"/>
  <c r="DP20" i="6"/>
  <c r="DG20" i="6"/>
  <c r="CW20" i="6"/>
  <c r="CL20" i="6"/>
  <c r="CC20" i="6"/>
  <c r="BS20" i="6"/>
  <c r="BJ20" i="6"/>
  <c r="AZ20" i="6"/>
  <c r="AQ20" i="6"/>
  <c r="AG20" i="6"/>
  <c r="X20" i="6"/>
  <c r="JC20" i="6"/>
  <c r="IS20" i="6"/>
  <c r="IJ20" i="6"/>
  <c r="HW20" i="6"/>
  <c r="HL20" i="6"/>
  <c r="HA20" i="6"/>
  <c r="GP20" i="6"/>
  <c r="GG20" i="6"/>
  <c r="FU20" i="6"/>
  <c r="FG20" i="6"/>
  <c r="EW20" i="6"/>
  <c r="EJ20" i="6"/>
  <c r="DX20" i="6"/>
  <c r="DO20" i="6"/>
  <c r="DF20" i="6"/>
  <c r="CV20" i="6"/>
  <c r="CJ20" i="6"/>
  <c r="CB20" i="6"/>
  <c r="BR20" i="6"/>
  <c r="BH20" i="6"/>
  <c r="AY20" i="6"/>
  <c r="AP20" i="6"/>
  <c r="AF20" i="6"/>
  <c r="W20" i="6"/>
  <c r="JK20" i="6"/>
  <c r="JB20" i="6"/>
  <c r="IR20" i="6"/>
  <c r="II20" i="6"/>
  <c r="HU20" i="6"/>
  <c r="HK20" i="6"/>
  <c r="GO20" i="6"/>
  <c r="GF20" i="6"/>
  <c r="FT20" i="6"/>
  <c r="FF20" i="6"/>
  <c r="ES20" i="6"/>
  <c r="EG20" i="6"/>
  <c r="DW20" i="6"/>
  <c r="DN20" i="6"/>
  <c r="CS20" i="6"/>
  <c r="CI20" i="6"/>
  <c r="BZ20" i="6"/>
  <c r="BQ20" i="6"/>
  <c r="BG20" i="6"/>
  <c r="AW20" i="6"/>
  <c r="AO20" i="6"/>
  <c r="AE20" i="6"/>
  <c r="V20" i="6"/>
  <c r="JH20" i="6"/>
  <c r="IX20" i="6"/>
  <c r="IO20" i="6"/>
  <c r="HQ20" i="6"/>
  <c r="HE20" i="6"/>
  <c r="GB20" i="6"/>
  <c r="FO20" i="6"/>
  <c r="FC20" i="6"/>
  <c r="EP20" i="6"/>
  <c r="ED20" i="6"/>
  <c r="DS20" i="6"/>
  <c r="DJ20" i="6"/>
  <c r="CZ20" i="6"/>
  <c r="CO20" i="6"/>
  <c r="CF20" i="6"/>
  <c r="BW20" i="6"/>
  <c r="BM20" i="6"/>
  <c r="BC20" i="6"/>
  <c r="AT20" i="6"/>
  <c r="AK20" i="6"/>
  <c r="AB20" i="6"/>
  <c r="R20" i="6"/>
  <c r="IQ20" i="6"/>
  <c r="GX20" i="6"/>
  <c r="FE20" i="6"/>
  <c r="DM20" i="6"/>
  <c r="BY20" i="6"/>
  <c r="AM20" i="6"/>
  <c r="IP20" i="6"/>
  <c r="GW20" i="6"/>
  <c r="FD20" i="6"/>
  <c r="DK20" i="6"/>
  <c r="BX20" i="6"/>
  <c r="AL20" i="6"/>
  <c r="N20" i="6"/>
  <c r="IH20" i="6"/>
  <c r="GN20" i="6"/>
  <c r="ER20" i="6"/>
  <c r="DC20" i="6"/>
  <c r="BP20" i="6"/>
  <c r="AD20" i="6"/>
  <c r="IG20" i="6"/>
  <c r="EQ20" i="6"/>
  <c r="DB20" i="6"/>
  <c r="BO20" i="6"/>
  <c r="AC20" i="6"/>
  <c r="JJ20" i="6"/>
  <c r="HT20" i="6"/>
  <c r="EF20" i="6"/>
  <c r="CR20" i="6"/>
  <c r="BF20" i="6"/>
  <c r="JI20" i="6"/>
  <c r="HS20" i="6"/>
  <c r="GC20" i="6"/>
  <c r="EE20" i="6"/>
  <c r="CP20" i="6"/>
  <c r="BE20" i="6"/>
  <c r="IZ20" i="6"/>
  <c r="HJ20" i="6"/>
  <c r="FS20" i="6"/>
  <c r="DV20" i="6"/>
  <c r="CH20" i="6"/>
  <c r="AV20" i="6"/>
  <c r="IY20" i="6"/>
  <c r="HG20" i="6"/>
  <c r="FP20" i="6"/>
  <c r="DT20" i="6"/>
  <c r="CG20" i="6"/>
  <c r="AU20" i="6"/>
  <c r="JF28" i="6"/>
  <c r="IW28" i="6"/>
  <c r="IN28" i="6"/>
  <c r="IC28" i="6"/>
  <c r="HP28" i="6"/>
  <c r="HD28" i="6"/>
  <c r="GJ28" i="6"/>
  <c r="GA28" i="6"/>
  <c r="FN28" i="6"/>
  <c r="EZ28" i="6"/>
  <c r="EM28" i="6"/>
  <c r="EC28" i="6"/>
  <c r="DR28" i="6"/>
  <c r="DI28" i="6"/>
  <c r="CY28" i="6"/>
  <c r="CN28" i="6"/>
  <c r="CE28" i="6"/>
  <c r="BU28" i="6"/>
  <c r="BL28" i="6"/>
  <c r="BB28" i="6"/>
  <c r="AS28" i="6"/>
  <c r="AJ28" i="6"/>
  <c r="Z28" i="6"/>
  <c r="Q28" i="6"/>
  <c r="JE28" i="6"/>
  <c r="IV28" i="6"/>
  <c r="IM28" i="6"/>
  <c r="HZ28" i="6"/>
  <c r="HO28" i="6"/>
  <c r="HC28" i="6"/>
  <c r="GI28" i="6"/>
  <c r="FY28" i="6"/>
  <c r="FM28" i="6"/>
  <c r="EY28" i="6"/>
  <c r="EL28" i="6"/>
  <c r="DZ28" i="6"/>
  <c r="DQ28" i="6"/>
  <c r="CX28" i="6"/>
  <c r="CM28" i="6"/>
  <c r="CD28" i="6"/>
  <c r="BT28" i="6"/>
  <c r="BK28" i="6"/>
  <c r="BA28" i="6"/>
  <c r="AR28" i="6"/>
  <c r="AH28" i="6"/>
  <c r="Y28" i="6"/>
  <c r="P28" i="6"/>
  <c r="JD28" i="6"/>
  <c r="IT28" i="6"/>
  <c r="HX28" i="6"/>
  <c r="HM28" i="6"/>
  <c r="HB28" i="6"/>
  <c r="GS28" i="6"/>
  <c r="GH28" i="6"/>
  <c r="FV28" i="6"/>
  <c r="FJ28" i="6"/>
  <c r="EX28" i="6"/>
  <c r="EK28" i="6"/>
  <c r="DY28" i="6"/>
  <c r="DP28" i="6"/>
  <c r="DG28" i="6"/>
  <c r="CW28" i="6"/>
  <c r="CL28" i="6"/>
  <c r="CC28" i="6"/>
  <c r="BS28" i="6"/>
  <c r="BJ28" i="6"/>
  <c r="AZ28" i="6"/>
  <c r="AQ28" i="6"/>
  <c r="AG28" i="6"/>
  <c r="X28" i="6"/>
  <c r="JC28" i="6"/>
  <c r="IS28" i="6"/>
  <c r="IJ28" i="6"/>
  <c r="HW28" i="6"/>
  <c r="HL28" i="6"/>
  <c r="HA28" i="6"/>
  <c r="GP28" i="6"/>
  <c r="GG28" i="6"/>
  <c r="FU28" i="6"/>
  <c r="FG28" i="6"/>
  <c r="EW28" i="6"/>
  <c r="EJ28" i="6"/>
  <c r="DX28" i="6"/>
  <c r="DO28" i="6"/>
  <c r="DF28" i="6"/>
  <c r="CV28" i="6"/>
  <c r="CJ28" i="6"/>
  <c r="CB28" i="6"/>
  <c r="BR28" i="6"/>
  <c r="BH28" i="6"/>
  <c r="AY28" i="6"/>
  <c r="AP28" i="6"/>
  <c r="AF28" i="6"/>
  <c r="W28" i="6"/>
  <c r="JK28" i="6"/>
  <c r="JB28" i="6"/>
  <c r="IR28" i="6"/>
  <c r="II28" i="6"/>
  <c r="HU28" i="6"/>
  <c r="HK28" i="6"/>
  <c r="GO28" i="6"/>
  <c r="GF28" i="6"/>
  <c r="FT28" i="6"/>
  <c r="FF28" i="6"/>
  <c r="ES28" i="6"/>
  <c r="EG28" i="6"/>
  <c r="DW28" i="6"/>
  <c r="DN28" i="6"/>
  <c r="CS28" i="6"/>
  <c r="CI28" i="6"/>
  <c r="BZ28" i="6"/>
  <c r="BQ28" i="6"/>
  <c r="BG28" i="6"/>
  <c r="AW28" i="6"/>
  <c r="AO28" i="6"/>
  <c r="AE28" i="6"/>
  <c r="V28" i="6"/>
  <c r="JH28" i="6"/>
  <c r="IX28" i="6"/>
  <c r="IO28" i="6"/>
  <c r="HQ28" i="6"/>
  <c r="HE28" i="6"/>
  <c r="GB28" i="6"/>
  <c r="FO28" i="6"/>
  <c r="FC28" i="6"/>
  <c r="EP28" i="6"/>
  <c r="ED28" i="6"/>
  <c r="DS28" i="6"/>
  <c r="DJ28" i="6"/>
  <c r="CZ28" i="6"/>
  <c r="CO28" i="6"/>
  <c r="CF28" i="6"/>
  <c r="BW28" i="6"/>
  <c r="BM28" i="6"/>
  <c r="BC28" i="6"/>
  <c r="AT28" i="6"/>
  <c r="AK28" i="6"/>
  <c r="AB28" i="6"/>
  <c r="R28" i="6"/>
  <c r="IQ28" i="6"/>
  <c r="GX28" i="6"/>
  <c r="FE28" i="6"/>
  <c r="DM28" i="6"/>
  <c r="BY28" i="6"/>
  <c r="AM28" i="6"/>
  <c r="IP28" i="6"/>
  <c r="GW28" i="6"/>
  <c r="FD28" i="6"/>
  <c r="DK28" i="6"/>
  <c r="BX28" i="6"/>
  <c r="AL28" i="6"/>
  <c r="N28" i="6"/>
  <c r="IH28" i="6"/>
  <c r="GN28" i="6"/>
  <c r="ER28" i="6"/>
  <c r="DC28" i="6"/>
  <c r="BP28" i="6"/>
  <c r="AD28" i="6"/>
  <c r="IG28" i="6"/>
  <c r="EQ28" i="6"/>
  <c r="DB28" i="6"/>
  <c r="BO28" i="6"/>
  <c r="AC28" i="6"/>
  <c r="JJ28" i="6"/>
  <c r="HT28" i="6"/>
  <c r="EF28" i="6"/>
  <c r="CR28" i="6"/>
  <c r="BF28" i="6"/>
  <c r="JI28" i="6"/>
  <c r="HS28" i="6"/>
  <c r="GC28" i="6"/>
  <c r="EE28" i="6"/>
  <c r="CP28" i="6"/>
  <c r="BE28" i="6"/>
  <c r="IZ28" i="6"/>
  <c r="HJ28" i="6"/>
  <c r="FS28" i="6"/>
  <c r="DV28" i="6"/>
  <c r="CH28" i="6"/>
  <c r="AV28" i="6"/>
  <c r="IY28" i="6"/>
  <c r="HG28" i="6"/>
  <c r="FP28" i="6"/>
  <c r="DT28" i="6"/>
  <c r="CG28" i="6"/>
  <c r="AU28" i="6"/>
  <c r="JF36" i="6"/>
  <c r="IW36" i="6"/>
  <c r="IN36" i="6"/>
  <c r="IC36" i="6"/>
  <c r="HP36" i="6"/>
  <c r="HD36" i="6"/>
  <c r="GJ36" i="6"/>
  <c r="GA36" i="6"/>
  <c r="FN36" i="6"/>
  <c r="EZ36" i="6"/>
  <c r="EM36" i="6"/>
  <c r="EC36" i="6"/>
  <c r="DR36" i="6"/>
  <c r="DI36" i="6"/>
  <c r="CY36" i="6"/>
  <c r="CN36" i="6"/>
  <c r="CE36" i="6"/>
  <c r="BU36" i="6"/>
  <c r="BL36" i="6"/>
  <c r="BB36" i="6"/>
  <c r="AS36" i="6"/>
  <c r="AJ36" i="6"/>
  <c r="Z36" i="6"/>
  <c r="Q36" i="6"/>
  <c r="JE36" i="6"/>
  <c r="IV36" i="6"/>
  <c r="IM36" i="6"/>
  <c r="HZ36" i="6"/>
  <c r="HO36" i="6"/>
  <c r="HC36" i="6"/>
  <c r="GI36" i="6"/>
  <c r="FY36" i="6"/>
  <c r="FM36" i="6"/>
  <c r="EY36" i="6"/>
  <c r="EL36" i="6"/>
  <c r="DZ36" i="6"/>
  <c r="DQ36" i="6"/>
  <c r="CX36" i="6"/>
  <c r="CM36" i="6"/>
  <c r="CD36" i="6"/>
  <c r="BT36" i="6"/>
  <c r="BK36" i="6"/>
  <c r="BA36" i="6"/>
  <c r="AR36" i="6"/>
  <c r="AH36" i="6"/>
  <c r="Y36" i="6"/>
  <c r="P36" i="6"/>
  <c r="JD36" i="6"/>
  <c r="IT36" i="6"/>
  <c r="HX36" i="6"/>
  <c r="HM36" i="6"/>
  <c r="HB36" i="6"/>
  <c r="GS36" i="6"/>
  <c r="GH36" i="6"/>
  <c r="FV36" i="6"/>
  <c r="FJ36" i="6"/>
  <c r="EX36" i="6"/>
  <c r="EK36" i="6"/>
  <c r="DY36" i="6"/>
  <c r="DP36" i="6"/>
  <c r="DG36" i="6"/>
  <c r="CW36" i="6"/>
  <c r="CL36" i="6"/>
  <c r="CC36" i="6"/>
  <c r="BS36" i="6"/>
  <c r="BJ36" i="6"/>
  <c r="AZ36" i="6"/>
  <c r="AQ36" i="6"/>
  <c r="AG36" i="6"/>
  <c r="X36" i="6"/>
  <c r="JC36" i="6"/>
  <c r="IS36" i="6"/>
  <c r="IJ36" i="6"/>
  <c r="HW36" i="6"/>
  <c r="HL36" i="6"/>
  <c r="HA36" i="6"/>
  <c r="GP36" i="6"/>
  <c r="GG36" i="6"/>
  <c r="FU36" i="6"/>
  <c r="FG36" i="6"/>
  <c r="EW36" i="6"/>
  <c r="EJ36" i="6"/>
  <c r="DX36" i="6"/>
  <c r="DO36" i="6"/>
  <c r="DF36" i="6"/>
  <c r="CV36" i="6"/>
  <c r="CJ36" i="6"/>
  <c r="CB36" i="6"/>
  <c r="BR36" i="6"/>
  <c r="BH36" i="6"/>
  <c r="AY36" i="6"/>
  <c r="AP36" i="6"/>
  <c r="AF36" i="6"/>
  <c r="W36" i="6"/>
  <c r="JK36" i="6"/>
  <c r="JB36" i="6"/>
  <c r="IR36" i="6"/>
  <c r="II36" i="6"/>
  <c r="HU36" i="6"/>
  <c r="HK36" i="6"/>
  <c r="GO36" i="6"/>
  <c r="GF36" i="6"/>
  <c r="FT36" i="6"/>
  <c r="FF36" i="6"/>
  <c r="ES36" i="6"/>
  <c r="EG36" i="6"/>
  <c r="DW36" i="6"/>
  <c r="DN36" i="6"/>
  <c r="CS36" i="6"/>
  <c r="CI36" i="6"/>
  <c r="BZ36" i="6"/>
  <c r="BQ36" i="6"/>
  <c r="BG36" i="6"/>
  <c r="AW36" i="6"/>
  <c r="AO36" i="6"/>
  <c r="AE36" i="6"/>
  <c r="V36" i="6"/>
  <c r="JH36" i="6"/>
  <c r="IX36" i="6"/>
  <c r="IO36" i="6"/>
  <c r="HQ36" i="6"/>
  <c r="HE36" i="6"/>
  <c r="GB36" i="6"/>
  <c r="FO36" i="6"/>
  <c r="FC36" i="6"/>
  <c r="EP36" i="6"/>
  <c r="ED36" i="6"/>
  <c r="DS36" i="6"/>
  <c r="DJ36" i="6"/>
  <c r="CZ36" i="6"/>
  <c r="CO36" i="6"/>
  <c r="CF36" i="6"/>
  <c r="BW36" i="6"/>
  <c r="BM36" i="6"/>
  <c r="BC36" i="6"/>
  <c r="AT36" i="6"/>
  <c r="AK36" i="6"/>
  <c r="AB36" i="6"/>
  <c r="R36" i="6"/>
  <c r="IQ36" i="6"/>
  <c r="GX36" i="6"/>
  <c r="FE36" i="6"/>
  <c r="DM36" i="6"/>
  <c r="BY36" i="6"/>
  <c r="AM36" i="6"/>
  <c r="IP36" i="6"/>
  <c r="GW36" i="6"/>
  <c r="FD36" i="6"/>
  <c r="DK36" i="6"/>
  <c r="BX36" i="6"/>
  <c r="AL36" i="6"/>
  <c r="N36" i="6"/>
  <c r="IH36" i="6"/>
  <c r="GN36" i="6"/>
  <c r="ER36" i="6"/>
  <c r="DC36" i="6"/>
  <c r="BP36" i="6"/>
  <c r="AD36" i="6"/>
  <c r="IG36" i="6"/>
  <c r="EQ36" i="6"/>
  <c r="DB36" i="6"/>
  <c r="BO36" i="6"/>
  <c r="AC36" i="6"/>
  <c r="JJ36" i="6"/>
  <c r="HT36" i="6"/>
  <c r="EF36" i="6"/>
  <c r="CR36" i="6"/>
  <c r="BF36" i="6"/>
  <c r="JI36" i="6"/>
  <c r="HS36" i="6"/>
  <c r="GC36" i="6"/>
  <c r="EE36" i="6"/>
  <c r="CP36" i="6"/>
  <c r="BE36" i="6"/>
  <c r="IZ36" i="6"/>
  <c r="HJ36" i="6"/>
  <c r="FS36" i="6"/>
  <c r="DV36" i="6"/>
  <c r="CH36" i="6"/>
  <c r="AV36" i="6"/>
  <c r="IY36" i="6"/>
  <c r="HG36" i="6"/>
  <c r="FP36" i="6"/>
  <c r="DT36" i="6"/>
  <c r="CG36" i="6"/>
  <c r="AU36" i="6"/>
  <c r="JI44" i="6"/>
  <c r="IY44" i="6"/>
  <c r="IP44" i="6"/>
  <c r="IG44" i="6"/>
  <c r="HS44" i="6"/>
  <c r="HG44" i="6"/>
  <c r="GW44" i="6"/>
  <c r="GC44" i="6"/>
  <c r="FP44" i="6"/>
  <c r="FD44" i="6"/>
  <c r="EQ44" i="6"/>
  <c r="EE44" i="6"/>
  <c r="DT44" i="6"/>
  <c r="DK44" i="6"/>
  <c r="DB44" i="6"/>
  <c r="CP44" i="6"/>
  <c r="CG44" i="6"/>
  <c r="BX44" i="6"/>
  <c r="BO44" i="6"/>
  <c r="BE44" i="6"/>
  <c r="AU44" i="6"/>
  <c r="AL44" i="6"/>
  <c r="AC44" i="6"/>
  <c r="JH44" i="6"/>
  <c r="IX44" i="6"/>
  <c r="IO44" i="6"/>
  <c r="HQ44" i="6"/>
  <c r="HE44" i="6"/>
  <c r="GB44" i="6"/>
  <c r="FO44" i="6"/>
  <c r="FC44" i="6"/>
  <c r="EP44" i="6"/>
  <c r="ED44" i="6"/>
  <c r="DS44" i="6"/>
  <c r="DJ44" i="6"/>
  <c r="CZ44" i="6"/>
  <c r="CO44" i="6"/>
  <c r="CF44" i="6"/>
  <c r="BW44" i="6"/>
  <c r="BM44" i="6"/>
  <c r="BC44" i="6"/>
  <c r="AT44" i="6"/>
  <c r="AK44" i="6"/>
  <c r="AB44" i="6"/>
  <c r="R44" i="6"/>
  <c r="JF44" i="6"/>
  <c r="IW44" i="6"/>
  <c r="IN44" i="6"/>
  <c r="IC44" i="6"/>
  <c r="HP44" i="6"/>
  <c r="HD44" i="6"/>
  <c r="GJ44" i="6"/>
  <c r="GA44" i="6"/>
  <c r="FN44" i="6"/>
  <c r="EZ44" i="6"/>
  <c r="EM44" i="6"/>
  <c r="EC44" i="6"/>
  <c r="DR44" i="6"/>
  <c r="DI44" i="6"/>
  <c r="CY44" i="6"/>
  <c r="CN44" i="6"/>
  <c r="CE44" i="6"/>
  <c r="BU44" i="6"/>
  <c r="BL44" i="6"/>
  <c r="BB44" i="6"/>
  <c r="AS44" i="6"/>
  <c r="AJ44" i="6"/>
  <c r="Z44" i="6"/>
  <c r="Q44" i="6"/>
  <c r="JE44" i="6"/>
  <c r="IV44" i="6"/>
  <c r="IM44" i="6"/>
  <c r="HZ44" i="6"/>
  <c r="HO44" i="6"/>
  <c r="HC44" i="6"/>
  <c r="GI44" i="6"/>
  <c r="FY44" i="6"/>
  <c r="FM44" i="6"/>
  <c r="EY44" i="6"/>
  <c r="EL44" i="6"/>
  <c r="DZ44" i="6"/>
  <c r="DQ44" i="6"/>
  <c r="CX44" i="6"/>
  <c r="CM44" i="6"/>
  <c r="CD44" i="6"/>
  <c r="BT44" i="6"/>
  <c r="BK44" i="6"/>
  <c r="BA44" i="6"/>
  <c r="JD44" i="6"/>
  <c r="IT44" i="6"/>
  <c r="HX44" i="6"/>
  <c r="HM44" i="6"/>
  <c r="HB44" i="6"/>
  <c r="GS44" i="6"/>
  <c r="GH44" i="6"/>
  <c r="FV44" i="6"/>
  <c r="FJ44" i="6"/>
  <c r="EX44" i="6"/>
  <c r="EK44" i="6"/>
  <c r="DY44" i="6"/>
  <c r="DP44" i="6"/>
  <c r="DG44" i="6"/>
  <c r="CW44" i="6"/>
  <c r="CL44" i="6"/>
  <c r="CC44" i="6"/>
  <c r="BS44" i="6"/>
  <c r="BJ44" i="6"/>
  <c r="AZ44" i="6"/>
  <c r="AQ44" i="6"/>
  <c r="AG44" i="6"/>
  <c r="X44" i="6"/>
  <c r="JC44" i="6"/>
  <c r="IS44" i="6"/>
  <c r="IJ44" i="6"/>
  <c r="HW44" i="6"/>
  <c r="HL44" i="6"/>
  <c r="HA44" i="6"/>
  <c r="GP44" i="6"/>
  <c r="GG44" i="6"/>
  <c r="FU44" i="6"/>
  <c r="FG44" i="6"/>
  <c r="EW44" i="6"/>
  <c r="EJ44" i="6"/>
  <c r="DX44" i="6"/>
  <c r="JJ44" i="6"/>
  <c r="IZ44" i="6"/>
  <c r="IQ44" i="6"/>
  <c r="IH44" i="6"/>
  <c r="HT44" i="6"/>
  <c r="HJ44" i="6"/>
  <c r="GX44" i="6"/>
  <c r="GN44" i="6"/>
  <c r="FS44" i="6"/>
  <c r="FE44" i="6"/>
  <c r="ER44" i="6"/>
  <c r="EF44" i="6"/>
  <c r="DV44" i="6"/>
  <c r="DM44" i="6"/>
  <c r="DC44" i="6"/>
  <c r="CR44" i="6"/>
  <c r="CH44" i="6"/>
  <c r="BY44" i="6"/>
  <c r="BP44" i="6"/>
  <c r="BF44" i="6"/>
  <c r="AV44" i="6"/>
  <c r="AM44" i="6"/>
  <c r="AD44" i="6"/>
  <c r="HU44" i="6"/>
  <c r="EG44" i="6"/>
  <c r="CJ44" i="6"/>
  <c r="AY44" i="6"/>
  <c r="Y44" i="6"/>
  <c r="HK44" i="6"/>
  <c r="DW44" i="6"/>
  <c r="CI44" i="6"/>
  <c r="AW44" i="6"/>
  <c r="W44" i="6"/>
  <c r="DO44" i="6"/>
  <c r="CB44" i="6"/>
  <c r="AR44" i="6"/>
  <c r="V44" i="6"/>
  <c r="GO44" i="6"/>
  <c r="DN44" i="6"/>
  <c r="BZ44" i="6"/>
  <c r="AP44" i="6"/>
  <c r="P44" i="6"/>
  <c r="JK44" i="6"/>
  <c r="GF44" i="6"/>
  <c r="DF44" i="6"/>
  <c r="BR44" i="6"/>
  <c r="AO44" i="6"/>
  <c r="II44" i="6"/>
  <c r="ES44" i="6"/>
  <c r="CS44" i="6"/>
  <c r="BG44" i="6"/>
  <c r="AE44" i="6"/>
  <c r="BQ44" i="6"/>
  <c r="BH44" i="6"/>
  <c r="N44" i="6"/>
  <c r="JB44" i="6"/>
  <c r="AH44" i="6"/>
  <c r="IR44" i="6"/>
  <c r="AF44" i="6"/>
  <c r="FT44" i="6"/>
  <c r="FF44" i="6"/>
  <c r="CV44" i="6"/>
  <c r="JI52" i="6"/>
  <c r="IY52" i="6"/>
  <c r="IP52" i="6"/>
  <c r="IG52" i="6"/>
  <c r="HS52" i="6"/>
  <c r="HG52" i="6"/>
  <c r="GW52" i="6"/>
  <c r="GC52" i="6"/>
  <c r="FP52" i="6"/>
  <c r="FD52" i="6"/>
  <c r="EQ52" i="6"/>
  <c r="EE52" i="6"/>
  <c r="DT52" i="6"/>
  <c r="DK52" i="6"/>
  <c r="DB52" i="6"/>
  <c r="CP52" i="6"/>
  <c r="CG52" i="6"/>
  <c r="BX52" i="6"/>
  <c r="BO52" i="6"/>
  <c r="BE52" i="6"/>
  <c r="AU52" i="6"/>
  <c r="AL52" i="6"/>
  <c r="AC52" i="6"/>
  <c r="JH52" i="6"/>
  <c r="IX52" i="6"/>
  <c r="IO52" i="6"/>
  <c r="HQ52" i="6"/>
  <c r="HE52" i="6"/>
  <c r="GB52" i="6"/>
  <c r="FO52" i="6"/>
  <c r="FC52" i="6"/>
  <c r="EP52" i="6"/>
  <c r="ED52" i="6"/>
  <c r="DS52" i="6"/>
  <c r="DJ52" i="6"/>
  <c r="CZ52" i="6"/>
  <c r="CO52" i="6"/>
  <c r="CF52" i="6"/>
  <c r="BW52" i="6"/>
  <c r="BM52" i="6"/>
  <c r="BC52" i="6"/>
  <c r="AT52" i="6"/>
  <c r="AK52" i="6"/>
  <c r="AB52" i="6"/>
  <c r="R52" i="6"/>
  <c r="JF52" i="6"/>
  <c r="IW52" i="6"/>
  <c r="IN52" i="6"/>
  <c r="IC52" i="6"/>
  <c r="HP52" i="6"/>
  <c r="HD52" i="6"/>
  <c r="GJ52" i="6"/>
  <c r="GA52" i="6"/>
  <c r="FN52" i="6"/>
  <c r="EZ52" i="6"/>
  <c r="EM52" i="6"/>
  <c r="EC52" i="6"/>
  <c r="DR52" i="6"/>
  <c r="DI52" i="6"/>
  <c r="CY52" i="6"/>
  <c r="CN52" i="6"/>
  <c r="CE52" i="6"/>
  <c r="BU52" i="6"/>
  <c r="BL52" i="6"/>
  <c r="BB52" i="6"/>
  <c r="AS52" i="6"/>
  <c r="AJ52" i="6"/>
  <c r="Z52" i="6"/>
  <c r="Q52" i="6"/>
  <c r="JE52" i="6"/>
  <c r="IV52" i="6"/>
  <c r="IM52" i="6"/>
  <c r="HZ52" i="6"/>
  <c r="HO52" i="6"/>
  <c r="HC52" i="6"/>
  <c r="GI52" i="6"/>
  <c r="FY52" i="6"/>
  <c r="FM52" i="6"/>
  <c r="EY52" i="6"/>
  <c r="EL52" i="6"/>
  <c r="DZ52" i="6"/>
  <c r="DQ52" i="6"/>
  <c r="CX52" i="6"/>
  <c r="CM52" i="6"/>
  <c r="CD52" i="6"/>
  <c r="BT52" i="6"/>
  <c r="BK52" i="6"/>
  <c r="BA52" i="6"/>
  <c r="AR52" i="6"/>
  <c r="AH52" i="6"/>
  <c r="Y52" i="6"/>
  <c r="P52" i="6"/>
  <c r="JD52" i="6"/>
  <c r="IT52" i="6"/>
  <c r="HX52" i="6"/>
  <c r="HM52" i="6"/>
  <c r="HB52" i="6"/>
  <c r="GS52" i="6"/>
  <c r="GH52" i="6"/>
  <c r="FV52" i="6"/>
  <c r="FJ52" i="6"/>
  <c r="EX52" i="6"/>
  <c r="EK52" i="6"/>
  <c r="DY52" i="6"/>
  <c r="DP52" i="6"/>
  <c r="DG52" i="6"/>
  <c r="CW52" i="6"/>
  <c r="CL52" i="6"/>
  <c r="CC52" i="6"/>
  <c r="BS52" i="6"/>
  <c r="BJ52" i="6"/>
  <c r="AZ52" i="6"/>
  <c r="AQ52" i="6"/>
  <c r="AG52" i="6"/>
  <c r="X52" i="6"/>
  <c r="JC52" i="6"/>
  <c r="IS52" i="6"/>
  <c r="IJ52" i="6"/>
  <c r="HW52" i="6"/>
  <c r="HL52" i="6"/>
  <c r="HA52" i="6"/>
  <c r="GP52" i="6"/>
  <c r="GG52" i="6"/>
  <c r="FU52" i="6"/>
  <c r="FG52" i="6"/>
  <c r="EW52" i="6"/>
  <c r="EJ52" i="6"/>
  <c r="DX52" i="6"/>
  <c r="DO52" i="6"/>
  <c r="DF52" i="6"/>
  <c r="CV52" i="6"/>
  <c r="CJ52" i="6"/>
  <c r="CB52" i="6"/>
  <c r="BR52" i="6"/>
  <c r="BH52" i="6"/>
  <c r="AY52" i="6"/>
  <c r="AP52" i="6"/>
  <c r="AF52" i="6"/>
  <c r="W52" i="6"/>
  <c r="JJ52" i="6"/>
  <c r="IZ52" i="6"/>
  <c r="IQ52" i="6"/>
  <c r="IH52" i="6"/>
  <c r="HT52" i="6"/>
  <c r="HJ52" i="6"/>
  <c r="GX52" i="6"/>
  <c r="GN52" i="6"/>
  <c r="FS52" i="6"/>
  <c r="FE52" i="6"/>
  <c r="ER52" i="6"/>
  <c r="EF52" i="6"/>
  <c r="DV52" i="6"/>
  <c r="DM52" i="6"/>
  <c r="DC52" i="6"/>
  <c r="CR52" i="6"/>
  <c r="CH52" i="6"/>
  <c r="BY52" i="6"/>
  <c r="BP52" i="6"/>
  <c r="BF52" i="6"/>
  <c r="AV52" i="6"/>
  <c r="AM52" i="6"/>
  <c r="AD52" i="6"/>
  <c r="HU52" i="6"/>
  <c r="EG52" i="6"/>
  <c r="BG52" i="6"/>
  <c r="HK52" i="6"/>
  <c r="DW52" i="6"/>
  <c r="AW52" i="6"/>
  <c r="DN52" i="6"/>
  <c r="AO52" i="6"/>
  <c r="GO52" i="6"/>
  <c r="AE52" i="6"/>
  <c r="JK52" i="6"/>
  <c r="GF52" i="6"/>
  <c r="CS52" i="6"/>
  <c r="V52" i="6"/>
  <c r="II52" i="6"/>
  <c r="ES52" i="6"/>
  <c r="BQ52" i="6"/>
  <c r="JB52" i="6"/>
  <c r="IR52" i="6"/>
  <c r="N52" i="6"/>
  <c r="FT52" i="6"/>
  <c r="FF52" i="6"/>
  <c r="CI52" i="6"/>
  <c r="BZ52" i="6"/>
  <c r="JI60" i="6"/>
  <c r="IY60" i="6"/>
  <c r="IP60" i="6"/>
  <c r="IG60" i="6"/>
  <c r="HS60" i="6"/>
  <c r="HG60" i="6"/>
  <c r="GW60" i="6"/>
  <c r="GC60" i="6"/>
  <c r="FP60" i="6"/>
  <c r="FD60" i="6"/>
  <c r="EQ60" i="6"/>
  <c r="EE60" i="6"/>
  <c r="DT60" i="6"/>
  <c r="DK60" i="6"/>
  <c r="DB60" i="6"/>
  <c r="CP60" i="6"/>
  <c r="CG60" i="6"/>
  <c r="BX60" i="6"/>
  <c r="BO60" i="6"/>
  <c r="BE60" i="6"/>
  <c r="AU60" i="6"/>
  <c r="AL60" i="6"/>
  <c r="AC60" i="6"/>
  <c r="JH60" i="6"/>
  <c r="IX60" i="6"/>
  <c r="IO60" i="6"/>
  <c r="HQ60" i="6"/>
  <c r="HE60" i="6"/>
  <c r="GB60" i="6"/>
  <c r="FO60" i="6"/>
  <c r="FC60" i="6"/>
  <c r="EP60" i="6"/>
  <c r="ED60" i="6"/>
  <c r="DS60" i="6"/>
  <c r="DJ60" i="6"/>
  <c r="CZ60" i="6"/>
  <c r="CO60" i="6"/>
  <c r="CF60" i="6"/>
  <c r="BW60" i="6"/>
  <c r="BM60" i="6"/>
  <c r="BC60" i="6"/>
  <c r="AT60" i="6"/>
  <c r="AK60" i="6"/>
  <c r="AB60" i="6"/>
  <c r="R60" i="6"/>
  <c r="JF60" i="6"/>
  <c r="IW60" i="6"/>
  <c r="IN60" i="6"/>
  <c r="IC60" i="6"/>
  <c r="HP60" i="6"/>
  <c r="HD60" i="6"/>
  <c r="GJ60" i="6"/>
  <c r="GA60" i="6"/>
  <c r="FN60" i="6"/>
  <c r="EZ60" i="6"/>
  <c r="EM60" i="6"/>
  <c r="EC60" i="6"/>
  <c r="DR60" i="6"/>
  <c r="DI60" i="6"/>
  <c r="CY60" i="6"/>
  <c r="CN60" i="6"/>
  <c r="CE60" i="6"/>
  <c r="BU60" i="6"/>
  <c r="BL60" i="6"/>
  <c r="BB60" i="6"/>
  <c r="AS60" i="6"/>
  <c r="AJ60" i="6"/>
  <c r="Z60" i="6"/>
  <c r="Q60" i="6"/>
  <c r="JE60" i="6"/>
  <c r="IV60" i="6"/>
  <c r="IM60" i="6"/>
  <c r="HZ60" i="6"/>
  <c r="HO60" i="6"/>
  <c r="HC60" i="6"/>
  <c r="GI60" i="6"/>
  <c r="FY60" i="6"/>
  <c r="FM60" i="6"/>
  <c r="EY60" i="6"/>
  <c r="EL60" i="6"/>
  <c r="DZ60" i="6"/>
  <c r="DQ60" i="6"/>
  <c r="CX60" i="6"/>
  <c r="CM60" i="6"/>
  <c r="CD60" i="6"/>
  <c r="BT60" i="6"/>
  <c r="BK60" i="6"/>
  <c r="BA60" i="6"/>
  <c r="AR60" i="6"/>
  <c r="AH60" i="6"/>
  <c r="Y60" i="6"/>
  <c r="P60" i="6"/>
  <c r="JD60" i="6"/>
  <c r="IT60" i="6"/>
  <c r="HX60" i="6"/>
  <c r="HM60" i="6"/>
  <c r="HB60" i="6"/>
  <c r="GS60" i="6"/>
  <c r="GH60" i="6"/>
  <c r="FV60" i="6"/>
  <c r="FJ60" i="6"/>
  <c r="EX60" i="6"/>
  <c r="EK60" i="6"/>
  <c r="DY60" i="6"/>
  <c r="DP60" i="6"/>
  <c r="DG60" i="6"/>
  <c r="CW60" i="6"/>
  <c r="CL60" i="6"/>
  <c r="CC60" i="6"/>
  <c r="BS60" i="6"/>
  <c r="BJ60" i="6"/>
  <c r="AZ60" i="6"/>
  <c r="AQ60" i="6"/>
  <c r="AG60" i="6"/>
  <c r="X60" i="6"/>
  <c r="JC60" i="6"/>
  <c r="IS60" i="6"/>
  <c r="IJ60" i="6"/>
  <c r="HW60" i="6"/>
  <c r="HL60" i="6"/>
  <c r="HA60" i="6"/>
  <c r="GP60" i="6"/>
  <c r="GG60" i="6"/>
  <c r="FU60" i="6"/>
  <c r="FG60" i="6"/>
  <c r="EW60" i="6"/>
  <c r="EJ60" i="6"/>
  <c r="DX60" i="6"/>
  <c r="DO60" i="6"/>
  <c r="DF60" i="6"/>
  <c r="CV60" i="6"/>
  <c r="CJ60" i="6"/>
  <c r="CB60" i="6"/>
  <c r="BR60" i="6"/>
  <c r="BH60" i="6"/>
  <c r="AY60" i="6"/>
  <c r="AP60" i="6"/>
  <c r="AF60" i="6"/>
  <c r="W60" i="6"/>
  <c r="JJ60" i="6"/>
  <c r="IZ60" i="6"/>
  <c r="IQ60" i="6"/>
  <c r="IH60" i="6"/>
  <c r="HT60" i="6"/>
  <c r="HJ60" i="6"/>
  <c r="GX60" i="6"/>
  <c r="GN60" i="6"/>
  <c r="FS60" i="6"/>
  <c r="FE60" i="6"/>
  <c r="ER60" i="6"/>
  <c r="EF60" i="6"/>
  <c r="DV60" i="6"/>
  <c r="DM60" i="6"/>
  <c r="DC60" i="6"/>
  <c r="CR60" i="6"/>
  <c r="CH60" i="6"/>
  <c r="BY60" i="6"/>
  <c r="BP60" i="6"/>
  <c r="BF60" i="6"/>
  <c r="AV60" i="6"/>
  <c r="AM60" i="6"/>
  <c r="AD60" i="6"/>
  <c r="HU60" i="6"/>
  <c r="EG60" i="6"/>
  <c r="BG60" i="6"/>
  <c r="HK60" i="6"/>
  <c r="DW60" i="6"/>
  <c r="AW60" i="6"/>
  <c r="DN60" i="6"/>
  <c r="AO60" i="6"/>
  <c r="GO60" i="6"/>
  <c r="AE60" i="6"/>
  <c r="JK60" i="6"/>
  <c r="GF60" i="6"/>
  <c r="CS60" i="6"/>
  <c r="V60" i="6"/>
  <c r="II60" i="6"/>
  <c r="ES60" i="6"/>
  <c r="BQ60" i="6"/>
  <c r="FT60" i="6"/>
  <c r="FF60" i="6"/>
  <c r="N60" i="6"/>
  <c r="CI60" i="6"/>
  <c r="BZ60" i="6"/>
  <c r="JB60" i="6"/>
  <c r="IR60" i="6"/>
  <c r="JK68" i="6"/>
  <c r="JB68" i="6"/>
  <c r="IR68" i="6"/>
  <c r="II68" i="6"/>
  <c r="HU68" i="6"/>
  <c r="HK68" i="6"/>
  <c r="GO68" i="6"/>
  <c r="GF68" i="6"/>
  <c r="FT68" i="6"/>
  <c r="FF68" i="6"/>
  <c r="ES68" i="6"/>
  <c r="EG68" i="6"/>
  <c r="DW68" i="6"/>
  <c r="DN68" i="6"/>
  <c r="CS68" i="6"/>
  <c r="CI68" i="6"/>
  <c r="BZ68" i="6"/>
  <c r="BQ68" i="6"/>
  <c r="BG68" i="6"/>
  <c r="AW68" i="6"/>
  <c r="AO68" i="6"/>
  <c r="AE68" i="6"/>
  <c r="V68" i="6"/>
  <c r="JJ68" i="6"/>
  <c r="IZ68" i="6"/>
  <c r="IQ68" i="6"/>
  <c r="IH68" i="6"/>
  <c r="HT68" i="6"/>
  <c r="HJ68" i="6"/>
  <c r="GX68" i="6"/>
  <c r="GN68" i="6"/>
  <c r="FS68" i="6"/>
  <c r="FE68" i="6"/>
  <c r="ER68" i="6"/>
  <c r="EF68" i="6"/>
  <c r="DV68" i="6"/>
  <c r="DM68" i="6"/>
  <c r="DC68" i="6"/>
  <c r="CR68" i="6"/>
  <c r="CH68" i="6"/>
  <c r="BY68" i="6"/>
  <c r="BP68" i="6"/>
  <c r="BF68" i="6"/>
  <c r="AV68" i="6"/>
  <c r="AM68" i="6"/>
  <c r="AD68" i="6"/>
  <c r="JI68" i="6"/>
  <c r="IY68" i="6"/>
  <c r="IP68" i="6"/>
  <c r="IG68" i="6"/>
  <c r="HS68" i="6"/>
  <c r="HG68" i="6"/>
  <c r="GW68" i="6"/>
  <c r="GC68" i="6"/>
  <c r="FP68" i="6"/>
  <c r="FD68" i="6"/>
  <c r="EQ68" i="6"/>
  <c r="EE68" i="6"/>
  <c r="DT68" i="6"/>
  <c r="DK68" i="6"/>
  <c r="DB68" i="6"/>
  <c r="CP68" i="6"/>
  <c r="CG68" i="6"/>
  <c r="BX68" i="6"/>
  <c r="BO68" i="6"/>
  <c r="BE68" i="6"/>
  <c r="AU68" i="6"/>
  <c r="AL68" i="6"/>
  <c r="AC68" i="6"/>
  <c r="JH68" i="6"/>
  <c r="IX68" i="6"/>
  <c r="IO68" i="6"/>
  <c r="HQ68" i="6"/>
  <c r="HE68" i="6"/>
  <c r="GB68" i="6"/>
  <c r="FO68" i="6"/>
  <c r="FC68" i="6"/>
  <c r="EP68" i="6"/>
  <c r="ED68" i="6"/>
  <c r="DS68" i="6"/>
  <c r="DJ68" i="6"/>
  <c r="CZ68" i="6"/>
  <c r="CO68" i="6"/>
  <c r="CF68" i="6"/>
  <c r="BW68" i="6"/>
  <c r="BM68" i="6"/>
  <c r="BC68" i="6"/>
  <c r="AT68" i="6"/>
  <c r="AK68" i="6"/>
  <c r="AB68" i="6"/>
  <c r="R68" i="6"/>
  <c r="JF68" i="6"/>
  <c r="IW68" i="6"/>
  <c r="IN68" i="6"/>
  <c r="IC68" i="6"/>
  <c r="HP68" i="6"/>
  <c r="HD68" i="6"/>
  <c r="GJ68" i="6"/>
  <c r="GA68" i="6"/>
  <c r="FN68" i="6"/>
  <c r="EZ68" i="6"/>
  <c r="EM68" i="6"/>
  <c r="EC68" i="6"/>
  <c r="DR68" i="6"/>
  <c r="DI68" i="6"/>
  <c r="CY68" i="6"/>
  <c r="CN68" i="6"/>
  <c r="CE68" i="6"/>
  <c r="BU68" i="6"/>
  <c r="BL68" i="6"/>
  <c r="BB68" i="6"/>
  <c r="AS68" i="6"/>
  <c r="AJ68" i="6"/>
  <c r="Z68" i="6"/>
  <c r="Q68" i="6"/>
  <c r="JC68" i="6"/>
  <c r="IS68" i="6"/>
  <c r="IJ68" i="6"/>
  <c r="HW68" i="6"/>
  <c r="HL68" i="6"/>
  <c r="HA68" i="6"/>
  <c r="GP68" i="6"/>
  <c r="GG68" i="6"/>
  <c r="FU68" i="6"/>
  <c r="FG68" i="6"/>
  <c r="EW68" i="6"/>
  <c r="EJ68" i="6"/>
  <c r="DX68" i="6"/>
  <c r="DO68" i="6"/>
  <c r="DF68" i="6"/>
  <c r="CV68" i="6"/>
  <c r="CJ68" i="6"/>
  <c r="CB68" i="6"/>
  <c r="BR68" i="6"/>
  <c r="BH68" i="6"/>
  <c r="AY68" i="6"/>
  <c r="AP68" i="6"/>
  <c r="AF68" i="6"/>
  <c r="W68" i="6"/>
  <c r="IV68" i="6"/>
  <c r="HC68" i="6"/>
  <c r="FM68" i="6"/>
  <c r="DQ68" i="6"/>
  <c r="CD68" i="6"/>
  <c r="AR68" i="6"/>
  <c r="IT68" i="6"/>
  <c r="HB68" i="6"/>
  <c r="FJ68" i="6"/>
  <c r="DP68" i="6"/>
  <c r="CC68" i="6"/>
  <c r="AQ68" i="6"/>
  <c r="IM68" i="6"/>
  <c r="EY68" i="6"/>
  <c r="BT68" i="6"/>
  <c r="AH68" i="6"/>
  <c r="GS68" i="6"/>
  <c r="EX68" i="6"/>
  <c r="DG68" i="6"/>
  <c r="BS68" i="6"/>
  <c r="AG68" i="6"/>
  <c r="HZ68" i="6"/>
  <c r="GI68" i="6"/>
  <c r="EL68" i="6"/>
  <c r="CX68" i="6"/>
  <c r="BK68" i="6"/>
  <c r="Y68" i="6"/>
  <c r="HX68" i="6"/>
  <c r="GH68" i="6"/>
  <c r="EK68" i="6"/>
  <c r="CW68" i="6"/>
  <c r="BJ68" i="6"/>
  <c r="X68" i="6"/>
  <c r="JD68" i="6"/>
  <c r="HM68" i="6"/>
  <c r="FV68" i="6"/>
  <c r="DY68" i="6"/>
  <c r="CL68" i="6"/>
  <c r="AZ68" i="6"/>
  <c r="P68" i="6"/>
  <c r="JE68" i="6"/>
  <c r="HO68" i="6"/>
  <c r="FY68" i="6"/>
  <c r="BA68" i="6"/>
  <c r="DZ68" i="6"/>
  <c r="CM68" i="6"/>
  <c r="N68" i="6"/>
  <c r="JH76" i="6"/>
  <c r="IX76" i="6"/>
  <c r="IO76" i="6"/>
  <c r="HZ76" i="6"/>
  <c r="HO76" i="6"/>
  <c r="HC76" i="6"/>
  <c r="GI76" i="6"/>
  <c r="FY76" i="6"/>
  <c r="FJ76" i="6"/>
  <c r="EX76" i="6"/>
  <c r="EK76" i="6"/>
  <c r="DY76" i="6"/>
  <c r="DP76" i="6"/>
  <c r="CS76" i="6"/>
  <c r="CI76" i="6"/>
  <c r="BZ76" i="6"/>
  <c r="BQ76" i="6"/>
  <c r="BG76" i="6"/>
  <c r="AW76" i="6"/>
  <c r="AO76" i="6"/>
  <c r="AE76" i="6"/>
  <c r="V76" i="6"/>
  <c r="JF76" i="6"/>
  <c r="IW76" i="6"/>
  <c r="IN76" i="6"/>
  <c r="HX76" i="6"/>
  <c r="HM76" i="6"/>
  <c r="HB76" i="6"/>
  <c r="GS76" i="6"/>
  <c r="GH76" i="6"/>
  <c r="FV76" i="6"/>
  <c r="FG76" i="6"/>
  <c r="EW76" i="6"/>
  <c r="EJ76" i="6"/>
  <c r="DX76" i="6"/>
  <c r="DO76" i="6"/>
  <c r="DC76" i="6"/>
  <c r="CR76" i="6"/>
  <c r="CH76" i="6"/>
  <c r="BY76" i="6"/>
  <c r="BP76" i="6"/>
  <c r="BF76" i="6"/>
  <c r="AV76" i="6"/>
  <c r="AM76" i="6"/>
  <c r="AD76" i="6"/>
  <c r="JE76" i="6"/>
  <c r="IV76" i="6"/>
  <c r="IJ76" i="6"/>
  <c r="HW76" i="6"/>
  <c r="HL76" i="6"/>
  <c r="HA76" i="6"/>
  <c r="GP76" i="6"/>
  <c r="GG76" i="6"/>
  <c r="FU76" i="6"/>
  <c r="FF76" i="6"/>
  <c r="ES76" i="6"/>
  <c r="EG76" i="6"/>
  <c r="DW76" i="6"/>
  <c r="DN76" i="6"/>
  <c r="DB76" i="6"/>
  <c r="CP76" i="6"/>
  <c r="CG76" i="6"/>
  <c r="BX76" i="6"/>
  <c r="BO76" i="6"/>
  <c r="BE76" i="6"/>
  <c r="AU76" i="6"/>
  <c r="AL76" i="6"/>
  <c r="AC76" i="6"/>
  <c r="JD76" i="6"/>
  <c r="IT76" i="6"/>
  <c r="II76" i="6"/>
  <c r="HU76" i="6"/>
  <c r="HK76" i="6"/>
  <c r="GO76" i="6"/>
  <c r="GF76" i="6"/>
  <c r="FT76" i="6"/>
  <c r="FE76" i="6"/>
  <c r="ER76" i="6"/>
  <c r="EF76" i="6"/>
  <c r="DV76" i="6"/>
  <c r="DK76" i="6"/>
  <c r="CZ76" i="6"/>
  <c r="CO76" i="6"/>
  <c r="CF76" i="6"/>
  <c r="BW76" i="6"/>
  <c r="BM76" i="6"/>
  <c r="BC76" i="6"/>
  <c r="AT76" i="6"/>
  <c r="AK76" i="6"/>
  <c r="AB76" i="6"/>
  <c r="R76" i="6"/>
  <c r="JC76" i="6"/>
  <c r="IS76" i="6"/>
  <c r="IH76" i="6"/>
  <c r="HT76" i="6"/>
  <c r="HJ76" i="6"/>
  <c r="GX76" i="6"/>
  <c r="GN76" i="6"/>
  <c r="FS76" i="6"/>
  <c r="FD76" i="6"/>
  <c r="EQ76" i="6"/>
  <c r="EE76" i="6"/>
  <c r="DT76" i="6"/>
  <c r="DJ76" i="6"/>
  <c r="CY76" i="6"/>
  <c r="CN76" i="6"/>
  <c r="CE76" i="6"/>
  <c r="BU76" i="6"/>
  <c r="BL76" i="6"/>
  <c r="BB76" i="6"/>
  <c r="AS76" i="6"/>
  <c r="AJ76" i="6"/>
  <c r="Z76" i="6"/>
  <c r="Q76" i="6"/>
  <c r="JI76" i="6"/>
  <c r="IY76" i="6"/>
  <c r="IP76" i="6"/>
  <c r="IC76" i="6"/>
  <c r="HP76" i="6"/>
  <c r="HD76" i="6"/>
  <c r="GJ76" i="6"/>
  <c r="GA76" i="6"/>
  <c r="FN76" i="6"/>
  <c r="EY76" i="6"/>
  <c r="EL76" i="6"/>
  <c r="DZ76" i="6"/>
  <c r="DQ76" i="6"/>
  <c r="DG76" i="6"/>
  <c r="CV76" i="6"/>
  <c r="CJ76" i="6"/>
  <c r="CB76" i="6"/>
  <c r="BR76" i="6"/>
  <c r="BH76" i="6"/>
  <c r="AY76" i="6"/>
  <c r="AP76" i="6"/>
  <c r="AF76" i="6"/>
  <c r="W76" i="6"/>
  <c r="JB76" i="6"/>
  <c r="HG76" i="6"/>
  <c r="FP76" i="6"/>
  <c r="DS76" i="6"/>
  <c r="CD76" i="6"/>
  <c r="AR76" i="6"/>
  <c r="IZ76" i="6"/>
  <c r="HE76" i="6"/>
  <c r="FO76" i="6"/>
  <c r="DR76" i="6"/>
  <c r="CC76" i="6"/>
  <c r="AQ76" i="6"/>
  <c r="IR76" i="6"/>
  <c r="GW76" i="6"/>
  <c r="FC76" i="6"/>
  <c r="DI76" i="6"/>
  <c r="BT76" i="6"/>
  <c r="AH76" i="6"/>
  <c r="IQ76" i="6"/>
  <c r="EZ76" i="6"/>
  <c r="BS76" i="6"/>
  <c r="AG76" i="6"/>
  <c r="IG76" i="6"/>
  <c r="EP76" i="6"/>
  <c r="CX76" i="6"/>
  <c r="BK76" i="6"/>
  <c r="Y76" i="6"/>
  <c r="EM76" i="6"/>
  <c r="CW76" i="6"/>
  <c r="BJ76" i="6"/>
  <c r="X76" i="6"/>
  <c r="JJ76" i="6"/>
  <c r="HQ76" i="6"/>
  <c r="GB76" i="6"/>
  <c r="EC76" i="6"/>
  <c r="CL76" i="6"/>
  <c r="AZ76" i="6"/>
  <c r="JK76" i="6"/>
  <c r="HS76" i="6"/>
  <c r="GC76" i="6"/>
  <c r="ED76" i="6"/>
  <c r="CM76" i="6"/>
  <c r="N76" i="6"/>
  <c r="BA76" i="6"/>
  <c r="P76" i="6"/>
  <c r="JH84" i="6"/>
  <c r="IX84" i="6"/>
  <c r="IO84" i="6"/>
  <c r="HQ84" i="6"/>
  <c r="HE84" i="6"/>
  <c r="GB84" i="6"/>
  <c r="FO84" i="6"/>
  <c r="FC84" i="6"/>
  <c r="EP84" i="6"/>
  <c r="ED84" i="6"/>
  <c r="DS84" i="6"/>
  <c r="DJ84" i="6"/>
  <c r="CZ84" i="6"/>
  <c r="CO84" i="6"/>
  <c r="CF84" i="6"/>
  <c r="BW84" i="6"/>
  <c r="BM84" i="6"/>
  <c r="BC84" i="6"/>
  <c r="AT84" i="6"/>
  <c r="AK84" i="6"/>
  <c r="AB84" i="6"/>
  <c r="R84" i="6"/>
  <c r="JF84" i="6"/>
  <c r="IW84" i="6"/>
  <c r="IN84" i="6"/>
  <c r="IC84" i="6"/>
  <c r="HP84" i="6"/>
  <c r="HD84" i="6"/>
  <c r="GJ84" i="6"/>
  <c r="GA84" i="6"/>
  <c r="FN84" i="6"/>
  <c r="EZ84" i="6"/>
  <c r="EM84" i="6"/>
  <c r="EC84" i="6"/>
  <c r="DR84" i="6"/>
  <c r="DI84" i="6"/>
  <c r="CY84" i="6"/>
  <c r="CN84" i="6"/>
  <c r="CE84" i="6"/>
  <c r="BU84" i="6"/>
  <c r="BL84" i="6"/>
  <c r="BB84" i="6"/>
  <c r="AS84" i="6"/>
  <c r="AJ84" i="6"/>
  <c r="Z84" i="6"/>
  <c r="Q84" i="6"/>
  <c r="JE84" i="6"/>
  <c r="IV84" i="6"/>
  <c r="IM84" i="6"/>
  <c r="HZ84" i="6"/>
  <c r="HO84" i="6"/>
  <c r="HC84" i="6"/>
  <c r="GI84" i="6"/>
  <c r="FY84" i="6"/>
  <c r="FM84" i="6"/>
  <c r="EY84" i="6"/>
  <c r="EL84" i="6"/>
  <c r="DZ84" i="6"/>
  <c r="DQ84" i="6"/>
  <c r="CX84" i="6"/>
  <c r="CM84" i="6"/>
  <c r="CD84" i="6"/>
  <c r="BT84" i="6"/>
  <c r="BK84" i="6"/>
  <c r="BA84" i="6"/>
  <c r="AR84" i="6"/>
  <c r="AH84" i="6"/>
  <c r="Y84" i="6"/>
  <c r="P84" i="6"/>
  <c r="JD84" i="6"/>
  <c r="IT84" i="6"/>
  <c r="HX84" i="6"/>
  <c r="HM84" i="6"/>
  <c r="HB84" i="6"/>
  <c r="GS84" i="6"/>
  <c r="GH84" i="6"/>
  <c r="FV84" i="6"/>
  <c r="FJ84" i="6"/>
  <c r="EX84" i="6"/>
  <c r="EK84" i="6"/>
  <c r="DY84" i="6"/>
  <c r="DP84" i="6"/>
  <c r="DG84" i="6"/>
  <c r="CW84" i="6"/>
  <c r="CL84" i="6"/>
  <c r="CC84" i="6"/>
  <c r="BS84" i="6"/>
  <c r="BJ84" i="6"/>
  <c r="AZ84" i="6"/>
  <c r="AQ84" i="6"/>
  <c r="AG84" i="6"/>
  <c r="X84" i="6"/>
  <c r="JC84" i="6"/>
  <c r="IS84" i="6"/>
  <c r="IJ84" i="6"/>
  <c r="HW84" i="6"/>
  <c r="HL84" i="6"/>
  <c r="HA84" i="6"/>
  <c r="GP84" i="6"/>
  <c r="GG84" i="6"/>
  <c r="FU84" i="6"/>
  <c r="FG84" i="6"/>
  <c r="EW84" i="6"/>
  <c r="EJ84" i="6"/>
  <c r="DX84" i="6"/>
  <c r="DO84" i="6"/>
  <c r="DF84" i="6"/>
  <c r="CV84" i="6"/>
  <c r="CJ84" i="6"/>
  <c r="CB84" i="6"/>
  <c r="BR84" i="6"/>
  <c r="BH84" i="6"/>
  <c r="AY84" i="6"/>
  <c r="AP84" i="6"/>
  <c r="AF84" i="6"/>
  <c r="W84" i="6"/>
  <c r="JI84" i="6"/>
  <c r="IY84" i="6"/>
  <c r="IP84" i="6"/>
  <c r="IG84" i="6"/>
  <c r="HS84" i="6"/>
  <c r="HG84" i="6"/>
  <c r="GW84" i="6"/>
  <c r="GC84" i="6"/>
  <c r="FP84" i="6"/>
  <c r="FD84" i="6"/>
  <c r="EQ84" i="6"/>
  <c r="EE84" i="6"/>
  <c r="DT84" i="6"/>
  <c r="DK84" i="6"/>
  <c r="DB84" i="6"/>
  <c r="CP84" i="6"/>
  <c r="CG84" i="6"/>
  <c r="BX84" i="6"/>
  <c r="BO84" i="6"/>
  <c r="BE84" i="6"/>
  <c r="AU84" i="6"/>
  <c r="AL84" i="6"/>
  <c r="AC84" i="6"/>
  <c r="JB84" i="6"/>
  <c r="HK84" i="6"/>
  <c r="FT84" i="6"/>
  <c r="DW84" i="6"/>
  <c r="CI84" i="6"/>
  <c r="AW84" i="6"/>
  <c r="IZ84" i="6"/>
  <c r="HJ84" i="6"/>
  <c r="FS84" i="6"/>
  <c r="DV84" i="6"/>
  <c r="CH84" i="6"/>
  <c r="AV84" i="6"/>
  <c r="IR84" i="6"/>
  <c r="FF84" i="6"/>
  <c r="DN84" i="6"/>
  <c r="BZ84" i="6"/>
  <c r="AO84" i="6"/>
  <c r="IQ84" i="6"/>
  <c r="GX84" i="6"/>
  <c r="FE84" i="6"/>
  <c r="DM84" i="6"/>
  <c r="BY84" i="6"/>
  <c r="AM84" i="6"/>
  <c r="II84" i="6"/>
  <c r="GO84" i="6"/>
  <c r="ES84" i="6"/>
  <c r="BQ84" i="6"/>
  <c r="AE84" i="6"/>
  <c r="IH84" i="6"/>
  <c r="GN84" i="6"/>
  <c r="ER84" i="6"/>
  <c r="DC84" i="6"/>
  <c r="BP84" i="6"/>
  <c r="AD84" i="6"/>
  <c r="JJ84" i="6"/>
  <c r="HT84" i="6"/>
  <c r="EF84" i="6"/>
  <c r="CR84" i="6"/>
  <c r="BF84" i="6"/>
  <c r="GF84" i="6"/>
  <c r="EG84" i="6"/>
  <c r="CS84" i="6"/>
  <c r="BG84" i="6"/>
  <c r="V84" i="6"/>
  <c r="HU84" i="6"/>
  <c r="N84" i="6"/>
  <c r="JK84" i="6"/>
  <c r="JF92" i="6"/>
  <c r="IW92" i="6"/>
  <c r="IN92" i="6"/>
  <c r="IC92" i="6"/>
  <c r="HP92" i="6"/>
  <c r="HD92" i="6"/>
  <c r="GJ92" i="6"/>
  <c r="GA92" i="6"/>
  <c r="FN92" i="6"/>
  <c r="EZ92" i="6"/>
  <c r="EM92" i="6"/>
  <c r="EC92" i="6"/>
  <c r="DR92" i="6"/>
  <c r="DI92" i="6"/>
  <c r="CY92" i="6"/>
  <c r="CN92" i="6"/>
  <c r="CE92" i="6"/>
  <c r="BU92" i="6"/>
  <c r="BL92" i="6"/>
  <c r="BB92" i="6"/>
  <c r="AS92" i="6"/>
  <c r="AJ92" i="6"/>
  <c r="Z92" i="6"/>
  <c r="Q92" i="6"/>
  <c r="JE92" i="6"/>
  <c r="IV92" i="6"/>
  <c r="IM92" i="6"/>
  <c r="HZ92" i="6"/>
  <c r="HO92" i="6"/>
  <c r="HC92" i="6"/>
  <c r="GI92" i="6"/>
  <c r="FY92" i="6"/>
  <c r="FM92" i="6"/>
  <c r="EY92" i="6"/>
  <c r="EL92" i="6"/>
  <c r="DZ92" i="6"/>
  <c r="DQ92" i="6"/>
  <c r="CX92" i="6"/>
  <c r="CM92" i="6"/>
  <c r="CD92" i="6"/>
  <c r="BT92" i="6"/>
  <c r="BK92" i="6"/>
  <c r="BA92" i="6"/>
  <c r="AR92" i="6"/>
  <c r="AH92" i="6"/>
  <c r="Y92" i="6"/>
  <c r="P92" i="6"/>
  <c r="JD92" i="6"/>
  <c r="IT92" i="6"/>
  <c r="HX92" i="6"/>
  <c r="HM92" i="6"/>
  <c r="HB92" i="6"/>
  <c r="GS92" i="6"/>
  <c r="GH92" i="6"/>
  <c r="FV92" i="6"/>
  <c r="FJ92" i="6"/>
  <c r="EX92" i="6"/>
  <c r="EK92" i="6"/>
  <c r="DY92" i="6"/>
  <c r="DP92" i="6"/>
  <c r="DG92" i="6"/>
  <c r="CW92" i="6"/>
  <c r="CL92" i="6"/>
  <c r="CC92" i="6"/>
  <c r="BS92" i="6"/>
  <c r="BJ92" i="6"/>
  <c r="AZ92" i="6"/>
  <c r="AQ92" i="6"/>
  <c r="AG92" i="6"/>
  <c r="X92" i="6"/>
  <c r="JC92" i="6"/>
  <c r="IS92" i="6"/>
  <c r="IJ92" i="6"/>
  <c r="HW92" i="6"/>
  <c r="HL92" i="6"/>
  <c r="HA92" i="6"/>
  <c r="GP92" i="6"/>
  <c r="GG92" i="6"/>
  <c r="FU92" i="6"/>
  <c r="FG92" i="6"/>
  <c r="EW92" i="6"/>
  <c r="EJ92" i="6"/>
  <c r="DX92" i="6"/>
  <c r="DO92" i="6"/>
  <c r="DF92" i="6"/>
  <c r="CV92" i="6"/>
  <c r="CJ92" i="6"/>
  <c r="CB92" i="6"/>
  <c r="BR92" i="6"/>
  <c r="BH92" i="6"/>
  <c r="AY92" i="6"/>
  <c r="AP92" i="6"/>
  <c r="AF92" i="6"/>
  <c r="W92" i="6"/>
  <c r="JK92" i="6"/>
  <c r="JB92" i="6"/>
  <c r="IR92" i="6"/>
  <c r="II92" i="6"/>
  <c r="HU92" i="6"/>
  <c r="HK92" i="6"/>
  <c r="GO92" i="6"/>
  <c r="GF92" i="6"/>
  <c r="FT92" i="6"/>
  <c r="FF92" i="6"/>
  <c r="ES92" i="6"/>
  <c r="EG92" i="6"/>
  <c r="DW92" i="6"/>
  <c r="DN92" i="6"/>
  <c r="CS92" i="6"/>
  <c r="CI92" i="6"/>
  <c r="BZ92" i="6"/>
  <c r="BQ92" i="6"/>
  <c r="BG92" i="6"/>
  <c r="AW92" i="6"/>
  <c r="AO92" i="6"/>
  <c r="AE92" i="6"/>
  <c r="V92" i="6"/>
  <c r="JJ92" i="6"/>
  <c r="IZ92" i="6"/>
  <c r="IQ92" i="6"/>
  <c r="IH92" i="6"/>
  <c r="HT92" i="6"/>
  <c r="HJ92" i="6"/>
  <c r="GX92" i="6"/>
  <c r="GN92" i="6"/>
  <c r="FS92" i="6"/>
  <c r="FE92" i="6"/>
  <c r="ER92" i="6"/>
  <c r="EF92" i="6"/>
  <c r="DV92" i="6"/>
  <c r="DM92" i="6"/>
  <c r="DC92" i="6"/>
  <c r="CR92" i="6"/>
  <c r="CH92" i="6"/>
  <c r="BY92" i="6"/>
  <c r="BP92" i="6"/>
  <c r="BF92" i="6"/>
  <c r="AV92" i="6"/>
  <c r="AM92" i="6"/>
  <c r="AD92" i="6"/>
  <c r="JH92" i="6"/>
  <c r="IX92" i="6"/>
  <c r="IO92" i="6"/>
  <c r="HQ92" i="6"/>
  <c r="HE92" i="6"/>
  <c r="GB92" i="6"/>
  <c r="FO92" i="6"/>
  <c r="FC92" i="6"/>
  <c r="EP92" i="6"/>
  <c r="ED92" i="6"/>
  <c r="DS92" i="6"/>
  <c r="DJ92" i="6"/>
  <c r="CZ92" i="6"/>
  <c r="CO92" i="6"/>
  <c r="CF92" i="6"/>
  <c r="BW92" i="6"/>
  <c r="BM92" i="6"/>
  <c r="BC92" i="6"/>
  <c r="AT92" i="6"/>
  <c r="AK92" i="6"/>
  <c r="AB92" i="6"/>
  <c r="R92" i="6"/>
  <c r="IY92" i="6"/>
  <c r="FP92" i="6"/>
  <c r="CG92" i="6"/>
  <c r="IP92" i="6"/>
  <c r="FD92" i="6"/>
  <c r="BX92" i="6"/>
  <c r="IG92" i="6"/>
  <c r="EQ92" i="6"/>
  <c r="BO92" i="6"/>
  <c r="HS92" i="6"/>
  <c r="EE92" i="6"/>
  <c r="BE92" i="6"/>
  <c r="HG92" i="6"/>
  <c r="DT92" i="6"/>
  <c r="AU92" i="6"/>
  <c r="JI92" i="6"/>
  <c r="GC92" i="6"/>
  <c r="CP92" i="6"/>
  <c r="GW92" i="6"/>
  <c r="DK92" i="6"/>
  <c r="DB92" i="6"/>
  <c r="AL92" i="6"/>
  <c r="AC92" i="6"/>
  <c r="N92" i="6"/>
  <c r="JK100" i="6"/>
  <c r="JB100" i="6"/>
  <c r="IR100" i="6"/>
  <c r="II100" i="6"/>
  <c r="HU100" i="6"/>
  <c r="HK100" i="6"/>
  <c r="GO100" i="6"/>
  <c r="GF100" i="6"/>
  <c r="FT100" i="6"/>
  <c r="FF100" i="6"/>
  <c r="ES100" i="6"/>
  <c r="EG100" i="6"/>
  <c r="DW100" i="6"/>
  <c r="DN100" i="6"/>
  <c r="CS100" i="6"/>
  <c r="CI100" i="6"/>
  <c r="BZ100" i="6"/>
  <c r="BQ100" i="6"/>
  <c r="BG100" i="6"/>
  <c r="AW100" i="6"/>
  <c r="AO100" i="6"/>
  <c r="AE100" i="6"/>
  <c r="V100" i="6"/>
  <c r="JJ100" i="6"/>
  <c r="IZ100" i="6"/>
  <c r="IQ100" i="6"/>
  <c r="IH100" i="6"/>
  <c r="HT100" i="6"/>
  <c r="HJ100" i="6"/>
  <c r="GX100" i="6"/>
  <c r="GN100" i="6"/>
  <c r="FS100" i="6"/>
  <c r="FE100" i="6"/>
  <c r="ER100" i="6"/>
  <c r="EF100" i="6"/>
  <c r="DV100" i="6"/>
  <c r="DM100" i="6"/>
  <c r="DC100" i="6"/>
  <c r="CR100" i="6"/>
  <c r="CH100" i="6"/>
  <c r="BY100" i="6"/>
  <c r="BP100" i="6"/>
  <c r="BF100" i="6"/>
  <c r="AV100" i="6"/>
  <c r="AM100" i="6"/>
  <c r="AD100" i="6"/>
  <c r="JH100" i="6"/>
  <c r="IX100" i="6"/>
  <c r="IO100" i="6"/>
  <c r="HQ100" i="6"/>
  <c r="HE100" i="6"/>
  <c r="GB100" i="6"/>
  <c r="FO100" i="6"/>
  <c r="FC100" i="6"/>
  <c r="EP100" i="6"/>
  <c r="JC100" i="6"/>
  <c r="IS100" i="6"/>
  <c r="IJ100" i="6"/>
  <c r="HW100" i="6"/>
  <c r="HL100" i="6"/>
  <c r="HA100" i="6"/>
  <c r="GP100" i="6"/>
  <c r="GG100" i="6"/>
  <c r="FU100" i="6"/>
  <c r="FG100" i="6"/>
  <c r="EW100" i="6"/>
  <c r="EJ100" i="6"/>
  <c r="DX100" i="6"/>
  <c r="DO100" i="6"/>
  <c r="DF100" i="6"/>
  <c r="CV100" i="6"/>
  <c r="CJ100" i="6"/>
  <c r="CB100" i="6"/>
  <c r="BR100" i="6"/>
  <c r="BH100" i="6"/>
  <c r="AY100" i="6"/>
  <c r="AP100" i="6"/>
  <c r="AF100" i="6"/>
  <c r="W100" i="6"/>
  <c r="JF100" i="6"/>
  <c r="IN100" i="6"/>
  <c r="HP100" i="6"/>
  <c r="GA100" i="6"/>
  <c r="EZ100" i="6"/>
  <c r="ED100" i="6"/>
  <c r="DP100" i="6"/>
  <c r="CY100" i="6"/>
  <c r="CG100" i="6"/>
  <c r="BT100" i="6"/>
  <c r="BC100" i="6"/>
  <c r="AQ100" i="6"/>
  <c r="Z100" i="6"/>
  <c r="JE100" i="6"/>
  <c r="IM100" i="6"/>
  <c r="HO100" i="6"/>
  <c r="FY100" i="6"/>
  <c r="EY100" i="6"/>
  <c r="EC100" i="6"/>
  <c r="DK100" i="6"/>
  <c r="CX100" i="6"/>
  <c r="CF100" i="6"/>
  <c r="BS100" i="6"/>
  <c r="BB100" i="6"/>
  <c r="AL100" i="6"/>
  <c r="Y100" i="6"/>
  <c r="JD100" i="6"/>
  <c r="HM100" i="6"/>
  <c r="GS100" i="6"/>
  <c r="FV100" i="6"/>
  <c r="EX100" i="6"/>
  <c r="DZ100" i="6"/>
  <c r="DJ100" i="6"/>
  <c r="CW100" i="6"/>
  <c r="CE100" i="6"/>
  <c r="BO100" i="6"/>
  <c r="BA100" i="6"/>
  <c r="AK100" i="6"/>
  <c r="X100" i="6"/>
  <c r="IY100" i="6"/>
  <c r="IG100" i="6"/>
  <c r="HG100" i="6"/>
  <c r="FP100" i="6"/>
  <c r="EQ100" i="6"/>
  <c r="DY100" i="6"/>
  <c r="DI100" i="6"/>
  <c r="CP100" i="6"/>
  <c r="CD100" i="6"/>
  <c r="BM100" i="6"/>
  <c r="AZ100" i="6"/>
  <c r="AJ100" i="6"/>
  <c r="IW100" i="6"/>
  <c r="IC100" i="6"/>
  <c r="HD100" i="6"/>
  <c r="GJ100" i="6"/>
  <c r="FN100" i="6"/>
  <c r="EM100" i="6"/>
  <c r="DT100" i="6"/>
  <c r="CO100" i="6"/>
  <c r="CC100" i="6"/>
  <c r="BL100" i="6"/>
  <c r="AU100" i="6"/>
  <c r="AH100" i="6"/>
  <c r="R100" i="6"/>
  <c r="IV100" i="6"/>
  <c r="HZ100" i="6"/>
  <c r="HC100" i="6"/>
  <c r="GI100" i="6"/>
  <c r="FM100" i="6"/>
  <c r="EL100" i="6"/>
  <c r="DS100" i="6"/>
  <c r="DG100" i="6"/>
  <c r="CN100" i="6"/>
  <c r="BX100" i="6"/>
  <c r="BK100" i="6"/>
  <c r="AT100" i="6"/>
  <c r="AG100" i="6"/>
  <c r="Q100" i="6"/>
  <c r="JI100" i="6"/>
  <c r="IP100" i="6"/>
  <c r="HS100" i="6"/>
  <c r="GW100" i="6"/>
  <c r="GC100" i="6"/>
  <c r="FD100" i="6"/>
  <c r="EE100" i="6"/>
  <c r="DQ100" i="6"/>
  <c r="CZ100" i="6"/>
  <c r="CL100" i="6"/>
  <c r="BU100" i="6"/>
  <c r="BE100" i="6"/>
  <c r="AR100" i="6"/>
  <c r="AB100" i="6"/>
  <c r="DR100" i="6"/>
  <c r="DB100" i="6"/>
  <c r="IT100" i="6"/>
  <c r="CM100" i="6"/>
  <c r="HX100" i="6"/>
  <c r="BW100" i="6"/>
  <c r="HB100" i="6"/>
  <c r="BJ100" i="6"/>
  <c r="EK100" i="6"/>
  <c r="P100" i="6"/>
  <c r="GH100" i="6"/>
  <c r="FJ100" i="6"/>
  <c r="AS100" i="6"/>
  <c r="AC100" i="6"/>
  <c r="N100" i="6"/>
  <c r="JJ108" i="6"/>
  <c r="IZ108" i="6"/>
  <c r="IQ108" i="6"/>
  <c r="IH108" i="6"/>
  <c r="HT108" i="6"/>
  <c r="HJ108" i="6"/>
  <c r="GX108" i="6"/>
  <c r="GN108" i="6"/>
  <c r="FS108" i="6"/>
  <c r="FE108" i="6"/>
  <c r="ER108" i="6"/>
  <c r="EF108" i="6"/>
  <c r="DV108" i="6"/>
  <c r="DM108" i="6"/>
  <c r="DC108" i="6"/>
  <c r="CR108" i="6"/>
  <c r="CH108" i="6"/>
  <c r="BY108" i="6"/>
  <c r="BP108" i="6"/>
  <c r="BF108" i="6"/>
  <c r="AV108" i="6"/>
  <c r="AM108" i="6"/>
  <c r="AD108" i="6"/>
  <c r="JI108" i="6"/>
  <c r="IY108" i="6"/>
  <c r="IP108" i="6"/>
  <c r="IG108" i="6"/>
  <c r="HS108" i="6"/>
  <c r="HG108" i="6"/>
  <c r="GW108" i="6"/>
  <c r="GC108" i="6"/>
  <c r="FP108" i="6"/>
  <c r="FD108" i="6"/>
  <c r="EQ108" i="6"/>
  <c r="EE108" i="6"/>
  <c r="DT108" i="6"/>
  <c r="DK108" i="6"/>
  <c r="DB108" i="6"/>
  <c r="CP108" i="6"/>
  <c r="CG108" i="6"/>
  <c r="BX108" i="6"/>
  <c r="BO108" i="6"/>
  <c r="BE108" i="6"/>
  <c r="AU108" i="6"/>
  <c r="AL108" i="6"/>
  <c r="AC108" i="6"/>
  <c r="JH108" i="6"/>
  <c r="IX108" i="6"/>
  <c r="IO108" i="6"/>
  <c r="JF108" i="6"/>
  <c r="IW108" i="6"/>
  <c r="IN108" i="6"/>
  <c r="IC108" i="6"/>
  <c r="HP108" i="6"/>
  <c r="HD108" i="6"/>
  <c r="GJ108" i="6"/>
  <c r="GA108" i="6"/>
  <c r="FN108" i="6"/>
  <c r="EZ108" i="6"/>
  <c r="EM108" i="6"/>
  <c r="EC108" i="6"/>
  <c r="DR108" i="6"/>
  <c r="DI108" i="6"/>
  <c r="CY108" i="6"/>
  <c r="CN108" i="6"/>
  <c r="CE108" i="6"/>
  <c r="BU108" i="6"/>
  <c r="BL108" i="6"/>
  <c r="BB108" i="6"/>
  <c r="AS108" i="6"/>
  <c r="AJ108" i="6"/>
  <c r="Z108" i="6"/>
  <c r="Q108" i="6"/>
  <c r="JE108" i="6"/>
  <c r="IV108" i="6"/>
  <c r="IM108" i="6"/>
  <c r="HZ108" i="6"/>
  <c r="HO108" i="6"/>
  <c r="HC108" i="6"/>
  <c r="GI108" i="6"/>
  <c r="FY108" i="6"/>
  <c r="FM108" i="6"/>
  <c r="EY108" i="6"/>
  <c r="EL108" i="6"/>
  <c r="DZ108" i="6"/>
  <c r="DQ108" i="6"/>
  <c r="CX108" i="6"/>
  <c r="CM108" i="6"/>
  <c r="CD108" i="6"/>
  <c r="BT108" i="6"/>
  <c r="BK108" i="6"/>
  <c r="BA108" i="6"/>
  <c r="AR108" i="6"/>
  <c r="AH108" i="6"/>
  <c r="Y108" i="6"/>
  <c r="P108" i="6"/>
  <c r="JK108" i="6"/>
  <c r="JB108" i="6"/>
  <c r="IR108" i="6"/>
  <c r="II108" i="6"/>
  <c r="HU108" i="6"/>
  <c r="HK108" i="6"/>
  <c r="GO108" i="6"/>
  <c r="GF108" i="6"/>
  <c r="FT108" i="6"/>
  <c r="FF108" i="6"/>
  <c r="ES108" i="6"/>
  <c r="EG108" i="6"/>
  <c r="DW108" i="6"/>
  <c r="DN108" i="6"/>
  <c r="CS108" i="6"/>
  <c r="CI108" i="6"/>
  <c r="BZ108" i="6"/>
  <c r="BQ108" i="6"/>
  <c r="BG108" i="6"/>
  <c r="AW108" i="6"/>
  <c r="AO108" i="6"/>
  <c r="AE108" i="6"/>
  <c r="V108" i="6"/>
  <c r="IT108" i="6"/>
  <c r="HM108" i="6"/>
  <c r="FG108" i="6"/>
  <c r="DY108" i="6"/>
  <c r="CZ108" i="6"/>
  <c r="CB108" i="6"/>
  <c r="AZ108" i="6"/>
  <c r="AB108" i="6"/>
  <c r="IS108" i="6"/>
  <c r="HL108" i="6"/>
  <c r="GH108" i="6"/>
  <c r="FC108" i="6"/>
  <c r="DX108" i="6"/>
  <c r="CW108" i="6"/>
  <c r="BW108" i="6"/>
  <c r="AY108" i="6"/>
  <c r="X108" i="6"/>
  <c r="HE108" i="6"/>
  <c r="GG108" i="6"/>
  <c r="EX108" i="6"/>
  <c r="DS108" i="6"/>
  <c r="CV108" i="6"/>
  <c r="BS108" i="6"/>
  <c r="AT108" i="6"/>
  <c r="W108" i="6"/>
  <c r="IJ108" i="6"/>
  <c r="HB108" i="6"/>
  <c r="GB108" i="6"/>
  <c r="EW108" i="6"/>
  <c r="DP108" i="6"/>
  <c r="CO108" i="6"/>
  <c r="BR108" i="6"/>
  <c r="AQ108" i="6"/>
  <c r="R108" i="6"/>
  <c r="HA108" i="6"/>
  <c r="FV108" i="6"/>
  <c r="EP108" i="6"/>
  <c r="DO108" i="6"/>
  <c r="CL108" i="6"/>
  <c r="BM108" i="6"/>
  <c r="AP108" i="6"/>
  <c r="JC108" i="6"/>
  <c r="HQ108" i="6"/>
  <c r="GP108" i="6"/>
  <c r="FJ108" i="6"/>
  <c r="ED108" i="6"/>
  <c r="DF108" i="6"/>
  <c r="CC108" i="6"/>
  <c r="BC108" i="6"/>
  <c r="AF108" i="6"/>
  <c r="FU108" i="6"/>
  <c r="BJ108" i="6"/>
  <c r="FO108" i="6"/>
  <c r="BH108" i="6"/>
  <c r="EK108" i="6"/>
  <c r="AK108" i="6"/>
  <c r="JD108" i="6"/>
  <c r="EJ108" i="6"/>
  <c r="AG108" i="6"/>
  <c r="HX108" i="6"/>
  <c r="DJ108" i="6"/>
  <c r="HW108" i="6"/>
  <c r="DG108" i="6"/>
  <c r="GS108" i="6"/>
  <c r="CF108" i="6"/>
  <c r="CJ108" i="6"/>
  <c r="N108" i="6"/>
  <c r="JJ116" i="6"/>
  <c r="IZ116" i="6"/>
  <c r="IQ116" i="6"/>
  <c r="IH116" i="6"/>
  <c r="HT116" i="6"/>
  <c r="HJ116" i="6"/>
  <c r="GX116" i="6"/>
  <c r="GN116" i="6"/>
  <c r="FS116" i="6"/>
  <c r="FE116" i="6"/>
  <c r="ER116" i="6"/>
  <c r="EF116" i="6"/>
  <c r="DV116" i="6"/>
  <c r="DM116" i="6"/>
  <c r="DC116" i="6"/>
  <c r="CR116" i="6"/>
  <c r="CH116" i="6"/>
  <c r="BY116" i="6"/>
  <c r="BP116" i="6"/>
  <c r="BF116" i="6"/>
  <c r="AV116" i="6"/>
  <c r="AM116" i="6"/>
  <c r="AD116" i="6"/>
  <c r="JI116" i="6"/>
  <c r="IY116" i="6"/>
  <c r="IP116" i="6"/>
  <c r="IG116" i="6"/>
  <c r="HS116" i="6"/>
  <c r="HG116" i="6"/>
  <c r="GW116" i="6"/>
  <c r="GC116" i="6"/>
  <c r="FP116" i="6"/>
  <c r="FD116" i="6"/>
  <c r="EQ116" i="6"/>
  <c r="EE116" i="6"/>
  <c r="DT116" i="6"/>
  <c r="DK116" i="6"/>
  <c r="DB116" i="6"/>
  <c r="CP116" i="6"/>
  <c r="CG116" i="6"/>
  <c r="BX116" i="6"/>
  <c r="BO116" i="6"/>
  <c r="BE116" i="6"/>
  <c r="AU116" i="6"/>
  <c r="AL116" i="6"/>
  <c r="AC116" i="6"/>
  <c r="JH116" i="6"/>
  <c r="IX116" i="6"/>
  <c r="IO116" i="6"/>
  <c r="HQ116" i="6"/>
  <c r="HE116" i="6"/>
  <c r="GB116" i="6"/>
  <c r="FO116" i="6"/>
  <c r="FC116" i="6"/>
  <c r="EP116" i="6"/>
  <c r="ED116" i="6"/>
  <c r="DS116" i="6"/>
  <c r="DJ116" i="6"/>
  <c r="CZ116" i="6"/>
  <c r="CO116" i="6"/>
  <c r="CF116" i="6"/>
  <c r="BW116" i="6"/>
  <c r="BM116" i="6"/>
  <c r="BC116" i="6"/>
  <c r="AT116" i="6"/>
  <c r="AK116" i="6"/>
  <c r="AB116" i="6"/>
  <c r="R116" i="6"/>
  <c r="JF116" i="6"/>
  <c r="IW116" i="6"/>
  <c r="IN116" i="6"/>
  <c r="IC116" i="6"/>
  <c r="HP116" i="6"/>
  <c r="HD116" i="6"/>
  <c r="GJ116" i="6"/>
  <c r="GA116" i="6"/>
  <c r="FN116" i="6"/>
  <c r="EZ116" i="6"/>
  <c r="EM116" i="6"/>
  <c r="EC116" i="6"/>
  <c r="DR116" i="6"/>
  <c r="DI116" i="6"/>
  <c r="CY116" i="6"/>
  <c r="CN116" i="6"/>
  <c r="CE116" i="6"/>
  <c r="BU116" i="6"/>
  <c r="BL116" i="6"/>
  <c r="BB116" i="6"/>
  <c r="AS116" i="6"/>
  <c r="AJ116" i="6"/>
  <c r="Z116" i="6"/>
  <c r="Q116" i="6"/>
  <c r="JE116" i="6"/>
  <c r="IV116" i="6"/>
  <c r="IM116" i="6"/>
  <c r="HZ116" i="6"/>
  <c r="HO116" i="6"/>
  <c r="HC116" i="6"/>
  <c r="GI116" i="6"/>
  <c r="FY116" i="6"/>
  <c r="FM116" i="6"/>
  <c r="EY116" i="6"/>
  <c r="EL116" i="6"/>
  <c r="DZ116" i="6"/>
  <c r="DQ116" i="6"/>
  <c r="CX116" i="6"/>
  <c r="CM116" i="6"/>
  <c r="CD116" i="6"/>
  <c r="BT116" i="6"/>
  <c r="BK116" i="6"/>
  <c r="BA116" i="6"/>
  <c r="AR116" i="6"/>
  <c r="AH116" i="6"/>
  <c r="Y116" i="6"/>
  <c r="P116" i="6"/>
  <c r="JK116" i="6"/>
  <c r="JB116" i="6"/>
  <c r="IR116" i="6"/>
  <c r="II116" i="6"/>
  <c r="HU116" i="6"/>
  <c r="HK116" i="6"/>
  <c r="GO116" i="6"/>
  <c r="GF116" i="6"/>
  <c r="FT116" i="6"/>
  <c r="FF116" i="6"/>
  <c r="ES116" i="6"/>
  <c r="EG116" i="6"/>
  <c r="DW116" i="6"/>
  <c r="DN116" i="6"/>
  <c r="CS116" i="6"/>
  <c r="CI116" i="6"/>
  <c r="BZ116" i="6"/>
  <c r="BQ116" i="6"/>
  <c r="BG116" i="6"/>
  <c r="AW116" i="6"/>
  <c r="AO116" i="6"/>
  <c r="AE116" i="6"/>
  <c r="V116" i="6"/>
  <c r="IT116" i="6"/>
  <c r="HB116" i="6"/>
  <c r="FJ116" i="6"/>
  <c r="DP116" i="6"/>
  <c r="CC116" i="6"/>
  <c r="AQ116" i="6"/>
  <c r="IS116" i="6"/>
  <c r="HA116" i="6"/>
  <c r="FG116" i="6"/>
  <c r="DO116" i="6"/>
  <c r="CB116" i="6"/>
  <c r="AP116" i="6"/>
  <c r="GS116" i="6"/>
  <c r="EX116" i="6"/>
  <c r="DG116" i="6"/>
  <c r="BS116" i="6"/>
  <c r="AG116" i="6"/>
  <c r="IJ116" i="6"/>
  <c r="GP116" i="6"/>
  <c r="EW116" i="6"/>
  <c r="DF116" i="6"/>
  <c r="BR116" i="6"/>
  <c r="AF116" i="6"/>
  <c r="HX116" i="6"/>
  <c r="GH116" i="6"/>
  <c r="EK116" i="6"/>
  <c r="CW116" i="6"/>
  <c r="BJ116" i="6"/>
  <c r="X116" i="6"/>
  <c r="JC116" i="6"/>
  <c r="HL116" i="6"/>
  <c r="FU116" i="6"/>
  <c r="DX116" i="6"/>
  <c r="CJ116" i="6"/>
  <c r="AY116" i="6"/>
  <c r="HW116" i="6"/>
  <c r="BH116" i="6"/>
  <c r="HM116" i="6"/>
  <c r="AZ116" i="6"/>
  <c r="GG116" i="6"/>
  <c r="W116" i="6"/>
  <c r="FV116" i="6"/>
  <c r="EJ116" i="6"/>
  <c r="DY116" i="6"/>
  <c r="JD116" i="6"/>
  <c r="CL116" i="6"/>
  <c r="CV116" i="6"/>
  <c r="N116" i="6"/>
  <c r="JD124" i="6"/>
  <c r="IT124" i="6"/>
  <c r="HX124" i="6"/>
  <c r="HM124" i="6"/>
  <c r="HB124" i="6"/>
  <c r="GS124" i="6"/>
  <c r="GH124" i="6"/>
  <c r="FV124" i="6"/>
  <c r="FJ124" i="6"/>
  <c r="EX124" i="6"/>
  <c r="EK124" i="6"/>
  <c r="DY124" i="6"/>
  <c r="DP124" i="6"/>
  <c r="DG124" i="6"/>
  <c r="CW124" i="6"/>
  <c r="CL124" i="6"/>
  <c r="CC124" i="6"/>
  <c r="BS124" i="6"/>
  <c r="BJ124" i="6"/>
  <c r="AZ124" i="6"/>
  <c r="AQ124" i="6"/>
  <c r="AG124" i="6"/>
  <c r="X124" i="6"/>
  <c r="JC124" i="6"/>
  <c r="IS124" i="6"/>
  <c r="IJ124" i="6"/>
  <c r="HW124" i="6"/>
  <c r="HL124" i="6"/>
  <c r="HA124" i="6"/>
  <c r="GP124" i="6"/>
  <c r="GG124" i="6"/>
  <c r="FU124" i="6"/>
  <c r="FG124" i="6"/>
  <c r="EW124" i="6"/>
  <c r="EJ124" i="6"/>
  <c r="DX124" i="6"/>
  <c r="DO124" i="6"/>
  <c r="DF124" i="6"/>
  <c r="CV124" i="6"/>
  <c r="CJ124" i="6"/>
  <c r="CB124" i="6"/>
  <c r="BR124" i="6"/>
  <c r="BH124" i="6"/>
  <c r="AY124" i="6"/>
  <c r="AP124" i="6"/>
  <c r="AF124" i="6"/>
  <c r="W124" i="6"/>
  <c r="JK124" i="6"/>
  <c r="JB124" i="6"/>
  <c r="IR124" i="6"/>
  <c r="II124" i="6"/>
  <c r="HU124" i="6"/>
  <c r="HK124" i="6"/>
  <c r="GO124" i="6"/>
  <c r="GF124" i="6"/>
  <c r="FT124" i="6"/>
  <c r="FF124" i="6"/>
  <c r="ES124" i="6"/>
  <c r="EG124" i="6"/>
  <c r="DW124" i="6"/>
  <c r="DN124" i="6"/>
  <c r="CS124" i="6"/>
  <c r="CI124" i="6"/>
  <c r="BZ124" i="6"/>
  <c r="BQ124" i="6"/>
  <c r="BG124" i="6"/>
  <c r="AW124" i="6"/>
  <c r="AO124" i="6"/>
  <c r="AE124" i="6"/>
  <c r="V124" i="6"/>
  <c r="JJ124" i="6"/>
  <c r="IZ124" i="6"/>
  <c r="IQ124" i="6"/>
  <c r="IH124" i="6"/>
  <c r="HT124" i="6"/>
  <c r="HJ124" i="6"/>
  <c r="GX124" i="6"/>
  <c r="GN124" i="6"/>
  <c r="FS124" i="6"/>
  <c r="FE124" i="6"/>
  <c r="ER124" i="6"/>
  <c r="EF124" i="6"/>
  <c r="DV124" i="6"/>
  <c r="DM124" i="6"/>
  <c r="DC124" i="6"/>
  <c r="CR124" i="6"/>
  <c r="CH124" i="6"/>
  <c r="BY124" i="6"/>
  <c r="BP124" i="6"/>
  <c r="BF124" i="6"/>
  <c r="AV124" i="6"/>
  <c r="AM124" i="6"/>
  <c r="AD124" i="6"/>
  <c r="JI124" i="6"/>
  <c r="IY124" i="6"/>
  <c r="IP124" i="6"/>
  <c r="IG124" i="6"/>
  <c r="HS124" i="6"/>
  <c r="HG124" i="6"/>
  <c r="GW124" i="6"/>
  <c r="GC124" i="6"/>
  <c r="FP124" i="6"/>
  <c r="FD124" i="6"/>
  <c r="EQ124" i="6"/>
  <c r="EE124" i="6"/>
  <c r="DT124" i="6"/>
  <c r="DK124" i="6"/>
  <c r="DB124" i="6"/>
  <c r="CP124" i="6"/>
  <c r="CG124" i="6"/>
  <c r="BX124" i="6"/>
  <c r="BO124" i="6"/>
  <c r="BE124" i="6"/>
  <c r="AU124" i="6"/>
  <c r="AL124" i="6"/>
  <c r="AC124" i="6"/>
  <c r="JE124" i="6"/>
  <c r="IV124" i="6"/>
  <c r="IM124" i="6"/>
  <c r="HZ124" i="6"/>
  <c r="HO124" i="6"/>
  <c r="HC124" i="6"/>
  <c r="GI124" i="6"/>
  <c r="FY124" i="6"/>
  <c r="FM124" i="6"/>
  <c r="EY124" i="6"/>
  <c r="EL124" i="6"/>
  <c r="DZ124" i="6"/>
  <c r="DQ124" i="6"/>
  <c r="CX124" i="6"/>
  <c r="CM124" i="6"/>
  <c r="CD124" i="6"/>
  <c r="BT124" i="6"/>
  <c r="BK124" i="6"/>
  <c r="BA124" i="6"/>
  <c r="AR124" i="6"/>
  <c r="AH124" i="6"/>
  <c r="Y124" i="6"/>
  <c r="P124" i="6"/>
  <c r="JH124" i="6"/>
  <c r="HQ124" i="6"/>
  <c r="GB124" i="6"/>
  <c r="ED124" i="6"/>
  <c r="CO124" i="6"/>
  <c r="BC124" i="6"/>
  <c r="R124" i="6"/>
  <c r="JF124" i="6"/>
  <c r="HP124" i="6"/>
  <c r="GA124" i="6"/>
  <c r="EC124" i="6"/>
  <c r="CN124" i="6"/>
  <c r="BB124" i="6"/>
  <c r="Q124" i="6"/>
  <c r="IX124" i="6"/>
  <c r="HE124" i="6"/>
  <c r="FO124" i="6"/>
  <c r="DS124" i="6"/>
  <c r="CF124" i="6"/>
  <c r="AT124" i="6"/>
  <c r="IW124" i="6"/>
  <c r="HD124" i="6"/>
  <c r="FN124" i="6"/>
  <c r="DR124" i="6"/>
  <c r="CE124" i="6"/>
  <c r="AS124" i="6"/>
  <c r="IO124" i="6"/>
  <c r="FC124" i="6"/>
  <c r="DJ124" i="6"/>
  <c r="BW124" i="6"/>
  <c r="AK124" i="6"/>
  <c r="IC124" i="6"/>
  <c r="GJ124" i="6"/>
  <c r="EM124" i="6"/>
  <c r="CY124" i="6"/>
  <c r="BL124" i="6"/>
  <c r="Z124" i="6"/>
  <c r="IN124" i="6"/>
  <c r="BU124" i="6"/>
  <c r="BM124" i="6"/>
  <c r="AJ124" i="6"/>
  <c r="AB124" i="6"/>
  <c r="EZ124" i="6"/>
  <c r="CZ124" i="6"/>
  <c r="EP124" i="6"/>
  <c r="DI124" i="6"/>
  <c r="N124" i="6"/>
  <c r="JF132" i="6"/>
  <c r="IW132" i="6"/>
  <c r="IN132" i="6"/>
  <c r="IC132" i="6"/>
  <c r="HP132" i="6"/>
  <c r="HD132" i="6"/>
  <c r="GJ132" i="6"/>
  <c r="GA132" i="6"/>
  <c r="FN132" i="6"/>
  <c r="EZ132" i="6"/>
  <c r="EM132" i="6"/>
  <c r="EC132" i="6"/>
  <c r="DR132" i="6"/>
  <c r="DI132" i="6"/>
  <c r="CY132" i="6"/>
  <c r="CN132" i="6"/>
  <c r="CE132" i="6"/>
  <c r="BU132" i="6"/>
  <c r="BL132" i="6"/>
  <c r="BB132" i="6"/>
  <c r="AS132" i="6"/>
  <c r="AJ132" i="6"/>
  <c r="Z132" i="6"/>
  <c r="Q132" i="6"/>
  <c r="JE132" i="6"/>
  <c r="IV132" i="6"/>
  <c r="IM132" i="6"/>
  <c r="HZ132" i="6"/>
  <c r="HO132" i="6"/>
  <c r="HC132" i="6"/>
  <c r="GI132" i="6"/>
  <c r="FY132" i="6"/>
  <c r="FM132" i="6"/>
  <c r="EY132" i="6"/>
  <c r="EL132" i="6"/>
  <c r="DZ132" i="6"/>
  <c r="DQ132" i="6"/>
  <c r="CX132" i="6"/>
  <c r="CM132" i="6"/>
  <c r="CD132" i="6"/>
  <c r="BT132" i="6"/>
  <c r="BK132" i="6"/>
  <c r="BA132" i="6"/>
  <c r="AR132" i="6"/>
  <c r="AH132" i="6"/>
  <c r="Y132" i="6"/>
  <c r="P132" i="6"/>
  <c r="JD132" i="6"/>
  <c r="IT132" i="6"/>
  <c r="HX132" i="6"/>
  <c r="HM132" i="6"/>
  <c r="HB132" i="6"/>
  <c r="GS132" i="6"/>
  <c r="GH132" i="6"/>
  <c r="FV132" i="6"/>
  <c r="FJ132" i="6"/>
  <c r="EX132" i="6"/>
  <c r="EK132" i="6"/>
  <c r="DY132" i="6"/>
  <c r="DP132" i="6"/>
  <c r="DG132" i="6"/>
  <c r="CW132" i="6"/>
  <c r="CL132" i="6"/>
  <c r="CC132" i="6"/>
  <c r="BS132" i="6"/>
  <c r="BJ132" i="6"/>
  <c r="AZ132" i="6"/>
  <c r="AQ132" i="6"/>
  <c r="AG132" i="6"/>
  <c r="X132" i="6"/>
  <c r="JC132" i="6"/>
  <c r="IS132" i="6"/>
  <c r="IJ132" i="6"/>
  <c r="HW132" i="6"/>
  <c r="HL132" i="6"/>
  <c r="HA132" i="6"/>
  <c r="GP132" i="6"/>
  <c r="GG132" i="6"/>
  <c r="FU132" i="6"/>
  <c r="FG132" i="6"/>
  <c r="EW132" i="6"/>
  <c r="EJ132" i="6"/>
  <c r="DX132" i="6"/>
  <c r="DO132" i="6"/>
  <c r="DF132" i="6"/>
  <c r="CV132" i="6"/>
  <c r="CJ132" i="6"/>
  <c r="CB132" i="6"/>
  <c r="BR132" i="6"/>
  <c r="BH132" i="6"/>
  <c r="AY132" i="6"/>
  <c r="AP132" i="6"/>
  <c r="AF132" i="6"/>
  <c r="W132" i="6"/>
  <c r="JK132" i="6"/>
  <c r="JB132" i="6"/>
  <c r="IR132" i="6"/>
  <c r="II132" i="6"/>
  <c r="HU132" i="6"/>
  <c r="HK132" i="6"/>
  <c r="GO132" i="6"/>
  <c r="GF132" i="6"/>
  <c r="FT132" i="6"/>
  <c r="FF132" i="6"/>
  <c r="ES132" i="6"/>
  <c r="EG132" i="6"/>
  <c r="DW132" i="6"/>
  <c r="DN132" i="6"/>
  <c r="CS132" i="6"/>
  <c r="CI132" i="6"/>
  <c r="BZ132" i="6"/>
  <c r="BQ132" i="6"/>
  <c r="BG132" i="6"/>
  <c r="AW132" i="6"/>
  <c r="AO132" i="6"/>
  <c r="AE132" i="6"/>
  <c r="V132" i="6"/>
  <c r="JJ132" i="6"/>
  <c r="IZ132" i="6"/>
  <c r="IQ132" i="6"/>
  <c r="IH132" i="6"/>
  <c r="HT132" i="6"/>
  <c r="HJ132" i="6"/>
  <c r="GX132" i="6"/>
  <c r="GN132" i="6"/>
  <c r="FS132" i="6"/>
  <c r="FE132" i="6"/>
  <c r="ER132" i="6"/>
  <c r="EF132" i="6"/>
  <c r="DV132" i="6"/>
  <c r="DM132" i="6"/>
  <c r="DC132" i="6"/>
  <c r="CR132" i="6"/>
  <c r="CH132" i="6"/>
  <c r="BY132" i="6"/>
  <c r="BP132" i="6"/>
  <c r="BF132" i="6"/>
  <c r="AV132" i="6"/>
  <c r="AM132" i="6"/>
  <c r="AD132" i="6"/>
  <c r="JH132" i="6"/>
  <c r="IX132" i="6"/>
  <c r="IO132" i="6"/>
  <c r="HQ132" i="6"/>
  <c r="HE132" i="6"/>
  <c r="GB132" i="6"/>
  <c r="FO132" i="6"/>
  <c r="FC132" i="6"/>
  <c r="EP132" i="6"/>
  <c r="ED132" i="6"/>
  <c r="DS132" i="6"/>
  <c r="DJ132" i="6"/>
  <c r="CZ132" i="6"/>
  <c r="CO132" i="6"/>
  <c r="CF132" i="6"/>
  <c r="BW132" i="6"/>
  <c r="BM132" i="6"/>
  <c r="BC132" i="6"/>
  <c r="AT132" i="6"/>
  <c r="AK132" i="6"/>
  <c r="AB132" i="6"/>
  <c r="R132" i="6"/>
  <c r="DB132" i="6"/>
  <c r="AC132" i="6"/>
  <c r="JI132" i="6"/>
  <c r="GC132" i="6"/>
  <c r="CP132" i="6"/>
  <c r="IY132" i="6"/>
  <c r="FP132" i="6"/>
  <c r="CG132" i="6"/>
  <c r="IP132" i="6"/>
  <c r="FD132" i="6"/>
  <c r="BX132" i="6"/>
  <c r="IG132" i="6"/>
  <c r="EQ132" i="6"/>
  <c r="BO132" i="6"/>
  <c r="HS132" i="6"/>
  <c r="EE132" i="6"/>
  <c r="BE132" i="6"/>
  <c r="GW132" i="6"/>
  <c r="DK132" i="6"/>
  <c r="AL132" i="6"/>
  <c r="HG132" i="6"/>
  <c r="DT132" i="6"/>
  <c r="AU132" i="6"/>
  <c r="N132" i="6"/>
  <c r="JI140" i="6"/>
  <c r="IY140" i="6"/>
  <c r="IP140" i="6"/>
  <c r="IG140" i="6"/>
  <c r="HS140" i="6"/>
  <c r="HG140" i="6"/>
  <c r="GW140" i="6"/>
  <c r="GC140" i="6"/>
  <c r="FP140" i="6"/>
  <c r="FD140" i="6"/>
  <c r="EQ140" i="6"/>
  <c r="EE140" i="6"/>
  <c r="DT140" i="6"/>
  <c r="DK140" i="6"/>
  <c r="DB140" i="6"/>
  <c r="CP140" i="6"/>
  <c r="CG140" i="6"/>
  <c r="BX140" i="6"/>
  <c r="BO140" i="6"/>
  <c r="BE140" i="6"/>
  <c r="AU140" i="6"/>
  <c r="JH140" i="6"/>
  <c r="IX140" i="6"/>
  <c r="IO140" i="6"/>
  <c r="HQ140" i="6"/>
  <c r="HE140" i="6"/>
  <c r="GB140" i="6"/>
  <c r="FO140" i="6"/>
  <c r="FC140" i="6"/>
  <c r="EP140" i="6"/>
  <c r="ED140" i="6"/>
  <c r="DS140" i="6"/>
  <c r="DJ140" i="6"/>
  <c r="CZ140" i="6"/>
  <c r="CO140" i="6"/>
  <c r="CF140" i="6"/>
  <c r="BW140" i="6"/>
  <c r="BM140" i="6"/>
  <c r="JF140" i="6"/>
  <c r="IW140" i="6"/>
  <c r="IN140" i="6"/>
  <c r="IC140" i="6"/>
  <c r="HP140" i="6"/>
  <c r="HD140" i="6"/>
  <c r="GJ140" i="6"/>
  <c r="GA140" i="6"/>
  <c r="FN140" i="6"/>
  <c r="EZ140" i="6"/>
  <c r="EM140" i="6"/>
  <c r="EC140" i="6"/>
  <c r="DR140" i="6"/>
  <c r="DI140" i="6"/>
  <c r="CY140" i="6"/>
  <c r="CN140" i="6"/>
  <c r="CE140" i="6"/>
  <c r="BU140" i="6"/>
  <c r="BL140" i="6"/>
  <c r="BB140" i="6"/>
  <c r="JE140" i="6"/>
  <c r="IV140" i="6"/>
  <c r="IM140" i="6"/>
  <c r="HZ140" i="6"/>
  <c r="HO140" i="6"/>
  <c r="HC140" i="6"/>
  <c r="GI140" i="6"/>
  <c r="JD140" i="6"/>
  <c r="IT140" i="6"/>
  <c r="HX140" i="6"/>
  <c r="HM140" i="6"/>
  <c r="HB140" i="6"/>
  <c r="GS140" i="6"/>
  <c r="GH140" i="6"/>
  <c r="FV140" i="6"/>
  <c r="FJ140" i="6"/>
  <c r="EX140" i="6"/>
  <c r="EK140" i="6"/>
  <c r="DY140" i="6"/>
  <c r="DP140" i="6"/>
  <c r="DG140" i="6"/>
  <c r="CW140" i="6"/>
  <c r="CL140" i="6"/>
  <c r="CC140" i="6"/>
  <c r="BS140" i="6"/>
  <c r="BJ140" i="6"/>
  <c r="JJ140" i="6"/>
  <c r="IZ140" i="6"/>
  <c r="IQ140" i="6"/>
  <c r="IH140" i="6"/>
  <c r="HT140" i="6"/>
  <c r="HJ140" i="6"/>
  <c r="GX140" i="6"/>
  <c r="GN140" i="6"/>
  <c r="FS140" i="6"/>
  <c r="FE140" i="6"/>
  <c r="ER140" i="6"/>
  <c r="EF140" i="6"/>
  <c r="DV140" i="6"/>
  <c r="DM140" i="6"/>
  <c r="DC140" i="6"/>
  <c r="CR140" i="6"/>
  <c r="CH140" i="6"/>
  <c r="BY140" i="6"/>
  <c r="BP140" i="6"/>
  <c r="BF140" i="6"/>
  <c r="IS140" i="6"/>
  <c r="HA140" i="6"/>
  <c r="FT140" i="6"/>
  <c r="EJ140" i="6"/>
  <c r="CI140" i="6"/>
  <c r="BH140" i="6"/>
  <c r="AT140" i="6"/>
  <c r="AK140" i="6"/>
  <c r="AB140" i="6"/>
  <c r="R140" i="6"/>
  <c r="IR140" i="6"/>
  <c r="FM140" i="6"/>
  <c r="EG140" i="6"/>
  <c r="DF140" i="6"/>
  <c r="CD140" i="6"/>
  <c r="BG140" i="6"/>
  <c r="AS140" i="6"/>
  <c r="AJ140" i="6"/>
  <c r="Z140" i="6"/>
  <c r="Q140" i="6"/>
  <c r="IJ140" i="6"/>
  <c r="GP140" i="6"/>
  <c r="FG140" i="6"/>
  <c r="DZ140" i="6"/>
  <c r="CB140" i="6"/>
  <c r="BC140" i="6"/>
  <c r="AR140" i="6"/>
  <c r="AH140" i="6"/>
  <c r="Y140" i="6"/>
  <c r="P140" i="6"/>
  <c r="II140" i="6"/>
  <c r="GO140" i="6"/>
  <c r="FF140" i="6"/>
  <c r="DX140" i="6"/>
  <c r="CX140" i="6"/>
  <c r="BZ140" i="6"/>
  <c r="BA140" i="6"/>
  <c r="AQ140" i="6"/>
  <c r="AG140" i="6"/>
  <c r="X140" i="6"/>
  <c r="HW140" i="6"/>
  <c r="GG140" i="6"/>
  <c r="EY140" i="6"/>
  <c r="DW140" i="6"/>
  <c r="CV140" i="6"/>
  <c r="BT140" i="6"/>
  <c r="AZ140" i="6"/>
  <c r="AP140" i="6"/>
  <c r="AF140" i="6"/>
  <c r="W140" i="6"/>
  <c r="JK140" i="6"/>
  <c r="HU140" i="6"/>
  <c r="GF140" i="6"/>
  <c r="EW140" i="6"/>
  <c r="DQ140" i="6"/>
  <c r="CS140" i="6"/>
  <c r="BR140" i="6"/>
  <c r="AY140" i="6"/>
  <c r="AO140" i="6"/>
  <c r="AE140" i="6"/>
  <c r="V140" i="6"/>
  <c r="JB140" i="6"/>
  <c r="HK140" i="6"/>
  <c r="FU140" i="6"/>
  <c r="EL140" i="6"/>
  <c r="DN140" i="6"/>
  <c r="CJ140" i="6"/>
  <c r="BK140" i="6"/>
  <c r="AV140" i="6"/>
  <c r="AL140" i="6"/>
  <c r="AC140" i="6"/>
  <c r="HL140" i="6"/>
  <c r="AD140" i="6"/>
  <c r="FY140" i="6"/>
  <c r="ES140" i="6"/>
  <c r="DO140" i="6"/>
  <c r="CM140" i="6"/>
  <c r="BQ140" i="6"/>
  <c r="JC140" i="6"/>
  <c r="AM140" i="6"/>
  <c r="AW140" i="6"/>
  <c r="N140" i="6"/>
  <c r="JI148" i="6"/>
  <c r="IY148" i="6"/>
  <c r="IP148" i="6"/>
  <c r="IG148" i="6"/>
  <c r="HS148" i="6"/>
  <c r="HG148" i="6"/>
  <c r="GW148" i="6"/>
  <c r="GC148" i="6"/>
  <c r="FP148" i="6"/>
  <c r="FD148" i="6"/>
  <c r="EQ148" i="6"/>
  <c r="EE148" i="6"/>
  <c r="DT148" i="6"/>
  <c r="DK148" i="6"/>
  <c r="DB148" i="6"/>
  <c r="CP148" i="6"/>
  <c r="CG148" i="6"/>
  <c r="BX148" i="6"/>
  <c r="BO148" i="6"/>
  <c r="BE148" i="6"/>
  <c r="AU148" i="6"/>
  <c r="AL148" i="6"/>
  <c r="AC148" i="6"/>
  <c r="JH148" i="6"/>
  <c r="IX148" i="6"/>
  <c r="IO148" i="6"/>
  <c r="HQ148" i="6"/>
  <c r="HE148" i="6"/>
  <c r="GB148" i="6"/>
  <c r="FO148" i="6"/>
  <c r="FC148" i="6"/>
  <c r="EP148" i="6"/>
  <c r="ED148" i="6"/>
  <c r="DS148" i="6"/>
  <c r="DJ148" i="6"/>
  <c r="CZ148" i="6"/>
  <c r="CO148" i="6"/>
  <c r="CF148" i="6"/>
  <c r="BW148" i="6"/>
  <c r="BM148" i="6"/>
  <c r="BC148" i="6"/>
  <c r="AT148" i="6"/>
  <c r="AK148" i="6"/>
  <c r="AB148" i="6"/>
  <c r="R148" i="6"/>
  <c r="JF148" i="6"/>
  <c r="IW148" i="6"/>
  <c r="IN148" i="6"/>
  <c r="IC148" i="6"/>
  <c r="HP148" i="6"/>
  <c r="HD148" i="6"/>
  <c r="GJ148" i="6"/>
  <c r="GA148" i="6"/>
  <c r="FN148" i="6"/>
  <c r="EZ148" i="6"/>
  <c r="EM148" i="6"/>
  <c r="EC148" i="6"/>
  <c r="DR148" i="6"/>
  <c r="DI148" i="6"/>
  <c r="CY148" i="6"/>
  <c r="CN148" i="6"/>
  <c r="CE148" i="6"/>
  <c r="BU148" i="6"/>
  <c r="BL148" i="6"/>
  <c r="BB148" i="6"/>
  <c r="AS148" i="6"/>
  <c r="AJ148" i="6"/>
  <c r="Z148" i="6"/>
  <c r="Q148" i="6"/>
  <c r="JE148" i="6"/>
  <c r="IV148" i="6"/>
  <c r="IM148" i="6"/>
  <c r="HZ148" i="6"/>
  <c r="HO148" i="6"/>
  <c r="HC148" i="6"/>
  <c r="GI148" i="6"/>
  <c r="FY148" i="6"/>
  <c r="FM148" i="6"/>
  <c r="EY148" i="6"/>
  <c r="EL148" i="6"/>
  <c r="DZ148" i="6"/>
  <c r="DQ148" i="6"/>
  <c r="CX148" i="6"/>
  <c r="CM148" i="6"/>
  <c r="CD148" i="6"/>
  <c r="BT148" i="6"/>
  <c r="BK148" i="6"/>
  <c r="BA148" i="6"/>
  <c r="AR148" i="6"/>
  <c r="AH148" i="6"/>
  <c r="Y148" i="6"/>
  <c r="P148" i="6"/>
  <c r="JD148" i="6"/>
  <c r="IT148" i="6"/>
  <c r="HX148" i="6"/>
  <c r="HM148" i="6"/>
  <c r="HB148" i="6"/>
  <c r="GS148" i="6"/>
  <c r="GH148" i="6"/>
  <c r="FV148" i="6"/>
  <c r="FJ148" i="6"/>
  <c r="EX148" i="6"/>
  <c r="EK148" i="6"/>
  <c r="DY148" i="6"/>
  <c r="DP148" i="6"/>
  <c r="DG148" i="6"/>
  <c r="CW148" i="6"/>
  <c r="CL148" i="6"/>
  <c r="CC148" i="6"/>
  <c r="BS148" i="6"/>
  <c r="BJ148" i="6"/>
  <c r="AZ148" i="6"/>
  <c r="AQ148" i="6"/>
  <c r="AG148" i="6"/>
  <c r="X148" i="6"/>
  <c r="JJ148" i="6"/>
  <c r="IZ148" i="6"/>
  <c r="IQ148" i="6"/>
  <c r="IH148" i="6"/>
  <c r="HT148" i="6"/>
  <c r="HJ148" i="6"/>
  <c r="GX148" i="6"/>
  <c r="GN148" i="6"/>
  <c r="FS148" i="6"/>
  <c r="FE148" i="6"/>
  <c r="ER148" i="6"/>
  <c r="EF148" i="6"/>
  <c r="DV148" i="6"/>
  <c r="DM148" i="6"/>
  <c r="DC148" i="6"/>
  <c r="CR148" i="6"/>
  <c r="CH148" i="6"/>
  <c r="BY148" i="6"/>
  <c r="BP148" i="6"/>
  <c r="BF148" i="6"/>
  <c r="AV148" i="6"/>
  <c r="AM148" i="6"/>
  <c r="AD148" i="6"/>
  <c r="IS148" i="6"/>
  <c r="HA148" i="6"/>
  <c r="FG148" i="6"/>
  <c r="DO148" i="6"/>
  <c r="CB148" i="6"/>
  <c r="AP148" i="6"/>
  <c r="IR148" i="6"/>
  <c r="FF148" i="6"/>
  <c r="DN148" i="6"/>
  <c r="BZ148" i="6"/>
  <c r="AO148" i="6"/>
  <c r="IJ148" i="6"/>
  <c r="GP148" i="6"/>
  <c r="EW148" i="6"/>
  <c r="DF148" i="6"/>
  <c r="BR148" i="6"/>
  <c r="AF148" i="6"/>
  <c r="II148" i="6"/>
  <c r="GO148" i="6"/>
  <c r="ES148" i="6"/>
  <c r="BQ148" i="6"/>
  <c r="AE148" i="6"/>
  <c r="HW148" i="6"/>
  <c r="GG148" i="6"/>
  <c r="EJ148" i="6"/>
  <c r="CV148" i="6"/>
  <c r="BH148" i="6"/>
  <c r="W148" i="6"/>
  <c r="JK148" i="6"/>
  <c r="HU148" i="6"/>
  <c r="GF148" i="6"/>
  <c r="EG148" i="6"/>
  <c r="CS148" i="6"/>
  <c r="BG148" i="6"/>
  <c r="V148" i="6"/>
  <c r="JB148" i="6"/>
  <c r="HK148" i="6"/>
  <c r="FT148" i="6"/>
  <c r="DW148" i="6"/>
  <c r="CI148" i="6"/>
  <c r="AW148" i="6"/>
  <c r="DX148" i="6"/>
  <c r="CJ148" i="6"/>
  <c r="AY148" i="6"/>
  <c r="JC148" i="6"/>
  <c r="FU148" i="6"/>
  <c r="HL148" i="6"/>
  <c r="N148" i="6"/>
  <c r="JK156" i="6"/>
  <c r="JB156" i="6"/>
  <c r="IR156" i="6"/>
  <c r="II156" i="6"/>
  <c r="HU156" i="6"/>
  <c r="HK156" i="6"/>
  <c r="GO156" i="6"/>
  <c r="GF156" i="6"/>
  <c r="FT156" i="6"/>
  <c r="FF156" i="6"/>
  <c r="ES156" i="6"/>
  <c r="EG156" i="6"/>
  <c r="DW156" i="6"/>
  <c r="DN156" i="6"/>
  <c r="CS156" i="6"/>
  <c r="CI156" i="6"/>
  <c r="BZ156" i="6"/>
  <c r="BQ156" i="6"/>
  <c r="BG156" i="6"/>
  <c r="AW156" i="6"/>
  <c r="AO156" i="6"/>
  <c r="AE156" i="6"/>
  <c r="V156" i="6"/>
  <c r="JJ156" i="6"/>
  <c r="IZ156" i="6"/>
  <c r="IQ156" i="6"/>
  <c r="IH156" i="6"/>
  <c r="HT156" i="6"/>
  <c r="HJ156" i="6"/>
  <c r="GX156" i="6"/>
  <c r="GN156" i="6"/>
  <c r="FS156" i="6"/>
  <c r="FE156" i="6"/>
  <c r="ER156" i="6"/>
  <c r="EF156" i="6"/>
  <c r="DV156" i="6"/>
  <c r="DM156" i="6"/>
  <c r="DC156" i="6"/>
  <c r="CR156" i="6"/>
  <c r="CH156" i="6"/>
  <c r="BY156" i="6"/>
  <c r="BP156" i="6"/>
  <c r="BF156" i="6"/>
  <c r="AV156" i="6"/>
  <c r="AM156" i="6"/>
  <c r="AD156" i="6"/>
  <c r="JI156" i="6"/>
  <c r="IY156" i="6"/>
  <c r="IP156" i="6"/>
  <c r="IG156" i="6"/>
  <c r="HS156" i="6"/>
  <c r="HG156" i="6"/>
  <c r="GW156" i="6"/>
  <c r="GC156" i="6"/>
  <c r="FP156" i="6"/>
  <c r="FD156" i="6"/>
  <c r="EQ156" i="6"/>
  <c r="EE156" i="6"/>
  <c r="DT156" i="6"/>
  <c r="DK156" i="6"/>
  <c r="DB156" i="6"/>
  <c r="CP156" i="6"/>
  <c r="CG156" i="6"/>
  <c r="BX156" i="6"/>
  <c r="BO156" i="6"/>
  <c r="BE156" i="6"/>
  <c r="AU156" i="6"/>
  <c r="AL156" i="6"/>
  <c r="AC156" i="6"/>
  <c r="JH156" i="6"/>
  <c r="IX156" i="6"/>
  <c r="IO156" i="6"/>
  <c r="HQ156" i="6"/>
  <c r="HE156" i="6"/>
  <c r="GB156" i="6"/>
  <c r="FO156" i="6"/>
  <c r="FC156" i="6"/>
  <c r="EP156" i="6"/>
  <c r="ED156" i="6"/>
  <c r="DS156" i="6"/>
  <c r="DJ156" i="6"/>
  <c r="CZ156" i="6"/>
  <c r="CO156" i="6"/>
  <c r="CF156" i="6"/>
  <c r="BW156" i="6"/>
  <c r="BM156" i="6"/>
  <c r="BC156" i="6"/>
  <c r="AT156" i="6"/>
  <c r="AK156" i="6"/>
  <c r="AB156" i="6"/>
  <c r="R156" i="6"/>
  <c r="JF156" i="6"/>
  <c r="IW156" i="6"/>
  <c r="IN156" i="6"/>
  <c r="IC156" i="6"/>
  <c r="HP156" i="6"/>
  <c r="HD156" i="6"/>
  <c r="GJ156" i="6"/>
  <c r="GA156" i="6"/>
  <c r="FN156" i="6"/>
  <c r="EZ156" i="6"/>
  <c r="EM156" i="6"/>
  <c r="EC156" i="6"/>
  <c r="DR156" i="6"/>
  <c r="DI156" i="6"/>
  <c r="CY156" i="6"/>
  <c r="CN156" i="6"/>
  <c r="CE156" i="6"/>
  <c r="BU156" i="6"/>
  <c r="BL156" i="6"/>
  <c r="BB156" i="6"/>
  <c r="AS156" i="6"/>
  <c r="AJ156" i="6"/>
  <c r="Z156" i="6"/>
  <c r="Q156" i="6"/>
  <c r="JE156" i="6"/>
  <c r="IV156" i="6"/>
  <c r="IM156" i="6"/>
  <c r="HZ156" i="6"/>
  <c r="HO156" i="6"/>
  <c r="HC156" i="6"/>
  <c r="GI156" i="6"/>
  <c r="FY156" i="6"/>
  <c r="FM156" i="6"/>
  <c r="EY156" i="6"/>
  <c r="EL156" i="6"/>
  <c r="DZ156" i="6"/>
  <c r="DQ156" i="6"/>
  <c r="CX156" i="6"/>
  <c r="CM156" i="6"/>
  <c r="CD156" i="6"/>
  <c r="BT156" i="6"/>
  <c r="BK156" i="6"/>
  <c r="BA156" i="6"/>
  <c r="AR156" i="6"/>
  <c r="AH156" i="6"/>
  <c r="Y156" i="6"/>
  <c r="P156" i="6"/>
  <c r="JC156" i="6"/>
  <c r="IS156" i="6"/>
  <c r="IJ156" i="6"/>
  <c r="HW156" i="6"/>
  <c r="HL156" i="6"/>
  <c r="HA156" i="6"/>
  <c r="GP156" i="6"/>
  <c r="GG156" i="6"/>
  <c r="FU156" i="6"/>
  <c r="FG156" i="6"/>
  <c r="EW156" i="6"/>
  <c r="EJ156" i="6"/>
  <c r="DX156" i="6"/>
  <c r="DO156" i="6"/>
  <c r="DF156" i="6"/>
  <c r="CV156" i="6"/>
  <c r="CJ156" i="6"/>
  <c r="CB156" i="6"/>
  <c r="BR156" i="6"/>
  <c r="BH156" i="6"/>
  <c r="AY156" i="6"/>
  <c r="AP156" i="6"/>
  <c r="AF156" i="6"/>
  <c r="W156" i="6"/>
  <c r="EX156" i="6"/>
  <c r="BS156" i="6"/>
  <c r="HX156" i="6"/>
  <c r="EK156" i="6"/>
  <c r="BJ156" i="6"/>
  <c r="HM156" i="6"/>
  <c r="DY156" i="6"/>
  <c r="AZ156" i="6"/>
  <c r="HB156" i="6"/>
  <c r="DP156" i="6"/>
  <c r="AQ156" i="6"/>
  <c r="GS156" i="6"/>
  <c r="DG156" i="6"/>
  <c r="AG156" i="6"/>
  <c r="IT156" i="6"/>
  <c r="FJ156" i="6"/>
  <c r="CC156" i="6"/>
  <c r="CW156" i="6"/>
  <c r="CL156" i="6"/>
  <c r="X156" i="6"/>
  <c r="JD156" i="6"/>
  <c r="FV156" i="6"/>
  <c r="GH156" i="6"/>
  <c r="N156" i="6"/>
  <c r="JD164" i="6"/>
  <c r="IT164" i="6"/>
  <c r="HX164" i="6"/>
  <c r="HM164" i="6"/>
  <c r="HB164" i="6"/>
  <c r="GS164" i="6"/>
  <c r="GH164" i="6"/>
  <c r="FV164" i="6"/>
  <c r="FJ164" i="6"/>
  <c r="EX164" i="6"/>
  <c r="EK164" i="6"/>
  <c r="DY164" i="6"/>
  <c r="DP164" i="6"/>
  <c r="DG164" i="6"/>
  <c r="JC164" i="6"/>
  <c r="IS164" i="6"/>
  <c r="IJ164" i="6"/>
  <c r="HW164" i="6"/>
  <c r="HL164" i="6"/>
  <c r="HA164" i="6"/>
  <c r="GP164" i="6"/>
  <c r="GG164" i="6"/>
  <c r="FU164" i="6"/>
  <c r="FG164" i="6"/>
  <c r="EW164" i="6"/>
  <c r="EJ164" i="6"/>
  <c r="DX164" i="6"/>
  <c r="DO164" i="6"/>
  <c r="DF164" i="6"/>
  <c r="CV164" i="6"/>
  <c r="CJ164" i="6"/>
  <c r="CB164" i="6"/>
  <c r="BR164" i="6"/>
  <c r="BH164" i="6"/>
  <c r="AY164" i="6"/>
  <c r="AP164" i="6"/>
  <c r="AF164" i="6"/>
  <c r="W164" i="6"/>
  <c r="JK164" i="6"/>
  <c r="JB164" i="6"/>
  <c r="IR164" i="6"/>
  <c r="II164" i="6"/>
  <c r="HU164" i="6"/>
  <c r="HK164" i="6"/>
  <c r="GO164" i="6"/>
  <c r="GF164" i="6"/>
  <c r="FT164" i="6"/>
  <c r="FF164" i="6"/>
  <c r="ES164" i="6"/>
  <c r="EG164" i="6"/>
  <c r="DW164" i="6"/>
  <c r="DN164" i="6"/>
  <c r="CS164" i="6"/>
  <c r="CI164" i="6"/>
  <c r="BZ164" i="6"/>
  <c r="BQ164" i="6"/>
  <c r="BG164" i="6"/>
  <c r="AW164" i="6"/>
  <c r="AO164" i="6"/>
  <c r="AE164" i="6"/>
  <c r="V164" i="6"/>
  <c r="JJ164" i="6"/>
  <c r="IZ164" i="6"/>
  <c r="IQ164" i="6"/>
  <c r="IH164" i="6"/>
  <c r="HT164" i="6"/>
  <c r="HJ164" i="6"/>
  <c r="GX164" i="6"/>
  <c r="GN164" i="6"/>
  <c r="FS164" i="6"/>
  <c r="FE164" i="6"/>
  <c r="ER164" i="6"/>
  <c r="JI164" i="6"/>
  <c r="IY164" i="6"/>
  <c r="IP164" i="6"/>
  <c r="IG164" i="6"/>
  <c r="HS164" i="6"/>
  <c r="HG164" i="6"/>
  <c r="GW164" i="6"/>
  <c r="GC164" i="6"/>
  <c r="FP164" i="6"/>
  <c r="FD164" i="6"/>
  <c r="EQ164" i="6"/>
  <c r="EE164" i="6"/>
  <c r="DT164" i="6"/>
  <c r="DK164" i="6"/>
  <c r="DB164" i="6"/>
  <c r="CP164" i="6"/>
  <c r="CG164" i="6"/>
  <c r="BX164" i="6"/>
  <c r="BO164" i="6"/>
  <c r="BE164" i="6"/>
  <c r="AU164" i="6"/>
  <c r="AL164" i="6"/>
  <c r="AC164" i="6"/>
  <c r="JE164" i="6"/>
  <c r="IV164" i="6"/>
  <c r="IM164" i="6"/>
  <c r="HZ164" i="6"/>
  <c r="HO164" i="6"/>
  <c r="HC164" i="6"/>
  <c r="GI164" i="6"/>
  <c r="FY164" i="6"/>
  <c r="FM164" i="6"/>
  <c r="EY164" i="6"/>
  <c r="EL164" i="6"/>
  <c r="DZ164" i="6"/>
  <c r="DQ164" i="6"/>
  <c r="CX164" i="6"/>
  <c r="CM164" i="6"/>
  <c r="CD164" i="6"/>
  <c r="BT164" i="6"/>
  <c r="BK164" i="6"/>
  <c r="BA164" i="6"/>
  <c r="AR164" i="6"/>
  <c r="AH164" i="6"/>
  <c r="Y164" i="6"/>
  <c r="P164" i="6"/>
  <c r="IO164" i="6"/>
  <c r="FC164" i="6"/>
  <c r="DS164" i="6"/>
  <c r="CW164" i="6"/>
  <c r="CC164" i="6"/>
  <c r="BJ164" i="6"/>
  <c r="AQ164" i="6"/>
  <c r="X164" i="6"/>
  <c r="IN164" i="6"/>
  <c r="EZ164" i="6"/>
  <c r="DR164" i="6"/>
  <c r="CR164" i="6"/>
  <c r="BY164" i="6"/>
  <c r="BF164" i="6"/>
  <c r="AM164" i="6"/>
  <c r="EP164" i="6"/>
  <c r="DM164" i="6"/>
  <c r="CO164" i="6"/>
  <c r="BW164" i="6"/>
  <c r="BC164" i="6"/>
  <c r="AK164" i="6"/>
  <c r="R164" i="6"/>
  <c r="IC164" i="6"/>
  <c r="GJ164" i="6"/>
  <c r="EM164" i="6"/>
  <c r="DJ164" i="6"/>
  <c r="CN164" i="6"/>
  <c r="BU164" i="6"/>
  <c r="BB164" i="6"/>
  <c r="AJ164" i="6"/>
  <c r="Q164" i="6"/>
  <c r="JH164" i="6"/>
  <c r="HQ164" i="6"/>
  <c r="GB164" i="6"/>
  <c r="EF164" i="6"/>
  <c r="DI164" i="6"/>
  <c r="CL164" i="6"/>
  <c r="BS164" i="6"/>
  <c r="AZ164" i="6"/>
  <c r="AG164" i="6"/>
  <c r="IW164" i="6"/>
  <c r="HD164" i="6"/>
  <c r="FN164" i="6"/>
  <c r="DV164" i="6"/>
  <c r="CY164" i="6"/>
  <c r="CE164" i="6"/>
  <c r="BL164" i="6"/>
  <c r="AS164" i="6"/>
  <c r="Z164" i="6"/>
  <c r="GA164" i="6"/>
  <c r="BP164" i="6"/>
  <c r="FO164" i="6"/>
  <c r="BM164" i="6"/>
  <c r="ED164" i="6"/>
  <c r="AV164" i="6"/>
  <c r="EC164" i="6"/>
  <c r="AT164" i="6"/>
  <c r="JF164" i="6"/>
  <c r="DC164" i="6"/>
  <c r="AD164" i="6"/>
  <c r="IX164" i="6"/>
  <c r="CZ164" i="6"/>
  <c r="AB164" i="6"/>
  <c r="HE164" i="6"/>
  <c r="CF164" i="6"/>
  <c r="HP164" i="6"/>
  <c r="CH164" i="6"/>
  <c r="N164" i="6"/>
  <c r="JK172" i="6"/>
  <c r="JB172" i="6"/>
  <c r="IR172" i="6"/>
  <c r="II172" i="6"/>
  <c r="HU172" i="6"/>
  <c r="HK172" i="6"/>
  <c r="GO172" i="6"/>
  <c r="JJ172" i="6"/>
  <c r="IZ172" i="6"/>
  <c r="IQ172" i="6"/>
  <c r="IH172" i="6"/>
  <c r="HT172" i="6"/>
  <c r="HJ172" i="6"/>
  <c r="GX172" i="6"/>
  <c r="GN172" i="6"/>
  <c r="JH172" i="6"/>
  <c r="IX172" i="6"/>
  <c r="IO172" i="6"/>
  <c r="HQ172" i="6"/>
  <c r="HE172" i="6"/>
  <c r="JC172" i="6"/>
  <c r="IM172" i="6"/>
  <c r="HS172" i="6"/>
  <c r="HB172" i="6"/>
  <c r="GJ172" i="6"/>
  <c r="GA172" i="6"/>
  <c r="FN172" i="6"/>
  <c r="EZ172" i="6"/>
  <c r="EM172" i="6"/>
  <c r="EC172" i="6"/>
  <c r="DR172" i="6"/>
  <c r="DI172" i="6"/>
  <c r="CY172" i="6"/>
  <c r="CN172" i="6"/>
  <c r="CE172" i="6"/>
  <c r="BU172" i="6"/>
  <c r="BL172" i="6"/>
  <c r="BB172" i="6"/>
  <c r="AS172" i="6"/>
  <c r="AJ172" i="6"/>
  <c r="Z172" i="6"/>
  <c r="Q172" i="6"/>
  <c r="IY172" i="6"/>
  <c r="HP172" i="6"/>
  <c r="HA172" i="6"/>
  <c r="GI172" i="6"/>
  <c r="FY172" i="6"/>
  <c r="FM172" i="6"/>
  <c r="EY172" i="6"/>
  <c r="EL172" i="6"/>
  <c r="DZ172" i="6"/>
  <c r="DQ172" i="6"/>
  <c r="CX172" i="6"/>
  <c r="CM172" i="6"/>
  <c r="CD172" i="6"/>
  <c r="BT172" i="6"/>
  <c r="BK172" i="6"/>
  <c r="BA172" i="6"/>
  <c r="AR172" i="6"/>
  <c r="AH172" i="6"/>
  <c r="Y172" i="6"/>
  <c r="P172" i="6"/>
  <c r="IW172" i="6"/>
  <c r="IJ172" i="6"/>
  <c r="HO172" i="6"/>
  <c r="GW172" i="6"/>
  <c r="GH172" i="6"/>
  <c r="FV172" i="6"/>
  <c r="FJ172" i="6"/>
  <c r="EX172" i="6"/>
  <c r="EK172" i="6"/>
  <c r="DY172" i="6"/>
  <c r="DP172" i="6"/>
  <c r="DG172" i="6"/>
  <c r="CW172" i="6"/>
  <c r="CL172" i="6"/>
  <c r="CC172" i="6"/>
  <c r="BS172" i="6"/>
  <c r="BJ172" i="6"/>
  <c r="AZ172" i="6"/>
  <c r="AQ172" i="6"/>
  <c r="AG172" i="6"/>
  <c r="X172" i="6"/>
  <c r="IV172" i="6"/>
  <c r="IG172" i="6"/>
  <c r="HM172" i="6"/>
  <c r="GG172" i="6"/>
  <c r="FU172" i="6"/>
  <c r="FG172" i="6"/>
  <c r="EW172" i="6"/>
  <c r="EJ172" i="6"/>
  <c r="DX172" i="6"/>
  <c r="DO172" i="6"/>
  <c r="DF172" i="6"/>
  <c r="CV172" i="6"/>
  <c r="CJ172" i="6"/>
  <c r="CB172" i="6"/>
  <c r="BR172" i="6"/>
  <c r="BH172" i="6"/>
  <c r="AY172" i="6"/>
  <c r="AP172" i="6"/>
  <c r="AF172" i="6"/>
  <c r="W172" i="6"/>
  <c r="JI172" i="6"/>
  <c r="IT172" i="6"/>
  <c r="IC172" i="6"/>
  <c r="HL172" i="6"/>
  <c r="GF172" i="6"/>
  <c r="FT172" i="6"/>
  <c r="FF172" i="6"/>
  <c r="ES172" i="6"/>
  <c r="EG172" i="6"/>
  <c r="DW172" i="6"/>
  <c r="DN172" i="6"/>
  <c r="CS172" i="6"/>
  <c r="CI172" i="6"/>
  <c r="BZ172" i="6"/>
  <c r="BQ172" i="6"/>
  <c r="BG172" i="6"/>
  <c r="AW172" i="6"/>
  <c r="AO172" i="6"/>
  <c r="AE172" i="6"/>
  <c r="V172" i="6"/>
  <c r="JD172" i="6"/>
  <c r="IN172" i="6"/>
  <c r="HW172" i="6"/>
  <c r="HC172" i="6"/>
  <c r="GB172" i="6"/>
  <c r="FO172" i="6"/>
  <c r="FC172" i="6"/>
  <c r="EP172" i="6"/>
  <c r="ED172" i="6"/>
  <c r="DS172" i="6"/>
  <c r="DJ172" i="6"/>
  <c r="CZ172" i="6"/>
  <c r="CO172" i="6"/>
  <c r="CF172" i="6"/>
  <c r="BW172" i="6"/>
  <c r="BM172" i="6"/>
  <c r="BC172" i="6"/>
  <c r="AT172" i="6"/>
  <c r="AK172" i="6"/>
  <c r="AB172" i="6"/>
  <c r="R172" i="6"/>
  <c r="IS172" i="6"/>
  <c r="EF172" i="6"/>
  <c r="CR172" i="6"/>
  <c r="BF172" i="6"/>
  <c r="IP172" i="6"/>
  <c r="GC172" i="6"/>
  <c r="EE172" i="6"/>
  <c r="CP172" i="6"/>
  <c r="BE172" i="6"/>
  <c r="HZ172" i="6"/>
  <c r="FS172" i="6"/>
  <c r="DV172" i="6"/>
  <c r="CH172" i="6"/>
  <c r="AV172" i="6"/>
  <c r="HX172" i="6"/>
  <c r="FP172" i="6"/>
  <c r="DT172" i="6"/>
  <c r="CG172" i="6"/>
  <c r="AU172" i="6"/>
  <c r="HG172" i="6"/>
  <c r="FE172" i="6"/>
  <c r="DM172" i="6"/>
  <c r="BY172" i="6"/>
  <c r="AM172" i="6"/>
  <c r="JE172" i="6"/>
  <c r="GP172" i="6"/>
  <c r="EQ172" i="6"/>
  <c r="DB172" i="6"/>
  <c r="BO172" i="6"/>
  <c r="AC172" i="6"/>
  <c r="BX172" i="6"/>
  <c r="JF172" i="6"/>
  <c r="BP172" i="6"/>
  <c r="HD172" i="6"/>
  <c r="AL172" i="6"/>
  <c r="GS172" i="6"/>
  <c r="AD172" i="6"/>
  <c r="FD172" i="6"/>
  <c r="DC172" i="6"/>
  <c r="ER172" i="6"/>
  <c r="DK172" i="6"/>
  <c r="N172" i="6"/>
  <c r="JI180" i="6"/>
  <c r="IY180" i="6"/>
  <c r="IP180" i="6"/>
  <c r="IG180" i="6"/>
  <c r="HS180" i="6"/>
  <c r="HG180" i="6"/>
  <c r="GW180" i="6"/>
  <c r="GC180" i="6"/>
  <c r="FP180" i="6"/>
  <c r="FD180" i="6"/>
  <c r="EQ180" i="6"/>
  <c r="EE180" i="6"/>
  <c r="DT180" i="6"/>
  <c r="DK180" i="6"/>
  <c r="DB180" i="6"/>
  <c r="CP180" i="6"/>
  <c r="CG180" i="6"/>
  <c r="BX180" i="6"/>
  <c r="BO180" i="6"/>
  <c r="BE180" i="6"/>
  <c r="AU180" i="6"/>
  <c r="AL180" i="6"/>
  <c r="AC180" i="6"/>
  <c r="JH180" i="6"/>
  <c r="IX180" i="6"/>
  <c r="IO180" i="6"/>
  <c r="HQ180" i="6"/>
  <c r="HE180" i="6"/>
  <c r="GB180" i="6"/>
  <c r="FO180" i="6"/>
  <c r="FC180" i="6"/>
  <c r="EP180" i="6"/>
  <c r="ED180" i="6"/>
  <c r="DS180" i="6"/>
  <c r="DJ180" i="6"/>
  <c r="CZ180" i="6"/>
  <c r="CO180" i="6"/>
  <c r="CF180" i="6"/>
  <c r="BW180" i="6"/>
  <c r="BM180" i="6"/>
  <c r="BC180" i="6"/>
  <c r="AT180" i="6"/>
  <c r="AK180" i="6"/>
  <c r="AB180" i="6"/>
  <c r="R180" i="6"/>
  <c r="JF180" i="6"/>
  <c r="IW180" i="6"/>
  <c r="IN180" i="6"/>
  <c r="IC180" i="6"/>
  <c r="HP180" i="6"/>
  <c r="HD180" i="6"/>
  <c r="GJ180" i="6"/>
  <c r="GA180" i="6"/>
  <c r="FN180" i="6"/>
  <c r="EZ180" i="6"/>
  <c r="EM180" i="6"/>
  <c r="EC180" i="6"/>
  <c r="DR180" i="6"/>
  <c r="DI180" i="6"/>
  <c r="CY180" i="6"/>
  <c r="CN180" i="6"/>
  <c r="CE180" i="6"/>
  <c r="BU180" i="6"/>
  <c r="BL180" i="6"/>
  <c r="BB180" i="6"/>
  <c r="AS180" i="6"/>
  <c r="AJ180" i="6"/>
  <c r="Z180" i="6"/>
  <c r="Q180" i="6"/>
  <c r="JE180" i="6"/>
  <c r="IV180" i="6"/>
  <c r="IM180" i="6"/>
  <c r="HZ180" i="6"/>
  <c r="HO180" i="6"/>
  <c r="HC180" i="6"/>
  <c r="GI180" i="6"/>
  <c r="FY180" i="6"/>
  <c r="FM180" i="6"/>
  <c r="EY180" i="6"/>
  <c r="EL180" i="6"/>
  <c r="DZ180" i="6"/>
  <c r="DQ180" i="6"/>
  <c r="CX180" i="6"/>
  <c r="CM180" i="6"/>
  <c r="CD180" i="6"/>
  <c r="BT180" i="6"/>
  <c r="BK180" i="6"/>
  <c r="BA180" i="6"/>
  <c r="AR180" i="6"/>
  <c r="AH180" i="6"/>
  <c r="Y180" i="6"/>
  <c r="P180" i="6"/>
  <c r="JD180" i="6"/>
  <c r="IT180" i="6"/>
  <c r="HX180" i="6"/>
  <c r="HM180" i="6"/>
  <c r="HB180" i="6"/>
  <c r="GS180" i="6"/>
  <c r="GH180" i="6"/>
  <c r="FV180" i="6"/>
  <c r="FJ180" i="6"/>
  <c r="EX180" i="6"/>
  <c r="EK180" i="6"/>
  <c r="DY180" i="6"/>
  <c r="DP180" i="6"/>
  <c r="DG180" i="6"/>
  <c r="CW180" i="6"/>
  <c r="CL180" i="6"/>
  <c r="CC180" i="6"/>
  <c r="BS180" i="6"/>
  <c r="BJ180" i="6"/>
  <c r="AZ180" i="6"/>
  <c r="AQ180" i="6"/>
  <c r="AG180" i="6"/>
  <c r="X180" i="6"/>
  <c r="JC180" i="6"/>
  <c r="IS180" i="6"/>
  <c r="IJ180" i="6"/>
  <c r="HW180" i="6"/>
  <c r="HL180" i="6"/>
  <c r="HA180" i="6"/>
  <c r="GP180" i="6"/>
  <c r="GG180" i="6"/>
  <c r="FU180" i="6"/>
  <c r="FG180" i="6"/>
  <c r="EW180" i="6"/>
  <c r="EJ180" i="6"/>
  <c r="DX180" i="6"/>
  <c r="DO180" i="6"/>
  <c r="DF180" i="6"/>
  <c r="CV180" i="6"/>
  <c r="CJ180" i="6"/>
  <c r="CB180" i="6"/>
  <c r="BR180" i="6"/>
  <c r="BH180" i="6"/>
  <c r="AY180" i="6"/>
  <c r="AP180" i="6"/>
  <c r="AF180" i="6"/>
  <c r="W180" i="6"/>
  <c r="JK180" i="6"/>
  <c r="JB180" i="6"/>
  <c r="IR180" i="6"/>
  <c r="II180" i="6"/>
  <c r="HU180" i="6"/>
  <c r="HK180" i="6"/>
  <c r="GO180" i="6"/>
  <c r="GF180" i="6"/>
  <c r="FT180" i="6"/>
  <c r="FF180" i="6"/>
  <c r="ES180" i="6"/>
  <c r="EG180" i="6"/>
  <c r="DW180" i="6"/>
  <c r="DN180" i="6"/>
  <c r="CS180" i="6"/>
  <c r="CI180" i="6"/>
  <c r="BZ180" i="6"/>
  <c r="BQ180" i="6"/>
  <c r="BG180" i="6"/>
  <c r="AW180" i="6"/>
  <c r="AO180" i="6"/>
  <c r="AE180" i="6"/>
  <c r="IH180" i="6"/>
  <c r="ER180" i="6"/>
  <c r="BP180" i="6"/>
  <c r="HT180" i="6"/>
  <c r="EF180" i="6"/>
  <c r="BF180" i="6"/>
  <c r="HJ180" i="6"/>
  <c r="DV180" i="6"/>
  <c r="AV180" i="6"/>
  <c r="GX180" i="6"/>
  <c r="DM180" i="6"/>
  <c r="AM180" i="6"/>
  <c r="GN180" i="6"/>
  <c r="DC180" i="6"/>
  <c r="AD180" i="6"/>
  <c r="JJ180" i="6"/>
  <c r="CR180" i="6"/>
  <c r="V180" i="6"/>
  <c r="IZ180" i="6"/>
  <c r="FS180" i="6"/>
  <c r="CH180" i="6"/>
  <c r="FE180" i="6"/>
  <c r="BY180" i="6"/>
  <c r="IQ180" i="6"/>
  <c r="N180" i="6"/>
  <c r="JH188" i="6"/>
  <c r="IX188" i="6"/>
  <c r="IO188" i="6"/>
  <c r="HQ188" i="6"/>
  <c r="HE188" i="6"/>
  <c r="GB188" i="6"/>
  <c r="FO188" i="6"/>
  <c r="FC188" i="6"/>
  <c r="EP188" i="6"/>
  <c r="ED188" i="6"/>
  <c r="DS188" i="6"/>
  <c r="DJ188" i="6"/>
  <c r="CZ188" i="6"/>
  <c r="CO188" i="6"/>
  <c r="CF188" i="6"/>
  <c r="BW188" i="6"/>
  <c r="BM188" i="6"/>
  <c r="BC188" i="6"/>
  <c r="AT188" i="6"/>
  <c r="AK188" i="6"/>
  <c r="AB188" i="6"/>
  <c r="R188" i="6"/>
  <c r="JF188" i="6"/>
  <c r="IW188" i="6"/>
  <c r="IN188" i="6"/>
  <c r="IC188" i="6"/>
  <c r="HP188" i="6"/>
  <c r="HD188" i="6"/>
  <c r="GJ188" i="6"/>
  <c r="GA188" i="6"/>
  <c r="FN188" i="6"/>
  <c r="EZ188" i="6"/>
  <c r="EM188" i="6"/>
  <c r="EC188" i="6"/>
  <c r="DR188" i="6"/>
  <c r="DI188" i="6"/>
  <c r="CY188" i="6"/>
  <c r="CN188" i="6"/>
  <c r="CE188" i="6"/>
  <c r="BU188" i="6"/>
  <c r="BL188" i="6"/>
  <c r="BB188" i="6"/>
  <c r="AS188" i="6"/>
  <c r="AJ188" i="6"/>
  <c r="Z188" i="6"/>
  <c r="Q188" i="6"/>
  <c r="JE188" i="6"/>
  <c r="IV188" i="6"/>
  <c r="IM188" i="6"/>
  <c r="HZ188" i="6"/>
  <c r="HO188" i="6"/>
  <c r="HC188" i="6"/>
  <c r="GI188" i="6"/>
  <c r="FY188" i="6"/>
  <c r="FM188" i="6"/>
  <c r="EY188" i="6"/>
  <c r="EL188" i="6"/>
  <c r="DZ188" i="6"/>
  <c r="DQ188" i="6"/>
  <c r="CX188" i="6"/>
  <c r="CM188" i="6"/>
  <c r="CD188" i="6"/>
  <c r="BT188" i="6"/>
  <c r="BK188" i="6"/>
  <c r="BA188" i="6"/>
  <c r="AR188" i="6"/>
  <c r="AH188" i="6"/>
  <c r="Y188" i="6"/>
  <c r="P188" i="6"/>
  <c r="JD188" i="6"/>
  <c r="IT188" i="6"/>
  <c r="HX188" i="6"/>
  <c r="HM188" i="6"/>
  <c r="HB188" i="6"/>
  <c r="GS188" i="6"/>
  <c r="GH188" i="6"/>
  <c r="FV188" i="6"/>
  <c r="FJ188" i="6"/>
  <c r="EX188" i="6"/>
  <c r="EK188" i="6"/>
  <c r="DY188" i="6"/>
  <c r="DP188" i="6"/>
  <c r="DG188" i="6"/>
  <c r="CW188" i="6"/>
  <c r="CL188" i="6"/>
  <c r="CC188" i="6"/>
  <c r="BS188" i="6"/>
  <c r="BJ188" i="6"/>
  <c r="AZ188" i="6"/>
  <c r="AQ188" i="6"/>
  <c r="AG188" i="6"/>
  <c r="X188" i="6"/>
  <c r="JC188" i="6"/>
  <c r="IS188" i="6"/>
  <c r="IJ188" i="6"/>
  <c r="HW188" i="6"/>
  <c r="HL188" i="6"/>
  <c r="HA188" i="6"/>
  <c r="GP188" i="6"/>
  <c r="GG188" i="6"/>
  <c r="FU188" i="6"/>
  <c r="FG188" i="6"/>
  <c r="EW188" i="6"/>
  <c r="EJ188" i="6"/>
  <c r="DX188" i="6"/>
  <c r="DO188" i="6"/>
  <c r="DF188" i="6"/>
  <c r="CV188" i="6"/>
  <c r="CJ188" i="6"/>
  <c r="CB188" i="6"/>
  <c r="BR188" i="6"/>
  <c r="BH188" i="6"/>
  <c r="AY188" i="6"/>
  <c r="AP188" i="6"/>
  <c r="AF188" i="6"/>
  <c r="W188" i="6"/>
  <c r="JK188" i="6"/>
  <c r="JB188" i="6"/>
  <c r="IR188" i="6"/>
  <c r="II188" i="6"/>
  <c r="HU188" i="6"/>
  <c r="HK188" i="6"/>
  <c r="GO188" i="6"/>
  <c r="GF188" i="6"/>
  <c r="FT188" i="6"/>
  <c r="FF188" i="6"/>
  <c r="ES188" i="6"/>
  <c r="EG188" i="6"/>
  <c r="DW188" i="6"/>
  <c r="DN188" i="6"/>
  <c r="CS188" i="6"/>
  <c r="CI188" i="6"/>
  <c r="BZ188" i="6"/>
  <c r="BQ188" i="6"/>
  <c r="BG188" i="6"/>
  <c r="AW188" i="6"/>
  <c r="AO188" i="6"/>
  <c r="AE188" i="6"/>
  <c r="V188" i="6"/>
  <c r="IG188" i="6"/>
  <c r="EQ188" i="6"/>
  <c r="DB188" i="6"/>
  <c r="BO188" i="6"/>
  <c r="AC188" i="6"/>
  <c r="JJ188" i="6"/>
  <c r="HT188" i="6"/>
  <c r="EF188" i="6"/>
  <c r="CR188" i="6"/>
  <c r="BF188" i="6"/>
  <c r="JI188" i="6"/>
  <c r="HS188" i="6"/>
  <c r="GC188" i="6"/>
  <c r="EE188" i="6"/>
  <c r="CP188" i="6"/>
  <c r="BE188" i="6"/>
  <c r="IZ188" i="6"/>
  <c r="HJ188" i="6"/>
  <c r="FS188" i="6"/>
  <c r="DV188" i="6"/>
  <c r="CH188" i="6"/>
  <c r="AV188" i="6"/>
  <c r="IY188" i="6"/>
  <c r="HG188" i="6"/>
  <c r="FP188" i="6"/>
  <c r="DT188" i="6"/>
  <c r="CG188" i="6"/>
  <c r="AU188" i="6"/>
  <c r="IQ188" i="6"/>
  <c r="GX188" i="6"/>
  <c r="FE188" i="6"/>
  <c r="DM188" i="6"/>
  <c r="BY188" i="6"/>
  <c r="AM188" i="6"/>
  <c r="IH188" i="6"/>
  <c r="GN188" i="6"/>
  <c r="ER188" i="6"/>
  <c r="DC188" i="6"/>
  <c r="BP188" i="6"/>
  <c r="AD188" i="6"/>
  <c r="IP188" i="6"/>
  <c r="GW188" i="6"/>
  <c r="FD188" i="6"/>
  <c r="DK188" i="6"/>
  <c r="BX188" i="6"/>
  <c r="AL188" i="6"/>
  <c r="N188" i="6"/>
  <c r="JC196" i="6"/>
  <c r="IS196" i="6"/>
  <c r="II196" i="6"/>
  <c r="HU196" i="6"/>
  <c r="HK196" i="6"/>
  <c r="GO196" i="6"/>
  <c r="GF196" i="6"/>
  <c r="FT196" i="6"/>
  <c r="JK196" i="6"/>
  <c r="JB196" i="6"/>
  <c r="IR196" i="6"/>
  <c r="IH196" i="6"/>
  <c r="HT196" i="6"/>
  <c r="HJ196" i="6"/>
  <c r="GX196" i="6"/>
  <c r="GN196" i="6"/>
  <c r="FS196" i="6"/>
  <c r="JJ196" i="6"/>
  <c r="IZ196" i="6"/>
  <c r="IQ196" i="6"/>
  <c r="IG196" i="6"/>
  <c r="HS196" i="6"/>
  <c r="HG196" i="6"/>
  <c r="GW196" i="6"/>
  <c r="GC196" i="6"/>
  <c r="FP196" i="6"/>
  <c r="JI196" i="6"/>
  <c r="IY196" i="6"/>
  <c r="IP196" i="6"/>
  <c r="HQ196" i="6"/>
  <c r="HE196" i="6"/>
  <c r="GB196" i="6"/>
  <c r="FO196" i="6"/>
  <c r="JH196" i="6"/>
  <c r="IX196" i="6"/>
  <c r="IO196" i="6"/>
  <c r="IC196" i="6"/>
  <c r="HP196" i="6"/>
  <c r="HD196" i="6"/>
  <c r="GJ196" i="6"/>
  <c r="GA196" i="6"/>
  <c r="FN196" i="6"/>
  <c r="JF196" i="6"/>
  <c r="IW196" i="6"/>
  <c r="IN196" i="6"/>
  <c r="HZ196" i="6"/>
  <c r="HO196" i="6"/>
  <c r="HC196" i="6"/>
  <c r="GI196" i="6"/>
  <c r="FY196" i="6"/>
  <c r="FJ196" i="6"/>
  <c r="IV196" i="6"/>
  <c r="HB196" i="6"/>
  <c r="FG196" i="6"/>
  <c r="EW196" i="6"/>
  <c r="EJ196" i="6"/>
  <c r="DX196" i="6"/>
  <c r="DO196" i="6"/>
  <c r="DC196" i="6"/>
  <c r="CR196" i="6"/>
  <c r="CH196" i="6"/>
  <c r="BY196" i="6"/>
  <c r="BP196" i="6"/>
  <c r="BF196" i="6"/>
  <c r="AV196" i="6"/>
  <c r="AM196" i="6"/>
  <c r="AD196" i="6"/>
  <c r="IT196" i="6"/>
  <c r="HA196" i="6"/>
  <c r="FF196" i="6"/>
  <c r="ES196" i="6"/>
  <c r="EG196" i="6"/>
  <c r="DW196" i="6"/>
  <c r="DN196" i="6"/>
  <c r="DB196" i="6"/>
  <c r="CP196" i="6"/>
  <c r="CG196" i="6"/>
  <c r="BX196" i="6"/>
  <c r="BO196" i="6"/>
  <c r="BE196" i="6"/>
  <c r="AU196" i="6"/>
  <c r="AL196" i="6"/>
  <c r="AC196" i="6"/>
  <c r="GS196" i="6"/>
  <c r="FE196" i="6"/>
  <c r="ER196" i="6"/>
  <c r="EF196" i="6"/>
  <c r="DV196" i="6"/>
  <c r="DK196" i="6"/>
  <c r="CZ196" i="6"/>
  <c r="CO196" i="6"/>
  <c r="CF196" i="6"/>
  <c r="BW196" i="6"/>
  <c r="BM196" i="6"/>
  <c r="BC196" i="6"/>
  <c r="AT196" i="6"/>
  <c r="AK196" i="6"/>
  <c r="AB196" i="6"/>
  <c r="R196" i="6"/>
  <c r="HX196" i="6"/>
  <c r="GH196" i="6"/>
  <c r="FC196" i="6"/>
  <c r="EP196" i="6"/>
  <c r="ED196" i="6"/>
  <c r="DS196" i="6"/>
  <c r="DI196" i="6"/>
  <c r="CX196" i="6"/>
  <c r="CM196" i="6"/>
  <c r="CD196" i="6"/>
  <c r="BT196" i="6"/>
  <c r="BK196" i="6"/>
  <c r="BA196" i="6"/>
  <c r="AR196" i="6"/>
  <c r="AH196" i="6"/>
  <c r="Y196" i="6"/>
  <c r="P196" i="6"/>
  <c r="HW196" i="6"/>
  <c r="GG196" i="6"/>
  <c r="EZ196" i="6"/>
  <c r="EM196" i="6"/>
  <c r="EC196" i="6"/>
  <c r="DR196" i="6"/>
  <c r="CW196" i="6"/>
  <c r="CL196" i="6"/>
  <c r="CC196" i="6"/>
  <c r="BS196" i="6"/>
  <c r="BJ196" i="6"/>
  <c r="AZ196" i="6"/>
  <c r="AQ196" i="6"/>
  <c r="AG196" i="6"/>
  <c r="X196" i="6"/>
  <c r="JD196" i="6"/>
  <c r="HL196" i="6"/>
  <c r="FU196" i="6"/>
  <c r="EX196" i="6"/>
  <c r="EK196" i="6"/>
  <c r="DY196" i="6"/>
  <c r="DP196" i="6"/>
  <c r="CS196" i="6"/>
  <c r="CI196" i="6"/>
  <c r="BZ196" i="6"/>
  <c r="BQ196" i="6"/>
  <c r="BG196" i="6"/>
  <c r="AW196" i="6"/>
  <c r="AO196" i="6"/>
  <c r="AE196" i="6"/>
  <c r="V196" i="6"/>
  <c r="GP196" i="6"/>
  <c r="DT196" i="6"/>
  <c r="CE196" i="6"/>
  <c r="AS196" i="6"/>
  <c r="FV196" i="6"/>
  <c r="DQ196" i="6"/>
  <c r="CB196" i="6"/>
  <c r="AP196" i="6"/>
  <c r="FD196" i="6"/>
  <c r="DJ196" i="6"/>
  <c r="BU196" i="6"/>
  <c r="AJ196" i="6"/>
  <c r="EY196" i="6"/>
  <c r="DG196" i="6"/>
  <c r="BR196" i="6"/>
  <c r="AF196" i="6"/>
  <c r="EQ196" i="6"/>
  <c r="CY196" i="6"/>
  <c r="BL196" i="6"/>
  <c r="Z196" i="6"/>
  <c r="JE196" i="6"/>
  <c r="EL196" i="6"/>
  <c r="CV196" i="6"/>
  <c r="BH196" i="6"/>
  <c r="W196" i="6"/>
  <c r="HM196" i="6"/>
  <c r="DZ196" i="6"/>
  <c r="CJ196" i="6"/>
  <c r="AY196" i="6"/>
  <c r="Q196" i="6"/>
  <c r="IJ196" i="6"/>
  <c r="EE196" i="6"/>
  <c r="BB196" i="6"/>
  <c r="CN196" i="6"/>
  <c r="N196" i="6"/>
  <c r="JI57" i="6"/>
  <c r="IY57" i="6"/>
  <c r="IP57" i="6"/>
  <c r="IG57" i="6"/>
  <c r="HS57" i="6"/>
  <c r="HG57" i="6"/>
  <c r="GW57" i="6"/>
  <c r="GC57" i="6"/>
  <c r="FP57" i="6"/>
  <c r="FD57" i="6"/>
  <c r="EQ57" i="6"/>
  <c r="EE57" i="6"/>
  <c r="DT57" i="6"/>
  <c r="DK57" i="6"/>
  <c r="DB57" i="6"/>
  <c r="CP57" i="6"/>
  <c r="CG57" i="6"/>
  <c r="BX57" i="6"/>
  <c r="BO57" i="6"/>
  <c r="BE57" i="6"/>
  <c r="AU57" i="6"/>
  <c r="AL57" i="6"/>
  <c r="AC57" i="6"/>
  <c r="JH57" i="6"/>
  <c r="IX57" i="6"/>
  <c r="IO57" i="6"/>
  <c r="HQ57" i="6"/>
  <c r="HE57" i="6"/>
  <c r="GB57" i="6"/>
  <c r="FO57" i="6"/>
  <c r="FC57" i="6"/>
  <c r="EP57" i="6"/>
  <c r="ED57" i="6"/>
  <c r="DS57" i="6"/>
  <c r="DJ57" i="6"/>
  <c r="CZ57" i="6"/>
  <c r="CO57" i="6"/>
  <c r="CF57" i="6"/>
  <c r="BW57" i="6"/>
  <c r="BM57" i="6"/>
  <c r="BC57" i="6"/>
  <c r="AT57" i="6"/>
  <c r="AK57" i="6"/>
  <c r="AB57" i="6"/>
  <c r="R57" i="6"/>
  <c r="JF57" i="6"/>
  <c r="IW57" i="6"/>
  <c r="IN57" i="6"/>
  <c r="IC57" i="6"/>
  <c r="HP57" i="6"/>
  <c r="HD57" i="6"/>
  <c r="GJ57" i="6"/>
  <c r="GA57" i="6"/>
  <c r="FN57" i="6"/>
  <c r="EZ57" i="6"/>
  <c r="EM57" i="6"/>
  <c r="EC57" i="6"/>
  <c r="DR57" i="6"/>
  <c r="DI57" i="6"/>
  <c r="CY57" i="6"/>
  <c r="CN57" i="6"/>
  <c r="CE57" i="6"/>
  <c r="BU57" i="6"/>
  <c r="BL57" i="6"/>
  <c r="BB57" i="6"/>
  <c r="AS57" i="6"/>
  <c r="AJ57" i="6"/>
  <c r="Z57" i="6"/>
  <c r="Q57" i="6"/>
  <c r="JE57" i="6"/>
  <c r="IV57" i="6"/>
  <c r="IM57" i="6"/>
  <c r="HZ57" i="6"/>
  <c r="HO57" i="6"/>
  <c r="HC57" i="6"/>
  <c r="GI57" i="6"/>
  <c r="FY57" i="6"/>
  <c r="FM57" i="6"/>
  <c r="EY57" i="6"/>
  <c r="EL57" i="6"/>
  <c r="DZ57" i="6"/>
  <c r="DQ57" i="6"/>
  <c r="CX57" i="6"/>
  <c r="CM57" i="6"/>
  <c r="CD57" i="6"/>
  <c r="BT57" i="6"/>
  <c r="BK57" i="6"/>
  <c r="BA57" i="6"/>
  <c r="AR57" i="6"/>
  <c r="AH57" i="6"/>
  <c r="Y57" i="6"/>
  <c r="P57" i="6"/>
  <c r="JD57" i="6"/>
  <c r="IT57" i="6"/>
  <c r="HX57" i="6"/>
  <c r="HM57" i="6"/>
  <c r="HB57" i="6"/>
  <c r="GS57" i="6"/>
  <c r="GH57" i="6"/>
  <c r="FV57" i="6"/>
  <c r="FJ57" i="6"/>
  <c r="EX57" i="6"/>
  <c r="EK57" i="6"/>
  <c r="DY57" i="6"/>
  <c r="DP57" i="6"/>
  <c r="DG57" i="6"/>
  <c r="CW57" i="6"/>
  <c r="CL57" i="6"/>
  <c r="CC57" i="6"/>
  <c r="BS57" i="6"/>
  <c r="BJ57" i="6"/>
  <c r="AZ57" i="6"/>
  <c r="AQ57" i="6"/>
  <c r="AG57" i="6"/>
  <c r="X57" i="6"/>
  <c r="JC57" i="6"/>
  <c r="IS57" i="6"/>
  <c r="IJ57" i="6"/>
  <c r="HW57" i="6"/>
  <c r="HL57" i="6"/>
  <c r="HA57" i="6"/>
  <c r="GP57" i="6"/>
  <c r="GG57" i="6"/>
  <c r="FU57" i="6"/>
  <c r="FG57" i="6"/>
  <c r="EW57" i="6"/>
  <c r="EJ57" i="6"/>
  <c r="DX57" i="6"/>
  <c r="DO57" i="6"/>
  <c r="DF57" i="6"/>
  <c r="CV57" i="6"/>
  <c r="CJ57" i="6"/>
  <c r="CB57" i="6"/>
  <c r="BR57" i="6"/>
  <c r="BH57" i="6"/>
  <c r="AY57" i="6"/>
  <c r="AP57" i="6"/>
  <c r="AF57" i="6"/>
  <c r="W57" i="6"/>
  <c r="JJ57" i="6"/>
  <c r="IZ57" i="6"/>
  <c r="IQ57" i="6"/>
  <c r="IH57" i="6"/>
  <c r="HT57" i="6"/>
  <c r="HJ57" i="6"/>
  <c r="GX57" i="6"/>
  <c r="GN57" i="6"/>
  <c r="FS57" i="6"/>
  <c r="FE57" i="6"/>
  <c r="ER57" i="6"/>
  <c r="EF57" i="6"/>
  <c r="DV57" i="6"/>
  <c r="DM57" i="6"/>
  <c r="DC57" i="6"/>
  <c r="CR57" i="6"/>
  <c r="CH57" i="6"/>
  <c r="BY57" i="6"/>
  <c r="BP57" i="6"/>
  <c r="BF57" i="6"/>
  <c r="AV57" i="6"/>
  <c r="AM57" i="6"/>
  <c r="AD57" i="6"/>
  <c r="JB57" i="6"/>
  <c r="FT57" i="6"/>
  <c r="CI57" i="6"/>
  <c r="IR57" i="6"/>
  <c r="FF57" i="6"/>
  <c r="BZ57" i="6"/>
  <c r="II57" i="6"/>
  <c r="ES57" i="6"/>
  <c r="BQ57" i="6"/>
  <c r="HU57" i="6"/>
  <c r="EG57" i="6"/>
  <c r="BG57" i="6"/>
  <c r="HK57" i="6"/>
  <c r="DW57" i="6"/>
  <c r="AW57" i="6"/>
  <c r="JK57" i="6"/>
  <c r="GF57" i="6"/>
  <c r="CS57" i="6"/>
  <c r="V57" i="6"/>
  <c r="GO57" i="6"/>
  <c r="DN57" i="6"/>
  <c r="N57" i="6"/>
  <c r="AO57" i="6"/>
  <c r="AE57" i="6"/>
  <c r="JK65" i="6"/>
  <c r="JB65" i="6"/>
  <c r="IR65" i="6"/>
  <c r="II65" i="6"/>
  <c r="HU65" i="6"/>
  <c r="HK65" i="6"/>
  <c r="GO65" i="6"/>
  <c r="GF65" i="6"/>
  <c r="FT65" i="6"/>
  <c r="FF65" i="6"/>
  <c r="ES65" i="6"/>
  <c r="EG65" i="6"/>
  <c r="DW65" i="6"/>
  <c r="DN65" i="6"/>
  <c r="CS65" i="6"/>
  <c r="CI65" i="6"/>
  <c r="BZ65" i="6"/>
  <c r="BQ65" i="6"/>
  <c r="BG65" i="6"/>
  <c r="AW65" i="6"/>
  <c r="AO65" i="6"/>
  <c r="AE65" i="6"/>
  <c r="V65" i="6"/>
  <c r="JJ65" i="6"/>
  <c r="IZ65" i="6"/>
  <c r="IQ65" i="6"/>
  <c r="IH65" i="6"/>
  <c r="HT65" i="6"/>
  <c r="HJ65" i="6"/>
  <c r="GX65" i="6"/>
  <c r="GN65" i="6"/>
  <c r="FS65" i="6"/>
  <c r="FE65" i="6"/>
  <c r="ER65" i="6"/>
  <c r="EF65" i="6"/>
  <c r="DV65" i="6"/>
  <c r="DM65" i="6"/>
  <c r="DC65" i="6"/>
  <c r="CR65" i="6"/>
  <c r="CH65" i="6"/>
  <c r="BY65" i="6"/>
  <c r="BP65" i="6"/>
  <c r="BF65" i="6"/>
  <c r="AV65" i="6"/>
  <c r="AM65" i="6"/>
  <c r="AD65" i="6"/>
  <c r="JI65" i="6"/>
  <c r="IY65" i="6"/>
  <c r="IP65" i="6"/>
  <c r="IG65" i="6"/>
  <c r="HS65" i="6"/>
  <c r="HG65" i="6"/>
  <c r="GW65" i="6"/>
  <c r="GC65" i="6"/>
  <c r="FP65" i="6"/>
  <c r="FD65" i="6"/>
  <c r="EQ65" i="6"/>
  <c r="EE65" i="6"/>
  <c r="DT65" i="6"/>
  <c r="DK65" i="6"/>
  <c r="DB65" i="6"/>
  <c r="CP65" i="6"/>
  <c r="CG65" i="6"/>
  <c r="BX65" i="6"/>
  <c r="BO65" i="6"/>
  <c r="BE65" i="6"/>
  <c r="AU65" i="6"/>
  <c r="AL65" i="6"/>
  <c r="AC65" i="6"/>
  <c r="JH65" i="6"/>
  <c r="IX65" i="6"/>
  <c r="IO65" i="6"/>
  <c r="HQ65" i="6"/>
  <c r="HE65" i="6"/>
  <c r="GB65" i="6"/>
  <c r="FO65" i="6"/>
  <c r="FC65" i="6"/>
  <c r="EP65" i="6"/>
  <c r="ED65" i="6"/>
  <c r="DS65" i="6"/>
  <c r="DJ65" i="6"/>
  <c r="CZ65" i="6"/>
  <c r="CO65" i="6"/>
  <c r="CF65" i="6"/>
  <c r="BW65" i="6"/>
  <c r="BM65" i="6"/>
  <c r="BC65" i="6"/>
  <c r="AT65" i="6"/>
  <c r="AK65" i="6"/>
  <c r="AB65" i="6"/>
  <c r="R65" i="6"/>
  <c r="JF65" i="6"/>
  <c r="IW65" i="6"/>
  <c r="IN65" i="6"/>
  <c r="IC65" i="6"/>
  <c r="HP65" i="6"/>
  <c r="HD65" i="6"/>
  <c r="GJ65" i="6"/>
  <c r="GA65" i="6"/>
  <c r="FN65" i="6"/>
  <c r="EZ65" i="6"/>
  <c r="EM65" i="6"/>
  <c r="EC65" i="6"/>
  <c r="DR65" i="6"/>
  <c r="DI65" i="6"/>
  <c r="CY65" i="6"/>
  <c r="CN65" i="6"/>
  <c r="CE65" i="6"/>
  <c r="BU65" i="6"/>
  <c r="BL65" i="6"/>
  <c r="BB65" i="6"/>
  <c r="AS65" i="6"/>
  <c r="AJ65" i="6"/>
  <c r="Z65" i="6"/>
  <c r="Q65" i="6"/>
  <c r="JC65" i="6"/>
  <c r="IS65" i="6"/>
  <c r="IJ65" i="6"/>
  <c r="HW65" i="6"/>
  <c r="HL65" i="6"/>
  <c r="HA65" i="6"/>
  <c r="GP65" i="6"/>
  <c r="GG65" i="6"/>
  <c r="FU65" i="6"/>
  <c r="FG65" i="6"/>
  <c r="EW65" i="6"/>
  <c r="EJ65" i="6"/>
  <c r="DX65" i="6"/>
  <c r="DO65" i="6"/>
  <c r="DF65" i="6"/>
  <c r="CV65" i="6"/>
  <c r="CJ65" i="6"/>
  <c r="CB65" i="6"/>
  <c r="BR65" i="6"/>
  <c r="BH65" i="6"/>
  <c r="AY65" i="6"/>
  <c r="AP65" i="6"/>
  <c r="AF65" i="6"/>
  <c r="W65" i="6"/>
  <c r="IM65" i="6"/>
  <c r="EY65" i="6"/>
  <c r="BT65" i="6"/>
  <c r="AH65" i="6"/>
  <c r="GS65" i="6"/>
  <c r="EX65" i="6"/>
  <c r="DG65" i="6"/>
  <c r="BS65" i="6"/>
  <c r="AG65" i="6"/>
  <c r="HZ65" i="6"/>
  <c r="GI65" i="6"/>
  <c r="EL65" i="6"/>
  <c r="CX65" i="6"/>
  <c r="BK65" i="6"/>
  <c r="Y65" i="6"/>
  <c r="HX65" i="6"/>
  <c r="GH65" i="6"/>
  <c r="EK65" i="6"/>
  <c r="CW65" i="6"/>
  <c r="BJ65" i="6"/>
  <c r="X65" i="6"/>
  <c r="JE65" i="6"/>
  <c r="HO65" i="6"/>
  <c r="FY65" i="6"/>
  <c r="DZ65" i="6"/>
  <c r="CM65" i="6"/>
  <c r="BA65" i="6"/>
  <c r="P65" i="6"/>
  <c r="JD65" i="6"/>
  <c r="HM65" i="6"/>
  <c r="FV65" i="6"/>
  <c r="DY65" i="6"/>
  <c r="CL65" i="6"/>
  <c r="AZ65" i="6"/>
  <c r="IT65" i="6"/>
  <c r="HB65" i="6"/>
  <c r="FJ65" i="6"/>
  <c r="DP65" i="6"/>
  <c r="CC65" i="6"/>
  <c r="AQ65" i="6"/>
  <c r="DQ65" i="6"/>
  <c r="CD65" i="6"/>
  <c r="AR65" i="6"/>
  <c r="FM65" i="6"/>
  <c r="IV65" i="6"/>
  <c r="N65" i="6"/>
  <c r="HC65" i="6"/>
  <c r="JJ113" i="6"/>
  <c r="IZ113" i="6"/>
  <c r="IQ113" i="6"/>
  <c r="IH113" i="6"/>
  <c r="HT113" i="6"/>
  <c r="HJ113" i="6"/>
  <c r="GX113" i="6"/>
  <c r="GN113" i="6"/>
  <c r="FS113" i="6"/>
  <c r="FE113" i="6"/>
  <c r="ER113" i="6"/>
  <c r="EF113" i="6"/>
  <c r="DV113" i="6"/>
  <c r="DM113" i="6"/>
  <c r="DC113" i="6"/>
  <c r="CR113" i="6"/>
  <c r="CH113" i="6"/>
  <c r="BY113" i="6"/>
  <c r="BP113" i="6"/>
  <c r="BF113" i="6"/>
  <c r="AV113" i="6"/>
  <c r="AM113" i="6"/>
  <c r="AD113" i="6"/>
  <c r="JI113" i="6"/>
  <c r="IY113" i="6"/>
  <c r="IP113" i="6"/>
  <c r="IG113" i="6"/>
  <c r="HS113" i="6"/>
  <c r="HG113" i="6"/>
  <c r="GW113" i="6"/>
  <c r="GC113" i="6"/>
  <c r="FP113" i="6"/>
  <c r="FD113" i="6"/>
  <c r="EQ113" i="6"/>
  <c r="EE113" i="6"/>
  <c r="DT113" i="6"/>
  <c r="DK113" i="6"/>
  <c r="DB113" i="6"/>
  <c r="CP113" i="6"/>
  <c r="CG113" i="6"/>
  <c r="BX113" i="6"/>
  <c r="BO113" i="6"/>
  <c r="BE113" i="6"/>
  <c r="AU113" i="6"/>
  <c r="AL113" i="6"/>
  <c r="AC113" i="6"/>
  <c r="JH113" i="6"/>
  <c r="IX113" i="6"/>
  <c r="IO113" i="6"/>
  <c r="HQ113" i="6"/>
  <c r="HE113" i="6"/>
  <c r="GB113" i="6"/>
  <c r="FO113" i="6"/>
  <c r="FC113" i="6"/>
  <c r="EP113" i="6"/>
  <c r="ED113" i="6"/>
  <c r="DS113" i="6"/>
  <c r="DJ113" i="6"/>
  <c r="CZ113" i="6"/>
  <c r="CO113" i="6"/>
  <c r="CF113" i="6"/>
  <c r="BW113" i="6"/>
  <c r="BM113" i="6"/>
  <c r="BC113" i="6"/>
  <c r="AT113" i="6"/>
  <c r="AK113" i="6"/>
  <c r="AB113" i="6"/>
  <c r="R113" i="6"/>
  <c r="JF113" i="6"/>
  <c r="IW113" i="6"/>
  <c r="IN113" i="6"/>
  <c r="IC113" i="6"/>
  <c r="HP113" i="6"/>
  <c r="HD113" i="6"/>
  <c r="GJ113" i="6"/>
  <c r="GA113" i="6"/>
  <c r="FN113" i="6"/>
  <c r="EZ113" i="6"/>
  <c r="EM113" i="6"/>
  <c r="EC113" i="6"/>
  <c r="DR113" i="6"/>
  <c r="DI113" i="6"/>
  <c r="CY113" i="6"/>
  <c r="CN113" i="6"/>
  <c r="CE113" i="6"/>
  <c r="BU113" i="6"/>
  <c r="BL113" i="6"/>
  <c r="BB113" i="6"/>
  <c r="AS113" i="6"/>
  <c r="AJ113" i="6"/>
  <c r="Z113" i="6"/>
  <c r="Q113" i="6"/>
  <c r="JE113" i="6"/>
  <c r="IV113" i="6"/>
  <c r="IM113" i="6"/>
  <c r="HZ113" i="6"/>
  <c r="HO113" i="6"/>
  <c r="HC113" i="6"/>
  <c r="GI113" i="6"/>
  <c r="FY113" i="6"/>
  <c r="FM113" i="6"/>
  <c r="EY113" i="6"/>
  <c r="EL113" i="6"/>
  <c r="DZ113" i="6"/>
  <c r="DQ113" i="6"/>
  <c r="CX113" i="6"/>
  <c r="CM113" i="6"/>
  <c r="CD113" i="6"/>
  <c r="BT113" i="6"/>
  <c r="BK113" i="6"/>
  <c r="BA113" i="6"/>
  <c r="AR113" i="6"/>
  <c r="AH113" i="6"/>
  <c r="Y113" i="6"/>
  <c r="P113" i="6"/>
  <c r="JK113" i="6"/>
  <c r="JB113" i="6"/>
  <c r="IR113" i="6"/>
  <c r="II113" i="6"/>
  <c r="HU113" i="6"/>
  <c r="HK113" i="6"/>
  <c r="GO113" i="6"/>
  <c r="GF113" i="6"/>
  <c r="FT113" i="6"/>
  <c r="FF113" i="6"/>
  <c r="ES113" i="6"/>
  <c r="EG113" i="6"/>
  <c r="DW113" i="6"/>
  <c r="DN113" i="6"/>
  <c r="CS113" i="6"/>
  <c r="CI113" i="6"/>
  <c r="BZ113" i="6"/>
  <c r="BQ113" i="6"/>
  <c r="BG113" i="6"/>
  <c r="AW113" i="6"/>
  <c r="AO113" i="6"/>
  <c r="AE113" i="6"/>
  <c r="V113" i="6"/>
  <c r="GS113" i="6"/>
  <c r="EX113" i="6"/>
  <c r="DG113" i="6"/>
  <c r="BS113" i="6"/>
  <c r="AG113" i="6"/>
  <c r="IJ113" i="6"/>
  <c r="GP113" i="6"/>
  <c r="EW113" i="6"/>
  <c r="DF113" i="6"/>
  <c r="BR113" i="6"/>
  <c r="AF113" i="6"/>
  <c r="HX113" i="6"/>
  <c r="GH113" i="6"/>
  <c r="EK113" i="6"/>
  <c r="CW113" i="6"/>
  <c r="BJ113" i="6"/>
  <c r="X113" i="6"/>
  <c r="HW113" i="6"/>
  <c r="GG113" i="6"/>
  <c r="EJ113" i="6"/>
  <c r="CV113" i="6"/>
  <c r="BH113" i="6"/>
  <c r="W113" i="6"/>
  <c r="JD113" i="6"/>
  <c r="HM113" i="6"/>
  <c r="FV113" i="6"/>
  <c r="DY113" i="6"/>
  <c r="CL113" i="6"/>
  <c r="AZ113" i="6"/>
  <c r="IS113" i="6"/>
  <c r="HA113" i="6"/>
  <c r="FG113" i="6"/>
  <c r="DO113" i="6"/>
  <c r="CB113" i="6"/>
  <c r="AP113" i="6"/>
  <c r="FU113" i="6"/>
  <c r="FJ113" i="6"/>
  <c r="DX113" i="6"/>
  <c r="DP113" i="6"/>
  <c r="JC113" i="6"/>
  <c r="CJ113" i="6"/>
  <c r="IT113" i="6"/>
  <c r="CC113" i="6"/>
  <c r="HB113" i="6"/>
  <c r="AQ113" i="6"/>
  <c r="HL113" i="6"/>
  <c r="AY113" i="6"/>
  <c r="N113" i="6"/>
  <c r="JK153" i="6"/>
  <c r="JB153" i="6"/>
  <c r="IR153" i="6"/>
  <c r="II153" i="6"/>
  <c r="HU153" i="6"/>
  <c r="HK153" i="6"/>
  <c r="GO153" i="6"/>
  <c r="GF153" i="6"/>
  <c r="FT153" i="6"/>
  <c r="FF153" i="6"/>
  <c r="ES153" i="6"/>
  <c r="EG153" i="6"/>
  <c r="DW153" i="6"/>
  <c r="DN153" i="6"/>
  <c r="CS153" i="6"/>
  <c r="CI153" i="6"/>
  <c r="BZ153" i="6"/>
  <c r="BQ153" i="6"/>
  <c r="BG153" i="6"/>
  <c r="AW153" i="6"/>
  <c r="AO153" i="6"/>
  <c r="AE153" i="6"/>
  <c r="V153" i="6"/>
  <c r="JJ153" i="6"/>
  <c r="IZ153" i="6"/>
  <c r="IQ153" i="6"/>
  <c r="IH153" i="6"/>
  <c r="HT153" i="6"/>
  <c r="HJ153" i="6"/>
  <c r="GX153" i="6"/>
  <c r="GN153" i="6"/>
  <c r="FS153" i="6"/>
  <c r="FE153" i="6"/>
  <c r="ER153" i="6"/>
  <c r="EF153" i="6"/>
  <c r="DV153" i="6"/>
  <c r="DM153" i="6"/>
  <c r="DC153" i="6"/>
  <c r="CR153" i="6"/>
  <c r="CH153" i="6"/>
  <c r="BY153" i="6"/>
  <c r="BP153" i="6"/>
  <c r="BF153" i="6"/>
  <c r="AV153" i="6"/>
  <c r="AM153" i="6"/>
  <c r="AD153" i="6"/>
  <c r="JI153" i="6"/>
  <c r="IY153" i="6"/>
  <c r="IP153" i="6"/>
  <c r="IG153" i="6"/>
  <c r="HS153" i="6"/>
  <c r="HG153" i="6"/>
  <c r="GW153" i="6"/>
  <c r="GC153" i="6"/>
  <c r="FP153" i="6"/>
  <c r="FD153" i="6"/>
  <c r="EQ153" i="6"/>
  <c r="EE153" i="6"/>
  <c r="DT153" i="6"/>
  <c r="DK153" i="6"/>
  <c r="DB153" i="6"/>
  <c r="CP153" i="6"/>
  <c r="CG153" i="6"/>
  <c r="BX153" i="6"/>
  <c r="BO153" i="6"/>
  <c r="BE153" i="6"/>
  <c r="AU153" i="6"/>
  <c r="AL153" i="6"/>
  <c r="AC153" i="6"/>
  <c r="JH153" i="6"/>
  <c r="IX153" i="6"/>
  <c r="IO153" i="6"/>
  <c r="HQ153" i="6"/>
  <c r="HE153" i="6"/>
  <c r="GB153" i="6"/>
  <c r="FO153" i="6"/>
  <c r="FC153" i="6"/>
  <c r="EP153" i="6"/>
  <c r="ED153" i="6"/>
  <c r="DS153" i="6"/>
  <c r="DJ153" i="6"/>
  <c r="CZ153" i="6"/>
  <c r="CO153" i="6"/>
  <c r="CF153" i="6"/>
  <c r="BW153" i="6"/>
  <c r="BM153" i="6"/>
  <c r="BC153" i="6"/>
  <c r="AT153" i="6"/>
  <c r="AK153" i="6"/>
  <c r="AB153" i="6"/>
  <c r="R153" i="6"/>
  <c r="JF153" i="6"/>
  <c r="IW153" i="6"/>
  <c r="IN153" i="6"/>
  <c r="IC153" i="6"/>
  <c r="HP153" i="6"/>
  <c r="HD153" i="6"/>
  <c r="GJ153" i="6"/>
  <c r="GA153" i="6"/>
  <c r="FN153" i="6"/>
  <c r="EZ153" i="6"/>
  <c r="EM153" i="6"/>
  <c r="EC153" i="6"/>
  <c r="DR153" i="6"/>
  <c r="DI153" i="6"/>
  <c r="CY153" i="6"/>
  <c r="CN153" i="6"/>
  <c r="CE153" i="6"/>
  <c r="BU153" i="6"/>
  <c r="BL153" i="6"/>
  <c r="BB153" i="6"/>
  <c r="AS153" i="6"/>
  <c r="AJ153" i="6"/>
  <c r="Z153" i="6"/>
  <c r="Q153" i="6"/>
  <c r="JE153" i="6"/>
  <c r="IV153" i="6"/>
  <c r="IM153" i="6"/>
  <c r="HZ153" i="6"/>
  <c r="HO153" i="6"/>
  <c r="HC153" i="6"/>
  <c r="GI153" i="6"/>
  <c r="FY153" i="6"/>
  <c r="JC153" i="6"/>
  <c r="IS153" i="6"/>
  <c r="IJ153" i="6"/>
  <c r="HW153" i="6"/>
  <c r="HL153" i="6"/>
  <c r="HA153" i="6"/>
  <c r="GP153" i="6"/>
  <c r="GG153" i="6"/>
  <c r="FU153" i="6"/>
  <c r="FG153" i="6"/>
  <c r="EW153" i="6"/>
  <c r="EJ153" i="6"/>
  <c r="DX153" i="6"/>
  <c r="DO153" i="6"/>
  <c r="DF153" i="6"/>
  <c r="CV153" i="6"/>
  <c r="CJ153" i="6"/>
  <c r="CB153" i="6"/>
  <c r="BR153" i="6"/>
  <c r="BH153" i="6"/>
  <c r="AY153" i="6"/>
  <c r="AP153" i="6"/>
  <c r="AF153" i="6"/>
  <c r="W153" i="6"/>
  <c r="GH153" i="6"/>
  <c r="DZ153" i="6"/>
  <c r="CM153" i="6"/>
  <c r="BA153" i="6"/>
  <c r="P153" i="6"/>
  <c r="JD153" i="6"/>
  <c r="FV153" i="6"/>
  <c r="DY153" i="6"/>
  <c r="CL153" i="6"/>
  <c r="AZ153" i="6"/>
  <c r="IT153" i="6"/>
  <c r="FM153" i="6"/>
  <c r="DQ153" i="6"/>
  <c r="CD153" i="6"/>
  <c r="AR153" i="6"/>
  <c r="FJ153" i="6"/>
  <c r="DP153" i="6"/>
  <c r="CC153" i="6"/>
  <c r="AQ153" i="6"/>
  <c r="HX153" i="6"/>
  <c r="EY153" i="6"/>
  <c r="BT153" i="6"/>
  <c r="AH153" i="6"/>
  <c r="GS153" i="6"/>
  <c r="EK153" i="6"/>
  <c r="CW153" i="6"/>
  <c r="BJ153" i="6"/>
  <c r="X153" i="6"/>
  <c r="HM153" i="6"/>
  <c r="AG153" i="6"/>
  <c r="HB153" i="6"/>
  <c r="Y153" i="6"/>
  <c r="EX153" i="6"/>
  <c r="EL153" i="6"/>
  <c r="DG153" i="6"/>
  <c r="CX153" i="6"/>
  <c r="BK153" i="6"/>
  <c r="BS153" i="6"/>
  <c r="N153" i="6"/>
  <c r="JI42" i="6"/>
  <c r="IY42" i="6"/>
  <c r="IP42" i="6"/>
  <c r="IG42" i="6"/>
  <c r="HS42" i="6"/>
  <c r="HG42" i="6"/>
  <c r="GW42" i="6"/>
  <c r="GC42" i="6"/>
  <c r="FP42" i="6"/>
  <c r="FD42" i="6"/>
  <c r="JJ42" i="6"/>
  <c r="IZ42" i="6"/>
  <c r="IQ42" i="6"/>
  <c r="IH42" i="6"/>
  <c r="HT42" i="6"/>
  <c r="HJ42" i="6"/>
  <c r="GX42" i="6"/>
  <c r="GN42" i="6"/>
  <c r="FS42" i="6"/>
  <c r="FE42" i="6"/>
  <c r="ER42" i="6"/>
  <c r="JC42" i="6"/>
  <c r="IO42" i="6"/>
  <c r="HZ42" i="6"/>
  <c r="HL42" i="6"/>
  <c r="GI42" i="6"/>
  <c r="FU42" i="6"/>
  <c r="FC42" i="6"/>
  <c r="EM42" i="6"/>
  <c r="EC42" i="6"/>
  <c r="DR42" i="6"/>
  <c r="DI42" i="6"/>
  <c r="CY42" i="6"/>
  <c r="CN42" i="6"/>
  <c r="CE42" i="6"/>
  <c r="BU42" i="6"/>
  <c r="BL42" i="6"/>
  <c r="BB42" i="6"/>
  <c r="AS42" i="6"/>
  <c r="AJ42" i="6"/>
  <c r="Z42" i="6"/>
  <c r="Q42" i="6"/>
  <c r="JB42" i="6"/>
  <c r="IN42" i="6"/>
  <c r="HX42" i="6"/>
  <c r="HK42" i="6"/>
  <c r="GH42" i="6"/>
  <c r="FT42" i="6"/>
  <c r="EZ42" i="6"/>
  <c r="EL42" i="6"/>
  <c r="DZ42" i="6"/>
  <c r="DQ42" i="6"/>
  <c r="CX42" i="6"/>
  <c r="CM42" i="6"/>
  <c r="CD42" i="6"/>
  <c r="BT42" i="6"/>
  <c r="BK42" i="6"/>
  <c r="BA42" i="6"/>
  <c r="AR42" i="6"/>
  <c r="AH42" i="6"/>
  <c r="Y42" i="6"/>
  <c r="P42" i="6"/>
  <c r="IX42" i="6"/>
  <c r="IM42" i="6"/>
  <c r="HW42" i="6"/>
  <c r="HE42" i="6"/>
  <c r="GG42" i="6"/>
  <c r="FO42" i="6"/>
  <c r="EY42" i="6"/>
  <c r="EK42" i="6"/>
  <c r="DY42" i="6"/>
  <c r="DP42" i="6"/>
  <c r="DG42" i="6"/>
  <c r="CW42" i="6"/>
  <c r="CL42" i="6"/>
  <c r="CC42" i="6"/>
  <c r="BS42" i="6"/>
  <c r="BJ42" i="6"/>
  <c r="AZ42" i="6"/>
  <c r="AQ42" i="6"/>
  <c r="AG42" i="6"/>
  <c r="X42" i="6"/>
  <c r="JK42" i="6"/>
  <c r="IW42" i="6"/>
  <c r="HU42" i="6"/>
  <c r="HD42" i="6"/>
  <c r="GS42" i="6"/>
  <c r="GF42" i="6"/>
  <c r="FN42" i="6"/>
  <c r="EX42" i="6"/>
  <c r="EJ42" i="6"/>
  <c r="DX42" i="6"/>
  <c r="DO42" i="6"/>
  <c r="DF42" i="6"/>
  <c r="CV42" i="6"/>
  <c r="CJ42" i="6"/>
  <c r="CB42" i="6"/>
  <c r="BR42" i="6"/>
  <c r="BH42" i="6"/>
  <c r="AY42" i="6"/>
  <c r="AP42" i="6"/>
  <c r="AF42" i="6"/>
  <c r="W42" i="6"/>
  <c r="JH42" i="6"/>
  <c r="IV42" i="6"/>
  <c r="IJ42" i="6"/>
  <c r="HQ42" i="6"/>
  <c r="HC42" i="6"/>
  <c r="GP42" i="6"/>
  <c r="GB42" i="6"/>
  <c r="FM42" i="6"/>
  <c r="EW42" i="6"/>
  <c r="EG42" i="6"/>
  <c r="DW42" i="6"/>
  <c r="DN42" i="6"/>
  <c r="CS42" i="6"/>
  <c r="CI42" i="6"/>
  <c r="BZ42" i="6"/>
  <c r="BQ42" i="6"/>
  <c r="BG42" i="6"/>
  <c r="AW42" i="6"/>
  <c r="AO42" i="6"/>
  <c r="AE42" i="6"/>
  <c r="V42" i="6"/>
  <c r="JD42" i="6"/>
  <c r="IR42" i="6"/>
  <c r="IC42" i="6"/>
  <c r="HM42" i="6"/>
  <c r="GJ42" i="6"/>
  <c r="FV42" i="6"/>
  <c r="FF42" i="6"/>
  <c r="EP42" i="6"/>
  <c r="ED42" i="6"/>
  <c r="DS42" i="6"/>
  <c r="DJ42" i="6"/>
  <c r="CZ42" i="6"/>
  <c r="CO42" i="6"/>
  <c r="CF42" i="6"/>
  <c r="BW42" i="6"/>
  <c r="BM42" i="6"/>
  <c r="BC42" i="6"/>
  <c r="AT42" i="6"/>
  <c r="AK42" i="6"/>
  <c r="AB42" i="6"/>
  <c r="R42" i="6"/>
  <c r="IT42" i="6"/>
  <c r="GO42" i="6"/>
  <c r="EF42" i="6"/>
  <c r="CR42" i="6"/>
  <c r="BF42" i="6"/>
  <c r="IS42" i="6"/>
  <c r="EE42" i="6"/>
  <c r="CP42" i="6"/>
  <c r="BE42" i="6"/>
  <c r="II42" i="6"/>
  <c r="GA42" i="6"/>
  <c r="DV42" i="6"/>
  <c r="CH42" i="6"/>
  <c r="AV42" i="6"/>
  <c r="FY42" i="6"/>
  <c r="DT42" i="6"/>
  <c r="CG42" i="6"/>
  <c r="AU42" i="6"/>
  <c r="N42" i="6"/>
  <c r="HP42" i="6"/>
  <c r="FJ42" i="6"/>
  <c r="DM42" i="6"/>
  <c r="BY42" i="6"/>
  <c r="AM42" i="6"/>
  <c r="HO42" i="6"/>
  <c r="FG42" i="6"/>
  <c r="DK42" i="6"/>
  <c r="BX42" i="6"/>
  <c r="AL42" i="6"/>
  <c r="JF42" i="6"/>
  <c r="HB42" i="6"/>
  <c r="ES42" i="6"/>
  <c r="DC42" i="6"/>
  <c r="BP42" i="6"/>
  <c r="AD42" i="6"/>
  <c r="JE42" i="6"/>
  <c r="HA42" i="6"/>
  <c r="EQ42" i="6"/>
  <c r="DB42" i="6"/>
  <c r="BO42" i="6"/>
  <c r="AC42" i="6"/>
  <c r="JF90" i="6"/>
  <c r="IW90" i="6"/>
  <c r="IN90" i="6"/>
  <c r="IC90" i="6"/>
  <c r="HP90" i="6"/>
  <c r="HD90" i="6"/>
  <c r="GJ90" i="6"/>
  <c r="GA90" i="6"/>
  <c r="FN90" i="6"/>
  <c r="EZ90" i="6"/>
  <c r="EM90" i="6"/>
  <c r="EC90" i="6"/>
  <c r="DR90" i="6"/>
  <c r="DI90" i="6"/>
  <c r="CY90" i="6"/>
  <c r="CN90" i="6"/>
  <c r="CE90" i="6"/>
  <c r="BU90" i="6"/>
  <c r="BL90" i="6"/>
  <c r="BB90" i="6"/>
  <c r="AS90" i="6"/>
  <c r="AJ90" i="6"/>
  <c r="Z90" i="6"/>
  <c r="Q90" i="6"/>
  <c r="JE90" i="6"/>
  <c r="IV90" i="6"/>
  <c r="IM90" i="6"/>
  <c r="HZ90" i="6"/>
  <c r="HO90" i="6"/>
  <c r="HC90" i="6"/>
  <c r="GI90" i="6"/>
  <c r="FY90" i="6"/>
  <c r="FM90" i="6"/>
  <c r="EY90" i="6"/>
  <c r="EL90" i="6"/>
  <c r="DZ90" i="6"/>
  <c r="DQ90" i="6"/>
  <c r="CX90" i="6"/>
  <c r="CM90" i="6"/>
  <c r="CD90" i="6"/>
  <c r="BT90" i="6"/>
  <c r="BK90" i="6"/>
  <c r="BA90" i="6"/>
  <c r="AR90" i="6"/>
  <c r="AH90" i="6"/>
  <c r="Y90" i="6"/>
  <c r="P90" i="6"/>
  <c r="JD90" i="6"/>
  <c r="IT90" i="6"/>
  <c r="HX90" i="6"/>
  <c r="HM90" i="6"/>
  <c r="HB90" i="6"/>
  <c r="GS90" i="6"/>
  <c r="GH90" i="6"/>
  <c r="FV90" i="6"/>
  <c r="FJ90" i="6"/>
  <c r="EX90" i="6"/>
  <c r="EK90" i="6"/>
  <c r="DY90" i="6"/>
  <c r="DP90" i="6"/>
  <c r="DG90" i="6"/>
  <c r="CW90" i="6"/>
  <c r="CL90" i="6"/>
  <c r="CC90" i="6"/>
  <c r="BS90" i="6"/>
  <c r="BJ90" i="6"/>
  <c r="AZ90" i="6"/>
  <c r="AQ90" i="6"/>
  <c r="AG90" i="6"/>
  <c r="X90" i="6"/>
  <c r="JC90" i="6"/>
  <c r="IS90" i="6"/>
  <c r="IJ90" i="6"/>
  <c r="HW90" i="6"/>
  <c r="HL90" i="6"/>
  <c r="HA90" i="6"/>
  <c r="GP90" i="6"/>
  <c r="GG90" i="6"/>
  <c r="FU90" i="6"/>
  <c r="FG90" i="6"/>
  <c r="EW90" i="6"/>
  <c r="EJ90" i="6"/>
  <c r="DX90" i="6"/>
  <c r="DO90" i="6"/>
  <c r="DF90" i="6"/>
  <c r="CV90" i="6"/>
  <c r="CJ90" i="6"/>
  <c r="CB90" i="6"/>
  <c r="BR90" i="6"/>
  <c r="BH90" i="6"/>
  <c r="AY90" i="6"/>
  <c r="AP90" i="6"/>
  <c r="AF90" i="6"/>
  <c r="W90" i="6"/>
  <c r="JK90" i="6"/>
  <c r="JB90" i="6"/>
  <c r="IR90" i="6"/>
  <c r="II90" i="6"/>
  <c r="HU90" i="6"/>
  <c r="HK90" i="6"/>
  <c r="GO90" i="6"/>
  <c r="GF90" i="6"/>
  <c r="FT90" i="6"/>
  <c r="FF90" i="6"/>
  <c r="ES90" i="6"/>
  <c r="EG90" i="6"/>
  <c r="DW90" i="6"/>
  <c r="DN90" i="6"/>
  <c r="CS90" i="6"/>
  <c r="CI90" i="6"/>
  <c r="BZ90" i="6"/>
  <c r="BQ90" i="6"/>
  <c r="BG90" i="6"/>
  <c r="AW90" i="6"/>
  <c r="AO90" i="6"/>
  <c r="AE90" i="6"/>
  <c r="V90" i="6"/>
  <c r="JJ90" i="6"/>
  <c r="IZ90" i="6"/>
  <c r="IQ90" i="6"/>
  <c r="IH90" i="6"/>
  <c r="HT90" i="6"/>
  <c r="HJ90" i="6"/>
  <c r="GX90" i="6"/>
  <c r="GN90" i="6"/>
  <c r="FS90" i="6"/>
  <c r="FE90" i="6"/>
  <c r="ER90" i="6"/>
  <c r="EF90" i="6"/>
  <c r="DV90" i="6"/>
  <c r="DM90" i="6"/>
  <c r="DC90" i="6"/>
  <c r="CR90" i="6"/>
  <c r="CH90" i="6"/>
  <c r="BY90" i="6"/>
  <c r="BP90" i="6"/>
  <c r="BF90" i="6"/>
  <c r="AV90" i="6"/>
  <c r="AM90" i="6"/>
  <c r="AD90" i="6"/>
  <c r="JH90" i="6"/>
  <c r="IX90" i="6"/>
  <c r="IO90" i="6"/>
  <c r="HQ90" i="6"/>
  <c r="HE90" i="6"/>
  <c r="GB90" i="6"/>
  <c r="FO90" i="6"/>
  <c r="FC90" i="6"/>
  <c r="EP90" i="6"/>
  <c r="ED90" i="6"/>
  <c r="DS90" i="6"/>
  <c r="DJ90" i="6"/>
  <c r="CZ90" i="6"/>
  <c r="CO90" i="6"/>
  <c r="CF90" i="6"/>
  <c r="BW90" i="6"/>
  <c r="BM90" i="6"/>
  <c r="BC90" i="6"/>
  <c r="AT90" i="6"/>
  <c r="AK90" i="6"/>
  <c r="AB90" i="6"/>
  <c r="R90" i="6"/>
  <c r="DB90" i="6"/>
  <c r="AC90" i="6"/>
  <c r="JI90" i="6"/>
  <c r="GC90" i="6"/>
  <c r="CP90" i="6"/>
  <c r="IY90" i="6"/>
  <c r="FP90" i="6"/>
  <c r="CG90" i="6"/>
  <c r="IP90" i="6"/>
  <c r="FD90" i="6"/>
  <c r="BX90" i="6"/>
  <c r="IG90" i="6"/>
  <c r="EQ90" i="6"/>
  <c r="BO90" i="6"/>
  <c r="GW90" i="6"/>
  <c r="DK90" i="6"/>
  <c r="AL90" i="6"/>
  <c r="BE90" i="6"/>
  <c r="AU90" i="6"/>
  <c r="HS90" i="6"/>
  <c r="HG90" i="6"/>
  <c r="DT90" i="6"/>
  <c r="EE90" i="6"/>
  <c r="N90" i="6"/>
  <c r="JH138" i="6"/>
  <c r="IX138" i="6"/>
  <c r="IO138" i="6"/>
  <c r="HQ138" i="6"/>
  <c r="HE138" i="6"/>
  <c r="GB138" i="6"/>
  <c r="FO138" i="6"/>
  <c r="FC138" i="6"/>
  <c r="EP138" i="6"/>
  <c r="ED138" i="6"/>
  <c r="DS138" i="6"/>
  <c r="DJ138" i="6"/>
  <c r="CZ138" i="6"/>
  <c r="CO138" i="6"/>
  <c r="CF138" i="6"/>
  <c r="BW138" i="6"/>
  <c r="BM138" i="6"/>
  <c r="BC138" i="6"/>
  <c r="AT138" i="6"/>
  <c r="AK138" i="6"/>
  <c r="AB138" i="6"/>
  <c r="R138" i="6"/>
  <c r="JF138" i="6"/>
  <c r="IW138" i="6"/>
  <c r="IN138" i="6"/>
  <c r="IC138" i="6"/>
  <c r="HP138" i="6"/>
  <c r="HD138" i="6"/>
  <c r="GJ138" i="6"/>
  <c r="GA138" i="6"/>
  <c r="FN138" i="6"/>
  <c r="EZ138" i="6"/>
  <c r="EM138" i="6"/>
  <c r="EC138" i="6"/>
  <c r="DR138" i="6"/>
  <c r="DI138" i="6"/>
  <c r="CY138" i="6"/>
  <c r="CN138" i="6"/>
  <c r="CE138" i="6"/>
  <c r="BU138" i="6"/>
  <c r="BL138" i="6"/>
  <c r="BB138" i="6"/>
  <c r="AS138" i="6"/>
  <c r="AJ138" i="6"/>
  <c r="Z138" i="6"/>
  <c r="Q138" i="6"/>
  <c r="JE138" i="6"/>
  <c r="IV138" i="6"/>
  <c r="IM138" i="6"/>
  <c r="HZ138" i="6"/>
  <c r="HO138" i="6"/>
  <c r="HC138" i="6"/>
  <c r="GI138" i="6"/>
  <c r="FY138" i="6"/>
  <c r="FM138" i="6"/>
  <c r="EY138" i="6"/>
  <c r="EL138" i="6"/>
  <c r="DZ138" i="6"/>
  <c r="DQ138" i="6"/>
  <c r="CX138" i="6"/>
  <c r="CM138" i="6"/>
  <c r="CD138" i="6"/>
  <c r="BT138" i="6"/>
  <c r="BK138" i="6"/>
  <c r="BA138" i="6"/>
  <c r="AR138" i="6"/>
  <c r="AH138" i="6"/>
  <c r="Y138" i="6"/>
  <c r="P138" i="6"/>
  <c r="JD138" i="6"/>
  <c r="IT138" i="6"/>
  <c r="HX138" i="6"/>
  <c r="HM138" i="6"/>
  <c r="HB138" i="6"/>
  <c r="GS138" i="6"/>
  <c r="GH138" i="6"/>
  <c r="FV138" i="6"/>
  <c r="FJ138" i="6"/>
  <c r="EX138" i="6"/>
  <c r="EK138" i="6"/>
  <c r="DY138" i="6"/>
  <c r="DP138" i="6"/>
  <c r="DG138" i="6"/>
  <c r="CW138" i="6"/>
  <c r="CL138" i="6"/>
  <c r="CC138" i="6"/>
  <c r="BS138" i="6"/>
  <c r="BJ138" i="6"/>
  <c r="AZ138" i="6"/>
  <c r="AQ138" i="6"/>
  <c r="AG138" i="6"/>
  <c r="X138" i="6"/>
  <c r="JC138" i="6"/>
  <c r="IS138" i="6"/>
  <c r="IJ138" i="6"/>
  <c r="HW138" i="6"/>
  <c r="HL138" i="6"/>
  <c r="HA138" i="6"/>
  <c r="GP138" i="6"/>
  <c r="GG138" i="6"/>
  <c r="FU138" i="6"/>
  <c r="FG138" i="6"/>
  <c r="EW138" i="6"/>
  <c r="EJ138" i="6"/>
  <c r="DX138" i="6"/>
  <c r="DO138" i="6"/>
  <c r="DF138" i="6"/>
  <c r="CV138" i="6"/>
  <c r="CJ138" i="6"/>
  <c r="CB138" i="6"/>
  <c r="BR138" i="6"/>
  <c r="BH138" i="6"/>
  <c r="AY138" i="6"/>
  <c r="AP138" i="6"/>
  <c r="AF138" i="6"/>
  <c r="W138" i="6"/>
  <c r="JK138" i="6"/>
  <c r="JB138" i="6"/>
  <c r="IR138" i="6"/>
  <c r="II138" i="6"/>
  <c r="HU138" i="6"/>
  <c r="HK138" i="6"/>
  <c r="GO138" i="6"/>
  <c r="GF138" i="6"/>
  <c r="FT138" i="6"/>
  <c r="FF138" i="6"/>
  <c r="ES138" i="6"/>
  <c r="EG138" i="6"/>
  <c r="DW138" i="6"/>
  <c r="DN138" i="6"/>
  <c r="CS138" i="6"/>
  <c r="CI138" i="6"/>
  <c r="BZ138" i="6"/>
  <c r="BQ138" i="6"/>
  <c r="BG138" i="6"/>
  <c r="AW138" i="6"/>
  <c r="AO138" i="6"/>
  <c r="AE138" i="6"/>
  <c r="V138" i="6"/>
  <c r="JI138" i="6"/>
  <c r="IY138" i="6"/>
  <c r="IP138" i="6"/>
  <c r="IG138" i="6"/>
  <c r="HS138" i="6"/>
  <c r="HG138" i="6"/>
  <c r="GW138" i="6"/>
  <c r="GC138" i="6"/>
  <c r="FP138" i="6"/>
  <c r="FD138" i="6"/>
  <c r="EQ138" i="6"/>
  <c r="EE138" i="6"/>
  <c r="DT138" i="6"/>
  <c r="DK138" i="6"/>
  <c r="DB138" i="6"/>
  <c r="CP138" i="6"/>
  <c r="CG138" i="6"/>
  <c r="BX138" i="6"/>
  <c r="BO138" i="6"/>
  <c r="BE138" i="6"/>
  <c r="AU138" i="6"/>
  <c r="AL138" i="6"/>
  <c r="AC138" i="6"/>
  <c r="HJ138" i="6"/>
  <c r="DV138" i="6"/>
  <c r="AV138" i="6"/>
  <c r="GX138" i="6"/>
  <c r="DM138" i="6"/>
  <c r="AM138" i="6"/>
  <c r="GN138" i="6"/>
  <c r="DC138" i="6"/>
  <c r="AD138" i="6"/>
  <c r="JJ138" i="6"/>
  <c r="CR138" i="6"/>
  <c r="IZ138" i="6"/>
  <c r="FS138" i="6"/>
  <c r="CH138" i="6"/>
  <c r="IQ138" i="6"/>
  <c r="FE138" i="6"/>
  <c r="BY138" i="6"/>
  <c r="HT138" i="6"/>
  <c r="EF138" i="6"/>
  <c r="BF138" i="6"/>
  <c r="BP138" i="6"/>
  <c r="ER138" i="6"/>
  <c r="IH138" i="6"/>
  <c r="N138" i="6"/>
  <c r="JK186" i="6"/>
  <c r="JB186" i="6"/>
  <c r="IR186" i="6"/>
  <c r="II186" i="6"/>
  <c r="HU186" i="6"/>
  <c r="HK186" i="6"/>
  <c r="GO186" i="6"/>
  <c r="GF186" i="6"/>
  <c r="FT186" i="6"/>
  <c r="FF186" i="6"/>
  <c r="ES186" i="6"/>
  <c r="EG186" i="6"/>
  <c r="DW186" i="6"/>
  <c r="DN186" i="6"/>
  <c r="CS186" i="6"/>
  <c r="CI186" i="6"/>
  <c r="BZ186" i="6"/>
  <c r="BQ186" i="6"/>
  <c r="BG186" i="6"/>
  <c r="AW186" i="6"/>
  <c r="AO186" i="6"/>
  <c r="AE186" i="6"/>
  <c r="V186" i="6"/>
  <c r="JJ186" i="6"/>
  <c r="IZ186" i="6"/>
  <c r="IQ186" i="6"/>
  <c r="IH186" i="6"/>
  <c r="HT186" i="6"/>
  <c r="HJ186" i="6"/>
  <c r="GX186" i="6"/>
  <c r="GN186" i="6"/>
  <c r="FS186" i="6"/>
  <c r="FE186" i="6"/>
  <c r="ER186" i="6"/>
  <c r="EF186" i="6"/>
  <c r="DV186" i="6"/>
  <c r="DM186" i="6"/>
  <c r="DC186" i="6"/>
  <c r="CR186" i="6"/>
  <c r="CH186" i="6"/>
  <c r="BY186" i="6"/>
  <c r="BP186" i="6"/>
  <c r="BF186" i="6"/>
  <c r="AV186" i="6"/>
  <c r="AM186" i="6"/>
  <c r="AD186" i="6"/>
  <c r="JI186" i="6"/>
  <c r="IY186" i="6"/>
  <c r="IP186" i="6"/>
  <c r="IG186" i="6"/>
  <c r="HS186" i="6"/>
  <c r="HG186" i="6"/>
  <c r="GW186" i="6"/>
  <c r="GC186" i="6"/>
  <c r="FP186" i="6"/>
  <c r="FD186" i="6"/>
  <c r="EQ186" i="6"/>
  <c r="EE186" i="6"/>
  <c r="DT186" i="6"/>
  <c r="DK186" i="6"/>
  <c r="DB186" i="6"/>
  <c r="CP186" i="6"/>
  <c r="CG186" i="6"/>
  <c r="BX186" i="6"/>
  <c r="BO186" i="6"/>
  <c r="BE186" i="6"/>
  <c r="AU186" i="6"/>
  <c r="AL186" i="6"/>
  <c r="AC186" i="6"/>
  <c r="JH186" i="6"/>
  <c r="IX186" i="6"/>
  <c r="IO186" i="6"/>
  <c r="HQ186" i="6"/>
  <c r="HE186" i="6"/>
  <c r="GB186" i="6"/>
  <c r="FO186" i="6"/>
  <c r="FC186" i="6"/>
  <c r="EP186" i="6"/>
  <c r="ED186" i="6"/>
  <c r="DS186" i="6"/>
  <c r="DJ186" i="6"/>
  <c r="CZ186" i="6"/>
  <c r="CO186" i="6"/>
  <c r="CF186" i="6"/>
  <c r="BW186" i="6"/>
  <c r="BM186" i="6"/>
  <c r="BC186" i="6"/>
  <c r="AT186" i="6"/>
  <c r="AK186" i="6"/>
  <c r="AB186" i="6"/>
  <c r="R186" i="6"/>
  <c r="JF186" i="6"/>
  <c r="IW186" i="6"/>
  <c r="IN186" i="6"/>
  <c r="IC186" i="6"/>
  <c r="HP186" i="6"/>
  <c r="HD186" i="6"/>
  <c r="GJ186" i="6"/>
  <c r="GA186" i="6"/>
  <c r="FN186" i="6"/>
  <c r="EZ186" i="6"/>
  <c r="EM186" i="6"/>
  <c r="EC186" i="6"/>
  <c r="DR186" i="6"/>
  <c r="DI186" i="6"/>
  <c r="CY186" i="6"/>
  <c r="CN186" i="6"/>
  <c r="CE186" i="6"/>
  <c r="BU186" i="6"/>
  <c r="BL186" i="6"/>
  <c r="BB186" i="6"/>
  <c r="AS186" i="6"/>
  <c r="AJ186" i="6"/>
  <c r="Z186" i="6"/>
  <c r="Q186" i="6"/>
  <c r="JE186" i="6"/>
  <c r="IV186" i="6"/>
  <c r="IM186" i="6"/>
  <c r="HZ186" i="6"/>
  <c r="HO186" i="6"/>
  <c r="HC186" i="6"/>
  <c r="GI186" i="6"/>
  <c r="FY186" i="6"/>
  <c r="FM186" i="6"/>
  <c r="EY186" i="6"/>
  <c r="EL186" i="6"/>
  <c r="DZ186" i="6"/>
  <c r="DQ186" i="6"/>
  <c r="CX186" i="6"/>
  <c r="CM186" i="6"/>
  <c r="CD186" i="6"/>
  <c r="BT186" i="6"/>
  <c r="BK186" i="6"/>
  <c r="BA186" i="6"/>
  <c r="AR186" i="6"/>
  <c r="AH186" i="6"/>
  <c r="Y186" i="6"/>
  <c r="P186" i="6"/>
  <c r="JC186" i="6"/>
  <c r="IS186" i="6"/>
  <c r="IJ186" i="6"/>
  <c r="HW186" i="6"/>
  <c r="HL186" i="6"/>
  <c r="HA186" i="6"/>
  <c r="GP186" i="6"/>
  <c r="GG186" i="6"/>
  <c r="FU186" i="6"/>
  <c r="FG186" i="6"/>
  <c r="EW186" i="6"/>
  <c r="EJ186" i="6"/>
  <c r="DX186" i="6"/>
  <c r="DO186" i="6"/>
  <c r="DF186" i="6"/>
  <c r="CV186" i="6"/>
  <c r="CJ186" i="6"/>
  <c r="CB186" i="6"/>
  <c r="BR186" i="6"/>
  <c r="BH186" i="6"/>
  <c r="AY186" i="6"/>
  <c r="AP186" i="6"/>
  <c r="AF186" i="6"/>
  <c r="W186" i="6"/>
  <c r="HX186" i="6"/>
  <c r="EK186" i="6"/>
  <c r="BJ186" i="6"/>
  <c r="HM186" i="6"/>
  <c r="DY186" i="6"/>
  <c r="AZ186" i="6"/>
  <c r="HB186" i="6"/>
  <c r="DP186" i="6"/>
  <c r="AQ186" i="6"/>
  <c r="GS186" i="6"/>
  <c r="DG186" i="6"/>
  <c r="AG186" i="6"/>
  <c r="GH186" i="6"/>
  <c r="CW186" i="6"/>
  <c r="X186" i="6"/>
  <c r="JD186" i="6"/>
  <c r="FV186" i="6"/>
  <c r="CL186" i="6"/>
  <c r="IT186" i="6"/>
  <c r="FJ186" i="6"/>
  <c r="CC186" i="6"/>
  <c r="BS186" i="6"/>
  <c r="EX186" i="6"/>
  <c r="N186" i="6"/>
  <c r="JJ3" i="6"/>
  <c r="IZ3" i="6"/>
  <c r="IQ3" i="6"/>
  <c r="IH3" i="6"/>
  <c r="HT3" i="6"/>
  <c r="HJ3" i="6"/>
  <c r="GX3" i="6"/>
  <c r="GN3" i="6"/>
  <c r="FS3" i="6"/>
  <c r="FE3" i="6"/>
  <c r="ER3" i="6"/>
  <c r="EF3" i="6"/>
  <c r="DV3" i="6"/>
  <c r="DM3" i="6"/>
  <c r="DC3" i="6"/>
  <c r="CR3" i="6"/>
  <c r="CH3" i="6"/>
  <c r="BY3" i="6"/>
  <c r="BP3" i="6"/>
  <c r="BF3" i="6"/>
  <c r="AV3" i="6"/>
  <c r="AM3" i="6"/>
  <c r="AD3" i="6"/>
  <c r="JI3" i="6"/>
  <c r="IY3" i="6"/>
  <c r="IP3" i="6"/>
  <c r="IG3" i="6"/>
  <c r="HS3" i="6"/>
  <c r="HG3" i="6"/>
  <c r="GW3" i="6"/>
  <c r="GC3" i="6"/>
  <c r="FP3" i="6"/>
  <c r="FD3" i="6"/>
  <c r="EQ3" i="6"/>
  <c r="EE3" i="6"/>
  <c r="DT3" i="6"/>
  <c r="DK3" i="6"/>
  <c r="DB3" i="6"/>
  <c r="CP3" i="6"/>
  <c r="CG3" i="6"/>
  <c r="BX3" i="6"/>
  <c r="BO3" i="6"/>
  <c r="BE3" i="6"/>
  <c r="AU3" i="6"/>
  <c r="AL3" i="6"/>
  <c r="AC3" i="6"/>
  <c r="JH3" i="6"/>
  <c r="IX3" i="6"/>
  <c r="IO3" i="6"/>
  <c r="HQ3" i="6"/>
  <c r="HE3" i="6"/>
  <c r="GB3" i="6"/>
  <c r="FO3" i="6"/>
  <c r="FC3" i="6"/>
  <c r="EP3" i="6"/>
  <c r="ED3" i="6"/>
  <c r="DS3" i="6"/>
  <c r="DJ3" i="6"/>
  <c r="CZ3" i="6"/>
  <c r="CO3" i="6"/>
  <c r="CF3" i="6"/>
  <c r="BW3" i="6"/>
  <c r="BM3" i="6"/>
  <c r="BC3" i="6"/>
  <c r="AT3" i="6"/>
  <c r="AK3" i="6"/>
  <c r="AB3" i="6"/>
  <c r="R3" i="6"/>
  <c r="N3" i="6"/>
  <c r="JF3" i="6"/>
  <c r="IW3" i="6"/>
  <c r="IN3" i="6"/>
  <c r="IC3" i="6"/>
  <c r="HP3" i="6"/>
  <c r="HD3" i="6"/>
  <c r="GJ3" i="6"/>
  <c r="GA3" i="6"/>
  <c r="FN3" i="6"/>
  <c r="EZ3" i="6"/>
  <c r="EM3" i="6"/>
  <c r="EC3" i="6"/>
  <c r="DR3" i="6"/>
  <c r="DI3" i="6"/>
  <c r="CY3" i="6"/>
  <c r="CN3" i="6"/>
  <c r="CE3" i="6"/>
  <c r="BU3" i="6"/>
  <c r="BL3" i="6"/>
  <c r="BB3" i="6"/>
  <c r="AS3" i="6"/>
  <c r="AJ3" i="6"/>
  <c r="Z3" i="6"/>
  <c r="Q3" i="6"/>
  <c r="JE3" i="6"/>
  <c r="IV3" i="6"/>
  <c r="IM3" i="6"/>
  <c r="HZ3" i="6"/>
  <c r="HO3" i="6"/>
  <c r="HC3" i="6"/>
  <c r="GI3" i="6"/>
  <c r="FY3" i="6"/>
  <c r="FM3" i="6"/>
  <c r="EY3" i="6"/>
  <c r="EL3" i="6"/>
  <c r="DZ3" i="6"/>
  <c r="DQ3" i="6"/>
  <c r="CX3" i="6"/>
  <c r="CM3" i="6"/>
  <c r="CD3" i="6"/>
  <c r="BT3" i="6"/>
  <c r="BK3" i="6"/>
  <c r="BA3" i="6"/>
  <c r="AR3" i="6"/>
  <c r="AH3" i="6"/>
  <c r="Y3" i="6"/>
  <c r="P3" i="6"/>
  <c r="JD3" i="6"/>
  <c r="IT3" i="6"/>
  <c r="HX3" i="6"/>
  <c r="HM3" i="6"/>
  <c r="HB3" i="6"/>
  <c r="GS3" i="6"/>
  <c r="GH3" i="6"/>
  <c r="FV3" i="6"/>
  <c r="FJ3" i="6"/>
  <c r="EX3" i="6"/>
  <c r="EK3" i="6"/>
  <c r="DY3" i="6"/>
  <c r="DP3" i="6"/>
  <c r="DG3" i="6"/>
  <c r="CW3" i="6"/>
  <c r="CL3" i="6"/>
  <c r="CC3" i="6"/>
  <c r="BS3" i="6"/>
  <c r="BJ3" i="6"/>
  <c r="AZ3" i="6"/>
  <c r="AQ3" i="6"/>
  <c r="AG3" i="6"/>
  <c r="X3" i="6"/>
  <c r="JK3" i="6"/>
  <c r="JB3" i="6"/>
  <c r="IR3" i="6"/>
  <c r="II3" i="6"/>
  <c r="HU3" i="6"/>
  <c r="HK3" i="6"/>
  <c r="GO3" i="6"/>
  <c r="GF3" i="6"/>
  <c r="FT3" i="6"/>
  <c r="FF3" i="6"/>
  <c r="ES3" i="6"/>
  <c r="EG3" i="6"/>
  <c r="DW3" i="6"/>
  <c r="DN3" i="6"/>
  <c r="CS3" i="6"/>
  <c r="CI3" i="6"/>
  <c r="BZ3" i="6"/>
  <c r="BQ3" i="6"/>
  <c r="BG3" i="6"/>
  <c r="AW3" i="6"/>
  <c r="AO3" i="6"/>
  <c r="AE3" i="6"/>
  <c r="V3" i="6"/>
  <c r="HA3" i="6"/>
  <c r="DO3" i="6"/>
  <c r="AP3" i="6"/>
  <c r="BH3" i="6"/>
  <c r="GP3" i="6"/>
  <c r="DF3" i="6"/>
  <c r="AF3" i="6"/>
  <c r="EJ3" i="6"/>
  <c r="GG3" i="6"/>
  <c r="CV3" i="6"/>
  <c r="W3" i="6"/>
  <c r="JC3" i="6"/>
  <c r="FU3" i="6"/>
  <c r="CJ3" i="6"/>
  <c r="IS3" i="6"/>
  <c r="FG3" i="6"/>
  <c r="CB3" i="6"/>
  <c r="IJ3" i="6"/>
  <c r="EW3" i="6"/>
  <c r="BR3" i="6"/>
  <c r="HL3" i="6"/>
  <c r="DX3" i="6"/>
  <c r="AY3" i="6"/>
  <c r="HW3" i="6"/>
  <c r="JF19" i="6"/>
  <c r="IW19" i="6"/>
  <c r="IN19" i="6"/>
  <c r="IC19" i="6"/>
  <c r="HP19" i="6"/>
  <c r="HD19" i="6"/>
  <c r="GJ19" i="6"/>
  <c r="GA19" i="6"/>
  <c r="FN19" i="6"/>
  <c r="EZ19" i="6"/>
  <c r="JE19" i="6"/>
  <c r="IV19" i="6"/>
  <c r="IM19" i="6"/>
  <c r="HZ19" i="6"/>
  <c r="HO19" i="6"/>
  <c r="HC19" i="6"/>
  <c r="GI19" i="6"/>
  <c r="FY19" i="6"/>
  <c r="FM19" i="6"/>
  <c r="JD19" i="6"/>
  <c r="IT19" i="6"/>
  <c r="HX19" i="6"/>
  <c r="HM19" i="6"/>
  <c r="HB19" i="6"/>
  <c r="GS19" i="6"/>
  <c r="GH19" i="6"/>
  <c r="FV19" i="6"/>
  <c r="FJ19" i="6"/>
  <c r="JC19" i="6"/>
  <c r="IS19" i="6"/>
  <c r="IJ19" i="6"/>
  <c r="HW19" i="6"/>
  <c r="HL19" i="6"/>
  <c r="HA19" i="6"/>
  <c r="GP19" i="6"/>
  <c r="GG19" i="6"/>
  <c r="FU19" i="6"/>
  <c r="FG19" i="6"/>
  <c r="JK19" i="6"/>
  <c r="JB19" i="6"/>
  <c r="IR19" i="6"/>
  <c r="II19" i="6"/>
  <c r="HU19" i="6"/>
  <c r="HK19" i="6"/>
  <c r="GO19" i="6"/>
  <c r="GF19" i="6"/>
  <c r="FT19" i="6"/>
  <c r="FF19" i="6"/>
  <c r="JH19" i="6"/>
  <c r="IX19" i="6"/>
  <c r="IO19" i="6"/>
  <c r="HQ19" i="6"/>
  <c r="HE19" i="6"/>
  <c r="GB19" i="6"/>
  <c r="FO19" i="6"/>
  <c r="FC19" i="6"/>
  <c r="IZ19" i="6"/>
  <c r="HJ19" i="6"/>
  <c r="FS19" i="6"/>
  <c r="ER19" i="6"/>
  <c r="EF19" i="6"/>
  <c r="DV19" i="6"/>
  <c r="DM19" i="6"/>
  <c r="DC19" i="6"/>
  <c r="CR19" i="6"/>
  <c r="CH19" i="6"/>
  <c r="BY19" i="6"/>
  <c r="BP19" i="6"/>
  <c r="BF19" i="6"/>
  <c r="AV19" i="6"/>
  <c r="AM19" i="6"/>
  <c r="AD19" i="6"/>
  <c r="IY19" i="6"/>
  <c r="HG19" i="6"/>
  <c r="FP19" i="6"/>
  <c r="EQ19" i="6"/>
  <c r="EE19" i="6"/>
  <c r="DT19" i="6"/>
  <c r="DK19" i="6"/>
  <c r="DB19" i="6"/>
  <c r="CP19" i="6"/>
  <c r="CG19" i="6"/>
  <c r="BX19" i="6"/>
  <c r="BO19" i="6"/>
  <c r="BE19" i="6"/>
  <c r="AU19" i="6"/>
  <c r="AL19" i="6"/>
  <c r="AC19" i="6"/>
  <c r="IQ19" i="6"/>
  <c r="GX19" i="6"/>
  <c r="FE19" i="6"/>
  <c r="EP19" i="6"/>
  <c r="ED19" i="6"/>
  <c r="DS19" i="6"/>
  <c r="DJ19" i="6"/>
  <c r="CZ19" i="6"/>
  <c r="CO19" i="6"/>
  <c r="CF19" i="6"/>
  <c r="BW19" i="6"/>
  <c r="BM19" i="6"/>
  <c r="BC19" i="6"/>
  <c r="AT19" i="6"/>
  <c r="AK19" i="6"/>
  <c r="AB19" i="6"/>
  <c r="R19" i="6"/>
  <c r="N19" i="6"/>
  <c r="IP19" i="6"/>
  <c r="GW19" i="6"/>
  <c r="FD19" i="6"/>
  <c r="EM19" i="6"/>
  <c r="EC19" i="6"/>
  <c r="DR19" i="6"/>
  <c r="DI19" i="6"/>
  <c r="CY19" i="6"/>
  <c r="CN19" i="6"/>
  <c r="CE19" i="6"/>
  <c r="BU19" i="6"/>
  <c r="BL19" i="6"/>
  <c r="BB19" i="6"/>
  <c r="AS19" i="6"/>
  <c r="AJ19" i="6"/>
  <c r="Z19" i="6"/>
  <c r="Q19" i="6"/>
  <c r="IH19" i="6"/>
  <c r="GN19" i="6"/>
  <c r="EY19" i="6"/>
  <c r="EL19" i="6"/>
  <c r="DZ19" i="6"/>
  <c r="DQ19" i="6"/>
  <c r="CX19" i="6"/>
  <c r="CM19" i="6"/>
  <c r="CD19" i="6"/>
  <c r="BT19" i="6"/>
  <c r="BK19" i="6"/>
  <c r="BA19" i="6"/>
  <c r="AR19" i="6"/>
  <c r="AH19" i="6"/>
  <c r="Y19" i="6"/>
  <c r="P19" i="6"/>
  <c r="IG19" i="6"/>
  <c r="EX19" i="6"/>
  <c r="EK19" i="6"/>
  <c r="DY19" i="6"/>
  <c r="DP19" i="6"/>
  <c r="DG19" i="6"/>
  <c r="CW19" i="6"/>
  <c r="CL19" i="6"/>
  <c r="CC19" i="6"/>
  <c r="BS19" i="6"/>
  <c r="BJ19" i="6"/>
  <c r="AZ19" i="6"/>
  <c r="AQ19" i="6"/>
  <c r="AG19" i="6"/>
  <c r="X19" i="6"/>
  <c r="JJ19" i="6"/>
  <c r="HT19" i="6"/>
  <c r="EW19" i="6"/>
  <c r="EJ19" i="6"/>
  <c r="DX19" i="6"/>
  <c r="DO19" i="6"/>
  <c r="DF19" i="6"/>
  <c r="CV19" i="6"/>
  <c r="CJ19" i="6"/>
  <c r="CB19" i="6"/>
  <c r="BR19" i="6"/>
  <c r="BH19" i="6"/>
  <c r="AY19" i="6"/>
  <c r="AP19" i="6"/>
  <c r="AF19" i="6"/>
  <c r="W19" i="6"/>
  <c r="JI19" i="6"/>
  <c r="HS19" i="6"/>
  <c r="GC19" i="6"/>
  <c r="ES19" i="6"/>
  <c r="EG19" i="6"/>
  <c r="DW19" i="6"/>
  <c r="DN19" i="6"/>
  <c r="CS19" i="6"/>
  <c r="CI19" i="6"/>
  <c r="BZ19" i="6"/>
  <c r="BQ19" i="6"/>
  <c r="BG19" i="6"/>
  <c r="AW19" i="6"/>
  <c r="AO19" i="6"/>
  <c r="AE19" i="6"/>
  <c r="V19" i="6"/>
  <c r="JJ5" i="6"/>
  <c r="IZ5" i="6"/>
  <c r="IQ5" i="6"/>
  <c r="IH5" i="6"/>
  <c r="HT5" i="6"/>
  <c r="HJ5" i="6"/>
  <c r="GX5" i="6"/>
  <c r="GN5" i="6"/>
  <c r="FS5" i="6"/>
  <c r="FE5" i="6"/>
  <c r="ER5" i="6"/>
  <c r="EF5" i="6"/>
  <c r="DV5" i="6"/>
  <c r="DM5" i="6"/>
  <c r="DC5" i="6"/>
  <c r="CR5" i="6"/>
  <c r="CH5" i="6"/>
  <c r="BY5" i="6"/>
  <c r="BP5" i="6"/>
  <c r="BF5" i="6"/>
  <c r="AV5" i="6"/>
  <c r="AM5" i="6"/>
  <c r="AD5" i="6"/>
  <c r="N5" i="6"/>
  <c r="JI5" i="6"/>
  <c r="IY5" i="6"/>
  <c r="IP5" i="6"/>
  <c r="IG5" i="6"/>
  <c r="HS5" i="6"/>
  <c r="HG5" i="6"/>
  <c r="GW5" i="6"/>
  <c r="GC5" i="6"/>
  <c r="FP5" i="6"/>
  <c r="FD5" i="6"/>
  <c r="EQ5" i="6"/>
  <c r="EE5" i="6"/>
  <c r="DT5" i="6"/>
  <c r="DK5" i="6"/>
  <c r="DB5" i="6"/>
  <c r="CP5" i="6"/>
  <c r="CG5" i="6"/>
  <c r="BX5" i="6"/>
  <c r="BO5" i="6"/>
  <c r="BE5" i="6"/>
  <c r="AU5" i="6"/>
  <c r="AL5" i="6"/>
  <c r="AC5" i="6"/>
  <c r="JH5" i="6"/>
  <c r="IX5" i="6"/>
  <c r="IO5" i="6"/>
  <c r="HQ5" i="6"/>
  <c r="HE5" i="6"/>
  <c r="GB5" i="6"/>
  <c r="FO5" i="6"/>
  <c r="FC5" i="6"/>
  <c r="EP5" i="6"/>
  <c r="ED5" i="6"/>
  <c r="DS5" i="6"/>
  <c r="DJ5" i="6"/>
  <c r="CZ5" i="6"/>
  <c r="CO5" i="6"/>
  <c r="CF5" i="6"/>
  <c r="BW5" i="6"/>
  <c r="BM5" i="6"/>
  <c r="BC5" i="6"/>
  <c r="AT5" i="6"/>
  <c r="AK5" i="6"/>
  <c r="AB5" i="6"/>
  <c r="R5" i="6"/>
  <c r="JF5" i="6"/>
  <c r="IW5" i="6"/>
  <c r="IN5" i="6"/>
  <c r="IC5" i="6"/>
  <c r="HP5" i="6"/>
  <c r="HD5" i="6"/>
  <c r="GJ5" i="6"/>
  <c r="GA5" i="6"/>
  <c r="FN5" i="6"/>
  <c r="EZ5" i="6"/>
  <c r="EM5" i="6"/>
  <c r="EC5" i="6"/>
  <c r="DR5" i="6"/>
  <c r="DI5" i="6"/>
  <c r="CY5" i="6"/>
  <c r="CN5" i="6"/>
  <c r="CE5" i="6"/>
  <c r="BU5" i="6"/>
  <c r="BL5" i="6"/>
  <c r="BB5" i="6"/>
  <c r="AS5" i="6"/>
  <c r="AJ5" i="6"/>
  <c r="Z5" i="6"/>
  <c r="Q5" i="6"/>
  <c r="JE5" i="6"/>
  <c r="IV5" i="6"/>
  <c r="IM5" i="6"/>
  <c r="HZ5" i="6"/>
  <c r="HO5" i="6"/>
  <c r="HC5" i="6"/>
  <c r="GI5" i="6"/>
  <c r="FY5" i="6"/>
  <c r="FM5" i="6"/>
  <c r="EY5" i="6"/>
  <c r="EL5" i="6"/>
  <c r="DZ5" i="6"/>
  <c r="DQ5" i="6"/>
  <c r="CX5" i="6"/>
  <c r="CM5" i="6"/>
  <c r="CD5" i="6"/>
  <c r="BT5" i="6"/>
  <c r="BK5" i="6"/>
  <c r="BA5" i="6"/>
  <c r="AR5" i="6"/>
  <c r="AH5" i="6"/>
  <c r="Y5" i="6"/>
  <c r="P5" i="6"/>
  <c r="JD5" i="6"/>
  <c r="IT5" i="6"/>
  <c r="HX5" i="6"/>
  <c r="HM5" i="6"/>
  <c r="HB5" i="6"/>
  <c r="GS5" i="6"/>
  <c r="GH5" i="6"/>
  <c r="FV5" i="6"/>
  <c r="FJ5" i="6"/>
  <c r="EX5" i="6"/>
  <c r="EK5" i="6"/>
  <c r="DY5" i="6"/>
  <c r="DP5" i="6"/>
  <c r="DG5" i="6"/>
  <c r="CW5" i="6"/>
  <c r="CL5" i="6"/>
  <c r="CC5" i="6"/>
  <c r="BS5" i="6"/>
  <c r="BJ5" i="6"/>
  <c r="AZ5" i="6"/>
  <c r="AQ5" i="6"/>
  <c r="AG5" i="6"/>
  <c r="X5" i="6"/>
  <c r="JK5" i="6"/>
  <c r="JB5" i="6"/>
  <c r="IR5" i="6"/>
  <c r="II5" i="6"/>
  <c r="HU5" i="6"/>
  <c r="HK5" i="6"/>
  <c r="GO5" i="6"/>
  <c r="GF5" i="6"/>
  <c r="FT5" i="6"/>
  <c r="FF5" i="6"/>
  <c r="ES5" i="6"/>
  <c r="EG5" i="6"/>
  <c r="DW5" i="6"/>
  <c r="DN5" i="6"/>
  <c r="CS5" i="6"/>
  <c r="CI5" i="6"/>
  <c r="BZ5" i="6"/>
  <c r="BQ5" i="6"/>
  <c r="BG5" i="6"/>
  <c r="AW5" i="6"/>
  <c r="AO5" i="6"/>
  <c r="AE5" i="6"/>
  <c r="V5" i="6"/>
  <c r="GG5" i="6"/>
  <c r="CV5" i="6"/>
  <c r="W5" i="6"/>
  <c r="HA5" i="6"/>
  <c r="JC5" i="6"/>
  <c r="FU5" i="6"/>
  <c r="CJ5" i="6"/>
  <c r="DO5" i="6"/>
  <c r="IS5" i="6"/>
  <c r="FG5" i="6"/>
  <c r="CB5" i="6"/>
  <c r="IJ5" i="6"/>
  <c r="EW5" i="6"/>
  <c r="BR5" i="6"/>
  <c r="AP5" i="6"/>
  <c r="HW5" i="6"/>
  <c r="EJ5" i="6"/>
  <c r="BH5" i="6"/>
  <c r="HL5" i="6"/>
  <c r="DX5" i="6"/>
  <c r="AY5" i="6"/>
  <c r="GP5" i="6"/>
  <c r="DF5" i="6"/>
  <c r="AF5" i="6"/>
  <c r="JJ13" i="6"/>
  <c r="IZ13" i="6"/>
  <c r="IQ13" i="6"/>
  <c r="IH13" i="6"/>
  <c r="HT13" i="6"/>
  <c r="HJ13" i="6"/>
  <c r="GX13" i="6"/>
  <c r="GN13" i="6"/>
  <c r="FS13" i="6"/>
  <c r="FE13" i="6"/>
  <c r="ER13" i="6"/>
  <c r="EF13" i="6"/>
  <c r="DV13" i="6"/>
  <c r="DM13" i="6"/>
  <c r="DC13" i="6"/>
  <c r="CR13" i="6"/>
  <c r="CH13" i="6"/>
  <c r="BY13" i="6"/>
  <c r="BP13" i="6"/>
  <c r="BF13" i="6"/>
  <c r="AV13" i="6"/>
  <c r="AM13" i="6"/>
  <c r="AD13" i="6"/>
  <c r="N13" i="6"/>
  <c r="JI13" i="6"/>
  <c r="IY13" i="6"/>
  <c r="IP13" i="6"/>
  <c r="IG13" i="6"/>
  <c r="HS13" i="6"/>
  <c r="HG13" i="6"/>
  <c r="GW13" i="6"/>
  <c r="GC13" i="6"/>
  <c r="FP13" i="6"/>
  <c r="FD13" i="6"/>
  <c r="EQ13" i="6"/>
  <c r="EE13" i="6"/>
  <c r="DT13" i="6"/>
  <c r="DK13" i="6"/>
  <c r="DB13" i="6"/>
  <c r="CP13" i="6"/>
  <c r="CG13" i="6"/>
  <c r="BX13" i="6"/>
  <c r="BO13" i="6"/>
  <c r="BE13" i="6"/>
  <c r="AU13" i="6"/>
  <c r="AL13" i="6"/>
  <c r="AC13" i="6"/>
  <c r="JH13" i="6"/>
  <c r="IX13" i="6"/>
  <c r="IO13" i="6"/>
  <c r="HQ13" i="6"/>
  <c r="HE13" i="6"/>
  <c r="GB13" i="6"/>
  <c r="FO13" i="6"/>
  <c r="FC13" i="6"/>
  <c r="EP13" i="6"/>
  <c r="ED13" i="6"/>
  <c r="DS13" i="6"/>
  <c r="DJ13" i="6"/>
  <c r="CZ13" i="6"/>
  <c r="CO13" i="6"/>
  <c r="CF13" i="6"/>
  <c r="BW13" i="6"/>
  <c r="BM13" i="6"/>
  <c r="BC13" i="6"/>
  <c r="AT13" i="6"/>
  <c r="AK13" i="6"/>
  <c r="AB13" i="6"/>
  <c r="R13" i="6"/>
  <c r="JF13" i="6"/>
  <c r="IW13" i="6"/>
  <c r="IN13" i="6"/>
  <c r="IC13" i="6"/>
  <c r="HP13" i="6"/>
  <c r="HD13" i="6"/>
  <c r="GJ13" i="6"/>
  <c r="GA13" i="6"/>
  <c r="FN13" i="6"/>
  <c r="EZ13" i="6"/>
  <c r="EM13" i="6"/>
  <c r="EC13" i="6"/>
  <c r="DR13" i="6"/>
  <c r="DI13" i="6"/>
  <c r="CY13" i="6"/>
  <c r="CN13" i="6"/>
  <c r="CE13" i="6"/>
  <c r="BU13" i="6"/>
  <c r="BL13" i="6"/>
  <c r="BB13" i="6"/>
  <c r="AS13" i="6"/>
  <c r="AJ13" i="6"/>
  <c r="Z13" i="6"/>
  <c r="Q13" i="6"/>
  <c r="JE13" i="6"/>
  <c r="IV13" i="6"/>
  <c r="IM13" i="6"/>
  <c r="HZ13" i="6"/>
  <c r="HO13" i="6"/>
  <c r="HC13" i="6"/>
  <c r="GI13" i="6"/>
  <c r="FY13" i="6"/>
  <c r="FM13" i="6"/>
  <c r="EY13" i="6"/>
  <c r="EL13" i="6"/>
  <c r="DZ13" i="6"/>
  <c r="DQ13" i="6"/>
  <c r="CX13" i="6"/>
  <c r="CM13" i="6"/>
  <c r="CD13" i="6"/>
  <c r="BT13" i="6"/>
  <c r="BK13" i="6"/>
  <c r="BA13" i="6"/>
  <c r="AR13" i="6"/>
  <c r="AH13" i="6"/>
  <c r="Y13" i="6"/>
  <c r="P13" i="6"/>
  <c r="JD13" i="6"/>
  <c r="IT13" i="6"/>
  <c r="HX13" i="6"/>
  <c r="HM13" i="6"/>
  <c r="HB13" i="6"/>
  <c r="GS13" i="6"/>
  <c r="GH13" i="6"/>
  <c r="FV13" i="6"/>
  <c r="FJ13" i="6"/>
  <c r="EX13" i="6"/>
  <c r="EK13" i="6"/>
  <c r="DY13" i="6"/>
  <c r="DP13" i="6"/>
  <c r="DG13" i="6"/>
  <c r="CW13" i="6"/>
  <c r="CL13" i="6"/>
  <c r="CC13" i="6"/>
  <c r="BS13" i="6"/>
  <c r="BJ13" i="6"/>
  <c r="AZ13" i="6"/>
  <c r="AQ13" i="6"/>
  <c r="AG13" i="6"/>
  <c r="X13" i="6"/>
  <c r="JC13" i="6"/>
  <c r="IS13" i="6"/>
  <c r="IJ13" i="6"/>
  <c r="HW13" i="6"/>
  <c r="HL13" i="6"/>
  <c r="HA13" i="6"/>
  <c r="GP13" i="6"/>
  <c r="GG13" i="6"/>
  <c r="FU13" i="6"/>
  <c r="FG13" i="6"/>
  <c r="EW13" i="6"/>
  <c r="EJ13" i="6"/>
  <c r="DX13" i="6"/>
  <c r="DO13" i="6"/>
  <c r="DF13" i="6"/>
  <c r="CV13" i="6"/>
  <c r="CJ13" i="6"/>
  <c r="CB13" i="6"/>
  <c r="BR13" i="6"/>
  <c r="BH13" i="6"/>
  <c r="AY13" i="6"/>
  <c r="AP13" i="6"/>
  <c r="AF13" i="6"/>
  <c r="W13" i="6"/>
  <c r="JK13" i="6"/>
  <c r="JB13" i="6"/>
  <c r="IR13" i="6"/>
  <c r="II13" i="6"/>
  <c r="HU13" i="6"/>
  <c r="HK13" i="6"/>
  <c r="GO13" i="6"/>
  <c r="GF13" i="6"/>
  <c r="FT13" i="6"/>
  <c r="FF13" i="6"/>
  <c r="ES13" i="6"/>
  <c r="EG13" i="6"/>
  <c r="DW13" i="6"/>
  <c r="DN13" i="6"/>
  <c r="CS13" i="6"/>
  <c r="CI13" i="6"/>
  <c r="BZ13" i="6"/>
  <c r="BQ13" i="6"/>
  <c r="BG13" i="6"/>
  <c r="AW13" i="6"/>
  <c r="AO13" i="6"/>
  <c r="AE13" i="6"/>
  <c r="V13" i="6"/>
  <c r="JF21" i="6"/>
  <c r="IW21" i="6"/>
  <c r="IN21" i="6"/>
  <c r="IC21" i="6"/>
  <c r="HP21" i="6"/>
  <c r="HD21" i="6"/>
  <c r="GJ21" i="6"/>
  <c r="GA21" i="6"/>
  <c r="FN21" i="6"/>
  <c r="EZ21" i="6"/>
  <c r="EM21" i="6"/>
  <c r="EC21" i="6"/>
  <c r="DR21" i="6"/>
  <c r="DI21" i="6"/>
  <c r="CY21" i="6"/>
  <c r="CN21" i="6"/>
  <c r="CE21" i="6"/>
  <c r="BU21" i="6"/>
  <c r="BL21" i="6"/>
  <c r="BB21" i="6"/>
  <c r="AS21" i="6"/>
  <c r="AJ21" i="6"/>
  <c r="Z21" i="6"/>
  <c r="Q21" i="6"/>
  <c r="JE21" i="6"/>
  <c r="IV21" i="6"/>
  <c r="IM21" i="6"/>
  <c r="HZ21" i="6"/>
  <c r="HO21" i="6"/>
  <c r="HC21" i="6"/>
  <c r="GI21" i="6"/>
  <c r="FY21" i="6"/>
  <c r="FM21" i="6"/>
  <c r="EY21" i="6"/>
  <c r="EL21" i="6"/>
  <c r="DZ21" i="6"/>
  <c r="DQ21" i="6"/>
  <c r="CX21" i="6"/>
  <c r="CM21" i="6"/>
  <c r="CD21" i="6"/>
  <c r="BT21" i="6"/>
  <c r="BK21" i="6"/>
  <c r="BA21" i="6"/>
  <c r="AR21" i="6"/>
  <c r="AH21" i="6"/>
  <c r="Y21" i="6"/>
  <c r="P21" i="6"/>
  <c r="JD21" i="6"/>
  <c r="IT21" i="6"/>
  <c r="HX21" i="6"/>
  <c r="HM21" i="6"/>
  <c r="HB21" i="6"/>
  <c r="GS21" i="6"/>
  <c r="GH21" i="6"/>
  <c r="FV21" i="6"/>
  <c r="FJ21" i="6"/>
  <c r="EX21" i="6"/>
  <c r="EK21" i="6"/>
  <c r="DY21" i="6"/>
  <c r="DP21" i="6"/>
  <c r="DG21" i="6"/>
  <c r="CW21" i="6"/>
  <c r="CL21" i="6"/>
  <c r="CC21" i="6"/>
  <c r="BS21" i="6"/>
  <c r="BJ21" i="6"/>
  <c r="AZ21" i="6"/>
  <c r="AQ21" i="6"/>
  <c r="AG21" i="6"/>
  <c r="X21" i="6"/>
  <c r="JC21" i="6"/>
  <c r="IS21" i="6"/>
  <c r="IJ21" i="6"/>
  <c r="HW21" i="6"/>
  <c r="HL21" i="6"/>
  <c r="HA21" i="6"/>
  <c r="GP21" i="6"/>
  <c r="GG21" i="6"/>
  <c r="FU21" i="6"/>
  <c r="FG21" i="6"/>
  <c r="EW21" i="6"/>
  <c r="EJ21" i="6"/>
  <c r="DX21" i="6"/>
  <c r="DO21" i="6"/>
  <c r="DF21" i="6"/>
  <c r="CV21" i="6"/>
  <c r="CJ21" i="6"/>
  <c r="CB21" i="6"/>
  <c r="BR21" i="6"/>
  <c r="BH21" i="6"/>
  <c r="AY21" i="6"/>
  <c r="AP21" i="6"/>
  <c r="AF21" i="6"/>
  <c r="W21" i="6"/>
  <c r="JK21" i="6"/>
  <c r="JB21" i="6"/>
  <c r="IR21" i="6"/>
  <c r="II21" i="6"/>
  <c r="HU21" i="6"/>
  <c r="HK21" i="6"/>
  <c r="GO21" i="6"/>
  <c r="GF21" i="6"/>
  <c r="FT21" i="6"/>
  <c r="FF21" i="6"/>
  <c r="ES21" i="6"/>
  <c r="EG21" i="6"/>
  <c r="DW21" i="6"/>
  <c r="DN21" i="6"/>
  <c r="CS21" i="6"/>
  <c r="CI21" i="6"/>
  <c r="BZ21" i="6"/>
  <c r="BQ21" i="6"/>
  <c r="BG21" i="6"/>
  <c r="AW21" i="6"/>
  <c r="AO21" i="6"/>
  <c r="AE21" i="6"/>
  <c r="V21" i="6"/>
  <c r="JH21" i="6"/>
  <c r="IX21" i="6"/>
  <c r="IO21" i="6"/>
  <c r="HQ21" i="6"/>
  <c r="HE21" i="6"/>
  <c r="GB21" i="6"/>
  <c r="FO21" i="6"/>
  <c r="FC21" i="6"/>
  <c r="EP21" i="6"/>
  <c r="ED21" i="6"/>
  <c r="DS21" i="6"/>
  <c r="DJ21" i="6"/>
  <c r="CZ21" i="6"/>
  <c r="CO21" i="6"/>
  <c r="CF21" i="6"/>
  <c r="BW21" i="6"/>
  <c r="BM21" i="6"/>
  <c r="BC21" i="6"/>
  <c r="AT21" i="6"/>
  <c r="AK21" i="6"/>
  <c r="AB21" i="6"/>
  <c r="R21" i="6"/>
  <c r="IH21" i="6"/>
  <c r="GN21" i="6"/>
  <c r="ER21" i="6"/>
  <c r="DC21" i="6"/>
  <c r="BP21" i="6"/>
  <c r="AD21" i="6"/>
  <c r="N21" i="6"/>
  <c r="IG21" i="6"/>
  <c r="EQ21" i="6"/>
  <c r="DB21" i="6"/>
  <c r="BO21" i="6"/>
  <c r="AC21" i="6"/>
  <c r="JJ21" i="6"/>
  <c r="HT21" i="6"/>
  <c r="EF21" i="6"/>
  <c r="CR21" i="6"/>
  <c r="BF21" i="6"/>
  <c r="JI21" i="6"/>
  <c r="HS21" i="6"/>
  <c r="GC21" i="6"/>
  <c r="EE21" i="6"/>
  <c r="CP21" i="6"/>
  <c r="BE21" i="6"/>
  <c r="IZ21" i="6"/>
  <c r="HJ21" i="6"/>
  <c r="FS21" i="6"/>
  <c r="DV21" i="6"/>
  <c r="CH21" i="6"/>
  <c r="AV21" i="6"/>
  <c r="IY21" i="6"/>
  <c r="HG21" i="6"/>
  <c r="FP21" i="6"/>
  <c r="DT21" i="6"/>
  <c r="CG21" i="6"/>
  <c r="AU21" i="6"/>
  <c r="IQ21" i="6"/>
  <c r="GX21" i="6"/>
  <c r="FE21" i="6"/>
  <c r="DM21" i="6"/>
  <c r="BY21" i="6"/>
  <c r="AM21" i="6"/>
  <c r="IP21" i="6"/>
  <c r="GW21" i="6"/>
  <c r="FD21" i="6"/>
  <c r="DK21" i="6"/>
  <c r="BX21" i="6"/>
  <c r="AL21" i="6"/>
  <c r="JF29" i="6"/>
  <c r="IW29" i="6"/>
  <c r="IN29" i="6"/>
  <c r="IC29" i="6"/>
  <c r="HP29" i="6"/>
  <c r="HD29" i="6"/>
  <c r="GJ29" i="6"/>
  <c r="GA29" i="6"/>
  <c r="FN29" i="6"/>
  <c r="EZ29" i="6"/>
  <c r="EM29" i="6"/>
  <c r="EC29" i="6"/>
  <c r="DR29" i="6"/>
  <c r="DI29" i="6"/>
  <c r="CY29" i="6"/>
  <c r="CN29" i="6"/>
  <c r="CE29" i="6"/>
  <c r="BU29" i="6"/>
  <c r="BL29" i="6"/>
  <c r="BB29" i="6"/>
  <c r="AS29" i="6"/>
  <c r="AJ29" i="6"/>
  <c r="Z29" i="6"/>
  <c r="Q29" i="6"/>
  <c r="JE29" i="6"/>
  <c r="IV29" i="6"/>
  <c r="IM29" i="6"/>
  <c r="HZ29" i="6"/>
  <c r="HO29" i="6"/>
  <c r="HC29" i="6"/>
  <c r="GI29" i="6"/>
  <c r="FY29" i="6"/>
  <c r="FM29" i="6"/>
  <c r="EY29" i="6"/>
  <c r="EL29" i="6"/>
  <c r="DZ29" i="6"/>
  <c r="DQ29" i="6"/>
  <c r="CX29" i="6"/>
  <c r="CM29" i="6"/>
  <c r="CD29" i="6"/>
  <c r="BT29" i="6"/>
  <c r="BK29" i="6"/>
  <c r="BA29" i="6"/>
  <c r="AR29" i="6"/>
  <c r="AH29" i="6"/>
  <c r="Y29" i="6"/>
  <c r="P29" i="6"/>
  <c r="JD29" i="6"/>
  <c r="IT29" i="6"/>
  <c r="HX29" i="6"/>
  <c r="HM29" i="6"/>
  <c r="HB29" i="6"/>
  <c r="GS29" i="6"/>
  <c r="GH29" i="6"/>
  <c r="FV29" i="6"/>
  <c r="FJ29" i="6"/>
  <c r="EX29" i="6"/>
  <c r="EK29" i="6"/>
  <c r="DY29" i="6"/>
  <c r="DP29" i="6"/>
  <c r="DG29" i="6"/>
  <c r="CW29" i="6"/>
  <c r="CL29" i="6"/>
  <c r="CC29" i="6"/>
  <c r="BS29" i="6"/>
  <c r="BJ29" i="6"/>
  <c r="AZ29" i="6"/>
  <c r="AQ29" i="6"/>
  <c r="AG29" i="6"/>
  <c r="X29" i="6"/>
  <c r="JC29" i="6"/>
  <c r="IS29" i="6"/>
  <c r="IJ29" i="6"/>
  <c r="HW29" i="6"/>
  <c r="HL29" i="6"/>
  <c r="HA29" i="6"/>
  <c r="GP29" i="6"/>
  <c r="GG29" i="6"/>
  <c r="FU29" i="6"/>
  <c r="FG29" i="6"/>
  <c r="EW29" i="6"/>
  <c r="EJ29" i="6"/>
  <c r="DX29" i="6"/>
  <c r="DO29" i="6"/>
  <c r="DF29" i="6"/>
  <c r="CV29" i="6"/>
  <c r="CJ29" i="6"/>
  <c r="CB29" i="6"/>
  <c r="BR29" i="6"/>
  <c r="BH29" i="6"/>
  <c r="AY29" i="6"/>
  <c r="AP29" i="6"/>
  <c r="AF29" i="6"/>
  <c r="W29" i="6"/>
  <c r="JK29" i="6"/>
  <c r="JB29" i="6"/>
  <c r="IR29" i="6"/>
  <c r="II29" i="6"/>
  <c r="HU29" i="6"/>
  <c r="HK29" i="6"/>
  <c r="GO29" i="6"/>
  <c r="GF29" i="6"/>
  <c r="FT29" i="6"/>
  <c r="FF29" i="6"/>
  <c r="ES29" i="6"/>
  <c r="EG29" i="6"/>
  <c r="DW29" i="6"/>
  <c r="DN29" i="6"/>
  <c r="CS29" i="6"/>
  <c r="CI29" i="6"/>
  <c r="BZ29" i="6"/>
  <c r="BQ29" i="6"/>
  <c r="BG29" i="6"/>
  <c r="AW29" i="6"/>
  <c r="AO29" i="6"/>
  <c r="AE29" i="6"/>
  <c r="V29" i="6"/>
  <c r="JH29" i="6"/>
  <c r="IX29" i="6"/>
  <c r="IO29" i="6"/>
  <c r="HQ29" i="6"/>
  <c r="HE29" i="6"/>
  <c r="GB29" i="6"/>
  <c r="FO29" i="6"/>
  <c r="FC29" i="6"/>
  <c r="EP29" i="6"/>
  <c r="ED29" i="6"/>
  <c r="DS29" i="6"/>
  <c r="DJ29" i="6"/>
  <c r="CZ29" i="6"/>
  <c r="CO29" i="6"/>
  <c r="CF29" i="6"/>
  <c r="BW29" i="6"/>
  <c r="BM29" i="6"/>
  <c r="BC29" i="6"/>
  <c r="AT29" i="6"/>
  <c r="AK29" i="6"/>
  <c r="AB29" i="6"/>
  <c r="R29" i="6"/>
  <c r="IH29" i="6"/>
  <c r="GN29" i="6"/>
  <c r="ER29" i="6"/>
  <c r="DC29" i="6"/>
  <c r="BP29" i="6"/>
  <c r="AD29" i="6"/>
  <c r="N29" i="6"/>
  <c r="IG29" i="6"/>
  <c r="EQ29" i="6"/>
  <c r="DB29" i="6"/>
  <c r="BO29" i="6"/>
  <c r="AC29" i="6"/>
  <c r="JJ29" i="6"/>
  <c r="HT29" i="6"/>
  <c r="EF29" i="6"/>
  <c r="CR29" i="6"/>
  <c r="BF29" i="6"/>
  <c r="JI29" i="6"/>
  <c r="HS29" i="6"/>
  <c r="GC29" i="6"/>
  <c r="EE29" i="6"/>
  <c r="CP29" i="6"/>
  <c r="BE29" i="6"/>
  <c r="IZ29" i="6"/>
  <c r="HJ29" i="6"/>
  <c r="FS29" i="6"/>
  <c r="DV29" i="6"/>
  <c r="CH29" i="6"/>
  <c r="AV29" i="6"/>
  <c r="IY29" i="6"/>
  <c r="HG29" i="6"/>
  <c r="FP29" i="6"/>
  <c r="DT29" i="6"/>
  <c r="CG29" i="6"/>
  <c r="AU29" i="6"/>
  <c r="IQ29" i="6"/>
  <c r="GX29" i="6"/>
  <c r="FE29" i="6"/>
  <c r="DM29" i="6"/>
  <c r="BY29" i="6"/>
  <c r="AM29" i="6"/>
  <c r="IP29" i="6"/>
  <c r="GW29" i="6"/>
  <c r="FD29" i="6"/>
  <c r="DK29" i="6"/>
  <c r="BX29" i="6"/>
  <c r="AL29" i="6"/>
  <c r="JF37" i="6"/>
  <c r="IW37" i="6"/>
  <c r="IN37" i="6"/>
  <c r="IC37" i="6"/>
  <c r="HP37" i="6"/>
  <c r="HD37" i="6"/>
  <c r="GJ37" i="6"/>
  <c r="GA37" i="6"/>
  <c r="FN37" i="6"/>
  <c r="EZ37" i="6"/>
  <c r="EM37" i="6"/>
  <c r="EC37" i="6"/>
  <c r="DR37" i="6"/>
  <c r="DI37" i="6"/>
  <c r="CY37" i="6"/>
  <c r="CN37" i="6"/>
  <c r="CE37" i="6"/>
  <c r="BU37" i="6"/>
  <c r="BL37" i="6"/>
  <c r="BB37" i="6"/>
  <c r="AS37" i="6"/>
  <c r="AJ37" i="6"/>
  <c r="Z37" i="6"/>
  <c r="Q37" i="6"/>
  <c r="JE37" i="6"/>
  <c r="IV37" i="6"/>
  <c r="IM37" i="6"/>
  <c r="HZ37" i="6"/>
  <c r="HO37" i="6"/>
  <c r="HC37" i="6"/>
  <c r="GI37" i="6"/>
  <c r="FY37" i="6"/>
  <c r="FM37" i="6"/>
  <c r="EY37" i="6"/>
  <c r="EL37" i="6"/>
  <c r="DZ37" i="6"/>
  <c r="DQ37" i="6"/>
  <c r="CX37" i="6"/>
  <c r="CM37" i="6"/>
  <c r="CD37" i="6"/>
  <c r="BT37" i="6"/>
  <c r="BK37" i="6"/>
  <c r="BA37" i="6"/>
  <c r="AR37" i="6"/>
  <c r="AH37" i="6"/>
  <c r="Y37" i="6"/>
  <c r="P37" i="6"/>
  <c r="JD37" i="6"/>
  <c r="IT37" i="6"/>
  <c r="HX37" i="6"/>
  <c r="HM37" i="6"/>
  <c r="HB37" i="6"/>
  <c r="GS37" i="6"/>
  <c r="GH37" i="6"/>
  <c r="FV37" i="6"/>
  <c r="FJ37" i="6"/>
  <c r="EX37" i="6"/>
  <c r="EK37" i="6"/>
  <c r="DY37" i="6"/>
  <c r="DP37" i="6"/>
  <c r="DG37" i="6"/>
  <c r="CW37" i="6"/>
  <c r="CL37" i="6"/>
  <c r="CC37" i="6"/>
  <c r="BS37" i="6"/>
  <c r="BJ37" i="6"/>
  <c r="AZ37" i="6"/>
  <c r="AQ37" i="6"/>
  <c r="AG37" i="6"/>
  <c r="X37" i="6"/>
  <c r="JC37" i="6"/>
  <c r="IS37" i="6"/>
  <c r="IJ37" i="6"/>
  <c r="HW37" i="6"/>
  <c r="HL37" i="6"/>
  <c r="HA37" i="6"/>
  <c r="GP37" i="6"/>
  <c r="GG37" i="6"/>
  <c r="FU37" i="6"/>
  <c r="FG37" i="6"/>
  <c r="EW37" i="6"/>
  <c r="EJ37" i="6"/>
  <c r="DX37" i="6"/>
  <c r="DO37" i="6"/>
  <c r="DF37" i="6"/>
  <c r="CV37" i="6"/>
  <c r="CJ37" i="6"/>
  <c r="CB37" i="6"/>
  <c r="BR37" i="6"/>
  <c r="BH37" i="6"/>
  <c r="AY37" i="6"/>
  <c r="AP37" i="6"/>
  <c r="AF37" i="6"/>
  <c r="W37" i="6"/>
  <c r="JK37" i="6"/>
  <c r="JB37" i="6"/>
  <c r="IR37" i="6"/>
  <c r="II37" i="6"/>
  <c r="HU37" i="6"/>
  <c r="HK37" i="6"/>
  <c r="GO37" i="6"/>
  <c r="GF37" i="6"/>
  <c r="FT37" i="6"/>
  <c r="FF37" i="6"/>
  <c r="ES37" i="6"/>
  <c r="EG37" i="6"/>
  <c r="DW37" i="6"/>
  <c r="DN37" i="6"/>
  <c r="CS37" i="6"/>
  <c r="CI37" i="6"/>
  <c r="BZ37" i="6"/>
  <c r="BQ37" i="6"/>
  <c r="BG37" i="6"/>
  <c r="AW37" i="6"/>
  <c r="AO37" i="6"/>
  <c r="AE37" i="6"/>
  <c r="V37" i="6"/>
  <c r="JH37" i="6"/>
  <c r="IX37" i="6"/>
  <c r="IO37" i="6"/>
  <c r="HQ37" i="6"/>
  <c r="HE37" i="6"/>
  <c r="GB37" i="6"/>
  <c r="FO37" i="6"/>
  <c r="FC37" i="6"/>
  <c r="EP37" i="6"/>
  <c r="ED37" i="6"/>
  <c r="DS37" i="6"/>
  <c r="DJ37" i="6"/>
  <c r="CZ37" i="6"/>
  <c r="CO37" i="6"/>
  <c r="CF37" i="6"/>
  <c r="BW37" i="6"/>
  <c r="BM37" i="6"/>
  <c r="BC37" i="6"/>
  <c r="AT37" i="6"/>
  <c r="AK37" i="6"/>
  <c r="AB37" i="6"/>
  <c r="R37" i="6"/>
  <c r="IH37" i="6"/>
  <c r="GN37" i="6"/>
  <c r="ER37" i="6"/>
  <c r="DC37" i="6"/>
  <c r="BP37" i="6"/>
  <c r="AD37" i="6"/>
  <c r="N37" i="6"/>
  <c r="IG37" i="6"/>
  <c r="EQ37" i="6"/>
  <c r="DB37" i="6"/>
  <c r="BO37" i="6"/>
  <c r="AC37" i="6"/>
  <c r="JJ37" i="6"/>
  <c r="HT37" i="6"/>
  <c r="EF37" i="6"/>
  <c r="CR37" i="6"/>
  <c r="BF37" i="6"/>
  <c r="JI37" i="6"/>
  <c r="HS37" i="6"/>
  <c r="GC37" i="6"/>
  <c r="EE37" i="6"/>
  <c r="CP37" i="6"/>
  <c r="BE37" i="6"/>
  <c r="IZ37" i="6"/>
  <c r="HJ37" i="6"/>
  <c r="FS37" i="6"/>
  <c r="DV37" i="6"/>
  <c r="CH37" i="6"/>
  <c r="AV37" i="6"/>
  <c r="IY37" i="6"/>
  <c r="HG37" i="6"/>
  <c r="FP37" i="6"/>
  <c r="DT37" i="6"/>
  <c r="CG37" i="6"/>
  <c r="AU37" i="6"/>
  <c r="IQ37" i="6"/>
  <c r="GX37" i="6"/>
  <c r="FE37" i="6"/>
  <c r="DM37" i="6"/>
  <c r="BY37" i="6"/>
  <c r="AM37" i="6"/>
  <c r="IP37" i="6"/>
  <c r="GW37" i="6"/>
  <c r="FD37" i="6"/>
  <c r="DK37" i="6"/>
  <c r="BX37" i="6"/>
  <c r="AL37" i="6"/>
  <c r="JI45" i="6"/>
  <c r="IY45" i="6"/>
  <c r="IP45" i="6"/>
  <c r="IG45" i="6"/>
  <c r="HS45" i="6"/>
  <c r="HG45" i="6"/>
  <c r="GW45" i="6"/>
  <c r="GC45" i="6"/>
  <c r="FP45" i="6"/>
  <c r="FD45" i="6"/>
  <c r="EQ45" i="6"/>
  <c r="EE45" i="6"/>
  <c r="DT45" i="6"/>
  <c r="DK45" i="6"/>
  <c r="DB45" i="6"/>
  <c r="CP45" i="6"/>
  <c r="CG45" i="6"/>
  <c r="BX45" i="6"/>
  <c r="BO45" i="6"/>
  <c r="BE45" i="6"/>
  <c r="AU45" i="6"/>
  <c r="AL45" i="6"/>
  <c r="AC45" i="6"/>
  <c r="JH45" i="6"/>
  <c r="IX45" i="6"/>
  <c r="IO45" i="6"/>
  <c r="HQ45" i="6"/>
  <c r="HE45" i="6"/>
  <c r="GB45" i="6"/>
  <c r="FO45" i="6"/>
  <c r="FC45" i="6"/>
  <c r="EP45" i="6"/>
  <c r="ED45" i="6"/>
  <c r="DS45" i="6"/>
  <c r="DJ45" i="6"/>
  <c r="CZ45" i="6"/>
  <c r="CO45" i="6"/>
  <c r="CF45" i="6"/>
  <c r="BW45" i="6"/>
  <c r="BM45" i="6"/>
  <c r="BC45" i="6"/>
  <c r="AT45" i="6"/>
  <c r="AK45" i="6"/>
  <c r="AB45" i="6"/>
  <c r="R45" i="6"/>
  <c r="JF45" i="6"/>
  <c r="IW45" i="6"/>
  <c r="IN45" i="6"/>
  <c r="IC45" i="6"/>
  <c r="HP45" i="6"/>
  <c r="HD45" i="6"/>
  <c r="GJ45" i="6"/>
  <c r="GA45" i="6"/>
  <c r="FN45" i="6"/>
  <c r="EZ45" i="6"/>
  <c r="EM45" i="6"/>
  <c r="EC45" i="6"/>
  <c r="DR45" i="6"/>
  <c r="DI45" i="6"/>
  <c r="CY45" i="6"/>
  <c r="CN45" i="6"/>
  <c r="CE45" i="6"/>
  <c r="BU45" i="6"/>
  <c r="BL45" i="6"/>
  <c r="BB45" i="6"/>
  <c r="AS45" i="6"/>
  <c r="AJ45" i="6"/>
  <c r="Z45" i="6"/>
  <c r="Q45" i="6"/>
  <c r="JE45" i="6"/>
  <c r="IV45" i="6"/>
  <c r="IM45" i="6"/>
  <c r="HZ45" i="6"/>
  <c r="HO45" i="6"/>
  <c r="HC45" i="6"/>
  <c r="GI45" i="6"/>
  <c r="FY45" i="6"/>
  <c r="FM45" i="6"/>
  <c r="EY45" i="6"/>
  <c r="EL45" i="6"/>
  <c r="DZ45" i="6"/>
  <c r="DQ45" i="6"/>
  <c r="CX45" i="6"/>
  <c r="CM45" i="6"/>
  <c r="CD45" i="6"/>
  <c r="BT45" i="6"/>
  <c r="BK45" i="6"/>
  <c r="BA45" i="6"/>
  <c r="AR45" i="6"/>
  <c r="AH45" i="6"/>
  <c r="Y45" i="6"/>
  <c r="P45" i="6"/>
  <c r="JD45" i="6"/>
  <c r="IT45" i="6"/>
  <c r="HX45" i="6"/>
  <c r="HM45" i="6"/>
  <c r="HB45" i="6"/>
  <c r="GS45" i="6"/>
  <c r="GH45" i="6"/>
  <c r="FV45" i="6"/>
  <c r="FJ45" i="6"/>
  <c r="EX45" i="6"/>
  <c r="EK45" i="6"/>
  <c r="DY45" i="6"/>
  <c r="DP45" i="6"/>
  <c r="DG45" i="6"/>
  <c r="CW45" i="6"/>
  <c r="CL45" i="6"/>
  <c r="CC45" i="6"/>
  <c r="BS45" i="6"/>
  <c r="BJ45" i="6"/>
  <c r="AZ45" i="6"/>
  <c r="AQ45" i="6"/>
  <c r="AG45" i="6"/>
  <c r="X45" i="6"/>
  <c r="JC45" i="6"/>
  <c r="IS45" i="6"/>
  <c r="IJ45" i="6"/>
  <c r="HW45" i="6"/>
  <c r="HL45" i="6"/>
  <c r="HA45" i="6"/>
  <c r="GP45" i="6"/>
  <c r="GG45" i="6"/>
  <c r="FU45" i="6"/>
  <c r="FG45" i="6"/>
  <c r="EW45" i="6"/>
  <c r="EJ45" i="6"/>
  <c r="DX45" i="6"/>
  <c r="DO45" i="6"/>
  <c r="DF45" i="6"/>
  <c r="CV45" i="6"/>
  <c r="CJ45" i="6"/>
  <c r="CB45" i="6"/>
  <c r="BR45" i="6"/>
  <c r="BH45" i="6"/>
  <c r="AY45" i="6"/>
  <c r="AP45" i="6"/>
  <c r="AF45" i="6"/>
  <c r="W45" i="6"/>
  <c r="JJ45" i="6"/>
  <c r="IZ45" i="6"/>
  <c r="IQ45" i="6"/>
  <c r="IH45" i="6"/>
  <c r="HT45" i="6"/>
  <c r="HJ45" i="6"/>
  <c r="GX45" i="6"/>
  <c r="GN45" i="6"/>
  <c r="FS45" i="6"/>
  <c r="FE45" i="6"/>
  <c r="ER45" i="6"/>
  <c r="EF45" i="6"/>
  <c r="DV45" i="6"/>
  <c r="DM45" i="6"/>
  <c r="DC45" i="6"/>
  <c r="CR45" i="6"/>
  <c r="CH45" i="6"/>
  <c r="BY45" i="6"/>
  <c r="BP45" i="6"/>
  <c r="BF45" i="6"/>
  <c r="AV45" i="6"/>
  <c r="AM45" i="6"/>
  <c r="AD45" i="6"/>
  <c r="HK45" i="6"/>
  <c r="DW45" i="6"/>
  <c r="AW45" i="6"/>
  <c r="DN45" i="6"/>
  <c r="AO45" i="6"/>
  <c r="GO45" i="6"/>
  <c r="AE45" i="6"/>
  <c r="JK45" i="6"/>
  <c r="GF45" i="6"/>
  <c r="CS45" i="6"/>
  <c r="V45" i="6"/>
  <c r="JB45" i="6"/>
  <c r="FT45" i="6"/>
  <c r="CI45" i="6"/>
  <c r="HU45" i="6"/>
  <c r="EG45" i="6"/>
  <c r="BG45" i="6"/>
  <c r="BZ45" i="6"/>
  <c r="N45" i="6"/>
  <c r="BQ45" i="6"/>
  <c r="IR45" i="6"/>
  <c r="II45" i="6"/>
  <c r="FF45" i="6"/>
  <c r="ES45" i="6"/>
  <c r="JI53" i="6"/>
  <c r="IY53" i="6"/>
  <c r="IP53" i="6"/>
  <c r="IG53" i="6"/>
  <c r="HS53" i="6"/>
  <c r="HG53" i="6"/>
  <c r="GW53" i="6"/>
  <c r="GC53" i="6"/>
  <c r="FP53" i="6"/>
  <c r="FD53" i="6"/>
  <c r="EQ53" i="6"/>
  <c r="EE53" i="6"/>
  <c r="DT53" i="6"/>
  <c r="DK53" i="6"/>
  <c r="DB53" i="6"/>
  <c r="CP53" i="6"/>
  <c r="CG53" i="6"/>
  <c r="BX53" i="6"/>
  <c r="BO53" i="6"/>
  <c r="BE53" i="6"/>
  <c r="AU53" i="6"/>
  <c r="AL53" i="6"/>
  <c r="AC53" i="6"/>
  <c r="JH53" i="6"/>
  <c r="IX53" i="6"/>
  <c r="IO53" i="6"/>
  <c r="HQ53" i="6"/>
  <c r="HE53" i="6"/>
  <c r="GB53" i="6"/>
  <c r="FO53" i="6"/>
  <c r="FC53" i="6"/>
  <c r="EP53" i="6"/>
  <c r="ED53" i="6"/>
  <c r="DS53" i="6"/>
  <c r="DJ53" i="6"/>
  <c r="CZ53" i="6"/>
  <c r="CO53" i="6"/>
  <c r="CF53" i="6"/>
  <c r="BW53" i="6"/>
  <c r="BM53" i="6"/>
  <c r="BC53" i="6"/>
  <c r="AT53" i="6"/>
  <c r="AK53" i="6"/>
  <c r="AB53" i="6"/>
  <c r="R53" i="6"/>
  <c r="JF53" i="6"/>
  <c r="IW53" i="6"/>
  <c r="IN53" i="6"/>
  <c r="IC53" i="6"/>
  <c r="HP53" i="6"/>
  <c r="HD53" i="6"/>
  <c r="GJ53" i="6"/>
  <c r="GA53" i="6"/>
  <c r="FN53" i="6"/>
  <c r="EZ53" i="6"/>
  <c r="EM53" i="6"/>
  <c r="EC53" i="6"/>
  <c r="DR53" i="6"/>
  <c r="DI53" i="6"/>
  <c r="CY53" i="6"/>
  <c r="CN53" i="6"/>
  <c r="CE53" i="6"/>
  <c r="BU53" i="6"/>
  <c r="BL53" i="6"/>
  <c r="BB53" i="6"/>
  <c r="AS53" i="6"/>
  <c r="AJ53" i="6"/>
  <c r="Z53" i="6"/>
  <c r="Q53" i="6"/>
  <c r="JE53" i="6"/>
  <c r="IV53" i="6"/>
  <c r="IM53" i="6"/>
  <c r="HZ53" i="6"/>
  <c r="HO53" i="6"/>
  <c r="HC53" i="6"/>
  <c r="GI53" i="6"/>
  <c r="FY53" i="6"/>
  <c r="FM53" i="6"/>
  <c r="EY53" i="6"/>
  <c r="EL53" i="6"/>
  <c r="DZ53" i="6"/>
  <c r="DQ53" i="6"/>
  <c r="CX53" i="6"/>
  <c r="CM53" i="6"/>
  <c r="CD53" i="6"/>
  <c r="BT53" i="6"/>
  <c r="BK53" i="6"/>
  <c r="BA53" i="6"/>
  <c r="AR53" i="6"/>
  <c r="AH53" i="6"/>
  <c r="Y53" i="6"/>
  <c r="P53" i="6"/>
  <c r="JD53" i="6"/>
  <c r="IT53" i="6"/>
  <c r="HX53" i="6"/>
  <c r="HM53" i="6"/>
  <c r="HB53" i="6"/>
  <c r="GS53" i="6"/>
  <c r="GH53" i="6"/>
  <c r="FV53" i="6"/>
  <c r="FJ53" i="6"/>
  <c r="EX53" i="6"/>
  <c r="EK53" i="6"/>
  <c r="DY53" i="6"/>
  <c r="DP53" i="6"/>
  <c r="DG53" i="6"/>
  <c r="CW53" i="6"/>
  <c r="CL53" i="6"/>
  <c r="CC53" i="6"/>
  <c r="BS53" i="6"/>
  <c r="BJ53" i="6"/>
  <c r="AZ53" i="6"/>
  <c r="AQ53" i="6"/>
  <c r="AG53" i="6"/>
  <c r="X53" i="6"/>
  <c r="JC53" i="6"/>
  <c r="IS53" i="6"/>
  <c r="IJ53" i="6"/>
  <c r="HW53" i="6"/>
  <c r="HL53" i="6"/>
  <c r="HA53" i="6"/>
  <c r="GP53" i="6"/>
  <c r="GG53" i="6"/>
  <c r="FU53" i="6"/>
  <c r="FG53" i="6"/>
  <c r="EW53" i="6"/>
  <c r="EJ53" i="6"/>
  <c r="DX53" i="6"/>
  <c r="DO53" i="6"/>
  <c r="DF53" i="6"/>
  <c r="CV53" i="6"/>
  <c r="CJ53" i="6"/>
  <c r="CB53" i="6"/>
  <c r="BR53" i="6"/>
  <c r="BH53" i="6"/>
  <c r="AY53" i="6"/>
  <c r="AP53" i="6"/>
  <c r="AF53" i="6"/>
  <c r="W53" i="6"/>
  <c r="JJ53" i="6"/>
  <c r="IZ53" i="6"/>
  <c r="IQ53" i="6"/>
  <c r="IH53" i="6"/>
  <c r="HT53" i="6"/>
  <c r="HJ53" i="6"/>
  <c r="GX53" i="6"/>
  <c r="GN53" i="6"/>
  <c r="FS53" i="6"/>
  <c r="FE53" i="6"/>
  <c r="ER53" i="6"/>
  <c r="EF53" i="6"/>
  <c r="DV53" i="6"/>
  <c r="DM53" i="6"/>
  <c r="DC53" i="6"/>
  <c r="CR53" i="6"/>
  <c r="CH53" i="6"/>
  <c r="BY53" i="6"/>
  <c r="BP53" i="6"/>
  <c r="BF53" i="6"/>
  <c r="AV53" i="6"/>
  <c r="AM53" i="6"/>
  <c r="AD53" i="6"/>
  <c r="HK53" i="6"/>
  <c r="DW53" i="6"/>
  <c r="AW53" i="6"/>
  <c r="DN53" i="6"/>
  <c r="AO53" i="6"/>
  <c r="GO53" i="6"/>
  <c r="AE53" i="6"/>
  <c r="JK53" i="6"/>
  <c r="GF53" i="6"/>
  <c r="CS53" i="6"/>
  <c r="V53" i="6"/>
  <c r="JB53" i="6"/>
  <c r="FT53" i="6"/>
  <c r="CI53" i="6"/>
  <c r="HU53" i="6"/>
  <c r="EG53" i="6"/>
  <c r="BG53" i="6"/>
  <c r="N53" i="6"/>
  <c r="IR53" i="6"/>
  <c r="II53" i="6"/>
  <c r="FF53" i="6"/>
  <c r="ES53" i="6"/>
  <c r="BZ53" i="6"/>
  <c r="BQ53" i="6"/>
  <c r="JI61" i="6"/>
  <c r="IY61" i="6"/>
  <c r="IP61" i="6"/>
  <c r="IG61" i="6"/>
  <c r="HS61" i="6"/>
  <c r="HG61" i="6"/>
  <c r="GW61" i="6"/>
  <c r="GC61" i="6"/>
  <c r="FP61" i="6"/>
  <c r="FD61" i="6"/>
  <c r="EQ61" i="6"/>
  <c r="EE61" i="6"/>
  <c r="DT61" i="6"/>
  <c r="DK61" i="6"/>
  <c r="DB61" i="6"/>
  <c r="CP61" i="6"/>
  <c r="CG61" i="6"/>
  <c r="BX61" i="6"/>
  <c r="BO61" i="6"/>
  <c r="BE61" i="6"/>
  <c r="AU61" i="6"/>
  <c r="AL61" i="6"/>
  <c r="AC61" i="6"/>
  <c r="JH61" i="6"/>
  <c r="IX61" i="6"/>
  <c r="IO61" i="6"/>
  <c r="HQ61" i="6"/>
  <c r="HE61" i="6"/>
  <c r="GB61" i="6"/>
  <c r="FO61" i="6"/>
  <c r="FC61" i="6"/>
  <c r="EP61" i="6"/>
  <c r="ED61" i="6"/>
  <c r="DS61" i="6"/>
  <c r="DJ61" i="6"/>
  <c r="CZ61" i="6"/>
  <c r="CO61" i="6"/>
  <c r="CF61" i="6"/>
  <c r="BW61" i="6"/>
  <c r="BM61" i="6"/>
  <c r="BC61" i="6"/>
  <c r="AT61" i="6"/>
  <c r="AK61" i="6"/>
  <c r="AB61" i="6"/>
  <c r="R61" i="6"/>
  <c r="JF61" i="6"/>
  <c r="IW61" i="6"/>
  <c r="IN61" i="6"/>
  <c r="IC61" i="6"/>
  <c r="HP61" i="6"/>
  <c r="HD61" i="6"/>
  <c r="GJ61" i="6"/>
  <c r="GA61" i="6"/>
  <c r="FN61" i="6"/>
  <c r="EZ61" i="6"/>
  <c r="EM61" i="6"/>
  <c r="EC61" i="6"/>
  <c r="DR61" i="6"/>
  <c r="DI61" i="6"/>
  <c r="CY61" i="6"/>
  <c r="CN61" i="6"/>
  <c r="CE61" i="6"/>
  <c r="BU61" i="6"/>
  <c r="BL61" i="6"/>
  <c r="BB61" i="6"/>
  <c r="AS61" i="6"/>
  <c r="AJ61" i="6"/>
  <c r="Z61" i="6"/>
  <c r="Q61" i="6"/>
  <c r="JE61" i="6"/>
  <c r="IV61" i="6"/>
  <c r="IM61" i="6"/>
  <c r="HZ61" i="6"/>
  <c r="HO61" i="6"/>
  <c r="HC61" i="6"/>
  <c r="GI61" i="6"/>
  <c r="FY61" i="6"/>
  <c r="FM61" i="6"/>
  <c r="EY61" i="6"/>
  <c r="EL61" i="6"/>
  <c r="DZ61" i="6"/>
  <c r="DQ61" i="6"/>
  <c r="CX61" i="6"/>
  <c r="CM61" i="6"/>
  <c r="CD61" i="6"/>
  <c r="BT61" i="6"/>
  <c r="BK61" i="6"/>
  <c r="BA61" i="6"/>
  <c r="AR61" i="6"/>
  <c r="AH61" i="6"/>
  <c r="Y61" i="6"/>
  <c r="P61" i="6"/>
  <c r="JD61" i="6"/>
  <c r="IT61" i="6"/>
  <c r="HX61" i="6"/>
  <c r="HM61" i="6"/>
  <c r="HB61" i="6"/>
  <c r="GS61" i="6"/>
  <c r="GH61" i="6"/>
  <c r="FV61" i="6"/>
  <c r="FJ61" i="6"/>
  <c r="EX61" i="6"/>
  <c r="EK61" i="6"/>
  <c r="DY61" i="6"/>
  <c r="DP61" i="6"/>
  <c r="DG61" i="6"/>
  <c r="CW61" i="6"/>
  <c r="CL61" i="6"/>
  <c r="CC61" i="6"/>
  <c r="BS61" i="6"/>
  <c r="BJ61" i="6"/>
  <c r="AZ61" i="6"/>
  <c r="AQ61" i="6"/>
  <c r="AG61" i="6"/>
  <c r="X61" i="6"/>
  <c r="JC61" i="6"/>
  <c r="IS61" i="6"/>
  <c r="IJ61" i="6"/>
  <c r="HW61" i="6"/>
  <c r="HL61" i="6"/>
  <c r="HA61" i="6"/>
  <c r="GP61" i="6"/>
  <c r="GG61" i="6"/>
  <c r="FU61" i="6"/>
  <c r="FG61" i="6"/>
  <c r="EW61" i="6"/>
  <c r="EJ61" i="6"/>
  <c r="DX61" i="6"/>
  <c r="DO61" i="6"/>
  <c r="DF61" i="6"/>
  <c r="CV61" i="6"/>
  <c r="CJ61" i="6"/>
  <c r="CB61" i="6"/>
  <c r="BR61" i="6"/>
  <c r="BH61" i="6"/>
  <c r="AY61" i="6"/>
  <c r="AP61" i="6"/>
  <c r="AF61" i="6"/>
  <c r="W61" i="6"/>
  <c r="JJ61" i="6"/>
  <c r="IZ61" i="6"/>
  <c r="IQ61" i="6"/>
  <c r="IH61" i="6"/>
  <c r="HT61" i="6"/>
  <c r="HJ61" i="6"/>
  <c r="GX61" i="6"/>
  <c r="GN61" i="6"/>
  <c r="FS61" i="6"/>
  <c r="FE61" i="6"/>
  <c r="ER61" i="6"/>
  <c r="EF61" i="6"/>
  <c r="DV61" i="6"/>
  <c r="DM61" i="6"/>
  <c r="DC61" i="6"/>
  <c r="CR61" i="6"/>
  <c r="CH61" i="6"/>
  <c r="BY61" i="6"/>
  <c r="BP61" i="6"/>
  <c r="BF61" i="6"/>
  <c r="AV61" i="6"/>
  <c r="AM61" i="6"/>
  <c r="AD61" i="6"/>
  <c r="HK61" i="6"/>
  <c r="DW61" i="6"/>
  <c r="AW61" i="6"/>
  <c r="DN61" i="6"/>
  <c r="AO61" i="6"/>
  <c r="GO61" i="6"/>
  <c r="AE61" i="6"/>
  <c r="JK61" i="6"/>
  <c r="GF61" i="6"/>
  <c r="CS61" i="6"/>
  <c r="V61" i="6"/>
  <c r="JB61" i="6"/>
  <c r="FT61" i="6"/>
  <c r="CI61" i="6"/>
  <c r="HU61" i="6"/>
  <c r="EG61" i="6"/>
  <c r="BG61" i="6"/>
  <c r="IR61" i="6"/>
  <c r="N61" i="6"/>
  <c r="II61" i="6"/>
  <c r="FF61" i="6"/>
  <c r="ES61" i="6"/>
  <c r="BZ61" i="6"/>
  <c r="BQ61" i="6"/>
  <c r="JK69" i="6"/>
  <c r="JB69" i="6"/>
  <c r="IR69" i="6"/>
  <c r="II69" i="6"/>
  <c r="HU69" i="6"/>
  <c r="HK69" i="6"/>
  <c r="GO69" i="6"/>
  <c r="GF69" i="6"/>
  <c r="FT69" i="6"/>
  <c r="FF69" i="6"/>
  <c r="ES69" i="6"/>
  <c r="EG69" i="6"/>
  <c r="DW69" i="6"/>
  <c r="DN69" i="6"/>
  <c r="CS69" i="6"/>
  <c r="CI69" i="6"/>
  <c r="BZ69" i="6"/>
  <c r="BQ69" i="6"/>
  <c r="BG69" i="6"/>
  <c r="AW69" i="6"/>
  <c r="AO69" i="6"/>
  <c r="AE69" i="6"/>
  <c r="V69" i="6"/>
  <c r="JJ69" i="6"/>
  <c r="IZ69" i="6"/>
  <c r="IQ69" i="6"/>
  <c r="IH69" i="6"/>
  <c r="HT69" i="6"/>
  <c r="HJ69" i="6"/>
  <c r="GX69" i="6"/>
  <c r="GN69" i="6"/>
  <c r="FS69" i="6"/>
  <c r="FE69" i="6"/>
  <c r="ER69" i="6"/>
  <c r="EF69" i="6"/>
  <c r="DV69" i="6"/>
  <c r="DM69" i="6"/>
  <c r="DC69" i="6"/>
  <c r="CR69" i="6"/>
  <c r="CH69" i="6"/>
  <c r="BY69" i="6"/>
  <c r="BP69" i="6"/>
  <c r="BF69" i="6"/>
  <c r="AV69" i="6"/>
  <c r="AM69" i="6"/>
  <c r="AD69" i="6"/>
  <c r="JI69" i="6"/>
  <c r="IY69" i="6"/>
  <c r="IP69" i="6"/>
  <c r="IG69" i="6"/>
  <c r="HS69" i="6"/>
  <c r="HG69" i="6"/>
  <c r="GW69" i="6"/>
  <c r="GC69" i="6"/>
  <c r="FP69" i="6"/>
  <c r="FD69" i="6"/>
  <c r="EQ69" i="6"/>
  <c r="EE69" i="6"/>
  <c r="DT69" i="6"/>
  <c r="DK69" i="6"/>
  <c r="DB69" i="6"/>
  <c r="CP69" i="6"/>
  <c r="CG69" i="6"/>
  <c r="BX69" i="6"/>
  <c r="BO69" i="6"/>
  <c r="BE69" i="6"/>
  <c r="AU69" i="6"/>
  <c r="AL69" i="6"/>
  <c r="AC69" i="6"/>
  <c r="JH69" i="6"/>
  <c r="IX69" i="6"/>
  <c r="IO69" i="6"/>
  <c r="HQ69" i="6"/>
  <c r="HE69" i="6"/>
  <c r="GB69" i="6"/>
  <c r="FO69" i="6"/>
  <c r="FC69" i="6"/>
  <c r="EP69" i="6"/>
  <c r="ED69" i="6"/>
  <c r="DS69" i="6"/>
  <c r="DJ69" i="6"/>
  <c r="CZ69" i="6"/>
  <c r="CO69" i="6"/>
  <c r="CF69" i="6"/>
  <c r="BW69" i="6"/>
  <c r="BM69" i="6"/>
  <c r="BC69" i="6"/>
  <c r="AT69" i="6"/>
  <c r="AK69" i="6"/>
  <c r="AB69" i="6"/>
  <c r="R69" i="6"/>
  <c r="JF69" i="6"/>
  <c r="IW69" i="6"/>
  <c r="IN69" i="6"/>
  <c r="IC69" i="6"/>
  <c r="HP69" i="6"/>
  <c r="HD69" i="6"/>
  <c r="GJ69" i="6"/>
  <c r="GA69" i="6"/>
  <c r="FN69" i="6"/>
  <c r="EZ69" i="6"/>
  <c r="EM69" i="6"/>
  <c r="EC69" i="6"/>
  <c r="DR69" i="6"/>
  <c r="DI69" i="6"/>
  <c r="CY69" i="6"/>
  <c r="CN69" i="6"/>
  <c r="CE69" i="6"/>
  <c r="BU69" i="6"/>
  <c r="BL69" i="6"/>
  <c r="BB69" i="6"/>
  <c r="AS69" i="6"/>
  <c r="AJ69" i="6"/>
  <c r="Z69" i="6"/>
  <c r="Q69" i="6"/>
  <c r="JC69" i="6"/>
  <c r="IS69" i="6"/>
  <c r="IJ69" i="6"/>
  <c r="HW69" i="6"/>
  <c r="HL69" i="6"/>
  <c r="HA69" i="6"/>
  <c r="GP69" i="6"/>
  <c r="GG69" i="6"/>
  <c r="FU69" i="6"/>
  <c r="FG69" i="6"/>
  <c r="EW69" i="6"/>
  <c r="EJ69" i="6"/>
  <c r="DX69" i="6"/>
  <c r="DO69" i="6"/>
  <c r="DF69" i="6"/>
  <c r="CV69" i="6"/>
  <c r="CJ69" i="6"/>
  <c r="CB69" i="6"/>
  <c r="BR69" i="6"/>
  <c r="BH69" i="6"/>
  <c r="AY69" i="6"/>
  <c r="AP69" i="6"/>
  <c r="AF69" i="6"/>
  <c r="W69" i="6"/>
  <c r="IM69" i="6"/>
  <c r="EY69" i="6"/>
  <c r="BT69" i="6"/>
  <c r="AH69" i="6"/>
  <c r="GS69" i="6"/>
  <c r="EX69" i="6"/>
  <c r="DG69" i="6"/>
  <c r="BS69" i="6"/>
  <c r="AG69" i="6"/>
  <c r="HZ69" i="6"/>
  <c r="GI69" i="6"/>
  <c r="EL69" i="6"/>
  <c r="CX69" i="6"/>
  <c r="BK69" i="6"/>
  <c r="Y69" i="6"/>
  <c r="HX69" i="6"/>
  <c r="GH69" i="6"/>
  <c r="EK69" i="6"/>
  <c r="CW69" i="6"/>
  <c r="BJ69" i="6"/>
  <c r="X69" i="6"/>
  <c r="JE69" i="6"/>
  <c r="HO69" i="6"/>
  <c r="FY69" i="6"/>
  <c r="DZ69" i="6"/>
  <c r="CM69" i="6"/>
  <c r="BA69" i="6"/>
  <c r="P69" i="6"/>
  <c r="JD69" i="6"/>
  <c r="HM69" i="6"/>
  <c r="FV69" i="6"/>
  <c r="DY69" i="6"/>
  <c r="CL69" i="6"/>
  <c r="AZ69" i="6"/>
  <c r="IT69" i="6"/>
  <c r="HB69" i="6"/>
  <c r="FJ69" i="6"/>
  <c r="DP69" i="6"/>
  <c r="CC69" i="6"/>
  <c r="AQ69" i="6"/>
  <c r="CD69" i="6"/>
  <c r="AR69" i="6"/>
  <c r="IV69" i="6"/>
  <c r="DQ69" i="6"/>
  <c r="N69" i="6"/>
  <c r="HC69" i="6"/>
  <c r="FM69" i="6"/>
  <c r="JH77" i="6"/>
  <c r="IX77" i="6"/>
  <c r="IO77" i="6"/>
  <c r="HQ77" i="6"/>
  <c r="HE77" i="6"/>
  <c r="GB77" i="6"/>
  <c r="FO77" i="6"/>
  <c r="FC77" i="6"/>
  <c r="EP77" i="6"/>
  <c r="ED77" i="6"/>
  <c r="DS77" i="6"/>
  <c r="DJ77" i="6"/>
  <c r="CZ77" i="6"/>
  <c r="CO77" i="6"/>
  <c r="CF77" i="6"/>
  <c r="BW77" i="6"/>
  <c r="BM77" i="6"/>
  <c r="BC77" i="6"/>
  <c r="AT77" i="6"/>
  <c r="AK77" i="6"/>
  <c r="AB77" i="6"/>
  <c r="R77" i="6"/>
  <c r="JF77" i="6"/>
  <c r="IW77" i="6"/>
  <c r="IN77" i="6"/>
  <c r="IC77" i="6"/>
  <c r="HP77" i="6"/>
  <c r="HD77" i="6"/>
  <c r="GJ77" i="6"/>
  <c r="GA77" i="6"/>
  <c r="FN77" i="6"/>
  <c r="EZ77" i="6"/>
  <c r="EM77" i="6"/>
  <c r="EC77" i="6"/>
  <c r="DR77" i="6"/>
  <c r="DI77" i="6"/>
  <c r="CY77" i="6"/>
  <c r="CN77" i="6"/>
  <c r="CE77" i="6"/>
  <c r="BU77" i="6"/>
  <c r="BL77" i="6"/>
  <c r="BB77" i="6"/>
  <c r="AS77" i="6"/>
  <c r="AJ77" i="6"/>
  <c r="Z77" i="6"/>
  <c r="Q77" i="6"/>
  <c r="JE77" i="6"/>
  <c r="IV77" i="6"/>
  <c r="IM77" i="6"/>
  <c r="HZ77" i="6"/>
  <c r="HO77" i="6"/>
  <c r="HC77" i="6"/>
  <c r="GI77" i="6"/>
  <c r="FY77" i="6"/>
  <c r="FM77" i="6"/>
  <c r="EY77" i="6"/>
  <c r="EL77" i="6"/>
  <c r="DZ77" i="6"/>
  <c r="DQ77" i="6"/>
  <c r="CX77" i="6"/>
  <c r="CM77" i="6"/>
  <c r="CD77" i="6"/>
  <c r="BT77" i="6"/>
  <c r="BK77" i="6"/>
  <c r="BA77" i="6"/>
  <c r="AR77" i="6"/>
  <c r="AH77" i="6"/>
  <c r="Y77" i="6"/>
  <c r="P77" i="6"/>
  <c r="JD77" i="6"/>
  <c r="IT77" i="6"/>
  <c r="HX77" i="6"/>
  <c r="HM77" i="6"/>
  <c r="HB77" i="6"/>
  <c r="GS77" i="6"/>
  <c r="GH77" i="6"/>
  <c r="FV77" i="6"/>
  <c r="FJ77" i="6"/>
  <c r="EX77" i="6"/>
  <c r="EK77" i="6"/>
  <c r="DY77" i="6"/>
  <c r="DP77" i="6"/>
  <c r="DG77" i="6"/>
  <c r="CW77" i="6"/>
  <c r="CL77" i="6"/>
  <c r="CC77" i="6"/>
  <c r="BS77" i="6"/>
  <c r="BJ77" i="6"/>
  <c r="AZ77" i="6"/>
  <c r="AQ77" i="6"/>
  <c r="AG77" i="6"/>
  <c r="X77" i="6"/>
  <c r="JC77" i="6"/>
  <c r="IS77" i="6"/>
  <c r="IJ77" i="6"/>
  <c r="HW77" i="6"/>
  <c r="HL77" i="6"/>
  <c r="HA77" i="6"/>
  <c r="GP77" i="6"/>
  <c r="GG77" i="6"/>
  <c r="FU77" i="6"/>
  <c r="FG77" i="6"/>
  <c r="EW77" i="6"/>
  <c r="EJ77" i="6"/>
  <c r="DX77" i="6"/>
  <c r="DO77" i="6"/>
  <c r="DF77" i="6"/>
  <c r="CV77" i="6"/>
  <c r="CJ77" i="6"/>
  <c r="CB77" i="6"/>
  <c r="BR77" i="6"/>
  <c r="BH77" i="6"/>
  <c r="AY77" i="6"/>
  <c r="AP77" i="6"/>
  <c r="AF77" i="6"/>
  <c r="W77" i="6"/>
  <c r="JI77" i="6"/>
  <c r="IY77" i="6"/>
  <c r="IP77" i="6"/>
  <c r="IG77" i="6"/>
  <c r="HS77" i="6"/>
  <c r="HG77" i="6"/>
  <c r="GW77" i="6"/>
  <c r="GC77" i="6"/>
  <c r="FP77" i="6"/>
  <c r="FD77" i="6"/>
  <c r="EQ77" i="6"/>
  <c r="EE77" i="6"/>
  <c r="DT77" i="6"/>
  <c r="DK77" i="6"/>
  <c r="DB77" i="6"/>
  <c r="CP77" i="6"/>
  <c r="CG77" i="6"/>
  <c r="BX77" i="6"/>
  <c r="BO77" i="6"/>
  <c r="BE77" i="6"/>
  <c r="AU77" i="6"/>
  <c r="AL77" i="6"/>
  <c r="AC77" i="6"/>
  <c r="IR77" i="6"/>
  <c r="FF77" i="6"/>
  <c r="DN77" i="6"/>
  <c r="BZ77" i="6"/>
  <c r="AO77" i="6"/>
  <c r="IQ77" i="6"/>
  <c r="GX77" i="6"/>
  <c r="FE77" i="6"/>
  <c r="DM77" i="6"/>
  <c r="BY77" i="6"/>
  <c r="AM77" i="6"/>
  <c r="II77" i="6"/>
  <c r="GO77" i="6"/>
  <c r="ES77" i="6"/>
  <c r="BQ77" i="6"/>
  <c r="AE77" i="6"/>
  <c r="IH77" i="6"/>
  <c r="GN77" i="6"/>
  <c r="ER77" i="6"/>
  <c r="DC77" i="6"/>
  <c r="BP77" i="6"/>
  <c r="AD77" i="6"/>
  <c r="JK77" i="6"/>
  <c r="HU77" i="6"/>
  <c r="GF77" i="6"/>
  <c r="EG77" i="6"/>
  <c r="CS77" i="6"/>
  <c r="BG77" i="6"/>
  <c r="V77" i="6"/>
  <c r="JJ77" i="6"/>
  <c r="HT77" i="6"/>
  <c r="EF77" i="6"/>
  <c r="CR77" i="6"/>
  <c r="BF77" i="6"/>
  <c r="IZ77" i="6"/>
  <c r="HJ77" i="6"/>
  <c r="FS77" i="6"/>
  <c r="DV77" i="6"/>
  <c r="CH77" i="6"/>
  <c r="AV77" i="6"/>
  <c r="JB77" i="6"/>
  <c r="HK77" i="6"/>
  <c r="FT77" i="6"/>
  <c r="AW77" i="6"/>
  <c r="N77" i="6"/>
  <c r="DW77" i="6"/>
  <c r="CI77" i="6"/>
  <c r="JH85" i="6"/>
  <c r="IX85" i="6"/>
  <c r="IO85" i="6"/>
  <c r="HQ85" i="6"/>
  <c r="HE85" i="6"/>
  <c r="GB85" i="6"/>
  <c r="FO85" i="6"/>
  <c r="FC85" i="6"/>
  <c r="EP85" i="6"/>
  <c r="ED85" i="6"/>
  <c r="DS85" i="6"/>
  <c r="DJ85" i="6"/>
  <c r="CZ85" i="6"/>
  <c r="CO85" i="6"/>
  <c r="CF85" i="6"/>
  <c r="BW85" i="6"/>
  <c r="BM85" i="6"/>
  <c r="BC85" i="6"/>
  <c r="AT85" i="6"/>
  <c r="AK85" i="6"/>
  <c r="AB85" i="6"/>
  <c r="R85" i="6"/>
  <c r="JF85" i="6"/>
  <c r="IW85" i="6"/>
  <c r="IN85" i="6"/>
  <c r="IC85" i="6"/>
  <c r="HP85" i="6"/>
  <c r="HD85" i="6"/>
  <c r="GJ85" i="6"/>
  <c r="GA85" i="6"/>
  <c r="FN85" i="6"/>
  <c r="EZ85" i="6"/>
  <c r="EM85" i="6"/>
  <c r="EC85" i="6"/>
  <c r="DR85" i="6"/>
  <c r="DI85" i="6"/>
  <c r="CY85" i="6"/>
  <c r="CN85" i="6"/>
  <c r="CE85" i="6"/>
  <c r="BU85" i="6"/>
  <c r="BL85" i="6"/>
  <c r="BB85" i="6"/>
  <c r="AS85" i="6"/>
  <c r="AJ85" i="6"/>
  <c r="Z85" i="6"/>
  <c r="Q85" i="6"/>
  <c r="JE85" i="6"/>
  <c r="IV85" i="6"/>
  <c r="IM85" i="6"/>
  <c r="HZ85" i="6"/>
  <c r="HO85" i="6"/>
  <c r="HC85" i="6"/>
  <c r="GI85" i="6"/>
  <c r="FY85" i="6"/>
  <c r="FM85" i="6"/>
  <c r="EY85" i="6"/>
  <c r="EL85" i="6"/>
  <c r="DZ85" i="6"/>
  <c r="DQ85" i="6"/>
  <c r="CX85" i="6"/>
  <c r="CM85" i="6"/>
  <c r="CD85" i="6"/>
  <c r="BT85" i="6"/>
  <c r="BK85" i="6"/>
  <c r="BA85" i="6"/>
  <c r="AR85" i="6"/>
  <c r="AH85" i="6"/>
  <c r="Y85" i="6"/>
  <c r="P85" i="6"/>
  <c r="JD85" i="6"/>
  <c r="IT85" i="6"/>
  <c r="HX85" i="6"/>
  <c r="HM85" i="6"/>
  <c r="HB85" i="6"/>
  <c r="GS85" i="6"/>
  <c r="GH85" i="6"/>
  <c r="FV85" i="6"/>
  <c r="FJ85" i="6"/>
  <c r="EX85" i="6"/>
  <c r="EK85" i="6"/>
  <c r="DY85" i="6"/>
  <c r="DP85" i="6"/>
  <c r="DG85" i="6"/>
  <c r="CW85" i="6"/>
  <c r="CL85" i="6"/>
  <c r="CC85" i="6"/>
  <c r="BS85" i="6"/>
  <c r="BJ85" i="6"/>
  <c r="AZ85" i="6"/>
  <c r="AQ85" i="6"/>
  <c r="AG85" i="6"/>
  <c r="X85" i="6"/>
  <c r="JC85" i="6"/>
  <c r="IS85" i="6"/>
  <c r="IJ85" i="6"/>
  <c r="HW85" i="6"/>
  <c r="HL85" i="6"/>
  <c r="HA85" i="6"/>
  <c r="GP85" i="6"/>
  <c r="GG85" i="6"/>
  <c r="FU85" i="6"/>
  <c r="FG85" i="6"/>
  <c r="EW85" i="6"/>
  <c r="EJ85" i="6"/>
  <c r="DX85" i="6"/>
  <c r="DO85" i="6"/>
  <c r="DF85" i="6"/>
  <c r="CV85" i="6"/>
  <c r="CJ85" i="6"/>
  <c r="CB85" i="6"/>
  <c r="BR85" i="6"/>
  <c r="BH85" i="6"/>
  <c r="AY85" i="6"/>
  <c r="AP85" i="6"/>
  <c r="AF85" i="6"/>
  <c r="W85" i="6"/>
  <c r="JI85" i="6"/>
  <c r="IY85" i="6"/>
  <c r="IP85" i="6"/>
  <c r="IG85" i="6"/>
  <c r="HS85" i="6"/>
  <c r="HG85" i="6"/>
  <c r="GW85" i="6"/>
  <c r="GC85" i="6"/>
  <c r="FP85" i="6"/>
  <c r="FD85" i="6"/>
  <c r="EQ85" i="6"/>
  <c r="EE85" i="6"/>
  <c r="DT85" i="6"/>
  <c r="DK85" i="6"/>
  <c r="DB85" i="6"/>
  <c r="CP85" i="6"/>
  <c r="CG85" i="6"/>
  <c r="BX85" i="6"/>
  <c r="BO85" i="6"/>
  <c r="BE85" i="6"/>
  <c r="AU85" i="6"/>
  <c r="AL85" i="6"/>
  <c r="AC85" i="6"/>
  <c r="IR85" i="6"/>
  <c r="FF85" i="6"/>
  <c r="DN85" i="6"/>
  <c r="BZ85" i="6"/>
  <c r="AO85" i="6"/>
  <c r="IQ85" i="6"/>
  <c r="GX85" i="6"/>
  <c r="FE85" i="6"/>
  <c r="DM85" i="6"/>
  <c r="BY85" i="6"/>
  <c r="AM85" i="6"/>
  <c r="II85" i="6"/>
  <c r="GO85" i="6"/>
  <c r="ES85" i="6"/>
  <c r="BQ85" i="6"/>
  <c r="AE85" i="6"/>
  <c r="IH85" i="6"/>
  <c r="GN85" i="6"/>
  <c r="ER85" i="6"/>
  <c r="DC85" i="6"/>
  <c r="BP85" i="6"/>
  <c r="AD85" i="6"/>
  <c r="JK85" i="6"/>
  <c r="HU85" i="6"/>
  <c r="GF85" i="6"/>
  <c r="EG85" i="6"/>
  <c r="CS85" i="6"/>
  <c r="BG85" i="6"/>
  <c r="V85" i="6"/>
  <c r="JJ85" i="6"/>
  <c r="HT85" i="6"/>
  <c r="EF85" i="6"/>
  <c r="CR85" i="6"/>
  <c r="BF85" i="6"/>
  <c r="IZ85" i="6"/>
  <c r="HJ85" i="6"/>
  <c r="FS85" i="6"/>
  <c r="DV85" i="6"/>
  <c r="CH85" i="6"/>
  <c r="AV85" i="6"/>
  <c r="JB85" i="6"/>
  <c r="HK85" i="6"/>
  <c r="FT85" i="6"/>
  <c r="DW85" i="6"/>
  <c r="CI85" i="6"/>
  <c r="N85" i="6"/>
  <c r="AW85" i="6"/>
  <c r="JF93" i="6"/>
  <c r="IW93" i="6"/>
  <c r="IN93" i="6"/>
  <c r="IC93" i="6"/>
  <c r="HP93" i="6"/>
  <c r="HD93" i="6"/>
  <c r="GJ93" i="6"/>
  <c r="GA93" i="6"/>
  <c r="FN93" i="6"/>
  <c r="EZ93" i="6"/>
  <c r="EM93" i="6"/>
  <c r="EC93" i="6"/>
  <c r="DR93" i="6"/>
  <c r="DI93" i="6"/>
  <c r="CY93" i="6"/>
  <c r="CN93" i="6"/>
  <c r="CE93" i="6"/>
  <c r="BU93" i="6"/>
  <c r="BL93" i="6"/>
  <c r="BB93" i="6"/>
  <c r="AS93" i="6"/>
  <c r="AJ93" i="6"/>
  <c r="Z93" i="6"/>
  <c r="Q93" i="6"/>
  <c r="JE93" i="6"/>
  <c r="IV93" i="6"/>
  <c r="IM93" i="6"/>
  <c r="HZ93" i="6"/>
  <c r="HO93" i="6"/>
  <c r="HC93" i="6"/>
  <c r="GI93" i="6"/>
  <c r="FY93" i="6"/>
  <c r="FM93" i="6"/>
  <c r="EY93" i="6"/>
  <c r="EL93" i="6"/>
  <c r="DZ93" i="6"/>
  <c r="DQ93" i="6"/>
  <c r="CX93" i="6"/>
  <c r="CM93" i="6"/>
  <c r="CD93" i="6"/>
  <c r="BT93" i="6"/>
  <c r="BK93" i="6"/>
  <c r="BA93" i="6"/>
  <c r="AR93" i="6"/>
  <c r="AH93" i="6"/>
  <c r="Y93" i="6"/>
  <c r="P93" i="6"/>
  <c r="JD93" i="6"/>
  <c r="IT93" i="6"/>
  <c r="HX93" i="6"/>
  <c r="HM93" i="6"/>
  <c r="HB93" i="6"/>
  <c r="GS93" i="6"/>
  <c r="GH93" i="6"/>
  <c r="FV93" i="6"/>
  <c r="FJ93" i="6"/>
  <c r="EX93" i="6"/>
  <c r="EK93" i="6"/>
  <c r="DY93" i="6"/>
  <c r="DP93" i="6"/>
  <c r="DG93" i="6"/>
  <c r="CW93" i="6"/>
  <c r="CL93" i="6"/>
  <c r="CC93" i="6"/>
  <c r="BS93" i="6"/>
  <c r="BJ93" i="6"/>
  <c r="AZ93" i="6"/>
  <c r="AQ93" i="6"/>
  <c r="AG93" i="6"/>
  <c r="X93" i="6"/>
  <c r="JC93" i="6"/>
  <c r="IS93" i="6"/>
  <c r="IJ93" i="6"/>
  <c r="HW93" i="6"/>
  <c r="HL93" i="6"/>
  <c r="HA93" i="6"/>
  <c r="GP93" i="6"/>
  <c r="GG93" i="6"/>
  <c r="FU93" i="6"/>
  <c r="FG93" i="6"/>
  <c r="EW93" i="6"/>
  <c r="EJ93" i="6"/>
  <c r="DX93" i="6"/>
  <c r="DO93" i="6"/>
  <c r="DF93" i="6"/>
  <c r="CV93" i="6"/>
  <c r="CJ93" i="6"/>
  <c r="CB93" i="6"/>
  <c r="BR93" i="6"/>
  <c r="BH93" i="6"/>
  <c r="AY93" i="6"/>
  <c r="AP93" i="6"/>
  <c r="AF93" i="6"/>
  <c r="W93" i="6"/>
  <c r="JK93" i="6"/>
  <c r="JB93" i="6"/>
  <c r="IR93" i="6"/>
  <c r="II93" i="6"/>
  <c r="HU93" i="6"/>
  <c r="HK93" i="6"/>
  <c r="GO93" i="6"/>
  <c r="GF93" i="6"/>
  <c r="FT93" i="6"/>
  <c r="FF93" i="6"/>
  <c r="ES93" i="6"/>
  <c r="EG93" i="6"/>
  <c r="DW93" i="6"/>
  <c r="DN93" i="6"/>
  <c r="CS93" i="6"/>
  <c r="CI93" i="6"/>
  <c r="BZ93" i="6"/>
  <c r="BQ93" i="6"/>
  <c r="BG93" i="6"/>
  <c r="AW93" i="6"/>
  <c r="AO93" i="6"/>
  <c r="AE93" i="6"/>
  <c r="V93" i="6"/>
  <c r="JJ93" i="6"/>
  <c r="IZ93" i="6"/>
  <c r="IQ93" i="6"/>
  <c r="IH93" i="6"/>
  <c r="HT93" i="6"/>
  <c r="HJ93" i="6"/>
  <c r="GX93" i="6"/>
  <c r="GN93" i="6"/>
  <c r="FS93" i="6"/>
  <c r="FE93" i="6"/>
  <c r="ER93" i="6"/>
  <c r="EF93" i="6"/>
  <c r="DV93" i="6"/>
  <c r="DM93" i="6"/>
  <c r="DC93" i="6"/>
  <c r="CR93" i="6"/>
  <c r="CH93" i="6"/>
  <c r="BY93" i="6"/>
  <c r="BP93" i="6"/>
  <c r="BF93" i="6"/>
  <c r="AV93" i="6"/>
  <c r="AM93" i="6"/>
  <c r="AD93" i="6"/>
  <c r="JH93" i="6"/>
  <c r="IX93" i="6"/>
  <c r="IO93" i="6"/>
  <c r="HQ93" i="6"/>
  <c r="HE93" i="6"/>
  <c r="GB93" i="6"/>
  <c r="FO93" i="6"/>
  <c r="FC93" i="6"/>
  <c r="EP93" i="6"/>
  <c r="ED93" i="6"/>
  <c r="DS93" i="6"/>
  <c r="DJ93" i="6"/>
  <c r="CZ93" i="6"/>
  <c r="CO93" i="6"/>
  <c r="CF93" i="6"/>
  <c r="BW93" i="6"/>
  <c r="BM93" i="6"/>
  <c r="BC93" i="6"/>
  <c r="AT93" i="6"/>
  <c r="AK93" i="6"/>
  <c r="AB93" i="6"/>
  <c r="R93" i="6"/>
  <c r="IP93" i="6"/>
  <c r="FD93" i="6"/>
  <c r="BX93" i="6"/>
  <c r="IG93" i="6"/>
  <c r="EQ93" i="6"/>
  <c r="BO93" i="6"/>
  <c r="HS93" i="6"/>
  <c r="EE93" i="6"/>
  <c r="BE93" i="6"/>
  <c r="HG93" i="6"/>
  <c r="DT93" i="6"/>
  <c r="AU93" i="6"/>
  <c r="GW93" i="6"/>
  <c r="DK93" i="6"/>
  <c r="AL93" i="6"/>
  <c r="IY93" i="6"/>
  <c r="FP93" i="6"/>
  <c r="CG93" i="6"/>
  <c r="JI93" i="6"/>
  <c r="GC93" i="6"/>
  <c r="DB93" i="6"/>
  <c r="CP93" i="6"/>
  <c r="N93" i="6"/>
  <c r="AC93" i="6"/>
  <c r="JK101" i="6"/>
  <c r="JB101" i="6"/>
  <c r="IR101" i="6"/>
  <c r="II101" i="6"/>
  <c r="HU101" i="6"/>
  <c r="HK101" i="6"/>
  <c r="GO101" i="6"/>
  <c r="GF101" i="6"/>
  <c r="FT101" i="6"/>
  <c r="FF101" i="6"/>
  <c r="ES101" i="6"/>
  <c r="EG101" i="6"/>
  <c r="DW101" i="6"/>
  <c r="DN101" i="6"/>
  <c r="CS101" i="6"/>
  <c r="CI101" i="6"/>
  <c r="BZ101" i="6"/>
  <c r="BQ101" i="6"/>
  <c r="BG101" i="6"/>
  <c r="AW101" i="6"/>
  <c r="AO101" i="6"/>
  <c r="AE101" i="6"/>
  <c r="V101" i="6"/>
  <c r="JJ101" i="6"/>
  <c r="IZ101" i="6"/>
  <c r="IQ101" i="6"/>
  <c r="IH101" i="6"/>
  <c r="HT101" i="6"/>
  <c r="HJ101" i="6"/>
  <c r="GX101" i="6"/>
  <c r="GN101" i="6"/>
  <c r="FS101" i="6"/>
  <c r="FE101" i="6"/>
  <c r="ER101" i="6"/>
  <c r="EF101" i="6"/>
  <c r="DV101" i="6"/>
  <c r="DM101" i="6"/>
  <c r="DC101" i="6"/>
  <c r="CR101" i="6"/>
  <c r="CH101" i="6"/>
  <c r="BY101" i="6"/>
  <c r="BP101" i="6"/>
  <c r="BF101" i="6"/>
  <c r="AV101" i="6"/>
  <c r="AM101" i="6"/>
  <c r="AD101" i="6"/>
  <c r="JI101" i="6"/>
  <c r="IY101" i="6"/>
  <c r="JH101" i="6"/>
  <c r="IX101" i="6"/>
  <c r="IO101" i="6"/>
  <c r="HQ101" i="6"/>
  <c r="HE101" i="6"/>
  <c r="GB101" i="6"/>
  <c r="FO101" i="6"/>
  <c r="FC101" i="6"/>
  <c r="EP101" i="6"/>
  <c r="ED101" i="6"/>
  <c r="DS101" i="6"/>
  <c r="DJ101" i="6"/>
  <c r="CZ101" i="6"/>
  <c r="CO101" i="6"/>
  <c r="CF101" i="6"/>
  <c r="BW101" i="6"/>
  <c r="BM101" i="6"/>
  <c r="BC101" i="6"/>
  <c r="AT101" i="6"/>
  <c r="AK101" i="6"/>
  <c r="AB101" i="6"/>
  <c r="R101" i="6"/>
  <c r="JF101" i="6"/>
  <c r="IW101" i="6"/>
  <c r="IN101" i="6"/>
  <c r="IC101" i="6"/>
  <c r="HP101" i="6"/>
  <c r="HD101" i="6"/>
  <c r="JC101" i="6"/>
  <c r="IS101" i="6"/>
  <c r="IJ101" i="6"/>
  <c r="HW101" i="6"/>
  <c r="HL101" i="6"/>
  <c r="HA101" i="6"/>
  <c r="GP101" i="6"/>
  <c r="GG101" i="6"/>
  <c r="FU101" i="6"/>
  <c r="FG101" i="6"/>
  <c r="EW101" i="6"/>
  <c r="EJ101" i="6"/>
  <c r="DX101" i="6"/>
  <c r="DO101" i="6"/>
  <c r="DF101" i="6"/>
  <c r="CV101" i="6"/>
  <c r="CJ101" i="6"/>
  <c r="CB101" i="6"/>
  <c r="BR101" i="6"/>
  <c r="BH101" i="6"/>
  <c r="AY101" i="6"/>
  <c r="AP101" i="6"/>
  <c r="AF101" i="6"/>
  <c r="W101" i="6"/>
  <c r="IP101" i="6"/>
  <c r="HM101" i="6"/>
  <c r="GJ101" i="6"/>
  <c r="FN101" i="6"/>
  <c r="EM101" i="6"/>
  <c r="DR101" i="6"/>
  <c r="CY101" i="6"/>
  <c r="CE101" i="6"/>
  <c r="BL101" i="6"/>
  <c r="AS101" i="6"/>
  <c r="Z101" i="6"/>
  <c r="IM101" i="6"/>
  <c r="HG101" i="6"/>
  <c r="GI101" i="6"/>
  <c r="FM101" i="6"/>
  <c r="EL101" i="6"/>
  <c r="DQ101" i="6"/>
  <c r="CX101" i="6"/>
  <c r="CD101" i="6"/>
  <c r="BK101" i="6"/>
  <c r="AR101" i="6"/>
  <c r="Y101" i="6"/>
  <c r="HC101" i="6"/>
  <c r="GH101" i="6"/>
  <c r="FJ101" i="6"/>
  <c r="EK101" i="6"/>
  <c r="DP101" i="6"/>
  <c r="CW101" i="6"/>
  <c r="CC101" i="6"/>
  <c r="BJ101" i="6"/>
  <c r="AQ101" i="6"/>
  <c r="X101" i="6"/>
  <c r="IG101" i="6"/>
  <c r="HB101" i="6"/>
  <c r="GC101" i="6"/>
  <c r="FD101" i="6"/>
  <c r="EE101" i="6"/>
  <c r="DK101" i="6"/>
  <c r="CP101" i="6"/>
  <c r="BX101" i="6"/>
  <c r="BE101" i="6"/>
  <c r="AL101" i="6"/>
  <c r="JE101" i="6"/>
  <c r="HZ101" i="6"/>
  <c r="GW101" i="6"/>
  <c r="GA101" i="6"/>
  <c r="EZ101" i="6"/>
  <c r="EC101" i="6"/>
  <c r="DI101" i="6"/>
  <c r="CN101" i="6"/>
  <c r="BU101" i="6"/>
  <c r="BB101" i="6"/>
  <c r="AJ101" i="6"/>
  <c r="Q101" i="6"/>
  <c r="JD101" i="6"/>
  <c r="HX101" i="6"/>
  <c r="FY101" i="6"/>
  <c r="EY101" i="6"/>
  <c r="DZ101" i="6"/>
  <c r="CM101" i="6"/>
  <c r="BT101" i="6"/>
  <c r="BA101" i="6"/>
  <c r="AH101" i="6"/>
  <c r="P101" i="6"/>
  <c r="IT101" i="6"/>
  <c r="HO101" i="6"/>
  <c r="FP101" i="6"/>
  <c r="EQ101" i="6"/>
  <c r="DT101" i="6"/>
  <c r="DB101" i="6"/>
  <c r="CG101" i="6"/>
  <c r="BO101" i="6"/>
  <c r="AU101" i="6"/>
  <c r="AC101" i="6"/>
  <c r="GS101" i="6"/>
  <c r="AG101" i="6"/>
  <c r="FV101" i="6"/>
  <c r="EX101" i="6"/>
  <c r="DY101" i="6"/>
  <c r="DG101" i="6"/>
  <c r="HS101" i="6"/>
  <c r="AZ101" i="6"/>
  <c r="IV101" i="6"/>
  <c r="BS101" i="6"/>
  <c r="CL101" i="6"/>
  <c r="N101" i="6"/>
  <c r="JJ109" i="6"/>
  <c r="IZ109" i="6"/>
  <c r="IQ109" i="6"/>
  <c r="IH109" i="6"/>
  <c r="HT109" i="6"/>
  <c r="HJ109" i="6"/>
  <c r="GX109" i="6"/>
  <c r="GN109" i="6"/>
  <c r="FS109" i="6"/>
  <c r="FE109" i="6"/>
  <c r="ER109" i="6"/>
  <c r="EF109" i="6"/>
  <c r="DV109" i="6"/>
  <c r="DM109" i="6"/>
  <c r="DC109" i="6"/>
  <c r="CR109" i="6"/>
  <c r="CH109" i="6"/>
  <c r="BY109" i="6"/>
  <c r="BP109" i="6"/>
  <c r="BF109" i="6"/>
  <c r="AV109" i="6"/>
  <c r="AM109" i="6"/>
  <c r="AD109" i="6"/>
  <c r="JI109" i="6"/>
  <c r="IY109" i="6"/>
  <c r="IP109" i="6"/>
  <c r="IG109" i="6"/>
  <c r="HS109" i="6"/>
  <c r="HG109" i="6"/>
  <c r="GW109" i="6"/>
  <c r="GC109" i="6"/>
  <c r="FP109" i="6"/>
  <c r="FD109" i="6"/>
  <c r="EQ109" i="6"/>
  <c r="EE109" i="6"/>
  <c r="DT109" i="6"/>
  <c r="DK109" i="6"/>
  <c r="DB109" i="6"/>
  <c r="CP109" i="6"/>
  <c r="CG109" i="6"/>
  <c r="BX109" i="6"/>
  <c r="BO109" i="6"/>
  <c r="BE109" i="6"/>
  <c r="AU109" i="6"/>
  <c r="AL109" i="6"/>
  <c r="AC109" i="6"/>
  <c r="JH109" i="6"/>
  <c r="IX109" i="6"/>
  <c r="IO109" i="6"/>
  <c r="HQ109" i="6"/>
  <c r="HE109" i="6"/>
  <c r="GB109" i="6"/>
  <c r="FO109" i="6"/>
  <c r="FC109" i="6"/>
  <c r="EP109" i="6"/>
  <c r="ED109" i="6"/>
  <c r="DS109" i="6"/>
  <c r="DJ109" i="6"/>
  <c r="CZ109" i="6"/>
  <c r="CO109" i="6"/>
  <c r="CF109" i="6"/>
  <c r="BW109" i="6"/>
  <c r="BM109" i="6"/>
  <c r="BC109" i="6"/>
  <c r="AT109" i="6"/>
  <c r="AK109" i="6"/>
  <c r="AB109" i="6"/>
  <c r="R109" i="6"/>
  <c r="JF109" i="6"/>
  <c r="IW109" i="6"/>
  <c r="IN109" i="6"/>
  <c r="IC109" i="6"/>
  <c r="HP109" i="6"/>
  <c r="HD109" i="6"/>
  <c r="GJ109" i="6"/>
  <c r="GA109" i="6"/>
  <c r="FN109" i="6"/>
  <c r="EZ109" i="6"/>
  <c r="EM109" i="6"/>
  <c r="EC109" i="6"/>
  <c r="DR109" i="6"/>
  <c r="DI109" i="6"/>
  <c r="CY109" i="6"/>
  <c r="CN109" i="6"/>
  <c r="CE109" i="6"/>
  <c r="BU109" i="6"/>
  <c r="BL109" i="6"/>
  <c r="BB109" i="6"/>
  <c r="AS109" i="6"/>
  <c r="AJ109" i="6"/>
  <c r="Z109" i="6"/>
  <c r="Q109" i="6"/>
  <c r="JE109" i="6"/>
  <c r="IV109" i="6"/>
  <c r="IM109" i="6"/>
  <c r="HZ109" i="6"/>
  <c r="HO109" i="6"/>
  <c r="HC109" i="6"/>
  <c r="GI109" i="6"/>
  <c r="FY109" i="6"/>
  <c r="FM109" i="6"/>
  <c r="EY109" i="6"/>
  <c r="EL109" i="6"/>
  <c r="DZ109" i="6"/>
  <c r="DQ109" i="6"/>
  <c r="CX109" i="6"/>
  <c r="CM109" i="6"/>
  <c r="CD109" i="6"/>
  <c r="BT109" i="6"/>
  <c r="BK109" i="6"/>
  <c r="BA109" i="6"/>
  <c r="AR109" i="6"/>
  <c r="AH109" i="6"/>
  <c r="Y109" i="6"/>
  <c r="P109" i="6"/>
  <c r="JK109" i="6"/>
  <c r="JB109" i="6"/>
  <c r="IR109" i="6"/>
  <c r="II109" i="6"/>
  <c r="HU109" i="6"/>
  <c r="HK109" i="6"/>
  <c r="GO109" i="6"/>
  <c r="GF109" i="6"/>
  <c r="FT109" i="6"/>
  <c r="FF109" i="6"/>
  <c r="ES109" i="6"/>
  <c r="EG109" i="6"/>
  <c r="DW109" i="6"/>
  <c r="DN109" i="6"/>
  <c r="CS109" i="6"/>
  <c r="CI109" i="6"/>
  <c r="BZ109" i="6"/>
  <c r="BQ109" i="6"/>
  <c r="BG109" i="6"/>
  <c r="AW109" i="6"/>
  <c r="AO109" i="6"/>
  <c r="AE109" i="6"/>
  <c r="V109" i="6"/>
  <c r="GS109" i="6"/>
  <c r="EX109" i="6"/>
  <c r="DG109" i="6"/>
  <c r="BS109" i="6"/>
  <c r="AG109" i="6"/>
  <c r="IJ109" i="6"/>
  <c r="GP109" i="6"/>
  <c r="EW109" i="6"/>
  <c r="DF109" i="6"/>
  <c r="BR109" i="6"/>
  <c r="AF109" i="6"/>
  <c r="HX109" i="6"/>
  <c r="GH109" i="6"/>
  <c r="EK109" i="6"/>
  <c r="CW109" i="6"/>
  <c r="BJ109" i="6"/>
  <c r="X109" i="6"/>
  <c r="HW109" i="6"/>
  <c r="GG109" i="6"/>
  <c r="EJ109" i="6"/>
  <c r="CV109" i="6"/>
  <c r="BH109" i="6"/>
  <c r="W109" i="6"/>
  <c r="JD109" i="6"/>
  <c r="HM109" i="6"/>
  <c r="FV109" i="6"/>
  <c r="DY109" i="6"/>
  <c r="CL109" i="6"/>
  <c r="AZ109" i="6"/>
  <c r="IS109" i="6"/>
  <c r="HA109" i="6"/>
  <c r="FG109" i="6"/>
  <c r="DO109" i="6"/>
  <c r="CB109" i="6"/>
  <c r="AP109" i="6"/>
  <c r="HL109" i="6"/>
  <c r="AY109" i="6"/>
  <c r="HB109" i="6"/>
  <c r="AQ109" i="6"/>
  <c r="FU109" i="6"/>
  <c r="FJ109" i="6"/>
  <c r="DX109" i="6"/>
  <c r="DP109" i="6"/>
  <c r="IT109" i="6"/>
  <c r="CC109" i="6"/>
  <c r="JC109" i="6"/>
  <c r="CJ109" i="6"/>
  <c r="N109" i="6"/>
  <c r="JK117" i="6"/>
  <c r="JJ117" i="6"/>
  <c r="IZ117" i="6"/>
  <c r="IQ117" i="6"/>
  <c r="IH117" i="6"/>
  <c r="HT117" i="6"/>
  <c r="HJ117" i="6"/>
  <c r="GX117" i="6"/>
  <c r="GN117" i="6"/>
  <c r="FS117" i="6"/>
  <c r="FE117" i="6"/>
  <c r="ER117" i="6"/>
  <c r="EF117" i="6"/>
  <c r="DV117" i="6"/>
  <c r="DM117" i="6"/>
  <c r="DC117" i="6"/>
  <c r="CR117" i="6"/>
  <c r="CH117" i="6"/>
  <c r="BY117" i="6"/>
  <c r="BP117" i="6"/>
  <c r="BF117" i="6"/>
  <c r="AV117" i="6"/>
  <c r="AM117" i="6"/>
  <c r="AD117" i="6"/>
  <c r="JI117" i="6"/>
  <c r="IY117" i="6"/>
  <c r="IP117" i="6"/>
  <c r="IG117" i="6"/>
  <c r="HS117" i="6"/>
  <c r="HG117" i="6"/>
  <c r="GW117" i="6"/>
  <c r="GC117" i="6"/>
  <c r="FP117" i="6"/>
  <c r="FD117" i="6"/>
  <c r="EQ117" i="6"/>
  <c r="EE117" i="6"/>
  <c r="DT117" i="6"/>
  <c r="DK117" i="6"/>
  <c r="DB117" i="6"/>
  <c r="CP117" i="6"/>
  <c r="CG117" i="6"/>
  <c r="BX117" i="6"/>
  <c r="BO117" i="6"/>
  <c r="BE117" i="6"/>
  <c r="AU117" i="6"/>
  <c r="AL117" i="6"/>
  <c r="AC117" i="6"/>
  <c r="JH117" i="6"/>
  <c r="IX117" i="6"/>
  <c r="IO117" i="6"/>
  <c r="HQ117" i="6"/>
  <c r="HE117" i="6"/>
  <c r="GB117" i="6"/>
  <c r="FO117" i="6"/>
  <c r="FC117" i="6"/>
  <c r="EP117" i="6"/>
  <c r="ED117" i="6"/>
  <c r="DS117" i="6"/>
  <c r="DJ117" i="6"/>
  <c r="CZ117" i="6"/>
  <c r="CO117" i="6"/>
  <c r="CF117" i="6"/>
  <c r="BW117" i="6"/>
  <c r="BM117" i="6"/>
  <c r="BC117" i="6"/>
  <c r="AT117" i="6"/>
  <c r="AK117" i="6"/>
  <c r="AB117" i="6"/>
  <c r="R117" i="6"/>
  <c r="JF117" i="6"/>
  <c r="IW117" i="6"/>
  <c r="IN117" i="6"/>
  <c r="IC117" i="6"/>
  <c r="HP117" i="6"/>
  <c r="HD117" i="6"/>
  <c r="GJ117" i="6"/>
  <c r="GA117" i="6"/>
  <c r="FN117" i="6"/>
  <c r="EZ117" i="6"/>
  <c r="EM117" i="6"/>
  <c r="EC117" i="6"/>
  <c r="DR117" i="6"/>
  <c r="DI117" i="6"/>
  <c r="CY117" i="6"/>
  <c r="CN117" i="6"/>
  <c r="CE117" i="6"/>
  <c r="BU117" i="6"/>
  <c r="BL117" i="6"/>
  <c r="BB117" i="6"/>
  <c r="AS117" i="6"/>
  <c r="AJ117" i="6"/>
  <c r="Z117" i="6"/>
  <c r="Q117" i="6"/>
  <c r="JE117" i="6"/>
  <c r="IV117" i="6"/>
  <c r="IM117" i="6"/>
  <c r="HZ117" i="6"/>
  <c r="HO117" i="6"/>
  <c r="HC117" i="6"/>
  <c r="GI117" i="6"/>
  <c r="FY117" i="6"/>
  <c r="FM117" i="6"/>
  <c r="EY117" i="6"/>
  <c r="EL117" i="6"/>
  <c r="DZ117" i="6"/>
  <c r="DQ117" i="6"/>
  <c r="CX117" i="6"/>
  <c r="CM117" i="6"/>
  <c r="CD117" i="6"/>
  <c r="BT117" i="6"/>
  <c r="BK117" i="6"/>
  <c r="BA117" i="6"/>
  <c r="AR117" i="6"/>
  <c r="AH117" i="6"/>
  <c r="Y117" i="6"/>
  <c r="P117" i="6"/>
  <c r="JB117" i="6"/>
  <c r="IR117" i="6"/>
  <c r="II117" i="6"/>
  <c r="HU117" i="6"/>
  <c r="HK117" i="6"/>
  <c r="GO117" i="6"/>
  <c r="GF117" i="6"/>
  <c r="FT117" i="6"/>
  <c r="FF117" i="6"/>
  <c r="ES117" i="6"/>
  <c r="EG117" i="6"/>
  <c r="DW117" i="6"/>
  <c r="DN117" i="6"/>
  <c r="CS117" i="6"/>
  <c r="CI117" i="6"/>
  <c r="BZ117" i="6"/>
  <c r="BQ117" i="6"/>
  <c r="BG117" i="6"/>
  <c r="AW117" i="6"/>
  <c r="AO117" i="6"/>
  <c r="AE117" i="6"/>
  <c r="V117" i="6"/>
  <c r="GS117" i="6"/>
  <c r="EX117" i="6"/>
  <c r="DG117" i="6"/>
  <c r="BS117" i="6"/>
  <c r="AG117" i="6"/>
  <c r="IJ117" i="6"/>
  <c r="GP117" i="6"/>
  <c r="EW117" i="6"/>
  <c r="DF117" i="6"/>
  <c r="BR117" i="6"/>
  <c r="AF117" i="6"/>
  <c r="HX117" i="6"/>
  <c r="GH117" i="6"/>
  <c r="EK117" i="6"/>
  <c r="CW117" i="6"/>
  <c r="BJ117" i="6"/>
  <c r="X117" i="6"/>
  <c r="HW117" i="6"/>
  <c r="GG117" i="6"/>
  <c r="EJ117" i="6"/>
  <c r="CV117" i="6"/>
  <c r="BH117" i="6"/>
  <c r="W117" i="6"/>
  <c r="JD117" i="6"/>
  <c r="HM117" i="6"/>
  <c r="FV117" i="6"/>
  <c r="DY117" i="6"/>
  <c r="CL117" i="6"/>
  <c r="AZ117" i="6"/>
  <c r="IS117" i="6"/>
  <c r="HA117" i="6"/>
  <c r="FG117" i="6"/>
  <c r="DO117" i="6"/>
  <c r="CB117" i="6"/>
  <c r="AP117" i="6"/>
  <c r="DX117" i="6"/>
  <c r="DP117" i="6"/>
  <c r="JC117" i="6"/>
  <c r="CJ117" i="6"/>
  <c r="IT117" i="6"/>
  <c r="CC117" i="6"/>
  <c r="HL117" i="6"/>
  <c r="AY117" i="6"/>
  <c r="HB117" i="6"/>
  <c r="AQ117" i="6"/>
  <c r="FJ117" i="6"/>
  <c r="FU117" i="6"/>
  <c r="N117" i="6"/>
  <c r="JD125" i="6"/>
  <c r="IT125" i="6"/>
  <c r="HX125" i="6"/>
  <c r="HM125" i="6"/>
  <c r="HB125" i="6"/>
  <c r="GS125" i="6"/>
  <c r="GH125" i="6"/>
  <c r="FV125" i="6"/>
  <c r="FJ125" i="6"/>
  <c r="EX125" i="6"/>
  <c r="EK125" i="6"/>
  <c r="DY125" i="6"/>
  <c r="DP125" i="6"/>
  <c r="DG125" i="6"/>
  <c r="CW125" i="6"/>
  <c r="CL125" i="6"/>
  <c r="CC125" i="6"/>
  <c r="BS125" i="6"/>
  <c r="BJ125" i="6"/>
  <c r="AZ125" i="6"/>
  <c r="AQ125" i="6"/>
  <c r="AG125" i="6"/>
  <c r="X125" i="6"/>
  <c r="JC125" i="6"/>
  <c r="IS125" i="6"/>
  <c r="IJ125" i="6"/>
  <c r="HW125" i="6"/>
  <c r="HL125" i="6"/>
  <c r="HA125" i="6"/>
  <c r="GP125" i="6"/>
  <c r="GG125" i="6"/>
  <c r="FU125" i="6"/>
  <c r="FG125" i="6"/>
  <c r="EW125" i="6"/>
  <c r="EJ125" i="6"/>
  <c r="DX125" i="6"/>
  <c r="DO125" i="6"/>
  <c r="DF125" i="6"/>
  <c r="CV125" i="6"/>
  <c r="CJ125" i="6"/>
  <c r="CB125" i="6"/>
  <c r="BR125" i="6"/>
  <c r="BH125" i="6"/>
  <c r="AY125" i="6"/>
  <c r="AP125" i="6"/>
  <c r="AF125" i="6"/>
  <c r="W125" i="6"/>
  <c r="JK125" i="6"/>
  <c r="JB125" i="6"/>
  <c r="IR125" i="6"/>
  <c r="II125" i="6"/>
  <c r="HU125" i="6"/>
  <c r="HK125" i="6"/>
  <c r="GO125" i="6"/>
  <c r="GF125" i="6"/>
  <c r="FT125" i="6"/>
  <c r="FF125" i="6"/>
  <c r="ES125" i="6"/>
  <c r="EG125" i="6"/>
  <c r="DW125" i="6"/>
  <c r="DN125" i="6"/>
  <c r="CS125" i="6"/>
  <c r="CI125" i="6"/>
  <c r="BZ125" i="6"/>
  <c r="BQ125" i="6"/>
  <c r="BG125" i="6"/>
  <c r="AW125" i="6"/>
  <c r="AO125" i="6"/>
  <c r="AE125" i="6"/>
  <c r="V125" i="6"/>
  <c r="JJ125" i="6"/>
  <c r="IZ125" i="6"/>
  <c r="IQ125" i="6"/>
  <c r="IH125" i="6"/>
  <c r="HT125" i="6"/>
  <c r="HJ125" i="6"/>
  <c r="GX125" i="6"/>
  <c r="GN125" i="6"/>
  <c r="FS125" i="6"/>
  <c r="FE125" i="6"/>
  <c r="ER125" i="6"/>
  <c r="EF125" i="6"/>
  <c r="DV125" i="6"/>
  <c r="DM125" i="6"/>
  <c r="DC125" i="6"/>
  <c r="CR125" i="6"/>
  <c r="CH125" i="6"/>
  <c r="BY125" i="6"/>
  <c r="BP125" i="6"/>
  <c r="BF125" i="6"/>
  <c r="AV125" i="6"/>
  <c r="AM125" i="6"/>
  <c r="AD125" i="6"/>
  <c r="JI125" i="6"/>
  <c r="IY125" i="6"/>
  <c r="IP125" i="6"/>
  <c r="IG125" i="6"/>
  <c r="HS125" i="6"/>
  <c r="HG125" i="6"/>
  <c r="GW125" i="6"/>
  <c r="GC125" i="6"/>
  <c r="FP125" i="6"/>
  <c r="FD125" i="6"/>
  <c r="EQ125" i="6"/>
  <c r="EE125" i="6"/>
  <c r="DT125" i="6"/>
  <c r="DK125" i="6"/>
  <c r="DB125" i="6"/>
  <c r="CP125" i="6"/>
  <c r="CG125" i="6"/>
  <c r="BX125" i="6"/>
  <c r="BO125" i="6"/>
  <c r="BE125" i="6"/>
  <c r="AU125" i="6"/>
  <c r="AL125" i="6"/>
  <c r="AC125" i="6"/>
  <c r="JH125" i="6"/>
  <c r="IX125" i="6"/>
  <c r="IO125" i="6"/>
  <c r="JE125" i="6"/>
  <c r="IV125" i="6"/>
  <c r="IM125" i="6"/>
  <c r="HZ125" i="6"/>
  <c r="HO125" i="6"/>
  <c r="HC125" i="6"/>
  <c r="GI125" i="6"/>
  <c r="FY125" i="6"/>
  <c r="FM125" i="6"/>
  <c r="EY125" i="6"/>
  <c r="EL125" i="6"/>
  <c r="DZ125" i="6"/>
  <c r="DQ125" i="6"/>
  <c r="CX125" i="6"/>
  <c r="CM125" i="6"/>
  <c r="CD125" i="6"/>
  <c r="BT125" i="6"/>
  <c r="BK125" i="6"/>
  <c r="BA125" i="6"/>
  <c r="AR125" i="6"/>
  <c r="AH125" i="6"/>
  <c r="Y125" i="6"/>
  <c r="P125" i="6"/>
  <c r="HE125" i="6"/>
  <c r="FO125" i="6"/>
  <c r="DS125" i="6"/>
  <c r="CF125" i="6"/>
  <c r="AT125" i="6"/>
  <c r="JF125" i="6"/>
  <c r="HD125" i="6"/>
  <c r="FN125" i="6"/>
  <c r="DR125" i="6"/>
  <c r="CE125" i="6"/>
  <c r="AS125" i="6"/>
  <c r="IW125" i="6"/>
  <c r="FC125" i="6"/>
  <c r="DJ125" i="6"/>
  <c r="BW125" i="6"/>
  <c r="AK125" i="6"/>
  <c r="IN125" i="6"/>
  <c r="EZ125" i="6"/>
  <c r="DI125" i="6"/>
  <c r="BU125" i="6"/>
  <c r="AJ125" i="6"/>
  <c r="EP125" i="6"/>
  <c r="CZ125" i="6"/>
  <c r="BM125" i="6"/>
  <c r="AB125" i="6"/>
  <c r="HP125" i="6"/>
  <c r="GA125" i="6"/>
  <c r="EC125" i="6"/>
  <c r="CN125" i="6"/>
  <c r="BB125" i="6"/>
  <c r="Q125" i="6"/>
  <c r="EM125" i="6"/>
  <c r="ED125" i="6"/>
  <c r="CY125" i="6"/>
  <c r="CO125" i="6"/>
  <c r="IC125" i="6"/>
  <c r="BL125" i="6"/>
  <c r="GB125" i="6"/>
  <c r="R125" i="6"/>
  <c r="HQ125" i="6"/>
  <c r="GJ125" i="6"/>
  <c r="BC125" i="6"/>
  <c r="Z125" i="6"/>
  <c r="N125" i="6"/>
  <c r="JF133" i="6"/>
  <c r="IW133" i="6"/>
  <c r="IN133" i="6"/>
  <c r="IC133" i="6"/>
  <c r="HP133" i="6"/>
  <c r="HD133" i="6"/>
  <c r="GJ133" i="6"/>
  <c r="GA133" i="6"/>
  <c r="FN133" i="6"/>
  <c r="EZ133" i="6"/>
  <c r="EM133" i="6"/>
  <c r="EC133" i="6"/>
  <c r="DR133" i="6"/>
  <c r="DI133" i="6"/>
  <c r="CY133" i="6"/>
  <c r="CN133" i="6"/>
  <c r="CE133" i="6"/>
  <c r="BU133" i="6"/>
  <c r="BL133" i="6"/>
  <c r="BB133" i="6"/>
  <c r="AS133" i="6"/>
  <c r="AJ133" i="6"/>
  <c r="Z133" i="6"/>
  <c r="Q133" i="6"/>
  <c r="JE133" i="6"/>
  <c r="IV133" i="6"/>
  <c r="IM133" i="6"/>
  <c r="HZ133" i="6"/>
  <c r="HO133" i="6"/>
  <c r="HC133" i="6"/>
  <c r="GI133" i="6"/>
  <c r="FY133" i="6"/>
  <c r="FM133" i="6"/>
  <c r="EY133" i="6"/>
  <c r="EL133" i="6"/>
  <c r="DZ133" i="6"/>
  <c r="DQ133" i="6"/>
  <c r="CX133" i="6"/>
  <c r="CM133" i="6"/>
  <c r="CD133" i="6"/>
  <c r="BT133" i="6"/>
  <c r="BK133" i="6"/>
  <c r="BA133" i="6"/>
  <c r="AR133" i="6"/>
  <c r="AH133" i="6"/>
  <c r="Y133" i="6"/>
  <c r="P133" i="6"/>
  <c r="JD133" i="6"/>
  <c r="IT133" i="6"/>
  <c r="HX133" i="6"/>
  <c r="HM133" i="6"/>
  <c r="HB133" i="6"/>
  <c r="GS133" i="6"/>
  <c r="GH133" i="6"/>
  <c r="FV133" i="6"/>
  <c r="FJ133" i="6"/>
  <c r="EX133" i="6"/>
  <c r="EK133" i="6"/>
  <c r="DY133" i="6"/>
  <c r="DP133" i="6"/>
  <c r="DG133" i="6"/>
  <c r="CW133" i="6"/>
  <c r="CL133" i="6"/>
  <c r="CC133" i="6"/>
  <c r="BS133" i="6"/>
  <c r="BJ133" i="6"/>
  <c r="AZ133" i="6"/>
  <c r="AQ133" i="6"/>
  <c r="AG133" i="6"/>
  <c r="X133" i="6"/>
  <c r="JC133" i="6"/>
  <c r="IS133" i="6"/>
  <c r="IJ133" i="6"/>
  <c r="HW133" i="6"/>
  <c r="HL133" i="6"/>
  <c r="HA133" i="6"/>
  <c r="GP133" i="6"/>
  <c r="GG133" i="6"/>
  <c r="FU133" i="6"/>
  <c r="FG133" i="6"/>
  <c r="EW133" i="6"/>
  <c r="EJ133" i="6"/>
  <c r="DX133" i="6"/>
  <c r="DO133" i="6"/>
  <c r="DF133" i="6"/>
  <c r="CV133" i="6"/>
  <c r="CJ133" i="6"/>
  <c r="CB133" i="6"/>
  <c r="BR133" i="6"/>
  <c r="BH133" i="6"/>
  <c r="AY133" i="6"/>
  <c r="AP133" i="6"/>
  <c r="AF133" i="6"/>
  <c r="W133" i="6"/>
  <c r="JK133" i="6"/>
  <c r="JB133" i="6"/>
  <c r="IR133" i="6"/>
  <c r="II133" i="6"/>
  <c r="HU133" i="6"/>
  <c r="HK133" i="6"/>
  <c r="GO133" i="6"/>
  <c r="GF133" i="6"/>
  <c r="FT133" i="6"/>
  <c r="FF133" i="6"/>
  <c r="ES133" i="6"/>
  <c r="EG133" i="6"/>
  <c r="DW133" i="6"/>
  <c r="DN133" i="6"/>
  <c r="CS133" i="6"/>
  <c r="CI133" i="6"/>
  <c r="BZ133" i="6"/>
  <c r="BQ133" i="6"/>
  <c r="BG133" i="6"/>
  <c r="AW133" i="6"/>
  <c r="AO133" i="6"/>
  <c r="AE133" i="6"/>
  <c r="V133" i="6"/>
  <c r="JJ133" i="6"/>
  <c r="IZ133" i="6"/>
  <c r="IQ133" i="6"/>
  <c r="IH133" i="6"/>
  <c r="HT133" i="6"/>
  <c r="HJ133" i="6"/>
  <c r="GX133" i="6"/>
  <c r="GN133" i="6"/>
  <c r="FS133" i="6"/>
  <c r="FE133" i="6"/>
  <c r="ER133" i="6"/>
  <c r="EF133" i="6"/>
  <c r="DV133" i="6"/>
  <c r="DM133" i="6"/>
  <c r="DC133" i="6"/>
  <c r="CR133" i="6"/>
  <c r="CH133" i="6"/>
  <c r="BY133" i="6"/>
  <c r="BP133" i="6"/>
  <c r="BF133" i="6"/>
  <c r="AV133" i="6"/>
  <c r="AM133" i="6"/>
  <c r="AD133" i="6"/>
  <c r="JH133" i="6"/>
  <c r="IX133" i="6"/>
  <c r="IO133" i="6"/>
  <c r="HQ133" i="6"/>
  <c r="HE133" i="6"/>
  <c r="GB133" i="6"/>
  <c r="FO133" i="6"/>
  <c r="FC133" i="6"/>
  <c r="EP133" i="6"/>
  <c r="ED133" i="6"/>
  <c r="DS133" i="6"/>
  <c r="DJ133" i="6"/>
  <c r="CZ133" i="6"/>
  <c r="CO133" i="6"/>
  <c r="CF133" i="6"/>
  <c r="BW133" i="6"/>
  <c r="BM133" i="6"/>
  <c r="BC133" i="6"/>
  <c r="AT133" i="6"/>
  <c r="AK133" i="6"/>
  <c r="AB133" i="6"/>
  <c r="R133" i="6"/>
  <c r="JI133" i="6"/>
  <c r="GC133" i="6"/>
  <c r="CP133" i="6"/>
  <c r="IY133" i="6"/>
  <c r="FP133" i="6"/>
  <c r="CG133" i="6"/>
  <c r="IP133" i="6"/>
  <c r="FD133" i="6"/>
  <c r="BX133" i="6"/>
  <c r="IG133" i="6"/>
  <c r="EQ133" i="6"/>
  <c r="BO133" i="6"/>
  <c r="HS133" i="6"/>
  <c r="EE133" i="6"/>
  <c r="BE133" i="6"/>
  <c r="HG133" i="6"/>
  <c r="DT133" i="6"/>
  <c r="AU133" i="6"/>
  <c r="DB133" i="6"/>
  <c r="AC133" i="6"/>
  <c r="AL133" i="6"/>
  <c r="DK133" i="6"/>
  <c r="GW133" i="6"/>
  <c r="N133" i="6"/>
  <c r="JI141" i="6"/>
  <c r="IY141" i="6"/>
  <c r="IP141" i="6"/>
  <c r="IG141" i="6"/>
  <c r="HS141" i="6"/>
  <c r="HG141" i="6"/>
  <c r="GW141" i="6"/>
  <c r="GC141" i="6"/>
  <c r="FP141" i="6"/>
  <c r="FD141" i="6"/>
  <c r="EQ141" i="6"/>
  <c r="EE141" i="6"/>
  <c r="DT141" i="6"/>
  <c r="DK141" i="6"/>
  <c r="DB141" i="6"/>
  <c r="CP141" i="6"/>
  <c r="CG141" i="6"/>
  <c r="BX141" i="6"/>
  <c r="BO141" i="6"/>
  <c r="BE141" i="6"/>
  <c r="AU141" i="6"/>
  <c r="AL141" i="6"/>
  <c r="AC141" i="6"/>
  <c r="JH141" i="6"/>
  <c r="IX141" i="6"/>
  <c r="IO141" i="6"/>
  <c r="HQ141" i="6"/>
  <c r="HE141" i="6"/>
  <c r="GB141" i="6"/>
  <c r="FO141" i="6"/>
  <c r="FC141" i="6"/>
  <c r="EP141" i="6"/>
  <c r="ED141" i="6"/>
  <c r="DS141" i="6"/>
  <c r="DJ141" i="6"/>
  <c r="CZ141" i="6"/>
  <c r="CO141" i="6"/>
  <c r="CF141" i="6"/>
  <c r="BW141" i="6"/>
  <c r="BM141" i="6"/>
  <c r="BC141" i="6"/>
  <c r="AT141" i="6"/>
  <c r="AK141" i="6"/>
  <c r="AB141" i="6"/>
  <c r="R141" i="6"/>
  <c r="JF141" i="6"/>
  <c r="IW141" i="6"/>
  <c r="IN141" i="6"/>
  <c r="IC141" i="6"/>
  <c r="HP141" i="6"/>
  <c r="HD141" i="6"/>
  <c r="GJ141" i="6"/>
  <c r="GA141" i="6"/>
  <c r="FN141" i="6"/>
  <c r="EZ141" i="6"/>
  <c r="EM141" i="6"/>
  <c r="EC141" i="6"/>
  <c r="DR141" i="6"/>
  <c r="DI141" i="6"/>
  <c r="CY141" i="6"/>
  <c r="CN141" i="6"/>
  <c r="CE141" i="6"/>
  <c r="BU141" i="6"/>
  <c r="BL141" i="6"/>
  <c r="BB141" i="6"/>
  <c r="AS141" i="6"/>
  <c r="AJ141" i="6"/>
  <c r="Z141" i="6"/>
  <c r="Q141" i="6"/>
  <c r="JE141" i="6"/>
  <c r="IV141" i="6"/>
  <c r="IM141" i="6"/>
  <c r="HZ141" i="6"/>
  <c r="HO141" i="6"/>
  <c r="HC141" i="6"/>
  <c r="GI141" i="6"/>
  <c r="FY141" i="6"/>
  <c r="FM141" i="6"/>
  <c r="EY141" i="6"/>
  <c r="EL141" i="6"/>
  <c r="DZ141" i="6"/>
  <c r="DQ141" i="6"/>
  <c r="CX141" i="6"/>
  <c r="CM141" i="6"/>
  <c r="CD141" i="6"/>
  <c r="BT141" i="6"/>
  <c r="BK141" i="6"/>
  <c r="BA141" i="6"/>
  <c r="AR141" i="6"/>
  <c r="AH141" i="6"/>
  <c r="Y141" i="6"/>
  <c r="P141" i="6"/>
  <c r="JD141" i="6"/>
  <c r="IT141" i="6"/>
  <c r="HX141" i="6"/>
  <c r="HM141" i="6"/>
  <c r="HB141" i="6"/>
  <c r="GS141" i="6"/>
  <c r="GH141" i="6"/>
  <c r="FV141" i="6"/>
  <c r="FJ141" i="6"/>
  <c r="EX141" i="6"/>
  <c r="EK141" i="6"/>
  <c r="DY141" i="6"/>
  <c r="DP141" i="6"/>
  <c r="DG141" i="6"/>
  <c r="CW141" i="6"/>
  <c r="CL141" i="6"/>
  <c r="CC141" i="6"/>
  <c r="BS141" i="6"/>
  <c r="BJ141" i="6"/>
  <c r="AZ141" i="6"/>
  <c r="AQ141" i="6"/>
  <c r="AG141" i="6"/>
  <c r="X141" i="6"/>
  <c r="JJ141" i="6"/>
  <c r="IZ141" i="6"/>
  <c r="IQ141" i="6"/>
  <c r="IH141" i="6"/>
  <c r="HT141" i="6"/>
  <c r="HJ141" i="6"/>
  <c r="GX141" i="6"/>
  <c r="GN141" i="6"/>
  <c r="FS141" i="6"/>
  <c r="FE141" i="6"/>
  <c r="ER141" i="6"/>
  <c r="EF141" i="6"/>
  <c r="DV141" i="6"/>
  <c r="DM141" i="6"/>
  <c r="DC141" i="6"/>
  <c r="CR141" i="6"/>
  <c r="CH141" i="6"/>
  <c r="BY141" i="6"/>
  <c r="BP141" i="6"/>
  <c r="BF141" i="6"/>
  <c r="AV141" i="6"/>
  <c r="AM141" i="6"/>
  <c r="AD141" i="6"/>
  <c r="IJ141" i="6"/>
  <c r="GP141" i="6"/>
  <c r="EW141" i="6"/>
  <c r="DF141" i="6"/>
  <c r="BR141" i="6"/>
  <c r="AF141" i="6"/>
  <c r="II141" i="6"/>
  <c r="GO141" i="6"/>
  <c r="ES141" i="6"/>
  <c r="BQ141" i="6"/>
  <c r="AE141" i="6"/>
  <c r="HW141" i="6"/>
  <c r="GG141" i="6"/>
  <c r="EJ141" i="6"/>
  <c r="CV141" i="6"/>
  <c r="BH141" i="6"/>
  <c r="W141" i="6"/>
  <c r="JK141" i="6"/>
  <c r="HU141" i="6"/>
  <c r="GF141" i="6"/>
  <c r="EG141" i="6"/>
  <c r="CS141" i="6"/>
  <c r="BG141" i="6"/>
  <c r="V141" i="6"/>
  <c r="JC141" i="6"/>
  <c r="HL141" i="6"/>
  <c r="FU141" i="6"/>
  <c r="DX141" i="6"/>
  <c r="CJ141" i="6"/>
  <c r="AY141" i="6"/>
  <c r="JB141" i="6"/>
  <c r="HK141" i="6"/>
  <c r="FT141" i="6"/>
  <c r="DW141" i="6"/>
  <c r="CI141" i="6"/>
  <c r="AW141" i="6"/>
  <c r="IR141" i="6"/>
  <c r="FF141" i="6"/>
  <c r="DN141" i="6"/>
  <c r="BZ141" i="6"/>
  <c r="AO141" i="6"/>
  <c r="IS141" i="6"/>
  <c r="HA141" i="6"/>
  <c r="FG141" i="6"/>
  <c r="DO141" i="6"/>
  <c r="CB141" i="6"/>
  <c r="AP141" i="6"/>
  <c r="N141" i="6"/>
  <c r="JI149" i="6"/>
  <c r="IY149" i="6"/>
  <c r="IP149" i="6"/>
  <c r="IG149" i="6"/>
  <c r="HS149" i="6"/>
  <c r="HG149" i="6"/>
  <c r="GW149" i="6"/>
  <c r="GC149" i="6"/>
  <c r="FP149" i="6"/>
  <c r="FD149" i="6"/>
  <c r="EQ149" i="6"/>
  <c r="EE149" i="6"/>
  <c r="DT149" i="6"/>
  <c r="DK149" i="6"/>
  <c r="DB149" i="6"/>
  <c r="CP149" i="6"/>
  <c r="CG149" i="6"/>
  <c r="BX149" i="6"/>
  <c r="BO149" i="6"/>
  <c r="BE149" i="6"/>
  <c r="AU149" i="6"/>
  <c r="AL149" i="6"/>
  <c r="AC149" i="6"/>
  <c r="JH149" i="6"/>
  <c r="IX149" i="6"/>
  <c r="IO149" i="6"/>
  <c r="HQ149" i="6"/>
  <c r="HE149" i="6"/>
  <c r="GB149" i="6"/>
  <c r="FO149" i="6"/>
  <c r="FC149" i="6"/>
  <c r="EP149" i="6"/>
  <c r="ED149" i="6"/>
  <c r="DS149" i="6"/>
  <c r="DJ149" i="6"/>
  <c r="CZ149" i="6"/>
  <c r="CO149" i="6"/>
  <c r="CF149" i="6"/>
  <c r="BW149" i="6"/>
  <c r="BM149" i="6"/>
  <c r="BC149" i="6"/>
  <c r="AT149" i="6"/>
  <c r="AK149" i="6"/>
  <c r="AB149" i="6"/>
  <c r="R149" i="6"/>
  <c r="JF149" i="6"/>
  <c r="IW149" i="6"/>
  <c r="IN149" i="6"/>
  <c r="IC149" i="6"/>
  <c r="HP149" i="6"/>
  <c r="HD149" i="6"/>
  <c r="GJ149" i="6"/>
  <c r="GA149" i="6"/>
  <c r="FN149" i="6"/>
  <c r="EZ149" i="6"/>
  <c r="EM149" i="6"/>
  <c r="EC149" i="6"/>
  <c r="DR149" i="6"/>
  <c r="DI149" i="6"/>
  <c r="CY149" i="6"/>
  <c r="CN149" i="6"/>
  <c r="CE149" i="6"/>
  <c r="BU149" i="6"/>
  <c r="BL149" i="6"/>
  <c r="BB149" i="6"/>
  <c r="AS149" i="6"/>
  <c r="AJ149" i="6"/>
  <c r="Z149" i="6"/>
  <c r="Q149" i="6"/>
  <c r="JE149" i="6"/>
  <c r="IV149" i="6"/>
  <c r="IM149" i="6"/>
  <c r="HZ149" i="6"/>
  <c r="HO149" i="6"/>
  <c r="HC149" i="6"/>
  <c r="GI149" i="6"/>
  <c r="FY149" i="6"/>
  <c r="FM149" i="6"/>
  <c r="EY149" i="6"/>
  <c r="EL149" i="6"/>
  <c r="DZ149" i="6"/>
  <c r="DQ149" i="6"/>
  <c r="CX149" i="6"/>
  <c r="CM149" i="6"/>
  <c r="CD149" i="6"/>
  <c r="BT149" i="6"/>
  <c r="BK149" i="6"/>
  <c r="BA149" i="6"/>
  <c r="AR149" i="6"/>
  <c r="AH149" i="6"/>
  <c r="Y149" i="6"/>
  <c r="P149" i="6"/>
  <c r="JD149" i="6"/>
  <c r="IT149" i="6"/>
  <c r="HX149" i="6"/>
  <c r="HM149" i="6"/>
  <c r="HB149" i="6"/>
  <c r="GS149" i="6"/>
  <c r="GH149" i="6"/>
  <c r="FV149" i="6"/>
  <c r="FJ149" i="6"/>
  <c r="EX149" i="6"/>
  <c r="EK149" i="6"/>
  <c r="DY149" i="6"/>
  <c r="DP149" i="6"/>
  <c r="DG149" i="6"/>
  <c r="CW149" i="6"/>
  <c r="CL149" i="6"/>
  <c r="CC149" i="6"/>
  <c r="BS149" i="6"/>
  <c r="BJ149" i="6"/>
  <c r="AZ149" i="6"/>
  <c r="AQ149" i="6"/>
  <c r="AG149" i="6"/>
  <c r="X149" i="6"/>
  <c r="JJ149" i="6"/>
  <c r="IZ149" i="6"/>
  <c r="IQ149" i="6"/>
  <c r="IH149" i="6"/>
  <c r="HT149" i="6"/>
  <c r="HJ149" i="6"/>
  <c r="GX149" i="6"/>
  <c r="GN149" i="6"/>
  <c r="FS149" i="6"/>
  <c r="FE149" i="6"/>
  <c r="ER149" i="6"/>
  <c r="EF149" i="6"/>
  <c r="DV149" i="6"/>
  <c r="DM149" i="6"/>
  <c r="DC149" i="6"/>
  <c r="CR149" i="6"/>
  <c r="CH149" i="6"/>
  <c r="BY149" i="6"/>
  <c r="BP149" i="6"/>
  <c r="BF149" i="6"/>
  <c r="AV149" i="6"/>
  <c r="AM149" i="6"/>
  <c r="AD149" i="6"/>
  <c r="IJ149" i="6"/>
  <c r="GP149" i="6"/>
  <c r="EW149" i="6"/>
  <c r="DF149" i="6"/>
  <c r="BR149" i="6"/>
  <c r="AF149" i="6"/>
  <c r="II149" i="6"/>
  <c r="GO149" i="6"/>
  <c r="ES149" i="6"/>
  <c r="BQ149" i="6"/>
  <c r="AE149" i="6"/>
  <c r="HW149" i="6"/>
  <c r="GG149" i="6"/>
  <c r="EJ149" i="6"/>
  <c r="CV149" i="6"/>
  <c r="BH149" i="6"/>
  <c r="W149" i="6"/>
  <c r="JK149" i="6"/>
  <c r="HU149" i="6"/>
  <c r="GF149" i="6"/>
  <c r="EG149" i="6"/>
  <c r="CS149" i="6"/>
  <c r="BG149" i="6"/>
  <c r="V149" i="6"/>
  <c r="JC149" i="6"/>
  <c r="HL149" i="6"/>
  <c r="FU149" i="6"/>
  <c r="DX149" i="6"/>
  <c r="CJ149" i="6"/>
  <c r="AY149" i="6"/>
  <c r="JB149" i="6"/>
  <c r="HK149" i="6"/>
  <c r="FT149" i="6"/>
  <c r="DW149" i="6"/>
  <c r="CI149" i="6"/>
  <c r="AW149" i="6"/>
  <c r="IR149" i="6"/>
  <c r="FF149" i="6"/>
  <c r="DN149" i="6"/>
  <c r="BZ149" i="6"/>
  <c r="AO149" i="6"/>
  <c r="HA149" i="6"/>
  <c r="FG149" i="6"/>
  <c r="DO149" i="6"/>
  <c r="CB149" i="6"/>
  <c r="AP149" i="6"/>
  <c r="IS149" i="6"/>
  <c r="N149" i="6"/>
  <c r="JK157" i="6"/>
  <c r="JB157" i="6"/>
  <c r="IR157" i="6"/>
  <c r="II157" i="6"/>
  <c r="HU157" i="6"/>
  <c r="HK157" i="6"/>
  <c r="GO157" i="6"/>
  <c r="GF157" i="6"/>
  <c r="FT157" i="6"/>
  <c r="FF157" i="6"/>
  <c r="ES157" i="6"/>
  <c r="EG157" i="6"/>
  <c r="DW157" i="6"/>
  <c r="DN157" i="6"/>
  <c r="CS157" i="6"/>
  <c r="CI157" i="6"/>
  <c r="BZ157" i="6"/>
  <c r="BQ157" i="6"/>
  <c r="BG157" i="6"/>
  <c r="AW157" i="6"/>
  <c r="AO157" i="6"/>
  <c r="AE157" i="6"/>
  <c r="V157" i="6"/>
  <c r="JJ157" i="6"/>
  <c r="IZ157" i="6"/>
  <c r="IQ157" i="6"/>
  <c r="IH157" i="6"/>
  <c r="HT157" i="6"/>
  <c r="HJ157" i="6"/>
  <c r="GX157" i="6"/>
  <c r="GN157" i="6"/>
  <c r="FS157" i="6"/>
  <c r="FE157" i="6"/>
  <c r="ER157" i="6"/>
  <c r="EF157" i="6"/>
  <c r="DV157" i="6"/>
  <c r="DM157" i="6"/>
  <c r="DC157" i="6"/>
  <c r="CR157" i="6"/>
  <c r="CH157" i="6"/>
  <c r="BY157" i="6"/>
  <c r="BP157" i="6"/>
  <c r="BF157" i="6"/>
  <c r="AV157" i="6"/>
  <c r="AM157" i="6"/>
  <c r="AD157" i="6"/>
  <c r="JI157" i="6"/>
  <c r="IY157" i="6"/>
  <c r="IP157" i="6"/>
  <c r="IG157" i="6"/>
  <c r="HS157" i="6"/>
  <c r="HG157" i="6"/>
  <c r="GW157" i="6"/>
  <c r="GC157" i="6"/>
  <c r="FP157" i="6"/>
  <c r="FD157" i="6"/>
  <c r="EQ157" i="6"/>
  <c r="EE157" i="6"/>
  <c r="DT157" i="6"/>
  <c r="DK157" i="6"/>
  <c r="DB157" i="6"/>
  <c r="CP157" i="6"/>
  <c r="CG157" i="6"/>
  <c r="BX157" i="6"/>
  <c r="BO157" i="6"/>
  <c r="BE157" i="6"/>
  <c r="AU157" i="6"/>
  <c r="AL157" i="6"/>
  <c r="AC157" i="6"/>
  <c r="JH157" i="6"/>
  <c r="IX157" i="6"/>
  <c r="IO157" i="6"/>
  <c r="HQ157" i="6"/>
  <c r="HE157" i="6"/>
  <c r="GB157" i="6"/>
  <c r="FO157" i="6"/>
  <c r="FC157" i="6"/>
  <c r="EP157" i="6"/>
  <c r="ED157" i="6"/>
  <c r="DS157" i="6"/>
  <c r="DJ157" i="6"/>
  <c r="CZ157" i="6"/>
  <c r="CO157" i="6"/>
  <c r="CF157" i="6"/>
  <c r="BW157" i="6"/>
  <c r="BM157" i="6"/>
  <c r="BC157" i="6"/>
  <c r="AT157" i="6"/>
  <c r="AK157" i="6"/>
  <c r="AB157" i="6"/>
  <c r="R157" i="6"/>
  <c r="JF157" i="6"/>
  <c r="IW157" i="6"/>
  <c r="IN157" i="6"/>
  <c r="IC157" i="6"/>
  <c r="HP157" i="6"/>
  <c r="HD157" i="6"/>
  <c r="GJ157" i="6"/>
  <c r="GA157" i="6"/>
  <c r="FN157" i="6"/>
  <c r="EZ157" i="6"/>
  <c r="EM157" i="6"/>
  <c r="EC157" i="6"/>
  <c r="DR157" i="6"/>
  <c r="DI157" i="6"/>
  <c r="CY157" i="6"/>
  <c r="CN157" i="6"/>
  <c r="CE157" i="6"/>
  <c r="BU157" i="6"/>
  <c r="BL157" i="6"/>
  <c r="BB157" i="6"/>
  <c r="AS157" i="6"/>
  <c r="AJ157" i="6"/>
  <c r="Z157" i="6"/>
  <c r="Q157" i="6"/>
  <c r="JE157" i="6"/>
  <c r="IV157" i="6"/>
  <c r="IM157" i="6"/>
  <c r="HZ157" i="6"/>
  <c r="HO157" i="6"/>
  <c r="HC157" i="6"/>
  <c r="GI157" i="6"/>
  <c r="FY157" i="6"/>
  <c r="FM157" i="6"/>
  <c r="EY157" i="6"/>
  <c r="EL157" i="6"/>
  <c r="DZ157" i="6"/>
  <c r="DQ157" i="6"/>
  <c r="CX157" i="6"/>
  <c r="CM157" i="6"/>
  <c r="CD157" i="6"/>
  <c r="BT157" i="6"/>
  <c r="BK157" i="6"/>
  <c r="BA157" i="6"/>
  <c r="AR157" i="6"/>
  <c r="AH157" i="6"/>
  <c r="Y157" i="6"/>
  <c r="P157" i="6"/>
  <c r="JC157" i="6"/>
  <c r="IS157" i="6"/>
  <c r="IJ157" i="6"/>
  <c r="HW157" i="6"/>
  <c r="HL157" i="6"/>
  <c r="HA157" i="6"/>
  <c r="GP157" i="6"/>
  <c r="GG157" i="6"/>
  <c r="FU157" i="6"/>
  <c r="FG157" i="6"/>
  <c r="EW157" i="6"/>
  <c r="EJ157" i="6"/>
  <c r="DX157" i="6"/>
  <c r="DO157" i="6"/>
  <c r="DF157" i="6"/>
  <c r="CV157" i="6"/>
  <c r="CJ157" i="6"/>
  <c r="CB157" i="6"/>
  <c r="BR157" i="6"/>
  <c r="BH157" i="6"/>
  <c r="AY157" i="6"/>
  <c r="AP157" i="6"/>
  <c r="AF157" i="6"/>
  <c r="W157" i="6"/>
  <c r="HX157" i="6"/>
  <c r="EK157" i="6"/>
  <c r="BJ157" i="6"/>
  <c r="HM157" i="6"/>
  <c r="DY157" i="6"/>
  <c r="AZ157" i="6"/>
  <c r="HB157" i="6"/>
  <c r="DP157" i="6"/>
  <c r="AQ157" i="6"/>
  <c r="GS157" i="6"/>
  <c r="DG157" i="6"/>
  <c r="AG157" i="6"/>
  <c r="GH157" i="6"/>
  <c r="CW157" i="6"/>
  <c r="X157" i="6"/>
  <c r="EX157" i="6"/>
  <c r="BS157" i="6"/>
  <c r="FV157" i="6"/>
  <c r="FJ157" i="6"/>
  <c r="CL157" i="6"/>
  <c r="CC157" i="6"/>
  <c r="IT157" i="6"/>
  <c r="JD157" i="6"/>
  <c r="N157" i="6"/>
  <c r="JD165" i="6"/>
  <c r="IT165" i="6"/>
  <c r="HX165" i="6"/>
  <c r="HM165" i="6"/>
  <c r="HB165" i="6"/>
  <c r="GS165" i="6"/>
  <c r="GH165" i="6"/>
  <c r="FV165" i="6"/>
  <c r="FJ165" i="6"/>
  <c r="EX165" i="6"/>
  <c r="EK165" i="6"/>
  <c r="DY165" i="6"/>
  <c r="DP165" i="6"/>
  <c r="DG165" i="6"/>
  <c r="CW165" i="6"/>
  <c r="CL165" i="6"/>
  <c r="CC165" i="6"/>
  <c r="BS165" i="6"/>
  <c r="BJ165" i="6"/>
  <c r="AZ165" i="6"/>
  <c r="AQ165" i="6"/>
  <c r="AG165" i="6"/>
  <c r="X165" i="6"/>
  <c r="JC165" i="6"/>
  <c r="IS165" i="6"/>
  <c r="IJ165" i="6"/>
  <c r="HW165" i="6"/>
  <c r="HL165" i="6"/>
  <c r="HA165" i="6"/>
  <c r="GP165" i="6"/>
  <c r="GG165" i="6"/>
  <c r="FU165" i="6"/>
  <c r="FG165" i="6"/>
  <c r="EW165" i="6"/>
  <c r="EJ165" i="6"/>
  <c r="DX165" i="6"/>
  <c r="DO165" i="6"/>
  <c r="DF165" i="6"/>
  <c r="CV165" i="6"/>
  <c r="CJ165" i="6"/>
  <c r="CB165" i="6"/>
  <c r="BR165" i="6"/>
  <c r="BH165" i="6"/>
  <c r="AY165" i="6"/>
  <c r="AP165" i="6"/>
  <c r="AF165" i="6"/>
  <c r="W165" i="6"/>
  <c r="JK165" i="6"/>
  <c r="JB165" i="6"/>
  <c r="IR165" i="6"/>
  <c r="II165" i="6"/>
  <c r="HU165" i="6"/>
  <c r="HK165" i="6"/>
  <c r="GO165" i="6"/>
  <c r="GF165" i="6"/>
  <c r="FT165" i="6"/>
  <c r="FF165" i="6"/>
  <c r="ES165" i="6"/>
  <c r="EG165" i="6"/>
  <c r="DW165" i="6"/>
  <c r="DN165" i="6"/>
  <c r="CS165" i="6"/>
  <c r="CI165" i="6"/>
  <c r="BZ165" i="6"/>
  <c r="BQ165" i="6"/>
  <c r="BG165" i="6"/>
  <c r="AW165" i="6"/>
  <c r="AO165" i="6"/>
  <c r="AE165" i="6"/>
  <c r="V165" i="6"/>
  <c r="JJ165" i="6"/>
  <c r="IZ165" i="6"/>
  <c r="IQ165" i="6"/>
  <c r="IH165" i="6"/>
  <c r="HT165" i="6"/>
  <c r="HJ165" i="6"/>
  <c r="GX165" i="6"/>
  <c r="GN165" i="6"/>
  <c r="FS165" i="6"/>
  <c r="FE165" i="6"/>
  <c r="ER165" i="6"/>
  <c r="EF165" i="6"/>
  <c r="DV165" i="6"/>
  <c r="DM165" i="6"/>
  <c r="DC165" i="6"/>
  <c r="CR165" i="6"/>
  <c r="CH165" i="6"/>
  <c r="BY165" i="6"/>
  <c r="BP165" i="6"/>
  <c r="BF165" i="6"/>
  <c r="AV165" i="6"/>
  <c r="AM165" i="6"/>
  <c r="AD165" i="6"/>
  <c r="JI165" i="6"/>
  <c r="IY165" i="6"/>
  <c r="IP165" i="6"/>
  <c r="IG165" i="6"/>
  <c r="HS165" i="6"/>
  <c r="HG165" i="6"/>
  <c r="GW165" i="6"/>
  <c r="GC165" i="6"/>
  <c r="FP165" i="6"/>
  <c r="FD165" i="6"/>
  <c r="EQ165" i="6"/>
  <c r="EE165" i="6"/>
  <c r="DT165" i="6"/>
  <c r="DK165" i="6"/>
  <c r="DB165" i="6"/>
  <c r="CP165" i="6"/>
  <c r="CG165" i="6"/>
  <c r="BX165" i="6"/>
  <c r="BO165" i="6"/>
  <c r="BE165" i="6"/>
  <c r="AU165" i="6"/>
  <c r="AL165" i="6"/>
  <c r="AC165" i="6"/>
  <c r="JE165" i="6"/>
  <c r="IV165" i="6"/>
  <c r="IM165" i="6"/>
  <c r="HZ165" i="6"/>
  <c r="HO165" i="6"/>
  <c r="HC165" i="6"/>
  <c r="GI165" i="6"/>
  <c r="FY165" i="6"/>
  <c r="FM165" i="6"/>
  <c r="EY165" i="6"/>
  <c r="EL165" i="6"/>
  <c r="DZ165" i="6"/>
  <c r="DQ165" i="6"/>
  <c r="CX165" i="6"/>
  <c r="CM165" i="6"/>
  <c r="CD165" i="6"/>
  <c r="BT165" i="6"/>
  <c r="BK165" i="6"/>
  <c r="BA165" i="6"/>
  <c r="AR165" i="6"/>
  <c r="AH165" i="6"/>
  <c r="Y165" i="6"/>
  <c r="P165" i="6"/>
  <c r="EP165" i="6"/>
  <c r="CZ165" i="6"/>
  <c r="BM165" i="6"/>
  <c r="AB165" i="6"/>
  <c r="IC165" i="6"/>
  <c r="GJ165" i="6"/>
  <c r="EM165" i="6"/>
  <c r="CY165" i="6"/>
  <c r="BL165" i="6"/>
  <c r="Z165" i="6"/>
  <c r="JH165" i="6"/>
  <c r="HQ165" i="6"/>
  <c r="GB165" i="6"/>
  <c r="ED165" i="6"/>
  <c r="CO165" i="6"/>
  <c r="BC165" i="6"/>
  <c r="R165" i="6"/>
  <c r="JF165" i="6"/>
  <c r="HP165" i="6"/>
  <c r="GA165" i="6"/>
  <c r="EC165" i="6"/>
  <c r="CN165" i="6"/>
  <c r="BB165" i="6"/>
  <c r="Q165" i="6"/>
  <c r="IX165" i="6"/>
  <c r="HE165" i="6"/>
  <c r="FO165" i="6"/>
  <c r="DS165" i="6"/>
  <c r="CF165" i="6"/>
  <c r="AT165" i="6"/>
  <c r="IN165" i="6"/>
  <c r="EZ165" i="6"/>
  <c r="DI165" i="6"/>
  <c r="BU165" i="6"/>
  <c r="AJ165" i="6"/>
  <c r="IW165" i="6"/>
  <c r="CE165" i="6"/>
  <c r="IO165" i="6"/>
  <c r="BW165" i="6"/>
  <c r="HD165" i="6"/>
  <c r="AS165" i="6"/>
  <c r="AK165" i="6"/>
  <c r="FN165" i="6"/>
  <c r="FC165" i="6"/>
  <c r="DJ165" i="6"/>
  <c r="DR165" i="6"/>
  <c r="N165" i="6"/>
  <c r="JD173" i="6"/>
  <c r="IT173" i="6"/>
  <c r="HX173" i="6"/>
  <c r="HM173" i="6"/>
  <c r="HB173" i="6"/>
  <c r="GS173" i="6"/>
  <c r="GH173" i="6"/>
  <c r="FV173" i="6"/>
  <c r="JK173" i="6"/>
  <c r="JB173" i="6"/>
  <c r="IR173" i="6"/>
  <c r="II173" i="6"/>
  <c r="HU173" i="6"/>
  <c r="HK173" i="6"/>
  <c r="GO173" i="6"/>
  <c r="GF173" i="6"/>
  <c r="FT173" i="6"/>
  <c r="FF173" i="6"/>
  <c r="ES173" i="6"/>
  <c r="EG173" i="6"/>
  <c r="DW173" i="6"/>
  <c r="DN173" i="6"/>
  <c r="CS173" i="6"/>
  <c r="CI173" i="6"/>
  <c r="BZ173" i="6"/>
  <c r="BQ173" i="6"/>
  <c r="BG173" i="6"/>
  <c r="AW173" i="6"/>
  <c r="AO173" i="6"/>
  <c r="AE173" i="6"/>
  <c r="V173" i="6"/>
  <c r="JJ173" i="6"/>
  <c r="IZ173" i="6"/>
  <c r="IQ173" i="6"/>
  <c r="IH173" i="6"/>
  <c r="HT173" i="6"/>
  <c r="HJ173" i="6"/>
  <c r="GX173" i="6"/>
  <c r="GN173" i="6"/>
  <c r="FS173" i="6"/>
  <c r="FE173" i="6"/>
  <c r="ER173" i="6"/>
  <c r="EF173" i="6"/>
  <c r="DV173" i="6"/>
  <c r="DM173" i="6"/>
  <c r="DC173" i="6"/>
  <c r="CR173" i="6"/>
  <c r="CH173" i="6"/>
  <c r="BY173" i="6"/>
  <c r="BP173" i="6"/>
  <c r="BF173" i="6"/>
  <c r="AV173" i="6"/>
  <c r="AM173" i="6"/>
  <c r="AD173" i="6"/>
  <c r="JH173" i="6"/>
  <c r="IX173" i="6"/>
  <c r="IO173" i="6"/>
  <c r="HQ173" i="6"/>
  <c r="HE173" i="6"/>
  <c r="GB173" i="6"/>
  <c r="FO173" i="6"/>
  <c r="FC173" i="6"/>
  <c r="EP173" i="6"/>
  <c r="ED173" i="6"/>
  <c r="DS173" i="6"/>
  <c r="DJ173" i="6"/>
  <c r="CZ173" i="6"/>
  <c r="CO173" i="6"/>
  <c r="CF173" i="6"/>
  <c r="BW173" i="6"/>
  <c r="BM173" i="6"/>
  <c r="BC173" i="6"/>
  <c r="AT173" i="6"/>
  <c r="AK173" i="6"/>
  <c r="AB173" i="6"/>
  <c r="R173" i="6"/>
  <c r="JI173" i="6"/>
  <c r="IP173" i="6"/>
  <c r="HS173" i="6"/>
  <c r="GW173" i="6"/>
  <c r="GC173" i="6"/>
  <c r="FG173" i="6"/>
  <c r="EL173" i="6"/>
  <c r="DT173" i="6"/>
  <c r="DG173" i="6"/>
  <c r="CN173" i="6"/>
  <c r="CB173" i="6"/>
  <c r="BK173" i="6"/>
  <c r="AU173" i="6"/>
  <c r="AG173" i="6"/>
  <c r="Q173" i="6"/>
  <c r="JF173" i="6"/>
  <c r="IN173" i="6"/>
  <c r="HP173" i="6"/>
  <c r="GA173" i="6"/>
  <c r="FD173" i="6"/>
  <c r="EK173" i="6"/>
  <c r="DR173" i="6"/>
  <c r="DF173" i="6"/>
  <c r="CM173" i="6"/>
  <c r="BX173" i="6"/>
  <c r="BJ173" i="6"/>
  <c r="AS173" i="6"/>
  <c r="AF173" i="6"/>
  <c r="P173" i="6"/>
  <c r="JE173" i="6"/>
  <c r="IM173" i="6"/>
  <c r="HO173" i="6"/>
  <c r="FY173" i="6"/>
  <c r="EZ173" i="6"/>
  <c r="EJ173" i="6"/>
  <c r="DQ173" i="6"/>
  <c r="DB173" i="6"/>
  <c r="CL173" i="6"/>
  <c r="BU173" i="6"/>
  <c r="BH173" i="6"/>
  <c r="AR173" i="6"/>
  <c r="AC173" i="6"/>
  <c r="JC173" i="6"/>
  <c r="IJ173" i="6"/>
  <c r="HL173" i="6"/>
  <c r="GP173" i="6"/>
  <c r="FU173" i="6"/>
  <c r="EY173" i="6"/>
  <c r="EE173" i="6"/>
  <c r="DP173" i="6"/>
  <c r="CY173" i="6"/>
  <c r="CJ173" i="6"/>
  <c r="BT173" i="6"/>
  <c r="BE173" i="6"/>
  <c r="AQ173" i="6"/>
  <c r="Z173" i="6"/>
  <c r="IY173" i="6"/>
  <c r="IG173" i="6"/>
  <c r="HG173" i="6"/>
  <c r="FP173" i="6"/>
  <c r="EX173" i="6"/>
  <c r="EC173" i="6"/>
  <c r="DO173" i="6"/>
  <c r="CX173" i="6"/>
  <c r="CG173" i="6"/>
  <c r="BS173" i="6"/>
  <c r="BB173" i="6"/>
  <c r="AP173" i="6"/>
  <c r="Y173" i="6"/>
  <c r="IS173" i="6"/>
  <c r="HW173" i="6"/>
  <c r="HA173" i="6"/>
  <c r="GG173" i="6"/>
  <c r="FJ173" i="6"/>
  <c r="EM173" i="6"/>
  <c r="DX173" i="6"/>
  <c r="CP173" i="6"/>
  <c r="CC173" i="6"/>
  <c r="BL173" i="6"/>
  <c r="AY173" i="6"/>
  <c r="AH173" i="6"/>
  <c r="GJ173" i="6"/>
  <c r="DK173" i="6"/>
  <c r="BA173" i="6"/>
  <c r="GI173" i="6"/>
  <c r="DI173" i="6"/>
  <c r="AZ173" i="6"/>
  <c r="IW173" i="6"/>
  <c r="FN173" i="6"/>
  <c r="CW173" i="6"/>
  <c r="AL173" i="6"/>
  <c r="IV173" i="6"/>
  <c r="FM173" i="6"/>
  <c r="CV173" i="6"/>
  <c r="AJ173" i="6"/>
  <c r="IC173" i="6"/>
  <c r="EW173" i="6"/>
  <c r="CE173" i="6"/>
  <c r="X173" i="6"/>
  <c r="HC173" i="6"/>
  <c r="DY173" i="6"/>
  <c r="BO173" i="6"/>
  <c r="W173" i="6"/>
  <c r="HZ173" i="6"/>
  <c r="HD173" i="6"/>
  <c r="EQ173" i="6"/>
  <c r="BR173" i="6"/>
  <c r="CD173" i="6"/>
  <c r="DZ173" i="6"/>
  <c r="N173" i="6"/>
  <c r="JI181" i="6"/>
  <c r="IY181" i="6"/>
  <c r="IP181" i="6"/>
  <c r="IG181" i="6"/>
  <c r="HS181" i="6"/>
  <c r="HG181" i="6"/>
  <c r="GW181" i="6"/>
  <c r="GC181" i="6"/>
  <c r="FP181" i="6"/>
  <c r="FD181" i="6"/>
  <c r="EQ181" i="6"/>
  <c r="EE181" i="6"/>
  <c r="DT181" i="6"/>
  <c r="DK181" i="6"/>
  <c r="DB181" i="6"/>
  <c r="CP181" i="6"/>
  <c r="CG181" i="6"/>
  <c r="BX181" i="6"/>
  <c r="BO181" i="6"/>
  <c r="BE181" i="6"/>
  <c r="AU181" i="6"/>
  <c r="AL181" i="6"/>
  <c r="AC181" i="6"/>
  <c r="JH181" i="6"/>
  <c r="IX181" i="6"/>
  <c r="IO181" i="6"/>
  <c r="HQ181" i="6"/>
  <c r="HE181" i="6"/>
  <c r="GB181" i="6"/>
  <c r="FO181" i="6"/>
  <c r="FC181" i="6"/>
  <c r="EP181" i="6"/>
  <c r="ED181" i="6"/>
  <c r="DS181" i="6"/>
  <c r="DJ181" i="6"/>
  <c r="CZ181" i="6"/>
  <c r="CO181" i="6"/>
  <c r="CF181" i="6"/>
  <c r="BW181" i="6"/>
  <c r="BM181" i="6"/>
  <c r="BC181" i="6"/>
  <c r="AT181" i="6"/>
  <c r="AK181" i="6"/>
  <c r="AB181" i="6"/>
  <c r="R181" i="6"/>
  <c r="JF181" i="6"/>
  <c r="IW181" i="6"/>
  <c r="IN181" i="6"/>
  <c r="IC181" i="6"/>
  <c r="HP181" i="6"/>
  <c r="HD181" i="6"/>
  <c r="GJ181" i="6"/>
  <c r="GA181" i="6"/>
  <c r="FN181" i="6"/>
  <c r="EZ181" i="6"/>
  <c r="EM181" i="6"/>
  <c r="EC181" i="6"/>
  <c r="DR181" i="6"/>
  <c r="DI181" i="6"/>
  <c r="CY181" i="6"/>
  <c r="CN181" i="6"/>
  <c r="CE181" i="6"/>
  <c r="BU181" i="6"/>
  <c r="BL181" i="6"/>
  <c r="BB181" i="6"/>
  <c r="AS181" i="6"/>
  <c r="AJ181" i="6"/>
  <c r="Z181" i="6"/>
  <c r="Q181" i="6"/>
  <c r="JE181" i="6"/>
  <c r="IV181" i="6"/>
  <c r="IM181" i="6"/>
  <c r="HZ181" i="6"/>
  <c r="HO181" i="6"/>
  <c r="HC181" i="6"/>
  <c r="GI181" i="6"/>
  <c r="FY181" i="6"/>
  <c r="FM181" i="6"/>
  <c r="EY181" i="6"/>
  <c r="EL181" i="6"/>
  <c r="DZ181" i="6"/>
  <c r="DQ181" i="6"/>
  <c r="CX181" i="6"/>
  <c r="CM181" i="6"/>
  <c r="CD181" i="6"/>
  <c r="BT181" i="6"/>
  <c r="BK181" i="6"/>
  <c r="BA181" i="6"/>
  <c r="AR181" i="6"/>
  <c r="AH181" i="6"/>
  <c r="Y181" i="6"/>
  <c r="P181" i="6"/>
  <c r="JD181" i="6"/>
  <c r="IT181" i="6"/>
  <c r="HX181" i="6"/>
  <c r="HM181" i="6"/>
  <c r="HB181" i="6"/>
  <c r="GS181" i="6"/>
  <c r="GH181" i="6"/>
  <c r="FV181" i="6"/>
  <c r="FJ181" i="6"/>
  <c r="EX181" i="6"/>
  <c r="EK181" i="6"/>
  <c r="DY181" i="6"/>
  <c r="DP181" i="6"/>
  <c r="DG181" i="6"/>
  <c r="CW181" i="6"/>
  <c r="CL181" i="6"/>
  <c r="CC181" i="6"/>
  <c r="BS181" i="6"/>
  <c r="BJ181" i="6"/>
  <c r="AZ181" i="6"/>
  <c r="AQ181" i="6"/>
  <c r="AG181" i="6"/>
  <c r="X181" i="6"/>
  <c r="JC181" i="6"/>
  <c r="IS181" i="6"/>
  <c r="IJ181" i="6"/>
  <c r="HW181" i="6"/>
  <c r="HL181" i="6"/>
  <c r="HA181" i="6"/>
  <c r="GP181" i="6"/>
  <c r="GG181" i="6"/>
  <c r="FU181" i="6"/>
  <c r="FG181" i="6"/>
  <c r="EW181" i="6"/>
  <c r="EJ181" i="6"/>
  <c r="DX181" i="6"/>
  <c r="DO181" i="6"/>
  <c r="DF181" i="6"/>
  <c r="CV181" i="6"/>
  <c r="CJ181" i="6"/>
  <c r="CB181" i="6"/>
  <c r="BR181" i="6"/>
  <c r="BH181" i="6"/>
  <c r="AY181" i="6"/>
  <c r="AP181" i="6"/>
  <c r="AF181" i="6"/>
  <c r="W181" i="6"/>
  <c r="JK181" i="6"/>
  <c r="JB181" i="6"/>
  <c r="IR181" i="6"/>
  <c r="II181" i="6"/>
  <c r="HU181" i="6"/>
  <c r="HK181" i="6"/>
  <c r="GO181" i="6"/>
  <c r="GF181" i="6"/>
  <c r="FT181" i="6"/>
  <c r="FF181" i="6"/>
  <c r="ES181" i="6"/>
  <c r="EG181" i="6"/>
  <c r="DW181" i="6"/>
  <c r="DN181" i="6"/>
  <c r="CS181" i="6"/>
  <c r="CI181" i="6"/>
  <c r="BZ181" i="6"/>
  <c r="BQ181" i="6"/>
  <c r="BG181" i="6"/>
  <c r="AW181" i="6"/>
  <c r="AO181" i="6"/>
  <c r="AE181" i="6"/>
  <c r="V181" i="6"/>
  <c r="HT181" i="6"/>
  <c r="EF181" i="6"/>
  <c r="BF181" i="6"/>
  <c r="HJ181" i="6"/>
  <c r="DV181" i="6"/>
  <c r="AV181" i="6"/>
  <c r="GX181" i="6"/>
  <c r="DM181" i="6"/>
  <c r="AM181" i="6"/>
  <c r="GN181" i="6"/>
  <c r="DC181" i="6"/>
  <c r="AD181" i="6"/>
  <c r="JJ181" i="6"/>
  <c r="CR181" i="6"/>
  <c r="IZ181" i="6"/>
  <c r="FS181" i="6"/>
  <c r="CH181" i="6"/>
  <c r="IQ181" i="6"/>
  <c r="FE181" i="6"/>
  <c r="BY181" i="6"/>
  <c r="IH181" i="6"/>
  <c r="ER181" i="6"/>
  <c r="BP181" i="6"/>
  <c r="N181" i="6"/>
  <c r="JH189" i="6"/>
  <c r="IX189" i="6"/>
  <c r="IO189" i="6"/>
  <c r="HQ189" i="6"/>
  <c r="HE189" i="6"/>
  <c r="GB189" i="6"/>
  <c r="FO189" i="6"/>
  <c r="FC189" i="6"/>
  <c r="EP189" i="6"/>
  <c r="ED189" i="6"/>
  <c r="DS189" i="6"/>
  <c r="DJ189" i="6"/>
  <c r="CZ189" i="6"/>
  <c r="CO189" i="6"/>
  <c r="CF189" i="6"/>
  <c r="BW189" i="6"/>
  <c r="BM189" i="6"/>
  <c r="BC189" i="6"/>
  <c r="AT189" i="6"/>
  <c r="AK189" i="6"/>
  <c r="AB189" i="6"/>
  <c r="R189" i="6"/>
  <c r="JF189" i="6"/>
  <c r="IW189" i="6"/>
  <c r="IN189" i="6"/>
  <c r="IC189" i="6"/>
  <c r="HP189" i="6"/>
  <c r="HD189" i="6"/>
  <c r="GJ189" i="6"/>
  <c r="GA189" i="6"/>
  <c r="FN189" i="6"/>
  <c r="EZ189" i="6"/>
  <c r="EM189" i="6"/>
  <c r="EC189" i="6"/>
  <c r="DR189" i="6"/>
  <c r="DI189" i="6"/>
  <c r="CY189" i="6"/>
  <c r="CN189" i="6"/>
  <c r="CE189" i="6"/>
  <c r="BU189" i="6"/>
  <c r="BL189" i="6"/>
  <c r="BB189" i="6"/>
  <c r="AS189" i="6"/>
  <c r="AJ189" i="6"/>
  <c r="Z189" i="6"/>
  <c r="Q189" i="6"/>
  <c r="JE189" i="6"/>
  <c r="IV189" i="6"/>
  <c r="IM189" i="6"/>
  <c r="HZ189" i="6"/>
  <c r="HO189" i="6"/>
  <c r="HC189" i="6"/>
  <c r="GI189" i="6"/>
  <c r="FY189" i="6"/>
  <c r="FM189" i="6"/>
  <c r="EY189" i="6"/>
  <c r="EL189" i="6"/>
  <c r="DZ189" i="6"/>
  <c r="DQ189" i="6"/>
  <c r="CX189" i="6"/>
  <c r="CM189" i="6"/>
  <c r="CD189" i="6"/>
  <c r="BT189" i="6"/>
  <c r="BK189" i="6"/>
  <c r="BA189" i="6"/>
  <c r="AR189" i="6"/>
  <c r="AH189" i="6"/>
  <c r="Y189" i="6"/>
  <c r="P189" i="6"/>
  <c r="JD189" i="6"/>
  <c r="IT189" i="6"/>
  <c r="HX189" i="6"/>
  <c r="HM189" i="6"/>
  <c r="HB189" i="6"/>
  <c r="GS189" i="6"/>
  <c r="GH189" i="6"/>
  <c r="FV189" i="6"/>
  <c r="FJ189" i="6"/>
  <c r="EX189" i="6"/>
  <c r="EK189" i="6"/>
  <c r="DY189" i="6"/>
  <c r="DP189" i="6"/>
  <c r="DG189" i="6"/>
  <c r="CW189" i="6"/>
  <c r="CL189" i="6"/>
  <c r="CC189" i="6"/>
  <c r="BS189" i="6"/>
  <c r="BJ189" i="6"/>
  <c r="AZ189" i="6"/>
  <c r="AQ189" i="6"/>
  <c r="AG189" i="6"/>
  <c r="X189" i="6"/>
  <c r="JC189" i="6"/>
  <c r="IS189" i="6"/>
  <c r="IJ189" i="6"/>
  <c r="HW189" i="6"/>
  <c r="HL189" i="6"/>
  <c r="HA189" i="6"/>
  <c r="GP189" i="6"/>
  <c r="GG189" i="6"/>
  <c r="FU189" i="6"/>
  <c r="FG189" i="6"/>
  <c r="EW189" i="6"/>
  <c r="EJ189" i="6"/>
  <c r="DX189" i="6"/>
  <c r="DO189" i="6"/>
  <c r="DF189" i="6"/>
  <c r="CV189" i="6"/>
  <c r="CJ189" i="6"/>
  <c r="CB189" i="6"/>
  <c r="BR189" i="6"/>
  <c r="BH189" i="6"/>
  <c r="AY189" i="6"/>
  <c r="AP189" i="6"/>
  <c r="AF189" i="6"/>
  <c r="W189" i="6"/>
  <c r="JK189" i="6"/>
  <c r="JB189" i="6"/>
  <c r="IR189" i="6"/>
  <c r="II189" i="6"/>
  <c r="HU189" i="6"/>
  <c r="HK189" i="6"/>
  <c r="GO189" i="6"/>
  <c r="GF189" i="6"/>
  <c r="FT189" i="6"/>
  <c r="FF189" i="6"/>
  <c r="ES189" i="6"/>
  <c r="EG189" i="6"/>
  <c r="DW189" i="6"/>
  <c r="DN189" i="6"/>
  <c r="CS189" i="6"/>
  <c r="CI189" i="6"/>
  <c r="BZ189" i="6"/>
  <c r="BQ189" i="6"/>
  <c r="BG189" i="6"/>
  <c r="AW189" i="6"/>
  <c r="AO189" i="6"/>
  <c r="AE189" i="6"/>
  <c r="V189" i="6"/>
  <c r="JI189" i="6"/>
  <c r="HS189" i="6"/>
  <c r="GC189" i="6"/>
  <c r="EE189" i="6"/>
  <c r="CP189" i="6"/>
  <c r="BE189" i="6"/>
  <c r="IZ189" i="6"/>
  <c r="HJ189" i="6"/>
  <c r="FS189" i="6"/>
  <c r="DV189" i="6"/>
  <c r="CH189" i="6"/>
  <c r="AV189" i="6"/>
  <c r="IY189" i="6"/>
  <c r="HG189" i="6"/>
  <c r="FP189" i="6"/>
  <c r="DT189" i="6"/>
  <c r="CG189" i="6"/>
  <c r="AU189" i="6"/>
  <c r="IQ189" i="6"/>
  <c r="GX189" i="6"/>
  <c r="FE189" i="6"/>
  <c r="DM189" i="6"/>
  <c r="BY189" i="6"/>
  <c r="AM189" i="6"/>
  <c r="IP189" i="6"/>
  <c r="GW189" i="6"/>
  <c r="FD189" i="6"/>
  <c r="DK189" i="6"/>
  <c r="BX189" i="6"/>
  <c r="AL189" i="6"/>
  <c r="IH189" i="6"/>
  <c r="GN189" i="6"/>
  <c r="ER189" i="6"/>
  <c r="DC189" i="6"/>
  <c r="BP189" i="6"/>
  <c r="AD189" i="6"/>
  <c r="JJ189" i="6"/>
  <c r="HT189" i="6"/>
  <c r="EF189" i="6"/>
  <c r="CR189" i="6"/>
  <c r="BF189" i="6"/>
  <c r="BO189" i="6"/>
  <c r="AC189" i="6"/>
  <c r="IG189" i="6"/>
  <c r="EQ189" i="6"/>
  <c r="DB189" i="6"/>
  <c r="N189" i="6"/>
  <c r="JC197" i="6"/>
  <c r="IS197" i="6"/>
  <c r="IJ197" i="6"/>
  <c r="HW197" i="6"/>
  <c r="HL197" i="6"/>
  <c r="HA197" i="6"/>
  <c r="GP197" i="6"/>
  <c r="GG197" i="6"/>
  <c r="FU197" i="6"/>
  <c r="FG197" i="6"/>
  <c r="EW197" i="6"/>
  <c r="EJ197" i="6"/>
  <c r="DX197" i="6"/>
  <c r="DO197" i="6"/>
  <c r="DF197" i="6"/>
  <c r="CV197" i="6"/>
  <c r="CJ197" i="6"/>
  <c r="CB197" i="6"/>
  <c r="BR197" i="6"/>
  <c r="BH197" i="6"/>
  <c r="AY197" i="6"/>
  <c r="AP197" i="6"/>
  <c r="AF197" i="6"/>
  <c r="W197" i="6"/>
  <c r="JK197" i="6"/>
  <c r="JB197" i="6"/>
  <c r="IR197" i="6"/>
  <c r="II197" i="6"/>
  <c r="HU197" i="6"/>
  <c r="HK197" i="6"/>
  <c r="GO197" i="6"/>
  <c r="GF197" i="6"/>
  <c r="FT197" i="6"/>
  <c r="FF197" i="6"/>
  <c r="ES197" i="6"/>
  <c r="EG197" i="6"/>
  <c r="DW197" i="6"/>
  <c r="DN197" i="6"/>
  <c r="CS197" i="6"/>
  <c r="CI197" i="6"/>
  <c r="BZ197" i="6"/>
  <c r="BQ197" i="6"/>
  <c r="BG197" i="6"/>
  <c r="AW197" i="6"/>
  <c r="AO197" i="6"/>
  <c r="AE197" i="6"/>
  <c r="V197" i="6"/>
  <c r="JJ197" i="6"/>
  <c r="IZ197" i="6"/>
  <c r="IQ197" i="6"/>
  <c r="IH197" i="6"/>
  <c r="HT197" i="6"/>
  <c r="HJ197" i="6"/>
  <c r="GX197" i="6"/>
  <c r="GN197" i="6"/>
  <c r="FS197" i="6"/>
  <c r="FE197" i="6"/>
  <c r="ER197" i="6"/>
  <c r="EF197" i="6"/>
  <c r="DV197" i="6"/>
  <c r="DM197" i="6"/>
  <c r="DC197" i="6"/>
  <c r="CR197" i="6"/>
  <c r="CH197" i="6"/>
  <c r="BY197" i="6"/>
  <c r="BP197" i="6"/>
  <c r="BF197" i="6"/>
  <c r="AV197" i="6"/>
  <c r="AM197" i="6"/>
  <c r="AD197" i="6"/>
  <c r="JI197" i="6"/>
  <c r="IY197" i="6"/>
  <c r="IP197" i="6"/>
  <c r="IG197" i="6"/>
  <c r="HS197" i="6"/>
  <c r="HG197" i="6"/>
  <c r="GW197" i="6"/>
  <c r="GC197" i="6"/>
  <c r="FP197" i="6"/>
  <c r="FD197" i="6"/>
  <c r="EQ197" i="6"/>
  <c r="EE197" i="6"/>
  <c r="DT197" i="6"/>
  <c r="DK197" i="6"/>
  <c r="DB197" i="6"/>
  <c r="CP197" i="6"/>
  <c r="CG197" i="6"/>
  <c r="BX197" i="6"/>
  <c r="BO197" i="6"/>
  <c r="BE197" i="6"/>
  <c r="AU197" i="6"/>
  <c r="AL197" i="6"/>
  <c r="AC197" i="6"/>
  <c r="JH197" i="6"/>
  <c r="IX197" i="6"/>
  <c r="IO197" i="6"/>
  <c r="HQ197" i="6"/>
  <c r="HE197" i="6"/>
  <c r="GB197" i="6"/>
  <c r="FO197" i="6"/>
  <c r="FC197" i="6"/>
  <c r="EP197" i="6"/>
  <c r="ED197" i="6"/>
  <c r="DS197" i="6"/>
  <c r="DJ197" i="6"/>
  <c r="CZ197" i="6"/>
  <c r="CO197" i="6"/>
  <c r="CF197" i="6"/>
  <c r="BW197" i="6"/>
  <c r="BM197" i="6"/>
  <c r="BC197" i="6"/>
  <c r="AT197" i="6"/>
  <c r="AK197" i="6"/>
  <c r="AB197" i="6"/>
  <c r="R197" i="6"/>
  <c r="JF197" i="6"/>
  <c r="IW197" i="6"/>
  <c r="IN197" i="6"/>
  <c r="IC197" i="6"/>
  <c r="HP197" i="6"/>
  <c r="HD197" i="6"/>
  <c r="GJ197" i="6"/>
  <c r="GA197" i="6"/>
  <c r="FN197" i="6"/>
  <c r="EZ197" i="6"/>
  <c r="EM197" i="6"/>
  <c r="EC197" i="6"/>
  <c r="DR197" i="6"/>
  <c r="DI197" i="6"/>
  <c r="CY197" i="6"/>
  <c r="CN197" i="6"/>
  <c r="CE197" i="6"/>
  <c r="BU197" i="6"/>
  <c r="BL197" i="6"/>
  <c r="BB197" i="6"/>
  <c r="AS197" i="6"/>
  <c r="AJ197" i="6"/>
  <c r="Z197" i="6"/>
  <c r="Q197" i="6"/>
  <c r="IM197" i="6"/>
  <c r="EY197" i="6"/>
  <c r="BT197" i="6"/>
  <c r="AH197" i="6"/>
  <c r="GS197" i="6"/>
  <c r="EX197" i="6"/>
  <c r="DG197" i="6"/>
  <c r="BS197" i="6"/>
  <c r="AG197" i="6"/>
  <c r="HZ197" i="6"/>
  <c r="GI197" i="6"/>
  <c r="EL197" i="6"/>
  <c r="CX197" i="6"/>
  <c r="BK197" i="6"/>
  <c r="Y197" i="6"/>
  <c r="JE197" i="6"/>
  <c r="HO197" i="6"/>
  <c r="FY197" i="6"/>
  <c r="DZ197" i="6"/>
  <c r="CM197" i="6"/>
  <c r="BA197" i="6"/>
  <c r="P197" i="6"/>
  <c r="JD197" i="6"/>
  <c r="HM197" i="6"/>
  <c r="FV197" i="6"/>
  <c r="DY197" i="6"/>
  <c r="CL197" i="6"/>
  <c r="AZ197" i="6"/>
  <c r="IT197" i="6"/>
  <c r="HB197" i="6"/>
  <c r="FJ197" i="6"/>
  <c r="DP197" i="6"/>
  <c r="CC197" i="6"/>
  <c r="AQ197" i="6"/>
  <c r="CW197" i="6"/>
  <c r="IV197" i="6"/>
  <c r="CD197" i="6"/>
  <c r="HX197" i="6"/>
  <c r="BJ197" i="6"/>
  <c r="HC197" i="6"/>
  <c r="AR197" i="6"/>
  <c r="GH197" i="6"/>
  <c r="X197" i="6"/>
  <c r="FM197" i="6"/>
  <c r="DQ197" i="6"/>
  <c r="EK197" i="6"/>
  <c r="N197" i="6"/>
  <c r="JF25" i="6"/>
  <c r="IW25" i="6"/>
  <c r="IN25" i="6"/>
  <c r="IC25" i="6"/>
  <c r="HP25" i="6"/>
  <c r="HD25" i="6"/>
  <c r="GJ25" i="6"/>
  <c r="GA25" i="6"/>
  <c r="FN25" i="6"/>
  <c r="EZ25" i="6"/>
  <c r="EM25" i="6"/>
  <c r="EC25" i="6"/>
  <c r="DR25" i="6"/>
  <c r="DI25" i="6"/>
  <c r="CY25" i="6"/>
  <c r="CN25" i="6"/>
  <c r="CE25" i="6"/>
  <c r="BU25" i="6"/>
  <c r="BL25" i="6"/>
  <c r="BB25" i="6"/>
  <c r="AS25" i="6"/>
  <c r="AJ25" i="6"/>
  <c r="Z25" i="6"/>
  <c r="Q25" i="6"/>
  <c r="JE25" i="6"/>
  <c r="IV25" i="6"/>
  <c r="IM25" i="6"/>
  <c r="HZ25" i="6"/>
  <c r="HO25" i="6"/>
  <c r="HC25" i="6"/>
  <c r="GI25" i="6"/>
  <c r="FY25" i="6"/>
  <c r="FM25" i="6"/>
  <c r="EY25" i="6"/>
  <c r="EL25" i="6"/>
  <c r="DZ25" i="6"/>
  <c r="DQ25" i="6"/>
  <c r="CX25" i="6"/>
  <c r="CM25" i="6"/>
  <c r="CD25" i="6"/>
  <c r="BT25" i="6"/>
  <c r="BK25" i="6"/>
  <c r="BA25" i="6"/>
  <c r="AR25" i="6"/>
  <c r="AH25" i="6"/>
  <c r="Y25" i="6"/>
  <c r="P25" i="6"/>
  <c r="JD25" i="6"/>
  <c r="IT25" i="6"/>
  <c r="HX25" i="6"/>
  <c r="HM25" i="6"/>
  <c r="HB25" i="6"/>
  <c r="GS25" i="6"/>
  <c r="GH25" i="6"/>
  <c r="FV25" i="6"/>
  <c r="FJ25" i="6"/>
  <c r="EX25" i="6"/>
  <c r="EK25" i="6"/>
  <c r="DY25" i="6"/>
  <c r="DP25" i="6"/>
  <c r="DG25" i="6"/>
  <c r="CW25" i="6"/>
  <c r="CL25" i="6"/>
  <c r="CC25" i="6"/>
  <c r="BS25" i="6"/>
  <c r="BJ25" i="6"/>
  <c r="AZ25" i="6"/>
  <c r="AQ25" i="6"/>
  <c r="AG25" i="6"/>
  <c r="X25" i="6"/>
  <c r="JC25" i="6"/>
  <c r="IS25" i="6"/>
  <c r="IJ25" i="6"/>
  <c r="HW25" i="6"/>
  <c r="HL25" i="6"/>
  <c r="HA25" i="6"/>
  <c r="GP25" i="6"/>
  <c r="GG25" i="6"/>
  <c r="FU25" i="6"/>
  <c r="FG25" i="6"/>
  <c r="EW25" i="6"/>
  <c r="EJ25" i="6"/>
  <c r="DX25" i="6"/>
  <c r="DO25" i="6"/>
  <c r="DF25" i="6"/>
  <c r="CV25" i="6"/>
  <c r="CJ25" i="6"/>
  <c r="CB25" i="6"/>
  <c r="BR25" i="6"/>
  <c r="BH25" i="6"/>
  <c r="AY25" i="6"/>
  <c r="AP25" i="6"/>
  <c r="AF25" i="6"/>
  <c r="W25" i="6"/>
  <c r="JK25" i="6"/>
  <c r="JB25" i="6"/>
  <c r="IR25" i="6"/>
  <c r="II25" i="6"/>
  <c r="HU25" i="6"/>
  <c r="HK25" i="6"/>
  <c r="GO25" i="6"/>
  <c r="GF25" i="6"/>
  <c r="FT25" i="6"/>
  <c r="FF25" i="6"/>
  <c r="ES25" i="6"/>
  <c r="EG25" i="6"/>
  <c r="DW25" i="6"/>
  <c r="DN25" i="6"/>
  <c r="CS25" i="6"/>
  <c r="CI25" i="6"/>
  <c r="BZ25" i="6"/>
  <c r="BQ25" i="6"/>
  <c r="BG25" i="6"/>
  <c r="AW25" i="6"/>
  <c r="AO25" i="6"/>
  <c r="AE25" i="6"/>
  <c r="V25" i="6"/>
  <c r="JH25" i="6"/>
  <c r="IX25" i="6"/>
  <c r="IO25" i="6"/>
  <c r="HQ25" i="6"/>
  <c r="HE25" i="6"/>
  <c r="GB25" i="6"/>
  <c r="FO25" i="6"/>
  <c r="FC25" i="6"/>
  <c r="EP25" i="6"/>
  <c r="ED25" i="6"/>
  <c r="DS25" i="6"/>
  <c r="DJ25" i="6"/>
  <c r="CZ25" i="6"/>
  <c r="CO25" i="6"/>
  <c r="CF25" i="6"/>
  <c r="BW25" i="6"/>
  <c r="BM25" i="6"/>
  <c r="BC25" i="6"/>
  <c r="AT25" i="6"/>
  <c r="AK25" i="6"/>
  <c r="AB25" i="6"/>
  <c r="R25" i="6"/>
  <c r="IH25" i="6"/>
  <c r="GN25" i="6"/>
  <c r="ER25" i="6"/>
  <c r="DC25" i="6"/>
  <c r="BP25" i="6"/>
  <c r="AD25" i="6"/>
  <c r="IG25" i="6"/>
  <c r="EQ25" i="6"/>
  <c r="DB25" i="6"/>
  <c r="BO25" i="6"/>
  <c r="AC25" i="6"/>
  <c r="JJ25" i="6"/>
  <c r="HT25" i="6"/>
  <c r="EF25" i="6"/>
  <c r="CR25" i="6"/>
  <c r="BF25" i="6"/>
  <c r="JI25" i="6"/>
  <c r="HS25" i="6"/>
  <c r="GC25" i="6"/>
  <c r="EE25" i="6"/>
  <c r="CP25" i="6"/>
  <c r="BE25" i="6"/>
  <c r="IZ25" i="6"/>
  <c r="HJ25" i="6"/>
  <c r="FS25" i="6"/>
  <c r="DV25" i="6"/>
  <c r="CH25" i="6"/>
  <c r="AV25" i="6"/>
  <c r="N25" i="6"/>
  <c r="IY25" i="6"/>
  <c r="HG25" i="6"/>
  <c r="FP25" i="6"/>
  <c r="DT25" i="6"/>
  <c r="CG25" i="6"/>
  <c r="AU25" i="6"/>
  <c r="IQ25" i="6"/>
  <c r="GX25" i="6"/>
  <c r="FE25" i="6"/>
  <c r="DM25" i="6"/>
  <c r="BY25" i="6"/>
  <c r="AM25" i="6"/>
  <c r="IP25" i="6"/>
  <c r="GW25" i="6"/>
  <c r="FD25" i="6"/>
  <c r="DK25" i="6"/>
  <c r="BX25" i="6"/>
  <c r="AL25" i="6"/>
  <c r="JK97" i="6"/>
  <c r="JB97" i="6"/>
  <c r="IR97" i="6"/>
  <c r="II97" i="6"/>
  <c r="HU97" i="6"/>
  <c r="HK97" i="6"/>
  <c r="GO97" i="6"/>
  <c r="GF97" i="6"/>
  <c r="FT97" i="6"/>
  <c r="FF97" i="6"/>
  <c r="ES97" i="6"/>
  <c r="EG97" i="6"/>
  <c r="DW97" i="6"/>
  <c r="DN97" i="6"/>
  <c r="CS97" i="6"/>
  <c r="CI97" i="6"/>
  <c r="BZ97" i="6"/>
  <c r="BQ97" i="6"/>
  <c r="BG97" i="6"/>
  <c r="AW97" i="6"/>
  <c r="AO97" i="6"/>
  <c r="AE97" i="6"/>
  <c r="V97" i="6"/>
  <c r="JJ97" i="6"/>
  <c r="IZ97" i="6"/>
  <c r="IQ97" i="6"/>
  <c r="IH97" i="6"/>
  <c r="HT97" i="6"/>
  <c r="HJ97" i="6"/>
  <c r="GX97" i="6"/>
  <c r="GN97" i="6"/>
  <c r="FS97" i="6"/>
  <c r="FE97" i="6"/>
  <c r="ER97" i="6"/>
  <c r="EF97" i="6"/>
  <c r="DV97" i="6"/>
  <c r="DM97" i="6"/>
  <c r="DC97" i="6"/>
  <c r="CR97" i="6"/>
  <c r="CH97" i="6"/>
  <c r="BY97" i="6"/>
  <c r="BP97" i="6"/>
  <c r="BF97" i="6"/>
  <c r="AV97" i="6"/>
  <c r="AM97" i="6"/>
  <c r="JC97" i="6"/>
  <c r="IS97" i="6"/>
  <c r="IJ97" i="6"/>
  <c r="HW97" i="6"/>
  <c r="HL97" i="6"/>
  <c r="HA97" i="6"/>
  <c r="GP97" i="6"/>
  <c r="GG97" i="6"/>
  <c r="FU97" i="6"/>
  <c r="FG97" i="6"/>
  <c r="EW97" i="6"/>
  <c r="EJ97" i="6"/>
  <c r="DX97" i="6"/>
  <c r="DO97" i="6"/>
  <c r="DF97" i="6"/>
  <c r="CV97" i="6"/>
  <c r="CJ97" i="6"/>
  <c r="CB97" i="6"/>
  <c r="BR97" i="6"/>
  <c r="BH97" i="6"/>
  <c r="AY97" i="6"/>
  <c r="AP97" i="6"/>
  <c r="AF97" i="6"/>
  <c r="W97" i="6"/>
  <c r="IX97" i="6"/>
  <c r="HP97" i="6"/>
  <c r="GW97" i="6"/>
  <c r="GI97" i="6"/>
  <c r="FO97" i="6"/>
  <c r="EX97" i="6"/>
  <c r="EC97" i="6"/>
  <c r="DK97" i="6"/>
  <c r="CX97" i="6"/>
  <c r="CF97" i="6"/>
  <c r="BS97" i="6"/>
  <c r="BB97" i="6"/>
  <c r="AL97" i="6"/>
  <c r="Z97" i="6"/>
  <c r="IW97" i="6"/>
  <c r="IG97" i="6"/>
  <c r="HO97" i="6"/>
  <c r="GH97" i="6"/>
  <c r="FN97" i="6"/>
  <c r="EQ97" i="6"/>
  <c r="DZ97" i="6"/>
  <c r="DJ97" i="6"/>
  <c r="CW97" i="6"/>
  <c r="CE97" i="6"/>
  <c r="BO97" i="6"/>
  <c r="BA97" i="6"/>
  <c r="AK97" i="6"/>
  <c r="Y97" i="6"/>
  <c r="JI97" i="6"/>
  <c r="IV97" i="6"/>
  <c r="HM97" i="6"/>
  <c r="GC97" i="6"/>
  <c r="FM97" i="6"/>
  <c r="EP97" i="6"/>
  <c r="DY97" i="6"/>
  <c r="DI97" i="6"/>
  <c r="CP97" i="6"/>
  <c r="CD97" i="6"/>
  <c r="BM97" i="6"/>
  <c r="AZ97" i="6"/>
  <c r="AJ97" i="6"/>
  <c r="X97" i="6"/>
  <c r="JH97" i="6"/>
  <c r="IT97" i="6"/>
  <c r="IC97" i="6"/>
  <c r="HG97" i="6"/>
  <c r="GB97" i="6"/>
  <c r="FJ97" i="6"/>
  <c r="EM97" i="6"/>
  <c r="DT97" i="6"/>
  <c r="CO97" i="6"/>
  <c r="CC97" i="6"/>
  <c r="BL97" i="6"/>
  <c r="AU97" i="6"/>
  <c r="AH97" i="6"/>
  <c r="JF97" i="6"/>
  <c r="IP97" i="6"/>
  <c r="HZ97" i="6"/>
  <c r="HE97" i="6"/>
  <c r="GS97" i="6"/>
  <c r="GA97" i="6"/>
  <c r="FD97" i="6"/>
  <c r="EL97" i="6"/>
  <c r="DS97" i="6"/>
  <c r="DG97" i="6"/>
  <c r="CN97" i="6"/>
  <c r="BX97" i="6"/>
  <c r="BK97" i="6"/>
  <c r="AT97" i="6"/>
  <c r="AG97" i="6"/>
  <c r="JE97" i="6"/>
  <c r="IO97" i="6"/>
  <c r="HX97" i="6"/>
  <c r="HD97" i="6"/>
  <c r="FY97" i="6"/>
  <c r="FC97" i="6"/>
  <c r="EK97" i="6"/>
  <c r="DR97" i="6"/>
  <c r="DB97" i="6"/>
  <c r="CM97" i="6"/>
  <c r="BW97" i="6"/>
  <c r="BJ97" i="6"/>
  <c r="AS97" i="6"/>
  <c r="AD97" i="6"/>
  <c r="R97" i="6"/>
  <c r="IY97" i="6"/>
  <c r="IM97" i="6"/>
  <c r="HQ97" i="6"/>
  <c r="HB97" i="6"/>
  <c r="GJ97" i="6"/>
  <c r="FP97" i="6"/>
  <c r="EY97" i="6"/>
  <c r="ED97" i="6"/>
  <c r="DP97" i="6"/>
  <c r="CY97" i="6"/>
  <c r="CG97" i="6"/>
  <c r="BT97" i="6"/>
  <c r="BC97" i="6"/>
  <c r="AQ97" i="6"/>
  <c r="AB97" i="6"/>
  <c r="P97" i="6"/>
  <c r="IN97" i="6"/>
  <c r="CZ97" i="6"/>
  <c r="HS97" i="6"/>
  <c r="CL97" i="6"/>
  <c r="HC97" i="6"/>
  <c r="BU97" i="6"/>
  <c r="BE97" i="6"/>
  <c r="FV97" i="6"/>
  <c r="AR97" i="6"/>
  <c r="JD97" i="6"/>
  <c r="DQ97" i="6"/>
  <c r="EZ97" i="6"/>
  <c r="EE97" i="6"/>
  <c r="Q97" i="6"/>
  <c r="AC97" i="6"/>
  <c r="N97" i="6"/>
  <c r="JH137" i="6"/>
  <c r="IX137" i="6"/>
  <c r="IO137" i="6"/>
  <c r="IC137" i="6"/>
  <c r="HP137" i="6"/>
  <c r="HD137" i="6"/>
  <c r="GJ137" i="6"/>
  <c r="GA137" i="6"/>
  <c r="FN137" i="6"/>
  <c r="EZ137" i="6"/>
  <c r="EM137" i="6"/>
  <c r="EC137" i="6"/>
  <c r="DR137" i="6"/>
  <c r="DI137" i="6"/>
  <c r="CY137" i="6"/>
  <c r="CN137" i="6"/>
  <c r="CE137" i="6"/>
  <c r="BU137" i="6"/>
  <c r="BL137" i="6"/>
  <c r="BB137" i="6"/>
  <c r="AS137" i="6"/>
  <c r="AJ137" i="6"/>
  <c r="Z137" i="6"/>
  <c r="Q137" i="6"/>
  <c r="JF137" i="6"/>
  <c r="IW137" i="6"/>
  <c r="IN137" i="6"/>
  <c r="HZ137" i="6"/>
  <c r="HO137" i="6"/>
  <c r="HC137" i="6"/>
  <c r="GI137" i="6"/>
  <c r="FY137" i="6"/>
  <c r="FM137" i="6"/>
  <c r="EY137" i="6"/>
  <c r="EL137" i="6"/>
  <c r="DZ137" i="6"/>
  <c r="DQ137" i="6"/>
  <c r="CX137" i="6"/>
  <c r="CM137" i="6"/>
  <c r="CD137" i="6"/>
  <c r="BT137" i="6"/>
  <c r="BK137" i="6"/>
  <c r="BA137" i="6"/>
  <c r="AR137" i="6"/>
  <c r="AH137" i="6"/>
  <c r="Y137" i="6"/>
  <c r="P137" i="6"/>
  <c r="JE137" i="6"/>
  <c r="IV137" i="6"/>
  <c r="IM137" i="6"/>
  <c r="HX137" i="6"/>
  <c r="HM137" i="6"/>
  <c r="HB137" i="6"/>
  <c r="GS137" i="6"/>
  <c r="GH137" i="6"/>
  <c r="FV137" i="6"/>
  <c r="FJ137" i="6"/>
  <c r="EX137" i="6"/>
  <c r="EK137" i="6"/>
  <c r="DY137" i="6"/>
  <c r="DP137" i="6"/>
  <c r="DG137" i="6"/>
  <c r="CW137" i="6"/>
  <c r="CL137" i="6"/>
  <c r="CC137" i="6"/>
  <c r="BS137" i="6"/>
  <c r="BJ137" i="6"/>
  <c r="AZ137" i="6"/>
  <c r="AQ137" i="6"/>
  <c r="AG137" i="6"/>
  <c r="X137" i="6"/>
  <c r="JD137" i="6"/>
  <c r="IT137" i="6"/>
  <c r="IJ137" i="6"/>
  <c r="HW137" i="6"/>
  <c r="HL137" i="6"/>
  <c r="HA137" i="6"/>
  <c r="GP137" i="6"/>
  <c r="GG137" i="6"/>
  <c r="FU137" i="6"/>
  <c r="FG137" i="6"/>
  <c r="EW137" i="6"/>
  <c r="EJ137" i="6"/>
  <c r="DX137" i="6"/>
  <c r="DO137" i="6"/>
  <c r="DF137" i="6"/>
  <c r="CV137" i="6"/>
  <c r="CJ137" i="6"/>
  <c r="CB137" i="6"/>
  <c r="BR137" i="6"/>
  <c r="BH137" i="6"/>
  <c r="AY137" i="6"/>
  <c r="AP137" i="6"/>
  <c r="AF137" i="6"/>
  <c r="W137" i="6"/>
  <c r="JC137" i="6"/>
  <c r="IS137" i="6"/>
  <c r="II137" i="6"/>
  <c r="HU137" i="6"/>
  <c r="HK137" i="6"/>
  <c r="GO137" i="6"/>
  <c r="GF137" i="6"/>
  <c r="FT137" i="6"/>
  <c r="FF137" i="6"/>
  <c r="ES137" i="6"/>
  <c r="EG137" i="6"/>
  <c r="DW137" i="6"/>
  <c r="DN137" i="6"/>
  <c r="CS137" i="6"/>
  <c r="CI137" i="6"/>
  <c r="BZ137" i="6"/>
  <c r="BQ137" i="6"/>
  <c r="BG137" i="6"/>
  <c r="AW137" i="6"/>
  <c r="AO137" i="6"/>
  <c r="AE137" i="6"/>
  <c r="V137" i="6"/>
  <c r="JK137" i="6"/>
  <c r="JB137" i="6"/>
  <c r="IR137" i="6"/>
  <c r="IH137" i="6"/>
  <c r="HT137" i="6"/>
  <c r="HJ137" i="6"/>
  <c r="GX137" i="6"/>
  <c r="GN137" i="6"/>
  <c r="FS137" i="6"/>
  <c r="FE137" i="6"/>
  <c r="ER137" i="6"/>
  <c r="EF137" i="6"/>
  <c r="DV137" i="6"/>
  <c r="DM137" i="6"/>
  <c r="DC137" i="6"/>
  <c r="CR137" i="6"/>
  <c r="CH137" i="6"/>
  <c r="BY137" i="6"/>
  <c r="BP137" i="6"/>
  <c r="BF137" i="6"/>
  <c r="AV137" i="6"/>
  <c r="AM137" i="6"/>
  <c r="AD137" i="6"/>
  <c r="JI137" i="6"/>
  <c r="IY137" i="6"/>
  <c r="IP137" i="6"/>
  <c r="HQ137" i="6"/>
  <c r="HE137" i="6"/>
  <c r="GB137" i="6"/>
  <c r="FO137" i="6"/>
  <c r="FC137" i="6"/>
  <c r="EP137" i="6"/>
  <c r="ED137" i="6"/>
  <c r="DS137" i="6"/>
  <c r="DJ137" i="6"/>
  <c r="CZ137" i="6"/>
  <c r="CO137" i="6"/>
  <c r="CF137" i="6"/>
  <c r="BW137" i="6"/>
  <c r="BM137" i="6"/>
  <c r="BC137" i="6"/>
  <c r="AT137" i="6"/>
  <c r="AK137" i="6"/>
  <c r="AB137" i="6"/>
  <c r="R137" i="6"/>
  <c r="HS137" i="6"/>
  <c r="EE137" i="6"/>
  <c r="BE137" i="6"/>
  <c r="HG137" i="6"/>
  <c r="DT137" i="6"/>
  <c r="AU137" i="6"/>
  <c r="GW137" i="6"/>
  <c r="DK137" i="6"/>
  <c r="AL137" i="6"/>
  <c r="DB137" i="6"/>
  <c r="AC137" i="6"/>
  <c r="JJ137" i="6"/>
  <c r="GC137" i="6"/>
  <c r="CP137" i="6"/>
  <c r="IZ137" i="6"/>
  <c r="FP137" i="6"/>
  <c r="CG137" i="6"/>
  <c r="IG137" i="6"/>
  <c r="EQ137" i="6"/>
  <c r="BO137" i="6"/>
  <c r="IQ137" i="6"/>
  <c r="FD137" i="6"/>
  <c r="BX137" i="6"/>
  <c r="N137" i="6"/>
  <c r="JK185" i="6"/>
  <c r="JB185" i="6"/>
  <c r="IR185" i="6"/>
  <c r="II185" i="6"/>
  <c r="HU185" i="6"/>
  <c r="HK185" i="6"/>
  <c r="GO185" i="6"/>
  <c r="GF185" i="6"/>
  <c r="FT185" i="6"/>
  <c r="FF185" i="6"/>
  <c r="ES185" i="6"/>
  <c r="EG185" i="6"/>
  <c r="DW185" i="6"/>
  <c r="DN185" i="6"/>
  <c r="CS185" i="6"/>
  <c r="CI185" i="6"/>
  <c r="BZ185" i="6"/>
  <c r="BQ185" i="6"/>
  <c r="BG185" i="6"/>
  <c r="AW185" i="6"/>
  <c r="AO185" i="6"/>
  <c r="AE185" i="6"/>
  <c r="V185" i="6"/>
  <c r="JJ185" i="6"/>
  <c r="IZ185" i="6"/>
  <c r="IQ185" i="6"/>
  <c r="IH185" i="6"/>
  <c r="HT185" i="6"/>
  <c r="HJ185" i="6"/>
  <c r="GX185" i="6"/>
  <c r="GN185" i="6"/>
  <c r="FS185" i="6"/>
  <c r="FE185" i="6"/>
  <c r="ER185" i="6"/>
  <c r="EF185" i="6"/>
  <c r="DV185" i="6"/>
  <c r="DM185" i="6"/>
  <c r="DC185" i="6"/>
  <c r="CR185" i="6"/>
  <c r="CH185" i="6"/>
  <c r="BY185" i="6"/>
  <c r="BP185" i="6"/>
  <c r="BF185" i="6"/>
  <c r="AV185" i="6"/>
  <c r="AM185" i="6"/>
  <c r="AD185" i="6"/>
  <c r="JI185" i="6"/>
  <c r="IY185" i="6"/>
  <c r="IP185" i="6"/>
  <c r="IG185" i="6"/>
  <c r="HS185" i="6"/>
  <c r="HG185" i="6"/>
  <c r="GW185" i="6"/>
  <c r="GC185" i="6"/>
  <c r="FP185" i="6"/>
  <c r="FD185" i="6"/>
  <c r="EQ185" i="6"/>
  <c r="EE185" i="6"/>
  <c r="DT185" i="6"/>
  <c r="DK185" i="6"/>
  <c r="DB185" i="6"/>
  <c r="CP185" i="6"/>
  <c r="CG185" i="6"/>
  <c r="BX185" i="6"/>
  <c r="BO185" i="6"/>
  <c r="BE185" i="6"/>
  <c r="AU185" i="6"/>
  <c r="AL185" i="6"/>
  <c r="AC185" i="6"/>
  <c r="JH185" i="6"/>
  <c r="IX185" i="6"/>
  <c r="IO185" i="6"/>
  <c r="HQ185" i="6"/>
  <c r="HE185" i="6"/>
  <c r="GB185" i="6"/>
  <c r="FO185" i="6"/>
  <c r="FC185" i="6"/>
  <c r="EP185" i="6"/>
  <c r="ED185" i="6"/>
  <c r="DS185" i="6"/>
  <c r="DJ185" i="6"/>
  <c r="CZ185" i="6"/>
  <c r="CO185" i="6"/>
  <c r="CF185" i="6"/>
  <c r="BW185" i="6"/>
  <c r="BM185" i="6"/>
  <c r="BC185" i="6"/>
  <c r="AT185" i="6"/>
  <c r="AK185" i="6"/>
  <c r="AB185" i="6"/>
  <c r="R185" i="6"/>
  <c r="JF185" i="6"/>
  <c r="IW185" i="6"/>
  <c r="IN185" i="6"/>
  <c r="IC185" i="6"/>
  <c r="HP185" i="6"/>
  <c r="HD185" i="6"/>
  <c r="GJ185" i="6"/>
  <c r="GA185" i="6"/>
  <c r="FN185" i="6"/>
  <c r="EZ185" i="6"/>
  <c r="EM185" i="6"/>
  <c r="EC185" i="6"/>
  <c r="DR185" i="6"/>
  <c r="DI185" i="6"/>
  <c r="CY185" i="6"/>
  <c r="CN185" i="6"/>
  <c r="CE185" i="6"/>
  <c r="BU185" i="6"/>
  <c r="BL185" i="6"/>
  <c r="BB185" i="6"/>
  <c r="AS185" i="6"/>
  <c r="AJ185" i="6"/>
  <c r="Z185" i="6"/>
  <c r="Q185" i="6"/>
  <c r="JE185" i="6"/>
  <c r="IV185" i="6"/>
  <c r="IM185" i="6"/>
  <c r="HZ185" i="6"/>
  <c r="HO185" i="6"/>
  <c r="HC185" i="6"/>
  <c r="GI185" i="6"/>
  <c r="FY185" i="6"/>
  <c r="FM185" i="6"/>
  <c r="EY185" i="6"/>
  <c r="EL185" i="6"/>
  <c r="DZ185" i="6"/>
  <c r="DQ185" i="6"/>
  <c r="CX185" i="6"/>
  <c r="CM185" i="6"/>
  <c r="CD185" i="6"/>
  <c r="BT185" i="6"/>
  <c r="BK185" i="6"/>
  <c r="BA185" i="6"/>
  <c r="AR185" i="6"/>
  <c r="AH185" i="6"/>
  <c r="Y185" i="6"/>
  <c r="P185" i="6"/>
  <c r="JC185" i="6"/>
  <c r="IS185" i="6"/>
  <c r="IJ185" i="6"/>
  <c r="HW185" i="6"/>
  <c r="HL185" i="6"/>
  <c r="HA185" i="6"/>
  <c r="GP185" i="6"/>
  <c r="GG185" i="6"/>
  <c r="FU185" i="6"/>
  <c r="FG185" i="6"/>
  <c r="EW185" i="6"/>
  <c r="EJ185" i="6"/>
  <c r="DX185" i="6"/>
  <c r="DO185" i="6"/>
  <c r="DF185" i="6"/>
  <c r="CV185" i="6"/>
  <c r="CJ185" i="6"/>
  <c r="CB185" i="6"/>
  <c r="BR185" i="6"/>
  <c r="BH185" i="6"/>
  <c r="AY185" i="6"/>
  <c r="AP185" i="6"/>
  <c r="AF185" i="6"/>
  <c r="W185" i="6"/>
  <c r="EX185" i="6"/>
  <c r="BS185" i="6"/>
  <c r="HX185" i="6"/>
  <c r="EK185" i="6"/>
  <c r="BJ185" i="6"/>
  <c r="HM185" i="6"/>
  <c r="DY185" i="6"/>
  <c r="AZ185" i="6"/>
  <c r="HB185" i="6"/>
  <c r="DP185" i="6"/>
  <c r="AQ185" i="6"/>
  <c r="GS185" i="6"/>
  <c r="DG185" i="6"/>
  <c r="AG185" i="6"/>
  <c r="GH185" i="6"/>
  <c r="CW185" i="6"/>
  <c r="X185" i="6"/>
  <c r="JD185" i="6"/>
  <c r="FV185" i="6"/>
  <c r="CL185" i="6"/>
  <c r="IT185" i="6"/>
  <c r="FJ185" i="6"/>
  <c r="CC185" i="6"/>
  <c r="N185" i="6"/>
  <c r="JI58" i="6"/>
  <c r="IY58" i="6"/>
  <c r="IP58" i="6"/>
  <c r="IG58" i="6"/>
  <c r="HS58" i="6"/>
  <c r="HG58" i="6"/>
  <c r="GW58" i="6"/>
  <c r="GC58" i="6"/>
  <c r="FP58" i="6"/>
  <c r="FD58" i="6"/>
  <c r="EQ58" i="6"/>
  <c r="EE58" i="6"/>
  <c r="DT58" i="6"/>
  <c r="DK58" i="6"/>
  <c r="DB58" i="6"/>
  <c r="CP58" i="6"/>
  <c r="CG58" i="6"/>
  <c r="BX58" i="6"/>
  <c r="BO58" i="6"/>
  <c r="BE58" i="6"/>
  <c r="AU58" i="6"/>
  <c r="AL58" i="6"/>
  <c r="AC58" i="6"/>
  <c r="JH58" i="6"/>
  <c r="IX58" i="6"/>
  <c r="IO58" i="6"/>
  <c r="HQ58" i="6"/>
  <c r="HE58" i="6"/>
  <c r="GB58" i="6"/>
  <c r="FO58" i="6"/>
  <c r="FC58" i="6"/>
  <c r="EP58" i="6"/>
  <c r="ED58" i="6"/>
  <c r="DS58" i="6"/>
  <c r="DJ58" i="6"/>
  <c r="CZ58" i="6"/>
  <c r="CO58" i="6"/>
  <c r="CF58" i="6"/>
  <c r="BW58" i="6"/>
  <c r="BM58" i="6"/>
  <c r="BC58" i="6"/>
  <c r="AT58" i="6"/>
  <c r="AK58" i="6"/>
  <c r="AB58" i="6"/>
  <c r="R58" i="6"/>
  <c r="JF58" i="6"/>
  <c r="IW58" i="6"/>
  <c r="IN58" i="6"/>
  <c r="IC58" i="6"/>
  <c r="HP58" i="6"/>
  <c r="HD58" i="6"/>
  <c r="GJ58" i="6"/>
  <c r="GA58" i="6"/>
  <c r="FN58" i="6"/>
  <c r="EZ58" i="6"/>
  <c r="EM58" i="6"/>
  <c r="EC58" i="6"/>
  <c r="DR58" i="6"/>
  <c r="DI58" i="6"/>
  <c r="CY58" i="6"/>
  <c r="CN58" i="6"/>
  <c r="CE58" i="6"/>
  <c r="BU58" i="6"/>
  <c r="BL58" i="6"/>
  <c r="BB58" i="6"/>
  <c r="AS58" i="6"/>
  <c r="AJ58" i="6"/>
  <c r="Z58" i="6"/>
  <c r="Q58" i="6"/>
  <c r="JE58" i="6"/>
  <c r="IV58" i="6"/>
  <c r="IM58" i="6"/>
  <c r="HZ58" i="6"/>
  <c r="HO58" i="6"/>
  <c r="HC58" i="6"/>
  <c r="GI58" i="6"/>
  <c r="FY58" i="6"/>
  <c r="FM58" i="6"/>
  <c r="EY58" i="6"/>
  <c r="EL58" i="6"/>
  <c r="DZ58" i="6"/>
  <c r="DQ58" i="6"/>
  <c r="CX58" i="6"/>
  <c r="CM58" i="6"/>
  <c r="CD58" i="6"/>
  <c r="BT58" i="6"/>
  <c r="BK58" i="6"/>
  <c r="BA58" i="6"/>
  <c r="AR58" i="6"/>
  <c r="AH58" i="6"/>
  <c r="Y58" i="6"/>
  <c r="P58" i="6"/>
  <c r="JD58" i="6"/>
  <c r="IT58" i="6"/>
  <c r="HX58" i="6"/>
  <c r="HM58" i="6"/>
  <c r="HB58" i="6"/>
  <c r="GS58" i="6"/>
  <c r="GH58" i="6"/>
  <c r="FV58" i="6"/>
  <c r="FJ58" i="6"/>
  <c r="EX58" i="6"/>
  <c r="EK58" i="6"/>
  <c r="DY58" i="6"/>
  <c r="DP58" i="6"/>
  <c r="DG58" i="6"/>
  <c r="CW58" i="6"/>
  <c r="CL58" i="6"/>
  <c r="CC58" i="6"/>
  <c r="BS58" i="6"/>
  <c r="BJ58" i="6"/>
  <c r="AZ58" i="6"/>
  <c r="AQ58" i="6"/>
  <c r="AG58" i="6"/>
  <c r="X58" i="6"/>
  <c r="JC58" i="6"/>
  <c r="IS58" i="6"/>
  <c r="IJ58" i="6"/>
  <c r="HW58" i="6"/>
  <c r="HL58" i="6"/>
  <c r="HA58" i="6"/>
  <c r="GP58" i="6"/>
  <c r="GG58" i="6"/>
  <c r="FU58" i="6"/>
  <c r="FG58" i="6"/>
  <c r="EW58" i="6"/>
  <c r="EJ58" i="6"/>
  <c r="DX58" i="6"/>
  <c r="DO58" i="6"/>
  <c r="DF58" i="6"/>
  <c r="CV58" i="6"/>
  <c r="CJ58" i="6"/>
  <c r="CB58" i="6"/>
  <c r="BR58" i="6"/>
  <c r="BH58" i="6"/>
  <c r="AY58" i="6"/>
  <c r="AP58" i="6"/>
  <c r="AF58" i="6"/>
  <c r="W58" i="6"/>
  <c r="JJ58" i="6"/>
  <c r="IZ58" i="6"/>
  <c r="IQ58" i="6"/>
  <c r="IH58" i="6"/>
  <c r="HT58" i="6"/>
  <c r="HJ58" i="6"/>
  <c r="GX58" i="6"/>
  <c r="GN58" i="6"/>
  <c r="FS58" i="6"/>
  <c r="FE58" i="6"/>
  <c r="ER58" i="6"/>
  <c r="EF58" i="6"/>
  <c r="DV58" i="6"/>
  <c r="DM58" i="6"/>
  <c r="DC58" i="6"/>
  <c r="CR58" i="6"/>
  <c r="CH58" i="6"/>
  <c r="BY58" i="6"/>
  <c r="BP58" i="6"/>
  <c r="BF58" i="6"/>
  <c r="AV58" i="6"/>
  <c r="AM58" i="6"/>
  <c r="AD58" i="6"/>
  <c r="IR58" i="6"/>
  <c r="FF58" i="6"/>
  <c r="BZ58" i="6"/>
  <c r="II58" i="6"/>
  <c r="ES58" i="6"/>
  <c r="BQ58" i="6"/>
  <c r="HU58" i="6"/>
  <c r="EG58" i="6"/>
  <c r="BG58" i="6"/>
  <c r="HK58" i="6"/>
  <c r="DW58" i="6"/>
  <c r="AW58" i="6"/>
  <c r="DN58" i="6"/>
  <c r="AO58" i="6"/>
  <c r="JB58" i="6"/>
  <c r="FT58" i="6"/>
  <c r="CI58" i="6"/>
  <c r="AE58" i="6"/>
  <c r="V58" i="6"/>
  <c r="JK58" i="6"/>
  <c r="N58" i="6"/>
  <c r="GO58" i="6"/>
  <c r="GF58" i="6"/>
  <c r="CS58" i="6"/>
  <c r="JH106" i="6"/>
  <c r="IX106" i="6"/>
  <c r="IO106" i="6"/>
  <c r="HZ106" i="6"/>
  <c r="HO106" i="6"/>
  <c r="HC106" i="6"/>
  <c r="GI106" i="6"/>
  <c r="FY106" i="6"/>
  <c r="FJ106" i="6"/>
  <c r="EX106" i="6"/>
  <c r="EK106" i="6"/>
  <c r="DY106" i="6"/>
  <c r="DP106" i="6"/>
  <c r="CS106" i="6"/>
  <c r="CI106" i="6"/>
  <c r="BZ106" i="6"/>
  <c r="BQ106" i="6"/>
  <c r="BG106" i="6"/>
  <c r="AW106" i="6"/>
  <c r="AO106" i="6"/>
  <c r="AE106" i="6"/>
  <c r="V106" i="6"/>
  <c r="JF106" i="6"/>
  <c r="IW106" i="6"/>
  <c r="IN106" i="6"/>
  <c r="HX106" i="6"/>
  <c r="HM106" i="6"/>
  <c r="HB106" i="6"/>
  <c r="GS106" i="6"/>
  <c r="GH106" i="6"/>
  <c r="FV106" i="6"/>
  <c r="FG106" i="6"/>
  <c r="EW106" i="6"/>
  <c r="EJ106" i="6"/>
  <c r="DX106" i="6"/>
  <c r="DO106" i="6"/>
  <c r="DC106" i="6"/>
  <c r="CR106" i="6"/>
  <c r="CH106" i="6"/>
  <c r="BY106" i="6"/>
  <c r="BP106" i="6"/>
  <c r="BF106" i="6"/>
  <c r="AV106" i="6"/>
  <c r="AM106" i="6"/>
  <c r="AD106" i="6"/>
  <c r="JE106" i="6"/>
  <c r="IV106" i="6"/>
  <c r="IJ106" i="6"/>
  <c r="HW106" i="6"/>
  <c r="HL106" i="6"/>
  <c r="HA106" i="6"/>
  <c r="GP106" i="6"/>
  <c r="GG106" i="6"/>
  <c r="FU106" i="6"/>
  <c r="FF106" i="6"/>
  <c r="ES106" i="6"/>
  <c r="EG106" i="6"/>
  <c r="DW106" i="6"/>
  <c r="DN106" i="6"/>
  <c r="DB106" i="6"/>
  <c r="CP106" i="6"/>
  <c r="CG106" i="6"/>
  <c r="BX106" i="6"/>
  <c r="BO106" i="6"/>
  <c r="BE106" i="6"/>
  <c r="AU106" i="6"/>
  <c r="AL106" i="6"/>
  <c r="AC106" i="6"/>
  <c r="JD106" i="6"/>
  <c r="IT106" i="6"/>
  <c r="II106" i="6"/>
  <c r="HU106" i="6"/>
  <c r="HK106" i="6"/>
  <c r="GO106" i="6"/>
  <c r="GF106" i="6"/>
  <c r="FT106" i="6"/>
  <c r="FE106" i="6"/>
  <c r="ER106" i="6"/>
  <c r="EF106" i="6"/>
  <c r="DV106" i="6"/>
  <c r="DK106" i="6"/>
  <c r="CZ106" i="6"/>
  <c r="CO106" i="6"/>
  <c r="CF106" i="6"/>
  <c r="BW106" i="6"/>
  <c r="BM106" i="6"/>
  <c r="BC106" i="6"/>
  <c r="AT106" i="6"/>
  <c r="AK106" i="6"/>
  <c r="AB106" i="6"/>
  <c r="R106" i="6"/>
  <c r="JC106" i="6"/>
  <c r="IS106" i="6"/>
  <c r="IH106" i="6"/>
  <c r="HT106" i="6"/>
  <c r="HJ106" i="6"/>
  <c r="GX106" i="6"/>
  <c r="GN106" i="6"/>
  <c r="FS106" i="6"/>
  <c r="FD106" i="6"/>
  <c r="EQ106" i="6"/>
  <c r="EE106" i="6"/>
  <c r="DT106" i="6"/>
  <c r="DJ106" i="6"/>
  <c r="CY106" i="6"/>
  <c r="CN106" i="6"/>
  <c r="CE106" i="6"/>
  <c r="BU106" i="6"/>
  <c r="BL106" i="6"/>
  <c r="BB106" i="6"/>
  <c r="AS106" i="6"/>
  <c r="AJ106" i="6"/>
  <c r="Z106" i="6"/>
  <c r="Q106" i="6"/>
  <c r="JI106" i="6"/>
  <c r="IY106" i="6"/>
  <c r="IP106" i="6"/>
  <c r="IC106" i="6"/>
  <c r="HP106" i="6"/>
  <c r="HD106" i="6"/>
  <c r="GJ106" i="6"/>
  <c r="GA106" i="6"/>
  <c r="FN106" i="6"/>
  <c r="EY106" i="6"/>
  <c r="EL106" i="6"/>
  <c r="DZ106" i="6"/>
  <c r="DQ106" i="6"/>
  <c r="DG106" i="6"/>
  <c r="CV106" i="6"/>
  <c r="CJ106" i="6"/>
  <c r="CB106" i="6"/>
  <c r="BR106" i="6"/>
  <c r="BH106" i="6"/>
  <c r="AY106" i="6"/>
  <c r="AP106" i="6"/>
  <c r="AF106" i="6"/>
  <c r="W106" i="6"/>
  <c r="IG106" i="6"/>
  <c r="EP106" i="6"/>
  <c r="CX106" i="6"/>
  <c r="BK106" i="6"/>
  <c r="Y106" i="6"/>
  <c r="EM106" i="6"/>
  <c r="CW106" i="6"/>
  <c r="BJ106" i="6"/>
  <c r="X106" i="6"/>
  <c r="JK106" i="6"/>
  <c r="HS106" i="6"/>
  <c r="GC106" i="6"/>
  <c r="ED106" i="6"/>
  <c r="CM106" i="6"/>
  <c r="BA106" i="6"/>
  <c r="P106" i="6"/>
  <c r="JJ106" i="6"/>
  <c r="HQ106" i="6"/>
  <c r="GB106" i="6"/>
  <c r="EC106" i="6"/>
  <c r="CL106" i="6"/>
  <c r="AZ106" i="6"/>
  <c r="JB106" i="6"/>
  <c r="HG106" i="6"/>
  <c r="FP106" i="6"/>
  <c r="DS106" i="6"/>
  <c r="CD106" i="6"/>
  <c r="AR106" i="6"/>
  <c r="IZ106" i="6"/>
  <c r="HE106" i="6"/>
  <c r="FO106" i="6"/>
  <c r="DR106" i="6"/>
  <c r="CC106" i="6"/>
  <c r="AQ106" i="6"/>
  <c r="IQ106" i="6"/>
  <c r="EZ106" i="6"/>
  <c r="BS106" i="6"/>
  <c r="AG106" i="6"/>
  <c r="GW106" i="6"/>
  <c r="FC106" i="6"/>
  <c r="DI106" i="6"/>
  <c r="BT106" i="6"/>
  <c r="AH106" i="6"/>
  <c r="IR106" i="6"/>
  <c r="N106" i="6"/>
  <c r="JK154" i="6"/>
  <c r="JB154" i="6"/>
  <c r="IR154" i="6"/>
  <c r="II154" i="6"/>
  <c r="HU154" i="6"/>
  <c r="HK154" i="6"/>
  <c r="GO154" i="6"/>
  <c r="GF154" i="6"/>
  <c r="FT154" i="6"/>
  <c r="FF154" i="6"/>
  <c r="ES154" i="6"/>
  <c r="EG154" i="6"/>
  <c r="DW154" i="6"/>
  <c r="DN154" i="6"/>
  <c r="CS154" i="6"/>
  <c r="CI154" i="6"/>
  <c r="BZ154" i="6"/>
  <c r="BQ154" i="6"/>
  <c r="BG154" i="6"/>
  <c r="AW154" i="6"/>
  <c r="AO154" i="6"/>
  <c r="AE154" i="6"/>
  <c r="V154" i="6"/>
  <c r="JJ154" i="6"/>
  <c r="IZ154" i="6"/>
  <c r="IQ154" i="6"/>
  <c r="IH154" i="6"/>
  <c r="HT154" i="6"/>
  <c r="HJ154" i="6"/>
  <c r="GX154" i="6"/>
  <c r="GN154" i="6"/>
  <c r="FS154" i="6"/>
  <c r="FE154" i="6"/>
  <c r="ER154" i="6"/>
  <c r="EF154" i="6"/>
  <c r="DV154" i="6"/>
  <c r="DM154" i="6"/>
  <c r="DC154" i="6"/>
  <c r="CR154" i="6"/>
  <c r="CH154" i="6"/>
  <c r="BY154" i="6"/>
  <c r="BP154" i="6"/>
  <c r="BF154" i="6"/>
  <c r="AV154" i="6"/>
  <c r="AM154" i="6"/>
  <c r="AD154" i="6"/>
  <c r="JI154" i="6"/>
  <c r="IY154" i="6"/>
  <c r="IP154" i="6"/>
  <c r="IG154" i="6"/>
  <c r="HS154" i="6"/>
  <c r="HG154" i="6"/>
  <c r="GW154" i="6"/>
  <c r="GC154" i="6"/>
  <c r="FP154" i="6"/>
  <c r="FD154" i="6"/>
  <c r="EQ154" i="6"/>
  <c r="EE154" i="6"/>
  <c r="DT154" i="6"/>
  <c r="DK154" i="6"/>
  <c r="DB154" i="6"/>
  <c r="CP154" i="6"/>
  <c r="CG154" i="6"/>
  <c r="BX154" i="6"/>
  <c r="BO154" i="6"/>
  <c r="BE154" i="6"/>
  <c r="AU154" i="6"/>
  <c r="AL154" i="6"/>
  <c r="AC154" i="6"/>
  <c r="JH154" i="6"/>
  <c r="IX154" i="6"/>
  <c r="IO154" i="6"/>
  <c r="HQ154" i="6"/>
  <c r="HE154" i="6"/>
  <c r="GB154" i="6"/>
  <c r="FO154" i="6"/>
  <c r="FC154" i="6"/>
  <c r="EP154" i="6"/>
  <c r="ED154" i="6"/>
  <c r="DS154" i="6"/>
  <c r="DJ154" i="6"/>
  <c r="CZ154" i="6"/>
  <c r="CO154" i="6"/>
  <c r="CF154" i="6"/>
  <c r="BW154" i="6"/>
  <c r="BM154" i="6"/>
  <c r="BC154" i="6"/>
  <c r="AT154" i="6"/>
  <c r="AK154" i="6"/>
  <c r="AB154" i="6"/>
  <c r="R154" i="6"/>
  <c r="JF154" i="6"/>
  <c r="IW154" i="6"/>
  <c r="IN154" i="6"/>
  <c r="IC154" i="6"/>
  <c r="HP154" i="6"/>
  <c r="HD154" i="6"/>
  <c r="GJ154" i="6"/>
  <c r="GA154" i="6"/>
  <c r="FN154" i="6"/>
  <c r="EZ154" i="6"/>
  <c r="EM154" i="6"/>
  <c r="EC154" i="6"/>
  <c r="DR154" i="6"/>
  <c r="DI154" i="6"/>
  <c r="CY154" i="6"/>
  <c r="CN154" i="6"/>
  <c r="CE154" i="6"/>
  <c r="BU154" i="6"/>
  <c r="BL154" i="6"/>
  <c r="BB154" i="6"/>
  <c r="AS154" i="6"/>
  <c r="AJ154" i="6"/>
  <c r="Z154" i="6"/>
  <c r="Q154" i="6"/>
  <c r="JE154" i="6"/>
  <c r="IV154" i="6"/>
  <c r="IM154" i="6"/>
  <c r="HZ154" i="6"/>
  <c r="HO154" i="6"/>
  <c r="HC154" i="6"/>
  <c r="GI154" i="6"/>
  <c r="FY154" i="6"/>
  <c r="FM154" i="6"/>
  <c r="EY154" i="6"/>
  <c r="EL154" i="6"/>
  <c r="DZ154" i="6"/>
  <c r="DQ154" i="6"/>
  <c r="CX154" i="6"/>
  <c r="CM154" i="6"/>
  <c r="CD154" i="6"/>
  <c r="BT154" i="6"/>
  <c r="BK154" i="6"/>
  <c r="BA154" i="6"/>
  <c r="AR154" i="6"/>
  <c r="AH154" i="6"/>
  <c r="Y154" i="6"/>
  <c r="P154" i="6"/>
  <c r="JC154" i="6"/>
  <c r="IS154" i="6"/>
  <c r="IJ154" i="6"/>
  <c r="HW154" i="6"/>
  <c r="HL154" i="6"/>
  <c r="HA154" i="6"/>
  <c r="GP154" i="6"/>
  <c r="GG154" i="6"/>
  <c r="FU154" i="6"/>
  <c r="FG154" i="6"/>
  <c r="EW154" i="6"/>
  <c r="EJ154" i="6"/>
  <c r="DX154" i="6"/>
  <c r="DO154" i="6"/>
  <c r="DF154" i="6"/>
  <c r="CV154" i="6"/>
  <c r="CJ154" i="6"/>
  <c r="CB154" i="6"/>
  <c r="BR154" i="6"/>
  <c r="BH154" i="6"/>
  <c r="AY154" i="6"/>
  <c r="AP154" i="6"/>
  <c r="AF154" i="6"/>
  <c r="W154" i="6"/>
  <c r="JD154" i="6"/>
  <c r="FV154" i="6"/>
  <c r="CL154" i="6"/>
  <c r="IT154" i="6"/>
  <c r="FJ154" i="6"/>
  <c r="CC154" i="6"/>
  <c r="EX154" i="6"/>
  <c r="BS154" i="6"/>
  <c r="HX154" i="6"/>
  <c r="EK154" i="6"/>
  <c r="BJ154" i="6"/>
  <c r="HM154" i="6"/>
  <c r="DY154" i="6"/>
  <c r="AZ154" i="6"/>
  <c r="GH154" i="6"/>
  <c r="CW154" i="6"/>
  <c r="X154" i="6"/>
  <c r="HB154" i="6"/>
  <c r="GS154" i="6"/>
  <c r="DP154" i="6"/>
  <c r="DG154" i="6"/>
  <c r="AG154" i="6"/>
  <c r="AQ154" i="6"/>
  <c r="N154" i="6"/>
  <c r="JJ14" i="6"/>
  <c r="IZ14" i="6"/>
  <c r="IQ14" i="6"/>
  <c r="IH14" i="6"/>
  <c r="HT14" i="6"/>
  <c r="HJ14" i="6"/>
  <c r="GX14" i="6"/>
  <c r="GN14" i="6"/>
  <c r="FS14" i="6"/>
  <c r="FE14" i="6"/>
  <c r="ER14" i="6"/>
  <c r="EF14" i="6"/>
  <c r="DV14" i="6"/>
  <c r="DM14" i="6"/>
  <c r="DC14" i="6"/>
  <c r="CR14" i="6"/>
  <c r="CH14" i="6"/>
  <c r="BY14" i="6"/>
  <c r="BP14" i="6"/>
  <c r="BF14" i="6"/>
  <c r="AV14" i="6"/>
  <c r="AM14" i="6"/>
  <c r="AD14" i="6"/>
  <c r="JI14" i="6"/>
  <c r="IY14" i="6"/>
  <c r="IP14" i="6"/>
  <c r="IG14" i="6"/>
  <c r="HS14" i="6"/>
  <c r="HG14" i="6"/>
  <c r="GW14" i="6"/>
  <c r="GC14" i="6"/>
  <c r="FP14" i="6"/>
  <c r="FD14" i="6"/>
  <c r="EQ14" i="6"/>
  <c r="EE14" i="6"/>
  <c r="DT14" i="6"/>
  <c r="DK14" i="6"/>
  <c r="DB14" i="6"/>
  <c r="CP14" i="6"/>
  <c r="CG14" i="6"/>
  <c r="BX14" i="6"/>
  <c r="BO14" i="6"/>
  <c r="BE14" i="6"/>
  <c r="AU14" i="6"/>
  <c r="AL14" i="6"/>
  <c r="AC14" i="6"/>
  <c r="JH14" i="6"/>
  <c r="IX14" i="6"/>
  <c r="IO14" i="6"/>
  <c r="HQ14" i="6"/>
  <c r="HE14" i="6"/>
  <c r="GB14" i="6"/>
  <c r="FO14" i="6"/>
  <c r="FC14" i="6"/>
  <c r="EP14" i="6"/>
  <c r="ED14" i="6"/>
  <c r="DS14" i="6"/>
  <c r="DJ14" i="6"/>
  <c r="CZ14" i="6"/>
  <c r="CO14" i="6"/>
  <c r="CF14" i="6"/>
  <c r="BW14" i="6"/>
  <c r="BM14" i="6"/>
  <c r="BC14" i="6"/>
  <c r="AT14" i="6"/>
  <c r="AK14" i="6"/>
  <c r="AB14" i="6"/>
  <c r="R14" i="6"/>
  <c r="JF14" i="6"/>
  <c r="IW14" i="6"/>
  <c r="IN14" i="6"/>
  <c r="IC14" i="6"/>
  <c r="HP14" i="6"/>
  <c r="HD14" i="6"/>
  <c r="GJ14" i="6"/>
  <c r="GA14" i="6"/>
  <c r="FN14" i="6"/>
  <c r="EZ14" i="6"/>
  <c r="EM14" i="6"/>
  <c r="EC14" i="6"/>
  <c r="DR14" i="6"/>
  <c r="DI14" i="6"/>
  <c r="CY14" i="6"/>
  <c r="CN14" i="6"/>
  <c r="CE14" i="6"/>
  <c r="BU14" i="6"/>
  <c r="BL14" i="6"/>
  <c r="BB14" i="6"/>
  <c r="AS14" i="6"/>
  <c r="AJ14" i="6"/>
  <c r="Z14" i="6"/>
  <c r="Q14" i="6"/>
  <c r="JE14" i="6"/>
  <c r="IV14" i="6"/>
  <c r="IM14" i="6"/>
  <c r="HZ14" i="6"/>
  <c r="HO14" i="6"/>
  <c r="HC14" i="6"/>
  <c r="GI14" i="6"/>
  <c r="FY14" i="6"/>
  <c r="FM14" i="6"/>
  <c r="EY14" i="6"/>
  <c r="EL14" i="6"/>
  <c r="DZ14" i="6"/>
  <c r="DQ14" i="6"/>
  <c r="CX14" i="6"/>
  <c r="CM14" i="6"/>
  <c r="CD14" i="6"/>
  <c r="BT14" i="6"/>
  <c r="BK14" i="6"/>
  <c r="BA14" i="6"/>
  <c r="AR14" i="6"/>
  <c r="AH14" i="6"/>
  <c r="Y14" i="6"/>
  <c r="P14" i="6"/>
  <c r="JD14" i="6"/>
  <c r="IT14" i="6"/>
  <c r="HX14" i="6"/>
  <c r="HM14" i="6"/>
  <c r="HB14" i="6"/>
  <c r="GS14" i="6"/>
  <c r="GH14" i="6"/>
  <c r="FV14" i="6"/>
  <c r="FJ14" i="6"/>
  <c r="EX14" i="6"/>
  <c r="EK14" i="6"/>
  <c r="DY14" i="6"/>
  <c r="DP14" i="6"/>
  <c r="DG14" i="6"/>
  <c r="CW14" i="6"/>
  <c r="CL14" i="6"/>
  <c r="CC14" i="6"/>
  <c r="BS14" i="6"/>
  <c r="BJ14" i="6"/>
  <c r="AZ14" i="6"/>
  <c r="AQ14" i="6"/>
  <c r="AG14" i="6"/>
  <c r="X14" i="6"/>
  <c r="JC14" i="6"/>
  <c r="IS14" i="6"/>
  <c r="IJ14" i="6"/>
  <c r="HW14" i="6"/>
  <c r="HL14" i="6"/>
  <c r="HA14" i="6"/>
  <c r="GP14" i="6"/>
  <c r="GG14" i="6"/>
  <c r="FU14" i="6"/>
  <c r="FG14" i="6"/>
  <c r="EW14" i="6"/>
  <c r="EJ14" i="6"/>
  <c r="DX14" i="6"/>
  <c r="DO14" i="6"/>
  <c r="DF14" i="6"/>
  <c r="CV14" i="6"/>
  <c r="CJ14" i="6"/>
  <c r="CB14" i="6"/>
  <c r="BR14" i="6"/>
  <c r="BH14" i="6"/>
  <c r="AY14" i="6"/>
  <c r="AP14" i="6"/>
  <c r="AF14" i="6"/>
  <c r="W14" i="6"/>
  <c r="JK14" i="6"/>
  <c r="JB14" i="6"/>
  <c r="IR14" i="6"/>
  <c r="II14" i="6"/>
  <c r="HU14" i="6"/>
  <c r="HK14" i="6"/>
  <c r="GO14" i="6"/>
  <c r="GF14" i="6"/>
  <c r="FT14" i="6"/>
  <c r="FF14" i="6"/>
  <c r="ES14" i="6"/>
  <c r="EG14" i="6"/>
  <c r="DW14" i="6"/>
  <c r="DN14" i="6"/>
  <c r="CS14" i="6"/>
  <c r="CI14" i="6"/>
  <c r="BZ14" i="6"/>
  <c r="BQ14" i="6"/>
  <c r="BG14" i="6"/>
  <c r="AW14" i="6"/>
  <c r="AO14" i="6"/>
  <c r="AE14" i="6"/>
  <c r="V14" i="6"/>
  <c r="N14" i="6"/>
  <c r="JF22" i="6"/>
  <c r="IW22" i="6"/>
  <c r="IN22" i="6"/>
  <c r="IC22" i="6"/>
  <c r="HP22" i="6"/>
  <c r="HD22" i="6"/>
  <c r="GJ22" i="6"/>
  <c r="GA22" i="6"/>
  <c r="FN22" i="6"/>
  <c r="EZ22" i="6"/>
  <c r="EM22" i="6"/>
  <c r="EC22" i="6"/>
  <c r="DR22" i="6"/>
  <c r="DI22" i="6"/>
  <c r="CY22" i="6"/>
  <c r="CN22" i="6"/>
  <c r="CE22" i="6"/>
  <c r="BU22" i="6"/>
  <c r="BL22" i="6"/>
  <c r="BB22" i="6"/>
  <c r="AS22" i="6"/>
  <c r="AJ22" i="6"/>
  <c r="Z22" i="6"/>
  <c r="Q22" i="6"/>
  <c r="JE22" i="6"/>
  <c r="IV22" i="6"/>
  <c r="IM22" i="6"/>
  <c r="HZ22" i="6"/>
  <c r="HO22" i="6"/>
  <c r="HC22" i="6"/>
  <c r="GI22" i="6"/>
  <c r="FY22" i="6"/>
  <c r="FM22" i="6"/>
  <c r="EY22" i="6"/>
  <c r="EL22" i="6"/>
  <c r="DZ22" i="6"/>
  <c r="DQ22" i="6"/>
  <c r="CX22" i="6"/>
  <c r="CM22" i="6"/>
  <c r="CD22" i="6"/>
  <c r="BT22" i="6"/>
  <c r="BK22" i="6"/>
  <c r="BA22" i="6"/>
  <c r="AR22" i="6"/>
  <c r="AH22" i="6"/>
  <c r="Y22" i="6"/>
  <c r="P22" i="6"/>
  <c r="JD22" i="6"/>
  <c r="IT22" i="6"/>
  <c r="HX22" i="6"/>
  <c r="HM22" i="6"/>
  <c r="HB22" i="6"/>
  <c r="GS22" i="6"/>
  <c r="GH22" i="6"/>
  <c r="FV22" i="6"/>
  <c r="FJ22" i="6"/>
  <c r="EX22" i="6"/>
  <c r="EK22" i="6"/>
  <c r="DY22" i="6"/>
  <c r="DP22" i="6"/>
  <c r="DG22" i="6"/>
  <c r="CW22" i="6"/>
  <c r="CL22" i="6"/>
  <c r="CC22" i="6"/>
  <c r="BS22" i="6"/>
  <c r="BJ22" i="6"/>
  <c r="AZ22" i="6"/>
  <c r="AQ22" i="6"/>
  <c r="AG22" i="6"/>
  <c r="X22" i="6"/>
  <c r="JC22" i="6"/>
  <c r="IS22" i="6"/>
  <c r="IJ22" i="6"/>
  <c r="HW22" i="6"/>
  <c r="HL22" i="6"/>
  <c r="HA22" i="6"/>
  <c r="GP22" i="6"/>
  <c r="GG22" i="6"/>
  <c r="FU22" i="6"/>
  <c r="FG22" i="6"/>
  <c r="EW22" i="6"/>
  <c r="EJ22" i="6"/>
  <c r="DX22" i="6"/>
  <c r="DO22" i="6"/>
  <c r="DF22" i="6"/>
  <c r="CV22" i="6"/>
  <c r="CJ22" i="6"/>
  <c r="CB22" i="6"/>
  <c r="BR22" i="6"/>
  <c r="BH22" i="6"/>
  <c r="AY22" i="6"/>
  <c r="AP22" i="6"/>
  <c r="AF22" i="6"/>
  <c r="W22" i="6"/>
  <c r="JK22" i="6"/>
  <c r="JB22" i="6"/>
  <c r="IR22" i="6"/>
  <c r="II22" i="6"/>
  <c r="HU22" i="6"/>
  <c r="HK22" i="6"/>
  <c r="GO22" i="6"/>
  <c r="GF22" i="6"/>
  <c r="FT22" i="6"/>
  <c r="FF22" i="6"/>
  <c r="ES22" i="6"/>
  <c r="EG22" i="6"/>
  <c r="DW22" i="6"/>
  <c r="DN22" i="6"/>
  <c r="CS22" i="6"/>
  <c r="CI22" i="6"/>
  <c r="BZ22" i="6"/>
  <c r="BQ22" i="6"/>
  <c r="BG22" i="6"/>
  <c r="AW22" i="6"/>
  <c r="AO22" i="6"/>
  <c r="AE22" i="6"/>
  <c r="V22" i="6"/>
  <c r="JH22" i="6"/>
  <c r="IX22" i="6"/>
  <c r="IO22" i="6"/>
  <c r="HQ22" i="6"/>
  <c r="HE22" i="6"/>
  <c r="GB22" i="6"/>
  <c r="FO22" i="6"/>
  <c r="FC22" i="6"/>
  <c r="EP22" i="6"/>
  <c r="ED22" i="6"/>
  <c r="DS22" i="6"/>
  <c r="DJ22" i="6"/>
  <c r="CZ22" i="6"/>
  <c r="CO22" i="6"/>
  <c r="CF22" i="6"/>
  <c r="BW22" i="6"/>
  <c r="BM22" i="6"/>
  <c r="BC22" i="6"/>
  <c r="AT22" i="6"/>
  <c r="AK22" i="6"/>
  <c r="AB22" i="6"/>
  <c r="R22" i="6"/>
  <c r="JJ22" i="6"/>
  <c r="HT22" i="6"/>
  <c r="EF22" i="6"/>
  <c r="CR22" i="6"/>
  <c r="BF22" i="6"/>
  <c r="JI22" i="6"/>
  <c r="HS22" i="6"/>
  <c r="GC22" i="6"/>
  <c r="EE22" i="6"/>
  <c r="CP22" i="6"/>
  <c r="BE22" i="6"/>
  <c r="IZ22" i="6"/>
  <c r="HJ22" i="6"/>
  <c r="FS22" i="6"/>
  <c r="DV22" i="6"/>
  <c r="CH22" i="6"/>
  <c r="AV22" i="6"/>
  <c r="IY22" i="6"/>
  <c r="HG22" i="6"/>
  <c r="FP22" i="6"/>
  <c r="DT22" i="6"/>
  <c r="CG22" i="6"/>
  <c r="AU22" i="6"/>
  <c r="IQ22" i="6"/>
  <c r="GX22" i="6"/>
  <c r="FE22" i="6"/>
  <c r="DM22" i="6"/>
  <c r="BY22" i="6"/>
  <c r="AM22" i="6"/>
  <c r="IP22" i="6"/>
  <c r="GW22" i="6"/>
  <c r="FD22" i="6"/>
  <c r="DK22" i="6"/>
  <c r="BX22" i="6"/>
  <c r="AL22" i="6"/>
  <c r="IH22" i="6"/>
  <c r="GN22" i="6"/>
  <c r="ER22" i="6"/>
  <c r="DC22" i="6"/>
  <c r="BP22" i="6"/>
  <c r="AD22" i="6"/>
  <c r="IG22" i="6"/>
  <c r="EQ22" i="6"/>
  <c r="DB22" i="6"/>
  <c r="BO22" i="6"/>
  <c r="AC22" i="6"/>
  <c r="N22" i="6"/>
  <c r="JF30" i="6"/>
  <c r="IW30" i="6"/>
  <c r="IN30" i="6"/>
  <c r="IC30" i="6"/>
  <c r="HP30" i="6"/>
  <c r="HD30" i="6"/>
  <c r="GJ30" i="6"/>
  <c r="GA30" i="6"/>
  <c r="FN30" i="6"/>
  <c r="EZ30" i="6"/>
  <c r="EM30" i="6"/>
  <c r="EC30" i="6"/>
  <c r="DR30" i="6"/>
  <c r="DI30" i="6"/>
  <c r="CY30" i="6"/>
  <c r="CN30" i="6"/>
  <c r="CE30" i="6"/>
  <c r="BU30" i="6"/>
  <c r="BL30" i="6"/>
  <c r="BB30" i="6"/>
  <c r="AS30" i="6"/>
  <c r="AJ30" i="6"/>
  <c r="Z30" i="6"/>
  <c r="Q30" i="6"/>
  <c r="JE30" i="6"/>
  <c r="IV30" i="6"/>
  <c r="IM30" i="6"/>
  <c r="HZ30" i="6"/>
  <c r="HO30" i="6"/>
  <c r="HC30" i="6"/>
  <c r="GI30" i="6"/>
  <c r="FY30" i="6"/>
  <c r="FM30" i="6"/>
  <c r="EY30" i="6"/>
  <c r="EL30" i="6"/>
  <c r="DZ30" i="6"/>
  <c r="DQ30" i="6"/>
  <c r="CX30" i="6"/>
  <c r="CM30" i="6"/>
  <c r="CD30" i="6"/>
  <c r="BT30" i="6"/>
  <c r="BK30" i="6"/>
  <c r="BA30" i="6"/>
  <c r="AR30" i="6"/>
  <c r="AH30" i="6"/>
  <c r="Y30" i="6"/>
  <c r="P30" i="6"/>
  <c r="JD30" i="6"/>
  <c r="IT30" i="6"/>
  <c r="HX30" i="6"/>
  <c r="HM30" i="6"/>
  <c r="HB30" i="6"/>
  <c r="GS30" i="6"/>
  <c r="GH30" i="6"/>
  <c r="FV30" i="6"/>
  <c r="FJ30" i="6"/>
  <c r="EX30" i="6"/>
  <c r="EK30" i="6"/>
  <c r="DY30" i="6"/>
  <c r="DP30" i="6"/>
  <c r="DG30" i="6"/>
  <c r="CW30" i="6"/>
  <c r="CL30" i="6"/>
  <c r="CC30" i="6"/>
  <c r="BS30" i="6"/>
  <c r="BJ30" i="6"/>
  <c r="AZ30" i="6"/>
  <c r="AQ30" i="6"/>
  <c r="AG30" i="6"/>
  <c r="X30" i="6"/>
  <c r="JC30" i="6"/>
  <c r="IS30" i="6"/>
  <c r="IJ30" i="6"/>
  <c r="HW30" i="6"/>
  <c r="HL30" i="6"/>
  <c r="HA30" i="6"/>
  <c r="GP30" i="6"/>
  <c r="GG30" i="6"/>
  <c r="FU30" i="6"/>
  <c r="FG30" i="6"/>
  <c r="EW30" i="6"/>
  <c r="EJ30" i="6"/>
  <c r="DX30" i="6"/>
  <c r="DO30" i="6"/>
  <c r="DF30" i="6"/>
  <c r="CV30" i="6"/>
  <c r="CJ30" i="6"/>
  <c r="CB30" i="6"/>
  <c r="BR30" i="6"/>
  <c r="BH30" i="6"/>
  <c r="AY30" i="6"/>
  <c r="AP30" i="6"/>
  <c r="AF30" i="6"/>
  <c r="W30" i="6"/>
  <c r="JK30" i="6"/>
  <c r="JB30" i="6"/>
  <c r="IR30" i="6"/>
  <c r="II30" i="6"/>
  <c r="HU30" i="6"/>
  <c r="HK30" i="6"/>
  <c r="GO30" i="6"/>
  <c r="GF30" i="6"/>
  <c r="FT30" i="6"/>
  <c r="FF30" i="6"/>
  <c r="ES30" i="6"/>
  <c r="EG30" i="6"/>
  <c r="DW30" i="6"/>
  <c r="DN30" i="6"/>
  <c r="CS30" i="6"/>
  <c r="CI30" i="6"/>
  <c r="BZ30" i="6"/>
  <c r="BQ30" i="6"/>
  <c r="BG30" i="6"/>
  <c r="AW30" i="6"/>
  <c r="AO30" i="6"/>
  <c r="AE30" i="6"/>
  <c r="V30" i="6"/>
  <c r="JH30" i="6"/>
  <c r="IX30" i="6"/>
  <c r="IO30" i="6"/>
  <c r="HQ30" i="6"/>
  <c r="HE30" i="6"/>
  <c r="GB30" i="6"/>
  <c r="FO30" i="6"/>
  <c r="FC30" i="6"/>
  <c r="EP30" i="6"/>
  <c r="ED30" i="6"/>
  <c r="DS30" i="6"/>
  <c r="DJ30" i="6"/>
  <c r="CZ30" i="6"/>
  <c r="CO30" i="6"/>
  <c r="CF30" i="6"/>
  <c r="BW30" i="6"/>
  <c r="BM30" i="6"/>
  <c r="BC30" i="6"/>
  <c r="AT30" i="6"/>
  <c r="AK30" i="6"/>
  <c r="AB30" i="6"/>
  <c r="R30" i="6"/>
  <c r="JJ30" i="6"/>
  <c r="HT30" i="6"/>
  <c r="EF30" i="6"/>
  <c r="CR30" i="6"/>
  <c r="BF30" i="6"/>
  <c r="JI30" i="6"/>
  <c r="HS30" i="6"/>
  <c r="GC30" i="6"/>
  <c r="EE30" i="6"/>
  <c r="CP30" i="6"/>
  <c r="BE30" i="6"/>
  <c r="IZ30" i="6"/>
  <c r="HJ30" i="6"/>
  <c r="FS30" i="6"/>
  <c r="DV30" i="6"/>
  <c r="CH30" i="6"/>
  <c r="AV30" i="6"/>
  <c r="IY30" i="6"/>
  <c r="HG30" i="6"/>
  <c r="FP30" i="6"/>
  <c r="DT30" i="6"/>
  <c r="CG30" i="6"/>
  <c r="AU30" i="6"/>
  <c r="IQ30" i="6"/>
  <c r="GX30" i="6"/>
  <c r="FE30" i="6"/>
  <c r="DM30" i="6"/>
  <c r="BY30" i="6"/>
  <c r="AM30" i="6"/>
  <c r="IP30" i="6"/>
  <c r="GW30" i="6"/>
  <c r="FD30" i="6"/>
  <c r="DK30" i="6"/>
  <c r="BX30" i="6"/>
  <c r="AL30" i="6"/>
  <c r="IH30" i="6"/>
  <c r="GN30" i="6"/>
  <c r="ER30" i="6"/>
  <c r="DC30" i="6"/>
  <c r="BP30" i="6"/>
  <c r="AD30" i="6"/>
  <c r="IG30" i="6"/>
  <c r="EQ30" i="6"/>
  <c r="DB30" i="6"/>
  <c r="BO30" i="6"/>
  <c r="AC30" i="6"/>
  <c r="N30" i="6"/>
  <c r="JF38" i="6"/>
  <c r="IW38" i="6"/>
  <c r="IN38" i="6"/>
  <c r="IC38" i="6"/>
  <c r="HP38" i="6"/>
  <c r="HD38" i="6"/>
  <c r="GJ38" i="6"/>
  <c r="GA38" i="6"/>
  <c r="FN38" i="6"/>
  <c r="EZ38" i="6"/>
  <c r="EM38" i="6"/>
  <c r="EC38" i="6"/>
  <c r="DR38" i="6"/>
  <c r="DI38" i="6"/>
  <c r="CY38" i="6"/>
  <c r="CN38" i="6"/>
  <c r="CE38" i="6"/>
  <c r="BU38" i="6"/>
  <c r="BL38" i="6"/>
  <c r="BB38" i="6"/>
  <c r="AS38" i="6"/>
  <c r="AJ38" i="6"/>
  <c r="Z38" i="6"/>
  <c r="Q38" i="6"/>
  <c r="JE38" i="6"/>
  <c r="IV38" i="6"/>
  <c r="IM38" i="6"/>
  <c r="HZ38" i="6"/>
  <c r="HO38" i="6"/>
  <c r="HC38" i="6"/>
  <c r="GI38" i="6"/>
  <c r="FY38" i="6"/>
  <c r="FM38" i="6"/>
  <c r="EY38" i="6"/>
  <c r="EL38" i="6"/>
  <c r="DZ38" i="6"/>
  <c r="DQ38" i="6"/>
  <c r="CX38" i="6"/>
  <c r="CM38" i="6"/>
  <c r="CD38" i="6"/>
  <c r="BT38" i="6"/>
  <c r="BK38" i="6"/>
  <c r="BA38" i="6"/>
  <c r="AR38" i="6"/>
  <c r="AH38" i="6"/>
  <c r="Y38" i="6"/>
  <c r="P38" i="6"/>
  <c r="JD38" i="6"/>
  <c r="IT38" i="6"/>
  <c r="HX38" i="6"/>
  <c r="HM38" i="6"/>
  <c r="HB38" i="6"/>
  <c r="GS38" i="6"/>
  <c r="GH38" i="6"/>
  <c r="FV38" i="6"/>
  <c r="FJ38" i="6"/>
  <c r="EX38" i="6"/>
  <c r="EK38" i="6"/>
  <c r="DY38" i="6"/>
  <c r="DP38" i="6"/>
  <c r="DG38" i="6"/>
  <c r="CW38" i="6"/>
  <c r="CL38" i="6"/>
  <c r="CC38" i="6"/>
  <c r="BS38" i="6"/>
  <c r="BJ38" i="6"/>
  <c r="AZ38" i="6"/>
  <c r="AQ38" i="6"/>
  <c r="AG38" i="6"/>
  <c r="X38" i="6"/>
  <c r="JC38" i="6"/>
  <c r="IS38" i="6"/>
  <c r="IJ38" i="6"/>
  <c r="HW38" i="6"/>
  <c r="HL38" i="6"/>
  <c r="HA38" i="6"/>
  <c r="GP38" i="6"/>
  <c r="GG38" i="6"/>
  <c r="FU38" i="6"/>
  <c r="FG38" i="6"/>
  <c r="EW38" i="6"/>
  <c r="EJ38" i="6"/>
  <c r="DX38" i="6"/>
  <c r="DO38" i="6"/>
  <c r="DF38" i="6"/>
  <c r="CV38" i="6"/>
  <c r="CJ38" i="6"/>
  <c r="CB38" i="6"/>
  <c r="BR38" i="6"/>
  <c r="BH38" i="6"/>
  <c r="AY38" i="6"/>
  <c r="AP38" i="6"/>
  <c r="AF38" i="6"/>
  <c r="W38" i="6"/>
  <c r="JK38" i="6"/>
  <c r="JB38" i="6"/>
  <c r="IR38" i="6"/>
  <c r="II38" i="6"/>
  <c r="HU38" i="6"/>
  <c r="HK38" i="6"/>
  <c r="GO38" i="6"/>
  <c r="GF38" i="6"/>
  <c r="FT38" i="6"/>
  <c r="FF38" i="6"/>
  <c r="ES38" i="6"/>
  <c r="EG38" i="6"/>
  <c r="DW38" i="6"/>
  <c r="DN38" i="6"/>
  <c r="CS38" i="6"/>
  <c r="CI38" i="6"/>
  <c r="BZ38" i="6"/>
  <c r="BQ38" i="6"/>
  <c r="BG38" i="6"/>
  <c r="AW38" i="6"/>
  <c r="AO38" i="6"/>
  <c r="AE38" i="6"/>
  <c r="V38" i="6"/>
  <c r="JH38" i="6"/>
  <c r="IX38" i="6"/>
  <c r="IO38" i="6"/>
  <c r="HQ38" i="6"/>
  <c r="HE38" i="6"/>
  <c r="GB38" i="6"/>
  <c r="FO38" i="6"/>
  <c r="FC38" i="6"/>
  <c r="EP38" i="6"/>
  <c r="ED38" i="6"/>
  <c r="DS38" i="6"/>
  <c r="DJ38" i="6"/>
  <c r="CZ38" i="6"/>
  <c r="CO38" i="6"/>
  <c r="CF38" i="6"/>
  <c r="BW38" i="6"/>
  <c r="BM38" i="6"/>
  <c r="BC38" i="6"/>
  <c r="AT38" i="6"/>
  <c r="AK38" i="6"/>
  <c r="AB38" i="6"/>
  <c r="R38" i="6"/>
  <c r="JJ38" i="6"/>
  <c r="HT38" i="6"/>
  <c r="EF38" i="6"/>
  <c r="CR38" i="6"/>
  <c r="BF38" i="6"/>
  <c r="JI38" i="6"/>
  <c r="HS38" i="6"/>
  <c r="GC38" i="6"/>
  <c r="EE38" i="6"/>
  <c r="CP38" i="6"/>
  <c r="BE38" i="6"/>
  <c r="IZ38" i="6"/>
  <c r="HJ38" i="6"/>
  <c r="FS38" i="6"/>
  <c r="DV38" i="6"/>
  <c r="CH38" i="6"/>
  <c r="AV38" i="6"/>
  <c r="IY38" i="6"/>
  <c r="HG38" i="6"/>
  <c r="FP38" i="6"/>
  <c r="DT38" i="6"/>
  <c r="CG38" i="6"/>
  <c r="AU38" i="6"/>
  <c r="IQ38" i="6"/>
  <c r="GX38" i="6"/>
  <c r="FE38" i="6"/>
  <c r="DM38" i="6"/>
  <c r="BY38" i="6"/>
  <c r="AM38" i="6"/>
  <c r="IP38" i="6"/>
  <c r="GW38" i="6"/>
  <c r="FD38" i="6"/>
  <c r="DK38" i="6"/>
  <c r="BX38" i="6"/>
  <c r="AL38" i="6"/>
  <c r="IH38" i="6"/>
  <c r="GN38" i="6"/>
  <c r="ER38" i="6"/>
  <c r="DC38" i="6"/>
  <c r="BP38" i="6"/>
  <c r="AD38" i="6"/>
  <c r="IG38" i="6"/>
  <c r="EQ38" i="6"/>
  <c r="DB38" i="6"/>
  <c r="BO38" i="6"/>
  <c r="AC38" i="6"/>
  <c r="N38" i="6"/>
  <c r="JI46" i="6"/>
  <c r="IY46" i="6"/>
  <c r="IP46" i="6"/>
  <c r="IG46" i="6"/>
  <c r="HS46" i="6"/>
  <c r="HG46" i="6"/>
  <c r="GW46" i="6"/>
  <c r="GC46" i="6"/>
  <c r="FP46" i="6"/>
  <c r="FD46" i="6"/>
  <c r="EQ46" i="6"/>
  <c r="EE46" i="6"/>
  <c r="DT46" i="6"/>
  <c r="DK46" i="6"/>
  <c r="DB46" i="6"/>
  <c r="CP46" i="6"/>
  <c r="CG46" i="6"/>
  <c r="BX46" i="6"/>
  <c r="BO46" i="6"/>
  <c r="BE46" i="6"/>
  <c r="AU46" i="6"/>
  <c r="AL46" i="6"/>
  <c r="AC46" i="6"/>
  <c r="JH46" i="6"/>
  <c r="IX46" i="6"/>
  <c r="IO46" i="6"/>
  <c r="HQ46" i="6"/>
  <c r="HE46" i="6"/>
  <c r="GB46" i="6"/>
  <c r="FO46" i="6"/>
  <c r="FC46" i="6"/>
  <c r="EP46" i="6"/>
  <c r="ED46" i="6"/>
  <c r="DS46" i="6"/>
  <c r="DJ46" i="6"/>
  <c r="CZ46" i="6"/>
  <c r="CO46" i="6"/>
  <c r="CF46" i="6"/>
  <c r="BW46" i="6"/>
  <c r="BM46" i="6"/>
  <c r="BC46" i="6"/>
  <c r="AT46" i="6"/>
  <c r="AK46" i="6"/>
  <c r="AB46" i="6"/>
  <c r="R46" i="6"/>
  <c r="JF46" i="6"/>
  <c r="IW46" i="6"/>
  <c r="IN46" i="6"/>
  <c r="IC46" i="6"/>
  <c r="HP46" i="6"/>
  <c r="HD46" i="6"/>
  <c r="GJ46" i="6"/>
  <c r="GA46" i="6"/>
  <c r="FN46" i="6"/>
  <c r="EZ46" i="6"/>
  <c r="EM46" i="6"/>
  <c r="EC46" i="6"/>
  <c r="DR46" i="6"/>
  <c r="DI46" i="6"/>
  <c r="CY46" i="6"/>
  <c r="CN46" i="6"/>
  <c r="CE46" i="6"/>
  <c r="BU46" i="6"/>
  <c r="BL46" i="6"/>
  <c r="BB46" i="6"/>
  <c r="AS46" i="6"/>
  <c r="AJ46" i="6"/>
  <c r="Z46" i="6"/>
  <c r="Q46" i="6"/>
  <c r="JE46" i="6"/>
  <c r="IV46" i="6"/>
  <c r="IM46" i="6"/>
  <c r="HZ46" i="6"/>
  <c r="HO46" i="6"/>
  <c r="HC46" i="6"/>
  <c r="GI46" i="6"/>
  <c r="FY46" i="6"/>
  <c r="FM46" i="6"/>
  <c r="EY46" i="6"/>
  <c r="EL46" i="6"/>
  <c r="DZ46" i="6"/>
  <c r="DQ46" i="6"/>
  <c r="CX46" i="6"/>
  <c r="CM46" i="6"/>
  <c r="CD46" i="6"/>
  <c r="BT46" i="6"/>
  <c r="BK46" i="6"/>
  <c r="BA46" i="6"/>
  <c r="AR46" i="6"/>
  <c r="AH46" i="6"/>
  <c r="Y46" i="6"/>
  <c r="P46" i="6"/>
  <c r="JD46" i="6"/>
  <c r="IT46" i="6"/>
  <c r="HX46" i="6"/>
  <c r="HM46" i="6"/>
  <c r="HB46" i="6"/>
  <c r="GS46" i="6"/>
  <c r="GH46" i="6"/>
  <c r="FV46" i="6"/>
  <c r="FJ46" i="6"/>
  <c r="EX46" i="6"/>
  <c r="EK46" i="6"/>
  <c r="DY46" i="6"/>
  <c r="DP46" i="6"/>
  <c r="DG46" i="6"/>
  <c r="CW46" i="6"/>
  <c r="CL46" i="6"/>
  <c r="CC46" i="6"/>
  <c r="BS46" i="6"/>
  <c r="BJ46" i="6"/>
  <c r="AZ46" i="6"/>
  <c r="AQ46" i="6"/>
  <c r="AG46" i="6"/>
  <c r="X46" i="6"/>
  <c r="JC46" i="6"/>
  <c r="IS46" i="6"/>
  <c r="IJ46" i="6"/>
  <c r="HW46" i="6"/>
  <c r="HL46" i="6"/>
  <c r="HA46" i="6"/>
  <c r="GP46" i="6"/>
  <c r="GG46" i="6"/>
  <c r="FU46" i="6"/>
  <c r="FG46" i="6"/>
  <c r="EW46" i="6"/>
  <c r="EJ46" i="6"/>
  <c r="DX46" i="6"/>
  <c r="DO46" i="6"/>
  <c r="DF46" i="6"/>
  <c r="CV46" i="6"/>
  <c r="CJ46" i="6"/>
  <c r="CB46" i="6"/>
  <c r="BR46" i="6"/>
  <c r="BH46" i="6"/>
  <c r="AY46" i="6"/>
  <c r="AP46" i="6"/>
  <c r="AF46" i="6"/>
  <c r="W46" i="6"/>
  <c r="JJ46" i="6"/>
  <c r="IZ46" i="6"/>
  <c r="IQ46" i="6"/>
  <c r="IH46" i="6"/>
  <c r="HT46" i="6"/>
  <c r="HJ46" i="6"/>
  <c r="GX46" i="6"/>
  <c r="GN46" i="6"/>
  <c r="FS46" i="6"/>
  <c r="FE46" i="6"/>
  <c r="ER46" i="6"/>
  <c r="EF46" i="6"/>
  <c r="DV46" i="6"/>
  <c r="DM46" i="6"/>
  <c r="DC46" i="6"/>
  <c r="CR46" i="6"/>
  <c r="CH46" i="6"/>
  <c r="BY46" i="6"/>
  <c r="BP46" i="6"/>
  <c r="BF46" i="6"/>
  <c r="AV46" i="6"/>
  <c r="AM46" i="6"/>
  <c r="AD46" i="6"/>
  <c r="DN46" i="6"/>
  <c r="AO46" i="6"/>
  <c r="GO46" i="6"/>
  <c r="AE46" i="6"/>
  <c r="JK46" i="6"/>
  <c r="GF46" i="6"/>
  <c r="CS46" i="6"/>
  <c r="V46" i="6"/>
  <c r="JB46" i="6"/>
  <c r="FT46" i="6"/>
  <c r="CI46" i="6"/>
  <c r="IR46" i="6"/>
  <c r="FF46" i="6"/>
  <c r="BZ46" i="6"/>
  <c r="HK46" i="6"/>
  <c r="DW46" i="6"/>
  <c r="AW46" i="6"/>
  <c r="ES46" i="6"/>
  <c r="EG46" i="6"/>
  <c r="BQ46" i="6"/>
  <c r="BG46" i="6"/>
  <c r="II46" i="6"/>
  <c r="HU46" i="6"/>
  <c r="N46" i="6"/>
  <c r="JI54" i="6"/>
  <c r="IY54" i="6"/>
  <c r="IP54" i="6"/>
  <c r="IG54" i="6"/>
  <c r="HS54" i="6"/>
  <c r="HG54" i="6"/>
  <c r="GW54" i="6"/>
  <c r="GC54" i="6"/>
  <c r="FP54" i="6"/>
  <c r="FD54" i="6"/>
  <c r="EQ54" i="6"/>
  <c r="EE54" i="6"/>
  <c r="DT54" i="6"/>
  <c r="DK54" i="6"/>
  <c r="DB54" i="6"/>
  <c r="CP54" i="6"/>
  <c r="CG54" i="6"/>
  <c r="BX54" i="6"/>
  <c r="BO54" i="6"/>
  <c r="BE54" i="6"/>
  <c r="AU54" i="6"/>
  <c r="AL54" i="6"/>
  <c r="AC54" i="6"/>
  <c r="JH54" i="6"/>
  <c r="IX54" i="6"/>
  <c r="IO54" i="6"/>
  <c r="HQ54" i="6"/>
  <c r="HE54" i="6"/>
  <c r="GB54" i="6"/>
  <c r="FO54" i="6"/>
  <c r="FC54" i="6"/>
  <c r="EP54" i="6"/>
  <c r="ED54" i="6"/>
  <c r="DS54" i="6"/>
  <c r="DJ54" i="6"/>
  <c r="CZ54" i="6"/>
  <c r="CO54" i="6"/>
  <c r="CF54" i="6"/>
  <c r="BW54" i="6"/>
  <c r="BM54" i="6"/>
  <c r="BC54" i="6"/>
  <c r="AT54" i="6"/>
  <c r="AK54" i="6"/>
  <c r="AB54" i="6"/>
  <c r="R54" i="6"/>
  <c r="JF54" i="6"/>
  <c r="IW54" i="6"/>
  <c r="IN54" i="6"/>
  <c r="IC54" i="6"/>
  <c r="HP54" i="6"/>
  <c r="HD54" i="6"/>
  <c r="GJ54" i="6"/>
  <c r="GA54" i="6"/>
  <c r="FN54" i="6"/>
  <c r="EZ54" i="6"/>
  <c r="EM54" i="6"/>
  <c r="EC54" i="6"/>
  <c r="DR54" i="6"/>
  <c r="DI54" i="6"/>
  <c r="CY54" i="6"/>
  <c r="CN54" i="6"/>
  <c r="CE54" i="6"/>
  <c r="BU54" i="6"/>
  <c r="BL54" i="6"/>
  <c r="BB54" i="6"/>
  <c r="AS54" i="6"/>
  <c r="AJ54" i="6"/>
  <c r="Z54" i="6"/>
  <c r="Q54" i="6"/>
  <c r="JE54" i="6"/>
  <c r="IV54" i="6"/>
  <c r="IM54" i="6"/>
  <c r="HZ54" i="6"/>
  <c r="HO54" i="6"/>
  <c r="HC54" i="6"/>
  <c r="GI54" i="6"/>
  <c r="FY54" i="6"/>
  <c r="FM54" i="6"/>
  <c r="EY54" i="6"/>
  <c r="EL54" i="6"/>
  <c r="DZ54" i="6"/>
  <c r="DQ54" i="6"/>
  <c r="CX54" i="6"/>
  <c r="CM54" i="6"/>
  <c r="CD54" i="6"/>
  <c r="BT54" i="6"/>
  <c r="BK54" i="6"/>
  <c r="BA54" i="6"/>
  <c r="AR54" i="6"/>
  <c r="AH54" i="6"/>
  <c r="Y54" i="6"/>
  <c r="P54" i="6"/>
  <c r="JD54" i="6"/>
  <c r="IT54" i="6"/>
  <c r="HX54" i="6"/>
  <c r="HM54" i="6"/>
  <c r="HB54" i="6"/>
  <c r="GS54" i="6"/>
  <c r="GH54" i="6"/>
  <c r="FV54" i="6"/>
  <c r="FJ54" i="6"/>
  <c r="EX54" i="6"/>
  <c r="EK54" i="6"/>
  <c r="DY54" i="6"/>
  <c r="DP54" i="6"/>
  <c r="DG54" i="6"/>
  <c r="CW54" i="6"/>
  <c r="CL54" i="6"/>
  <c r="CC54" i="6"/>
  <c r="BS54" i="6"/>
  <c r="BJ54" i="6"/>
  <c r="AZ54" i="6"/>
  <c r="AQ54" i="6"/>
  <c r="AG54" i="6"/>
  <c r="X54" i="6"/>
  <c r="JC54" i="6"/>
  <c r="IS54" i="6"/>
  <c r="IJ54" i="6"/>
  <c r="HW54" i="6"/>
  <c r="HL54" i="6"/>
  <c r="HA54" i="6"/>
  <c r="GP54" i="6"/>
  <c r="GG54" i="6"/>
  <c r="FU54" i="6"/>
  <c r="FG54" i="6"/>
  <c r="EW54" i="6"/>
  <c r="EJ54" i="6"/>
  <c r="DX54" i="6"/>
  <c r="DO54" i="6"/>
  <c r="DF54" i="6"/>
  <c r="CV54" i="6"/>
  <c r="CJ54" i="6"/>
  <c r="CB54" i="6"/>
  <c r="BR54" i="6"/>
  <c r="BH54" i="6"/>
  <c r="AY54" i="6"/>
  <c r="AP54" i="6"/>
  <c r="AF54" i="6"/>
  <c r="W54" i="6"/>
  <c r="JJ54" i="6"/>
  <c r="IZ54" i="6"/>
  <c r="IQ54" i="6"/>
  <c r="IH54" i="6"/>
  <c r="HT54" i="6"/>
  <c r="HJ54" i="6"/>
  <c r="GX54" i="6"/>
  <c r="GN54" i="6"/>
  <c r="FS54" i="6"/>
  <c r="FE54" i="6"/>
  <c r="ER54" i="6"/>
  <c r="EF54" i="6"/>
  <c r="DV54" i="6"/>
  <c r="DM54" i="6"/>
  <c r="DC54" i="6"/>
  <c r="CR54" i="6"/>
  <c r="CH54" i="6"/>
  <c r="BY54" i="6"/>
  <c r="BP54" i="6"/>
  <c r="BF54" i="6"/>
  <c r="AV54" i="6"/>
  <c r="AM54" i="6"/>
  <c r="AD54" i="6"/>
  <c r="DN54" i="6"/>
  <c r="AO54" i="6"/>
  <c r="GO54" i="6"/>
  <c r="AE54" i="6"/>
  <c r="JK54" i="6"/>
  <c r="GF54" i="6"/>
  <c r="CS54" i="6"/>
  <c r="V54" i="6"/>
  <c r="JB54" i="6"/>
  <c r="FT54" i="6"/>
  <c r="CI54" i="6"/>
  <c r="IR54" i="6"/>
  <c r="FF54" i="6"/>
  <c r="BZ54" i="6"/>
  <c r="HK54" i="6"/>
  <c r="DW54" i="6"/>
  <c r="AW54" i="6"/>
  <c r="BQ54" i="6"/>
  <c r="BG54" i="6"/>
  <c r="II54" i="6"/>
  <c r="HU54" i="6"/>
  <c r="ES54" i="6"/>
  <c r="EG54" i="6"/>
  <c r="N54" i="6"/>
  <c r="JJ62" i="6"/>
  <c r="JI62" i="6"/>
  <c r="IY62" i="6"/>
  <c r="IP62" i="6"/>
  <c r="IG62" i="6"/>
  <c r="HS62" i="6"/>
  <c r="HG62" i="6"/>
  <c r="GW62" i="6"/>
  <c r="GC62" i="6"/>
  <c r="JF62" i="6"/>
  <c r="IW62" i="6"/>
  <c r="IZ62" i="6"/>
  <c r="IN62" i="6"/>
  <c r="HZ62" i="6"/>
  <c r="HM62" i="6"/>
  <c r="HA62" i="6"/>
  <c r="GO62" i="6"/>
  <c r="FP62" i="6"/>
  <c r="FD62" i="6"/>
  <c r="EQ62" i="6"/>
  <c r="EE62" i="6"/>
  <c r="DT62" i="6"/>
  <c r="DK62" i="6"/>
  <c r="DB62" i="6"/>
  <c r="CP62" i="6"/>
  <c r="CG62" i="6"/>
  <c r="BX62" i="6"/>
  <c r="BO62" i="6"/>
  <c r="BE62" i="6"/>
  <c r="AU62" i="6"/>
  <c r="AL62" i="6"/>
  <c r="AC62" i="6"/>
  <c r="IX62" i="6"/>
  <c r="IM62" i="6"/>
  <c r="HX62" i="6"/>
  <c r="HL62" i="6"/>
  <c r="GN62" i="6"/>
  <c r="GB62" i="6"/>
  <c r="FO62" i="6"/>
  <c r="FC62" i="6"/>
  <c r="EP62" i="6"/>
  <c r="ED62" i="6"/>
  <c r="DS62" i="6"/>
  <c r="DJ62" i="6"/>
  <c r="CZ62" i="6"/>
  <c r="CO62" i="6"/>
  <c r="CF62" i="6"/>
  <c r="BW62" i="6"/>
  <c r="BM62" i="6"/>
  <c r="BC62" i="6"/>
  <c r="AT62" i="6"/>
  <c r="AK62" i="6"/>
  <c r="AB62" i="6"/>
  <c r="R62" i="6"/>
  <c r="JK62" i="6"/>
  <c r="IV62" i="6"/>
  <c r="HW62" i="6"/>
  <c r="HK62" i="6"/>
  <c r="GX62" i="6"/>
  <c r="GA62" i="6"/>
  <c r="FN62" i="6"/>
  <c r="EZ62" i="6"/>
  <c r="EM62" i="6"/>
  <c r="EC62" i="6"/>
  <c r="DR62" i="6"/>
  <c r="DI62" i="6"/>
  <c r="CY62" i="6"/>
  <c r="CN62" i="6"/>
  <c r="CE62" i="6"/>
  <c r="BU62" i="6"/>
  <c r="BL62" i="6"/>
  <c r="BB62" i="6"/>
  <c r="AS62" i="6"/>
  <c r="AJ62" i="6"/>
  <c r="Z62" i="6"/>
  <c r="Q62" i="6"/>
  <c r="JH62" i="6"/>
  <c r="IT62" i="6"/>
  <c r="IJ62" i="6"/>
  <c r="HU62" i="6"/>
  <c r="HJ62" i="6"/>
  <c r="GJ62" i="6"/>
  <c r="FY62" i="6"/>
  <c r="FM62" i="6"/>
  <c r="EY62" i="6"/>
  <c r="EL62" i="6"/>
  <c r="DZ62" i="6"/>
  <c r="DQ62" i="6"/>
  <c r="CX62" i="6"/>
  <c r="CM62" i="6"/>
  <c r="CD62" i="6"/>
  <c r="BT62" i="6"/>
  <c r="BK62" i="6"/>
  <c r="BA62" i="6"/>
  <c r="AR62" i="6"/>
  <c r="AH62" i="6"/>
  <c r="Y62" i="6"/>
  <c r="P62" i="6"/>
  <c r="JE62" i="6"/>
  <c r="IS62" i="6"/>
  <c r="II62" i="6"/>
  <c r="HT62" i="6"/>
  <c r="HE62" i="6"/>
  <c r="GI62" i="6"/>
  <c r="FV62" i="6"/>
  <c r="FJ62" i="6"/>
  <c r="EX62" i="6"/>
  <c r="EK62" i="6"/>
  <c r="DY62" i="6"/>
  <c r="DP62" i="6"/>
  <c r="DG62" i="6"/>
  <c r="CW62" i="6"/>
  <c r="CL62" i="6"/>
  <c r="CC62" i="6"/>
  <c r="BS62" i="6"/>
  <c r="BJ62" i="6"/>
  <c r="AZ62" i="6"/>
  <c r="AQ62" i="6"/>
  <c r="AG62" i="6"/>
  <c r="X62" i="6"/>
  <c r="JD62" i="6"/>
  <c r="IR62" i="6"/>
  <c r="IH62" i="6"/>
  <c r="HQ62" i="6"/>
  <c r="HD62" i="6"/>
  <c r="GH62" i="6"/>
  <c r="FU62" i="6"/>
  <c r="FG62" i="6"/>
  <c r="EW62" i="6"/>
  <c r="EJ62" i="6"/>
  <c r="DX62" i="6"/>
  <c r="DO62" i="6"/>
  <c r="DF62" i="6"/>
  <c r="CV62" i="6"/>
  <c r="CJ62" i="6"/>
  <c r="CB62" i="6"/>
  <c r="BR62" i="6"/>
  <c r="BH62" i="6"/>
  <c r="AY62" i="6"/>
  <c r="AP62" i="6"/>
  <c r="AF62" i="6"/>
  <c r="W62" i="6"/>
  <c r="JB62" i="6"/>
  <c r="IO62" i="6"/>
  <c r="IC62" i="6"/>
  <c r="HO62" i="6"/>
  <c r="HB62" i="6"/>
  <c r="GP62" i="6"/>
  <c r="GF62" i="6"/>
  <c r="FS62" i="6"/>
  <c r="FE62" i="6"/>
  <c r="ER62" i="6"/>
  <c r="EF62" i="6"/>
  <c r="DV62" i="6"/>
  <c r="DM62" i="6"/>
  <c r="DC62" i="6"/>
  <c r="CR62" i="6"/>
  <c r="CH62" i="6"/>
  <c r="BY62" i="6"/>
  <c r="BP62" i="6"/>
  <c r="BF62" i="6"/>
  <c r="AV62" i="6"/>
  <c r="AM62" i="6"/>
  <c r="AD62" i="6"/>
  <c r="HC62" i="6"/>
  <c r="DN62" i="6"/>
  <c r="AO62" i="6"/>
  <c r="GS62" i="6"/>
  <c r="AE62" i="6"/>
  <c r="GG62" i="6"/>
  <c r="CS62" i="6"/>
  <c r="V62" i="6"/>
  <c r="FT62" i="6"/>
  <c r="CI62" i="6"/>
  <c r="JC62" i="6"/>
  <c r="FF62" i="6"/>
  <c r="BZ62" i="6"/>
  <c r="HP62" i="6"/>
  <c r="DW62" i="6"/>
  <c r="AW62" i="6"/>
  <c r="IQ62" i="6"/>
  <c r="ES62" i="6"/>
  <c r="EG62" i="6"/>
  <c r="BQ62" i="6"/>
  <c r="BG62" i="6"/>
  <c r="N62" i="6"/>
  <c r="JK70" i="6"/>
  <c r="JB70" i="6"/>
  <c r="IR70" i="6"/>
  <c r="II70" i="6"/>
  <c r="HU70" i="6"/>
  <c r="HK70" i="6"/>
  <c r="GO70" i="6"/>
  <c r="GF70" i="6"/>
  <c r="FT70" i="6"/>
  <c r="FF70" i="6"/>
  <c r="ES70" i="6"/>
  <c r="EG70" i="6"/>
  <c r="DW70" i="6"/>
  <c r="DN70" i="6"/>
  <c r="CS70" i="6"/>
  <c r="CI70" i="6"/>
  <c r="BZ70" i="6"/>
  <c r="BQ70" i="6"/>
  <c r="BG70" i="6"/>
  <c r="AW70" i="6"/>
  <c r="AO70" i="6"/>
  <c r="AE70" i="6"/>
  <c r="V70" i="6"/>
  <c r="JJ70" i="6"/>
  <c r="IZ70" i="6"/>
  <c r="IQ70" i="6"/>
  <c r="IH70" i="6"/>
  <c r="HT70" i="6"/>
  <c r="HJ70" i="6"/>
  <c r="GX70" i="6"/>
  <c r="GN70" i="6"/>
  <c r="FS70" i="6"/>
  <c r="FE70" i="6"/>
  <c r="ER70" i="6"/>
  <c r="EF70" i="6"/>
  <c r="DV70" i="6"/>
  <c r="DM70" i="6"/>
  <c r="DC70" i="6"/>
  <c r="CR70" i="6"/>
  <c r="CH70" i="6"/>
  <c r="BY70" i="6"/>
  <c r="BP70" i="6"/>
  <c r="BF70" i="6"/>
  <c r="AV70" i="6"/>
  <c r="AM70" i="6"/>
  <c r="AD70" i="6"/>
  <c r="JI70" i="6"/>
  <c r="IY70" i="6"/>
  <c r="IP70" i="6"/>
  <c r="IG70" i="6"/>
  <c r="HS70" i="6"/>
  <c r="HG70" i="6"/>
  <c r="GW70" i="6"/>
  <c r="GC70" i="6"/>
  <c r="FP70" i="6"/>
  <c r="FD70" i="6"/>
  <c r="EQ70" i="6"/>
  <c r="EE70" i="6"/>
  <c r="DT70" i="6"/>
  <c r="DK70" i="6"/>
  <c r="DB70" i="6"/>
  <c r="CP70" i="6"/>
  <c r="CG70" i="6"/>
  <c r="BX70" i="6"/>
  <c r="BO70" i="6"/>
  <c r="BE70" i="6"/>
  <c r="AU70" i="6"/>
  <c r="AL70" i="6"/>
  <c r="AC70" i="6"/>
  <c r="JH70" i="6"/>
  <c r="IX70" i="6"/>
  <c r="IO70" i="6"/>
  <c r="HQ70" i="6"/>
  <c r="HE70" i="6"/>
  <c r="GB70" i="6"/>
  <c r="FO70" i="6"/>
  <c r="FC70" i="6"/>
  <c r="EP70" i="6"/>
  <c r="ED70" i="6"/>
  <c r="DS70" i="6"/>
  <c r="DJ70" i="6"/>
  <c r="CZ70" i="6"/>
  <c r="CO70" i="6"/>
  <c r="CF70" i="6"/>
  <c r="BW70" i="6"/>
  <c r="BM70" i="6"/>
  <c r="BC70" i="6"/>
  <c r="AT70" i="6"/>
  <c r="AK70" i="6"/>
  <c r="AB70" i="6"/>
  <c r="R70" i="6"/>
  <c r="JF70" i="6"/>
  <c r="IW70" i="6"/>
  <c r="IN70" i="6"/>
  <c r="IC70" i="6"/>
  <c r="HP70" i="6"/>
  <c r="HD70" i="6"/>
  <c r="GJ70" i="6"/>
  <c r="GA70" i="6"/>
  <c r="FN70" i="6"/>
  <c r="EZ70" i="6"/>
  <c r="EM70" i="6"/>
  <c r="EC70" i="6"/>
  <c r="DR70" i="6"/>
  <c r="DI70" i="6"/>
  <c r="CY70" i="6"/>
  <c r="CN70" i="6"/>
  <c r="CE70" i="6"/>
  <c r="BU70" i="6"/>
  <c r="BL70" i="6"/>
  <c r="BB70" i="6"/>
  <c r="AS70" i="6"/>
  <c r="AJ70" i="6"/>
  <c r="Z70" i="6"/>
  <c r="Q70" i="6"/>
  <c r="JC70" i="6"/>
  <c r="IS70" i="6"/>
  <c r="IJ70" i="6"/>
  <c r="HW70" i="6"/>
  <c r="HL70" i="6"/>
  <c r="HA70" i="6"/>
  <c r="GP70" i="6"/>
  <c r="GG70" i="6"/>
  <c r="FU70" i="6"/>
  <c r="FG70" i="6"/>
  <c r="EW70" i="6"/>
  <c r="EJ70" i="6"/>
  <c r="DX70" i="6"/>
  <c r="DO70" i="6"/>
  <c r="DF70" i="6"/>
  <c r="CV70" i="6"/>
  <c r="CJ70" i="6"/>
  <c r="CB70" i="6"/>
  <c r="BR70" i="6"/>
  <c r="BH70" i="6"/>
  <c r="AY70" i="6"/>
  <c r="AP70" i="6"/>
  <c r="AF70" i="6"/>
  <c r="W70" i="6"/>
  <c r="HZ70" i="6"/>
  <c r="GI70" i="6"/>
  <c r="EL70" i="6"/>
  <c r="CX70" i="6"/>
  <c r="BK70" i="6"/>
  <c r="Y70" i="6"/>
  <c r="HX70" i="6"/>
  <c r="GH70" i="6"/>
  <c r="EK70" i="6"/>
  <c r="CW70" i="6"/>
  <c r="BJ70" i="6"/>
  <c r="X70" i="6"/>
  <c r="JE70" i="6"/>
  <c r="HO70" i="6"/>
  <c r="FY70" i="6"/>
  <c r="DZ70" i="6"/>
  <c r="CM70" i="6"/>
  <c r="BA70" i="6"/>
  <c r="P70" i="6"/>
  <c r="JD70" i="6"/>
  <c r="HM70" i="6"/>
  <c r="FV70" i="6"/>
  <c r="DY70" i="6"/>
  <c r="CL70" i="6"/>
  <c r="AZ70" i="6"/>
  <c r="IV70" i="6"/>
  <c r="HC70" i="6"/>
  <c r="FM70" i="6"/>
  <c r="DQ70" i="6"/>
  <c r="CD70" i="6"/>
  <c r="AR70" i="6"/>
  <c r="IT70" i="6"/>
  <c r="HB70" i="6"/>
  <c r="FJ70" i="6"/>
  <c r="DP70" i="6"/>
  <c r="CC70" i="6"/>
  <c r="AQ70" i="6"/>
  <c r="GS70" i="6"/>
  <c r="EX70" i="6"/>
  <c r="DG70" i="6"/>
  <c r="BS70" i="6"/>
  <c r="AG70" i="6"/>
  <c r="EY70" i="6"/>
  <c r="BT70" i="6"/>
  <c r="AH70" i="6"/>
  <c r="IM70" i="6"/>
  <c r="N70" i="6"/>
  <c r="JH78" i="6"/>
  <c r="IX78" i="6"/>
  <c r="IO78" i="6"/>
  <c r="HQ78" i="6"/>
  <c r="HE78" i="6"/>
  <c r="GB78" i="6"/>
  <c r="FO78" i="6"/>
  <c r="FC78" i="6"/>
  <c r="EP78" i="6"/>
  <c r="ED78" i="6"/>
  <c r="DS78" i="6"/>
  <c r="DJ78" i="6"/>
  <c r="CZ78" i="6"/>
  <c r="CO78" i="6"/>
  <c r="CF78" i="6"/>
  <c r="BW78" i="6"/>
  <c r="BM78" i="6"/>
  <c r="BC78" i="6"/>
  <c r="AT78" i="6"/>
  <c r="AK78" i="6"/>
  <c r="AB78" i="6"/>
  <c r="R78" i="6"/>
  <c r="JF78" i="6"/>
  <c r="IW78" i="6"/>
  <c r="IN78" i="6"/>
  <c r="IC78" i="6"/>
  <c r="HP78" i="6"/>
  <c r="HD78" i="6"/>
  <c r="GJ78" i="6"/>
  <c r="GA78" i="6"/>
  <c r="FN78" i="6"/>
  <c r="EZ78" i="6"/>
  <c r="EM78" i="6"/>
  <c r="EC78" i="6"/>
  <c r="DR78" i="6"/>
  <c r="DI78" i="6"/>
  <c r="CY78" i="6"/>
  <c r="CN78" i="6"/>
  <c r="CE78" i="6"/>
  <c r="BU78" i="6"/>
  <c r="BL78" i="6"/>
  <c r="BB78" i="6"/>
  <c r="AS78" i="6"/>
  <c r="AJ78" i="6"/>
  <c r="Z78" i="6"/>
  <c r="Q78" i="6"/>
  <c r="JE78" i="6"/>
  <c r="IV78" i="6"/>
  <c r="IM78" i="6"/>
  <c r="HZ78" i="6"/>
  <c r="HO78" i="6"/>
  <c r="HC78" i="6"/>
  <c r="GI78" i="6"/>
  <c r="FY78" i="6"/>
  <c r="FM78" i="6"/>
  <c r="EY78" i="6"/>
  <c r="EL78" i="6"/>
  <c r="DZ78" i="6"/>
  <c r="DQ78" i="6"/>
  <c r="CX78" i="6"/>
  <c r="CM78" i="6"/>
  <c r="CD78" i="6"/>
  <c r="BT78" i="6"/>
  <c r="BK78" i="6"/>
  <c r="BA78" i="6"/>
  <c r="AR78" i="6"/>
  <c r="AH78" i="6"/>
  <c r="Y78" i="6"/>
  <c r="P78" i="6"/>
  <c r="JD78" i="6"/>
  <c r="IT78" i="6"/>
  <c r="HX78" i="6"/>
  <c r="HM78" i="6"/>
  <c r="HB78" i="6"/>
  <c r="GS78" i="6"/>
  <c r="GH78" i="6"/>
  <c r="FV78" i="6"/>
  <c r="FJ78" i="6"/>
  <c r="EX78" i="6"/>
  <c r="EK78" i="6"/>
  <c r="DY78" i="6"/>
  <c r="DP78" i="6"/>
  <c r="DG78" i="6"/>
  <c r="CW78" i="6"/>
  <c r="CL78" i="6"/>
  <c r="CC78" i="6"/>
  <c r="BS78" i="6"/>
  <c r="BJ78" i="6"/>
  <c r="AZ78" i="6"/>
  <c r="AQ78" i="6"/>
  <c r="AG78" i="6"/>
  <c r="X78" i="6"/>
  <c r="JC78" i="6"/>
  <c r="IS78" i="6"/>
  <c r="IJ78" i="6"/>
  <c r="HW78" i="6"/>
  <c r="HL78" i="6"/>
  <c r="HA78" i="6"/>
  <c r="GP78" i="6"/>
  <c r="GG78" i="6"/>
  <c r="FU78" i="6"/>
  <c r="FG78" i="6"/>
  <c r="EW78" i="6"/>
  <c r="EJ78" i="6"/>
  <c r="DX78" i="6"/>
  <c r="DO78" i="6"/>
  <c r="DF78" i="6"/>
  <c r="CV78" i="6"/>
  <c r="CJ78" i="6"/>
  <c r="CB78" i="6"/>
  <c r="BR78" i="6"/>
  <c r="BH78" i="6"/>
  <c r="AY78" i="6"/>
  <c r="AP78" i="6"/>
  <c r="AF78" i="6"/>
  <c r="W78" i="6"/>
  <c r="JI78" i="6"/>
  <c r="IY78" i="6"/>
  <c r="IP78" i="6"/>
  <c r="IG78" i="6"/>
  <c r="HS78" i="6"/>
  <c r="HG78" i="6"/>
  <c r="GW78" i="6"/>
  <c r="GC78" i="6"/>
  <c r="FP78" i="6"/>
  <c r="FD78" i="6"/>
  <c r="EQ78" i="6"/>
  <c r="EE78" i="6"/>
  <c r="DT78" i="6"/>
  <c r="DK78" i="6"/>
  <c r="DB78" i="6"/>
  <c r="CP78" i="6"/>
  <c r="CG78" i="6"/>
  <c r="BX78" i="6"/>
  <c r="BO78" i="6"/>
  <c r="BE78" i="6"/>
  <c r="AU78" i="6"/>
  <c r="AL78" i="6"/>
  <c r="AC78" i="6"/>
  <c r="II78" i="6"/>
  <c r="GO78" i="6"/>
  <c r="ES78" i="6"/>
  <c r="BQ78" i="6"/>
  <c r="AE78" i="6"/>
  <c r="IH78" i="6"/>
  <c r="GN78" i="6"/>
  <c r="ER78" i="6"/>
  <c r="DC78" i="6"/>
  <c r="BP78" i="6"/>
  <c r="AD78" i="6"/>
  <c r="JK78" i="6"/>
  <c r="HU78" i="6"/>
  <c r="GF78" i="6"/>
  <c r="EG78" i="6"/>
  <c r="CS78" i="6"/>
  <c r="BG78" i="6"/>
  <c r="V78" i="6"/>
  <c r="JJ78" i="6"/>
  <c r="HT78" i="6"/>
  <c r="EF78" i="6"/>
  <c r="CR78" i="6"/>
  <c r="BF78" i="6"/>
  <c r="JB78" i="6"/>
  <c r="HK78" i="6"/>
  <c r="FT78" i="6"/>
  <c r="DW78" i="6"/>
  <c r="CI78" i="6"/>
  <c r="AW78" i="6"/>
  <c r="IZ78" i="6"/>
  <c r="HJ78" i="6"/>
  <c r="FS78" i="6"/>
  <c r="DV78" i="6"/>
  <c r="CH78" i="6"/>
  <c r="AV78" i="6"/>
  <c r="IQ78" i="6"/>
  <c r="GX78" i="6"/>
  <c r="FE78" i="6"/>
  <c r="DM78" i="6"/>
  <c r="BY78" i="6"/>
  <c r="AM78" i="6"/>
  <c r="BZ78" i="6"/>
  <c r="AO78" i="6"/>
  <c r="IR78" i="6"/>
  <c r="DN78" i="6"/>
  <c r="FF78" i="6"/>
  <c r="N78" i="6"/>
  <c r="JH86" i="6"/>
  <c r="IX86" i="6"/>
  <c r="IO86" i="6"/>
  <c r="HQ86" i="6"/>
  <c r="HE86" i="6"/>
  <c r="GB86" i="6"/>
  <c r="FO86" i="6"/>
  <c r="FC86" i="6"/>
  <c r="EP86" i="6"/>
  <c r="ED86" i="6"/>
  <c r="DS86" i="6"/>
  <c r="DJ86" i="6"/>
  <c r="CZ86" i="6"/>
  <c r="CO86" i="6"/>
  <c r="CF86" i="6"/>
  <c r="BW86" i="6"/>
  <c r="BM86" i="6"/>
  <c r="BC86" i="6"/>
  <c r="AT86" i="6"/>
  <c r="AK86" i="6"/>
  <c r="AB86" i="6"/>
  <c r="R86" i="6"/>
  <c r="JF86" i="6"/>
  <c r="IW86" i="6"/>
  <c r="IN86" i="6"/>
  <c r="IC86" i="6"/>
  <c r="HP86" i="6"/>
  <c r="HD86" i="6"/>
  <c r="GJ86" i="6"/>
  <c r="GA86" i="6"/>
  <c r="FN86" i="6"/>
  <c r="EZ86" i="6"/>
  <c r="EM86" i="6"/>
  <c r="EC86" i="6"/>
  <c r="DR86" i="6"/>
  <c r="DI86" i="6"/>
  <c r="CY86" i="6"/>
  <c r="CN86" i="6"/>
  <c r="CE86" i="6"/>
  <c r="BU86" i="6"/>
  <c r="BL86" i="6"/>
  <c r="BB86" i="6"/>
  <c r="AS86" i="6"/>
  <c r="AJ86" i="6"/>
  <c r="Z86" i="6"/>
  <c r="Q86" i="6"/>
  <c r="JE86" i="6"/>
  <c r="IV86" i="6"/>
  <c r="IM86" i="6"/>
  <c r="HZ86" i="6"/>
  <c r="HO86" i="6"/>
  <c r="HC86" i="6"/>
  <c r="GI86" i="6"/>
  <c r="FY86" i="6"/>
  <c r="FM86" i="6"/>
  <c r="EY86" i="6"/>
  <c r="EL86" i="6"/>
  <c r="DZ86" i="6"/>
  <c r="DQ86" i="6"/>
  <c r="CX86" i="6"/>
  <c r="CM86" i="6"/>
  <c r="CD86" i="6"/>
  <c r="BT86" i="6"/>
  <c r="BK86" i="6"/>
  <c r="BA86" i="6"/>
  <c r="AR86" i="6"/>
  <c r="AH86" i="6"/>
  <c r="Y86" i="6"/>
  <c r="P86" i="6"/>
  <c r="JD86" i="6"/>
  <c r="IT86" i="6"/>
  <c r="HX86" i="6"/>
  <c r="HM86" i="6"/>
  <c r="HB86" i="6"/>
  <c r="GS86" i="6"/>
  <c r="GH86" i="6"/>
  <c r="FV86" i="6"/>
  <c r="FJ86" i="6"/>
  <c r="EX86" i="6"/>
  <c r="EK86" i="6"/>
  <c r="DY86" i="6"/>
  <c r="DP86" i="6"/>
  <c r="DG86" i="6"/>
  <c r="CW86" i="6"/>
  <c r="CL86" i="6"/>
  <c r="CC86" i="6"/>
  <c r="BS86" i="6"/>
  <c r="BJ86" i="6"/>
  <c r="AZ86" i="6"/>
  <c r="AQ86" i="6"/>
  <c r="AG86" i="6"/>
  <c r="X86" i="6"/>
  <c r="JC86" i="6"/>
  <c r="IS86" i="6"/>
  <c r="IJ86" i="6"/>
  <c r="HW86" i="6"/>
  <c r="HL86" i="6"/>
  <c r="HA86" i="6"/>
  <c r="GP86" i="6"/>
  <c r="GG86" i="6"/>
  <c r="FU86" i="6"/>
  <c r="FG86" i="6"/>
  <c r="EW86" i="6"/>
  <c r="EJ86" i="6"/>
  <c r="DX86" i="6"/>
  <c r="DO86" i="6"/>
  <c r="DF86" i="6"/>
  <c r="CV86" i="6"/>
  <c r="CJ86" i="6"/>
  <c r="CB86" i="6"/>
  <c r="BR86" i="6"/>
  <c r="BH86" i="6"/>
  <c r="AY86" i="6"/>
  <c r="AP86" i="6"/>
  <c r="AF86" i="6"/>
  <c r="W86" i="6"/>
  <c r="JI86" i="6"/>
  <c r="IY86" i="6"/>
  <c r="IP86" i="6"/>
  <c r="IG86" i="6"/>
  <c r="HS86" i="6"/>
  <c r="HG86" i="6"/>
  <c r="GW86" i="6"/>
  <c r="GC86" i="6"/>
  <c r="FP86" i="6"/>
  <c r="FD86" i="6"/>
  <c r="EQ86" i="6"/>
  <c r="EE86" i="6"/>
  <c r="DT86" i="6"/>
  <c r="DK86" i="6"/>
  <c r="DB86" i="6"/>
  <c r="CP86" i="6"/>
  <c r="CG86" i="6"/>
  <c r="BX86" i="6"/>
  <c r="BO86" i="6"/>
  <c r="BE86" i="6"/>
  <c r="AU86" i="6"/>
  <c r="AL86" i="6"/>
  <c r="AC86" i="6"/>
  <c r="II86" i="6"/>
  <c r="GO86" i="6"/>
  <c r="ES86" i="6"/>
  <c r="BQ86" i="6"/>
  <c r="AE86" i="6"/>
  <c r="IH86" i="6"/>
  <c r="GN86" i="6"/>
  <c r="ER86" i="6"/>
  <c r="DC86" i="6"/>
  <c r="BP86" i="6"/>
  <c r="AD86" i="6"/>
  <c r="JK86" i="6"/>
  <c r="HU86" i="6"/>
  <c r="GF86" i="6"/>
  <c r="EG86" i="6"/>
  <c r="CS86" i="6"/>
  <c r="BG86" i="6"/>
  <c r="V86" i="6"/>
  <c r="JJ86" i="6"/>
  <c r="HT86" i="6"/>
  <c r="EF86" i="6"/>
  <c r="CR86" i="6"/>
  <c r="BF86" i="6"/>
  <c r="JB86" i="6"/>
  <c r="HK86" i="6"/>
  <c r="FT86" i="6"/>
  <c r="DW86" i="6"/>
  <c r="CI86" i="6"/>
  <c r="AW86" i="6"/>
  <c r="IZ86" i="6"/>
  <c r="HJ86" i="6"/>
  <c r="FS86" i="6"/>
  <c r="DV86" i="6"/>
  <c r="CH86" i="6"/>
  <c r="AV86" i="6"/>
  <c r="IQ86" i="6"/>
  <c r="GX86" i="6"/>
  <c r="FE86" i="6"/>
  <c r="DM86" i="6"/>
  <c r="BY86" i="6"/>
  <c r="AM86" i="6"/>
  <c r="IR86" i="6"/>
  <c r="FF86" i="6"/>
  <c r="AO86" i="6"/>
  <c r="DN86" i="6"/>
  <c r="BZ86" i="6"/>
  <c r="N86" i="6"/>
  <c r="JC94" i="6"/>
  <c r="IS94" i="6"/>
  <c r="IH94" i="6"/>
  <c r="HT94" i="6"/>
  <c r="HJ94" i="6"/>
  <c r="GX94" i="6"/>
  <c r="GN94" i="6"/>
  <c r="FS94" i="6"/>
  <c r="FD94" i="6"/>
  <c r="EQ94" i="6"/>
  <c r="EE94" i="6"/>
  <c r="DT94" i="6"/>
  <c r="DJ94" i="6"/>
  <c r="CY94" i="6"/>
  <c r="CN94" i="6"/>
  <c r="CE94" i="6"/>
  <c r="BU94" i="6"/>
  <c r="BL94" i="6"/>
  <c r="BB94" i="6"/>
  <c r="AS94" i="6"/>
  <c r="AJ94" i="6"/>
  <c r="Z94" i="6"/>
  <c r="Q94" i="6"/>
  <c r="JK94" i="6"/>
  <c r="JB94" i="6"/>
  <c r="IR94" i="6"/>
  <c r="IG94" i="6"/>
  <c r="HS94" i="6"/>
  <c r="HG94" i="6"/>
  <c r="GW94" i="6"/>
  <c r="GC94" i="6"/>
  <c r="FP94" i="6"/>
  <c r="FC94" i="6"/>
  <c r="EP94" i="6"/>
  <c r="ED94" i="6"/>
  <c r="DS94" i="6"/>
  <c r="DI94" i="6"/>
  <c r="CX94" i="6"/>
  <c r="CM94" i="6"/>
  <c r="CD94" i="6"/>
  <c r="BT94" i="6"/>
  <c r="BK94" i="6"/>
  <c r="BA94" i="6"/>
  <c r="AR94" i="6"/>
  <c r="AH94" i="6"/>
  <c r="Y94" i="6"/>
  <c r="P94" i="6"/>
  <c r="JJ94" i="6"/>
  <c r="IZ94" i="6"/>
  <c r="IQ94" i="6"/>
  <c r="HQ94" i="6"/>
  <c r="HE94" i="6"/>
  <c r="GB94" i="6"/>
  <c r="FO94" i="6"/>
  <c r="EZ94" i="6"/>
  <c r="EM94" i="6"/>
  <c r="EC94" i="6"/>
  <c r="DR94" i="6"/>
  <c r="CW94" i="6"/>
  <c r="CL94" i="6"/>
  <c r="CC94" i="6"/>
  <c r="BS94" i="6"/>
  <c r="BJ94" i="6"/>
  <c r="AZ94" i="6"/>
  <c r="AQ94" i="6"/>
  <c r="AG94" i="6"/>
  <c r="X94" i="6"/>
  <c r="JI94" i="6"/>
  <c r="IY94" i="6"/>
  <c r="IP94" i="6"/>
  <c r="IC94" i="6"/>
  <c r="HP94" i="6"/>
  <c r="HD94" i="6"/>
  <c r="GJ94" i="6"/>
  <c r="GA94" i="6"/>
  <c r="FN94" i="6"/>
  <c r="EY94" i="6"/>
  <c r="EL94" i="6"/>
  <c r="DZ94" i="6"/>
  <c r="DQ94" i="6"/>
  <c r="DG94" i="6"/>
  <c r="CV94" i="6"/>
  <c r="CJ94" i="6"/>
  <c r="CB94" i="6"/>
  <c r="BR94" i="6"/>
  <c r="BH94" i="6"/>
  <c r="AY94" i="6"/>
  <c r="AP94" i="6"/>
  <c r="AF94" i="6"/>
  <c r="W94" i="6"/>
  <c r="JH94" i="6"/>
  <c r="IX94" i="6"/>
  <c r="IO94" i="6"/>
  <c r="HZ94" i="6"/>
  <c r="HO94" i="6"/>
  <c r="HC94" i="6"/>
  <c r="GI94" i="6"/>
  <c r="FY94" i="6"/>
  <c r="FJ94" i="6"/>
  <c r="EX94" i="6"/>
  <c r="EK94" i="6"/>
  <c r="DY94" i="6"/>
  <c r="DP94" i="6"/>
  <c r="CS94" i="6"/>
  <c r="CI94" i="6"/>
  <c r="BZ94" i="6"/>
  <c r="BQ94" i="6"/>
  <c r="BG94" i="6"/>
  <c r="AW94" i="6"/>
  <c r="AO94" i="6"/>
  <c r="AE94" i="6"/>
  <c r="V94" i="6"/>
  <c r="JF94" i="6"/>
  <c r="IW94" i="6"/>
  <c r="IN94" i="6"/>
  <c r="HX94" i="6"/>
  <c r="HM94" i="6"/>
  <c r="HB94" i="6"/>
  <c r="GS94" i="6"/>
  <c r="GH94" i="6"/>
  <c r="FV94" i="6"/>
  <c r="FG94" i="6"/>
  <c r="EW94" i="6"/>
  <c r="EJ94" i="6"/>
  <c r="DX94" i="6"/>
  <c r="DO94" i="6"/>
  <c r="DC94" i="6"/>
  <c r="CR94" i="6"/>
  <c r="CH94" i="6"/>
  <c r="BY94" i="6"/>
  <c r="BP94" i="6"/>
  <c r="BF94" i="6"/>
  <c r="AV94" i="6"/>
  <c r="AM94" i="6"/>
  <c r="AD94" i="6"/>
  <c r="JD94" i="6"/>
  <c r="IT94" i="6"/>
  <c r="II94" i="6"/>
  <c r="HU94" i="6"/>
  <c r="HK94" i="6"/>
  <c r="GO94" i="6"/>
  <c r="GF94" i="6"/>
  <c r="FT94" i="6"/>
  <c r="FE94" i="6"/>
  <c r="ER94" i="6"/>
  <c r="EF94" i="6"/>
  <c r="DV94" i="6"/>
  <c r="DK94" i="6"/>
  <c r="CZ94" i="6"/>
  <c r="CO94" i="6"/>
  <c r="CF94" i="6"/>
  <c r="BW94" i="6"/>
  <c r="BM94" i="6"/>
  <c r="BC94" i="6"/>
  <c r="AT94" i="6"/>
  <c r="AK94" i="6"/>
  <c r="AB94" i="6"/>
  <c r="R94" i="6"/>
  <c r="IJ94" i="6"/>
  <c r="ES94" i="6"/>
  <c r="BO94" i="6"/>
  <c r="HW94" i="6"/>
  <c r="EG94" i="6"/>
  <c r="BE94" i="6"/>
  <c r="HL94" i="6"/>
  <c r="DW94" i="6"/>
  <c r="AU94" i="6"/>
  <c r="HA94" i="6"/>
  <c r="DN94" i="6"/>
  <c r="AL94" i="6"/>
  <c r="GP94" i="6"/>
  <c r="DB94" i="6"/>
  <c r="AC94" i="6"/>
  <c r="IV94" i="6"/>
  <c r="FF94" i="6"/>
  <c r="BX94" i="6"/>
  <c r="JE94" i="6"/>
  <c r="GG94" i="6"/>
  <c r="FU94" i="6"/>
  <c r="CG94" i="6"/>
  <c r="CP94" i="6"/>
  <c r="N94" i="6"/>
  <c r="JK102" i="6"/>
  <c r="JB102" i="6"/>
  <c r="IR102" i="6"/>
  <c r="II102" i="6"/>
  <c r="HU102" i="6"/>
  <c r="HK102" i="6"/>
  <c r="GO102" i="6"/>
  <c r="GF102" i="6"/>
  <c r="FT102" i="6"/>
  <c r="FF102" i="6"/>
  <c r="ES102" i="6"/>
  <c r="EG102" i="6"/>
  <c r="DW102" i="6"/>
  <c r="DN102" i="6"/>
  <c r="CS102" i="6"/>
  <c r="CI102" i="6"/>
  <c r="BZ102" i="6"/>
  <c r="BQ102" i="6"/>
  <c r="BG102" i="6"/>
  <c r="AW102" i="6"/>
  <c r="AO102" i="6"/>
  <c r="AE102" i="6"/>
  <c r="V102" i="6"/>
  <c r="JJ102" i="6"/>
  <c r="IZ102" i="6"/>
  <c r="IQ102" i="6"/>
  <c r="IH102" i="6"/>
  <c r="HT102" i="6"/>
  <c r="HJ102" i="6"/>
  <c r="GX102" i="6"/>
  <c r="GN102" i="6"/>
  <c r="FS102" i="6"/>
  <c r="FE102" i="6"/>
  <c r="ER102" i="6"/>
  <c r="EF102" i="6"/>
  <c r="DV102" i="6"/>
  <c r="DM102" i="6"/>
  <c r="DC102" i="6"/>
  <c r="CR102" i="6"/>
  <c r="CH102" i="6"/>
  <c r="BY102" i="6"/>
  <c r="BP102" i="6"/>
  <c r="BF102" i="6"/>
  <c r="AV102" i="6"/>
  <c r="AM102" i="6"/>
  <c r="AD102" i="6"/>
  <c r="JI102" i="6"/>
  <c r="IY102" i="6"/>
  <c r="IP102" i="6"/>
  <c r="IG102" i="6"/>
  <c r="HS102" i="6"/>
  <c r="HG102" i="6"/>
  <c r="GW102" i="6"/>
  <c r="GC102" i="6"/>
  <c r="FP102" i="6"/>
  <c r="FD102" i="6"/>
  <c r="EQ102" i="6"/>
  <c r="EE102" i="6"/>
  <c r="DT102" i="6"/>
  <c r="DK102" i="6"/>
  <c r="DB102" i="6"/>
  <c r="CP102" i="6"/>
  <c r="CG102" i="6"/>
  <c r="BX102" i="6"/>
  <c r="BO102" i="6"/>
  <c r="BE102" i="6"/>
  <c r="AU102" i="6"/>
  <c r="AL102" i="6"/>
  <c r="AC102" i="6"/>
  <c r="JH102" i="6"/>
  <c r="IX102" i="6"/>
  <c r="IO102" i="6"/>
  <c r="HQ102" i="6"/>
  <c r="HE102" i="6"/>
  <c r="GB102" i="6"/>
  <c r="FO102" i="6"/>
  <c r="FC102" i="6"/>
  <c r="EP102" i="6"/>
  <c r="ED102" i="6"/>
  <c r="DS102" i="6"/>
  <c r="DJ102" i="6"/>
  <c r="CZ102" i="6"/>
  <c r="CO102" i="6"/>
  <c r="CF102" i="6"/>
  <c r="BW102" i="6"/>
  <c r="BM102" i="6"/>
  <c r="BC102" i="6"/>
  <c r="AT102" i="6"/>
  <c r="AK102" i="6"/>
  <c r="AB102" i="6"/>
  <c r="R102" i="6"/>
  <c r="JF102" i="6"/>
  <c r="IW102" i="6"/>
  <c r="IN102" i="6"/>
  <c r="IC102" i="6"/>
  <c r="HP102" i="6"/>
  <c r="HD102" i="6"/>
  <c r="GJ102" i="6"/>
  <c r="GA102" i="6"/>
  <c r="FN102" i="6"/>
  <c r="EZ102" i="6"/>
  <c r="EM102" i="6"/>
  <c r="EC102" i="6"/>
  <c r="DR102" i="6"/>
  <c r="DI102" i="6"/>
  <c r="CY102" i="6"/>
  <c r="CN102" i="6"/>
  <c r="CE102" i="6"/>
  <c r="BU102" i="6"/>
  <c r="BL102" i="6"/>
  <c r="BB102" i="6"/>
  <c r="AS102" i="6"/>
  <c r="AJ102" i="6"/>
  <c r="Z102" i="6"/>
  <c r="Q102" i="6"/>
  <c r="JC102" i="6"/>
  <c r="IS102" i="6"/>
  <c r="IJ102" i="6"/>
  <c r="HW102" i="6"/>
  <c r="HL102" i="6"/>
  <c r="HA102" i="6"/>
  <c r="GP102" i="6"/>
  <c r="GG102" i="6"/>
  <c r="FU102" i="6"/>
  <c r="FG102" i="6"/>
  <c r="EW102" i="6"/>
  <c r="EJ102" i="6"/>
  <c r="DX102" i="6"/>
  <c r="DO102" i="6"/>
  <c r="DF102" i="6"/>
  <c r="CV102" i="6"/>
  <c r="CJ102" i="6"/>
  <c r="CB102" i="6"/>
  <c r="BR102" i="6"/>
  <c r="BH102" i="6"/>
  <c r="AY102" i="6"/>
  <c r="AP102" i="6"/>
  <c r="AF102" i="6"/>
  <c r="W102" i="6"/>
  <c r="HZ102" i="6"/>
  <c r="GI102" i="6"/>
  <c r="EL102" i="6"/>
  <c r="CX102" i="6"/>
  <c r="BK102" i="6"/>
  <c r="Y102" i="6"/>
  <c r="HX102" i="6"/>
  <c r="GH102" i="6"/>
  <c r="EK102" i="6"/>
  <c r="CW102" i="6"/>
  <c r="BJ102" i="6"/>
  <c r="X102" i="6"/>
  <c r="JE102" i="6"/>
  <c r="HO102" i="6"/>
  <c r="FY102" i="6"/>
  <c r="DZ102" i="6"/>
  <c r="CM102" i="6"/>
  <c r="BA102" i="6"/>
  <c r="P102" i="6"/>
  <c r="JD102" i="6"/>
  <c r="HM102" i="6"/>
  <c r="FV102" i="6"/>
  <c r="DY102" i="6"/>
  <c r="CL102" i="6"/>
  <c r="AZ102" i="6"/>
  <c r="IV102" i="6"/>
  <c r="HC102" i="6"/>
  <c r="FM102" i="6"/>
  <c r="DQ102" i="6"/>
  <c r="CD102" i="6"/>
  <c r="AR102" i="6"/>
  <c r="IT102" i="6"/>
  <c r="HB102" i="6"/>
  <c r="FJ102" i="6"/>
  <c r="DP102" i="6"/>
  <c r="CC102" i="6"/>
  <c r="AQ102" i="6"/>
  <c r="GS102" i="6"/>
  <c r="EX102" i="6"/>
  <c r="DG102" i="6"/>
  <c r="BS102" i="6"/>
  <c r="AG102" i="6"/>
  <c r="IM102" i="6"/>
  <c r="EY102" i="6"/>
  <c r="BT102" i="6"/>
  <c r="AH102" i="6"/>
  <c r="N102" i="6"/>
  <c r="JJ110" i="6"/>
  <c r="IZ110" i="6"/>
  <c r="IQ110" i="6"/>
  <c r="IH110" i="6"/>
  <c r="HT110" i="6"/>
  <c r="HJ110" i="6"/>
  <c r="GX110" i="6"/>
  <c r="GN110" i="6"/>
  <c r="FS110" i="6"/>
  <c r="FE110" i="6"/>
  <c r="ER110" i="6"/>
  <c r="EF110" i="6"/>
  <c r="DV110" i="6"/>
  <c r="DM110" i="6"/>
  <c r="DC110" i="6"/>
  <c r="CR110" i="6"/>
  <c r="CH110" i="6"/>
  <c r="BY110" i="6"/>
  <c r="BP110" i="6"/>
  <c r="BF110" i="6"/>
  <c r="AV110" i="6"/>
  <c r="AM110" i="6"/>
  <c r="AD110" i="6"/>
  <c r="JI110" i="6"/>
  <c r="IY110" i="6"/>
  <c r="IP110" i="6"/>
  <c r="IG110" i="6"/>
  <c r="HS110" i="6"/>
  <c r="HG110" i="6"/>
  <c r="GW110" i="6"/>
  <c r="GC110" i="6"/>
  <c r="FP110" i="6"/>
  <c r="FD110" i="6"/>
  <c r="EQ110" i="6"/>
  <c r="EE110" i="6"/>
  <c r="DT110" i="6"/>
  <c r="DK110" i="6"/>
  <c r="DB110" i="6"/>
  <c r="CP110" i="6"/>
  <c r="CG110" i="6"/>
  <c r="BX110" i="6"/>
  <c r="BO110" i="6"/>
  <c r="BE110" i="6"/>
  <c r="AU110" i="6"/>
  <c r="AL110" i="6"/>
  <c r="AC110" i="6"/>
  <c r="JH110" i="6"/>
  <c r="IX110" i="6"/>
  <c r="IO110" i="6"/>
  <c r="HQ110" i="6"/>
  <c r="HE110" i="6"/>
  <c r="GB110" i="6"/>
  <c r="FO110" i="6"/>
  <c r="FC110" i="6"/>
  <c r="EP110" i="6"/>
  <c r="ED110" i="6"/>
  <c r="DS110" i="6"/>
  <c r="DJ110" i="6"/>
  <c r="CZ110" i="6"/>
  <c r="CO110" i="6"/>
  <c r="CF110" i="6"/>
  <c r="BW110" i="6"/>
  <c r="BM110" i="6"/>
  <c r="BC110" i="6"/>
  <c r="AT110" i="6"/>
  <c r="AK110" i="6"/>
  <c r="AB110" i="6"/>
  <c r="R110" i="6"/>
  <c r="JF110" i="6"/>
  <c r="IW110" i="6"/>
  <c r="IN110" i="6"/>
  <c r="IC110" i="6"/>
  <c r="HP110" i="6"/>
  <c r="HD110" i="6"/>
  <c r="GJ110" i="6"/>
  <c r="GA110" i="6"/>
  <c r="FN110" i="6"/>
  <c r="EZ110" i="6"/>
  <c r="EM110" i="6"/>
  <c r="EC110" i="6"/>
  <c r="DR110" i="6"/>
  <c r="DI110" i="6"/>
  <c r="CY110" i="6"/>
  <c r="CN110" i="6"/>
  <c r="CE110" i="6"/>
  <c r="BU110" i="6"/>
  <c r="BL110" i="6"/>
  <c r="BB110" i="6"/>
  <c r="AS110" i="6"/>
  <c r="AJ110" i="6"/>
  <c r="Z110" i="6"/>
  <c r="Q110" i="6"/>
  <c r="JE110" i="6"/>
  <c r="IV110" i="6"/>
  <c r="IM110" i="6"/>
  <c r="HZ110" i="6"/>
  <c r="HO110" i="6"/>
  <c r="HC110" i="6"/>
  <c r="GI110" i="6"/>
  <c r="FY110" i="6"/>
  <c r="FM110" i="6"/>
  <c r="EY110" i="6"/>
  <c r="EL110" i="6"/>
  <c r="DZ110" i="6"/>
  <c r="DQ110" i="6"/>
  <c r="CX110" i="6"/>
  <c r="CM110" i="6"/>
  <c r="CD110" i="6"/>
  <c r="BT110" i="6"/>
  <c r="BK110" i="6"/>
  <c r="BA110" i="6"/>
  <c r="AR110" i="6"/>
  <c r="AH110" i="6"/>
  <c r="Y110" i="6"/>
  <c r="P110" i="6"/>
  <c r="JK110" i="6"/>
  <c r="JB110" i="6"/>
  <c r="IR110" i="6"/>
  <c r="II110" i="6"/>
  <c r="HU110" i="6"/>
  <c r="HK110" i="6"/>
  <c r="GO110" i="6"/>
  <c r="GF110" i="6"/>
  <c r="FT110" i="6"/>
  <c r="FF110" i="6"/>
  <c r="ES110" i="6"/>
  <c r="EG110" i="6"/>
  <c r="DW110" i="6"/>
  <c r="DN110" i="6"/>
  <c r="CS110" i="6"/>
  <c r="CI110" i="6"/>
  <c r="BZ110" i="6"/>
  <c r="BQ110" i="6"/>
  <c r="BG110" i="6"/>
  <c r="AW110" i="6"/>
  <c r="AO110" i="6"/>
  <c r="AE110" i="6"/>
  <c r="V110" i="6"/>
  <c r="HX110" i="6"/>
  <c r="GH110" i="6"/>
  <c r="EK110" i="6"/>
  <c r="CW110" i="6"/>
  <c r="BJ110" i="6"/>
  <c r="X110" i="6"/>
  <c r="HW110" i="6"/>
  <c r="GG110" i="6"/>
  <c r="EJ110" i="6"/>
  <c r="CV110" i="6"/>
  <c r="BH110" i="6"/>
  <c r="W110" i="6"/>
  <c r="JD110" i="6"/>
  <c r="HM110" i="6"/>
  <c r="FV110" i="6"/>
  <c r="DY110" i="6"/>
  <c r="CL110" i="6"/>
  <c r="AZ110" i="6"/>
  <c r="JC110" i="6"/>
  <c r="HL110" i="6"/>
  <c r="FU110" i="6"/>
  <c r="DX110" i="6"/>
  <c r="CJ110" i="6"/>
  <c r="AY110" i="6"/>
  <c r="IT110" i="6"/>
  <c r="HB110" i="6"/>
  <c r="FJ110" i="6"/>
  <c r="DP110" i="6"/>
  <c r="CC110" i="6"/>
  <c r="AQ110" i="6"/>
  <c r="IJ110" i="6"/>
  <c r="GP110" i="6"/>
  <c r="EW110" i="6"/>
  <c r="DF110" i="6"/>
  <c r="BR110" i="6"/>
  <c r="AF110" i="6"/>
  <c r="DO110" i="6"/>
  <c r="DG110" i="6"/>
  <c r="IS110" i="6"/>
  <c r="CB110" i="6"/>
  <c r="BS110" i="6"/>
  <c r="HA110" i="6"/>
  <c r="AP110" i="6"/>
  <c r="GS110" i="6"/>
  <c r="AG110" i="6"/>
  <c r="EX110" i="6"/>
  <c r="FG110" i="6"/>
  <c r="N110" i="6"/>
  <c r="JD118" i="6"/>
  <c r="IT118" i="6"/>
  <c r="HX118" i="6"/>
  <c r="HM118" i="6"/>
  <c r="HB118" i="6"/>
  <c r="GS118" i="6"/>
  <c r="GH118" i="6"/>
  <c r="FV118" i="6"/>
  <c r="FJ118" i="6"/>
  <c r="EX118" i="6"/>
  <c r="EK118" i="6"/>
  <c r="DY118" i="6"/>
  <c r="DP118" i="6"/>
  <c r="DG118" i="6"/>
  <c r="CW118" i="6"/>
  <c r="CL118" i="6"/>
  <c r="CC118" i="6"/>
  <c r="BS118" i="6"/>
  <c r="BJ118" i="6"/>
  <c r="AZ118" i="6"/>
  <c r="AQ118" i="6"/>
  <c r="JC118" i="6"/>
  <c r="IS118" i="6"/>
  <c r="IJ118" i="6"/>
  <c r="HW118" i="6"/>
  <c r="HL118" i="6"/>
  <c r="HA118" i="6"/>
  <c r="GP118" i="6"/>
  <c r="GG118" i="6"/>
  <c r="FU118" i="6"/>
  <c r="FG118" i="6"/>
  <c r="EW118" i="6"/>
  <c r="EJ118" i="6"/>
  <c r="DX118" i="6"/>
  <c r="DO118" i="6"/>
  <c r="DF118" i="6"/>
  <c r="CV118" i="6"/>
  <c r="CJ118" i="6"/>
  <c r="CB118" i="6"/>
  <c r="BR118" i="6"/>
  <c r="BH118" i="6"/>
  <c r="JK118" i="6"/>
  <c r="JB118" i="6"/>
  <c r="IR118" i="6"/>
  <c r="II118" i="6"/>
  <c r="HU118" i="6"/>
  <c r="HK118" i="6"/>
  <c r="GO118" i="6"/>
  <c r="GF118" i="6"/>
  <c r="FT118" i="6"/>
  <c r="FF118" i="6"/>
  <c r="ES118" i="6"/>
  <c r="EG118" i="6"/>
  <c r="DW118" i="6"/>
  <c r="DN118" i="6"/>
  <c r="CS118" i="6"/>
  <c r="CI118" i="6"/>
  <c r="BZ118" i="6"/>
  <c r="BQ118" i="6"/>
  <c r="BG118" i="6"/>
  <c r="AW118" i="6"/>
  <c r="AO118" i="6"/>
  <c r="AE118" i="6"/>
  <c r="V118" i="6"/>
  <c r="JJ118" i="6"/>
  <c r="IZ118" i="6"/>
  <c r="IQ118" i="6"/>
  <c r="IH118" i="6"/>
  <c r="HT118" i="6"/>
  <c r="HJ118" i="6"/>
  <c r="GX118" i="6"/>
  <c r="GN118" i="6"/>
  <c r="FS118" i="6"/>
  <c r="FE118" i="6"/>
  <c r="ER118" i="6"/>
  <c r="EF118" i="6"/>
  <c r="DV118" i="6"/>
  <c r="DM118" i="6"/>
  <c r="DC118" i="6"/>
  <c r="CR118" i="6"/>
  <c r="CH118" i="6"/>
  <c r="BY118" i="6"/>
  <c r="BP118" i="6"/>
  <c r="JI118" i="6"/>
  <c r="IY118" i="6"/>
  <c r="IP118" i="6"/>
  <c r="IG118" i="6"/>
  <c r="HS118" i="6"/>
  <c r="HG118" i="6"/>
  <c r="GW118" i="6"/>
  <c r="GC118" i="6"/>
  <c r="FP118" i="6"/>
  <c r="FD118" i="6"/>
  <c r="EQ118" i="6"/>
  <c r="EE118" i="6"/>
  <c r="DT118" i="6"/>
  <c r="DK118" i="6"/>
  <c r="DB118" i="6"/>
  <c r="CP118" i="6"/>
  <c r="CG118" i="6"/>
  <c r="BX118" i="6"/>
  <c r="BO118" i="6"/>
  <c r="BE118" i="6"/>
  <c r="AU118" i="6"/>
  <c r="AL118" i="6"/>
  <c r="AC118" i="6"/>
  <c r="JE118" i="6"/>
  <c r="IV118" i="6"/>
  <c r="IM118" i="6"/>
  <c r="HZ118" i="6"/>
  <c r="HO118" i="6"/>
  <c r="HC118" i="6"/>
  <c r="GI118" i="6"/>
  <c r="FY118" i="6"/>
  <c r="FM118" i="6"/>
  <c r="EY118" i="6"/>
  <c r="EL118" i="6"/>
  <c r="DZ118" i="6"/>
  <c r="DQ118" i="6"/>
  <c r="CX118" i="6"/>
  <c r="CM118" i="6"/>
  <c r="CD118" i="6"/>
  <c r="BT118" i="6"/>
  <c r="BK118" i="6"/>
  <c r="BA118" i="6"/>
  <c r="IO118" i="6"/>
  <c r="FC118" i="6"/>
  <c r="DJ118" i="6"/>
  <c r="BW118" i="6"/>
  <c r="AV118" i="6"/>
  <c r="AH118" i="6"/>
  <c r="W118" i="6"/>
  <c r="IN118" i="6"/>
  <c r="EZ118" i="6"/>
  <c r="DI118" i="6"/>
  <c r="BU118" i="6"/>
  <c r="AT118" i="6"/>
  <c r="AG118" i="6"/>
  <c r="EP118" i="6"/>
  <c r="CZ118" i="6"/>
  <c r="BM118" i="6"/>
  <c r="AS118" i="6"/>
  <c r="AF118" i="6"/>
  <c r="IC118" i="6"/>
  <c r="GJ118" i="6"/>
  <c r="EM118" i="6"/>
  <c r="CY118" i="6"/>
  <c r="BL118" i="6"/>
  <c r="AR118" i="6"/>
  <c r="AD118" i="6"/>
  <c r="R118" i="6"/>
  <c r="JH118" i="6"/>
  <c r="HQ118" i="6"/>
  <c r="GB118" i="6"/>
  <c r="ED118" i="6"/>
  <c r="CO118" i="6"/>
  <c r="BF118" i="6"/>
  <c r="AP118" i="6"/>
  <c r="AB118" i="6"/>
  <c r="Q118" i="6"/>
  <c r="IW118" i="6"/>
  <c r="HD118" i="6"/>
  <c r="FN118" i="6"/>
  <c r="DR118" i="6"/>
  <c r="CE118" i="6"/>
  <c r="AY118" i="6"/>
  <c r="AJ118" i="6"/>
  <c r="X118" i="6"/>
  <c r="EC118" i="6"/>
  <c r="Z118" i="6"/>
  <c r="DS118" i="6"/>
  <c r="Y118" i="6"/>
  <c r="JF118" i="6"/>
  <c r="CN118" i="6"/>
  <c r="P118" i="6"/>
  <c r="IX118" i="6"/>
  <c r="CF118" i="6"/>
  <c r="HP118" i="6"/>
  <c r="BC118" i="6"/>
  <c r="FO118" i="6"/>
  <c r="AK118" i="6"/>
  <c r="BB118" i="6"/>
  <c r="AM118" i="6"/>
  <c r="GA118" i="6"/>
  <c r="HE118" i="6"/>
  <c r="N118" i="6"/>
  <c r="JD126" i="6"/>
  <c r="IT126" i="6"/>
  <c r="HX126" i="6"/>
  <c r="HM126" i="6"/>
  <c r="HB126" i="6"/>
  <c r="GS126" i="6"/>
  <c r="GH126" i="6"/>
  <c r="FV126" i="6"/>
  <c r="FJ126" i="6"/>
  <c r="EX126" i="6"/>
  <c r="EK126" i="6"/>
  <c r="DY126" i="6"/>
  <c r="DP126" i="6"/>
  <c r="DG126" i="6"/>
  <c r="CW126" i="6"/>
  <c r="CL126" i="6"/>
  <c r="CC126" i="6"/>
  <c r="BS126" i="6"/>
  <c r="BJ126" i="6"/>
  <c r="AZ126" i="6"/>
  <c r="AQ126" i="6"/>
  <c r="AG126" i="6"/>
  <c r="X126" i="6"/>
  <c r="JC126" i="6"/>
  <c r="IS126" i="6"/>
  <c r="IJ126" i="6"/>
  <c r="HW126" i="6"/>
  <c r="HL126" i="6"/>
  <c r="HA126" i="6"/>
  <c r="GP126" i="6"/>
  <c r="GG126" i="6"/>
  <c r="FU126" i="6"/>
  <c r="FG126" i="6"/>
  <c r="EW126" i="6"/>
  <c r="EJ126" i="6"/>
  <c r="DX126" i="6"/>
  <c r="DO126" i="6"/>
  <c r="DF126" i="6"/>
  <c r="CV126" i="6"/>
  <c r="CJ126" i="6"/>
  <c r="CB126" i="6"/>
  <c r="BR126" i="6"/>
  <c r="BH126" i="6"/>
  <c r="AY126" i="6"/>
  <c r="AP126" i="6"/>
  <c r="AF126" i="6"/>
  <c r="W126" i="6"/>
  <c r="JK126" i="6"/>
  <c r="JB126" i="6"/>
  <c r="IR126" i="6"/>
  <c r="II126" i="6"/>
  <c r="HU126" i="6"/>
  <c r="HK126" i="6"/>
  <c r="GO126" i="6"/>
  <c r="GF126" i="6"/>
  <c r="FT126" i="6"/>
  <c r="FF126" i="6"/>
  <c r="ES126" i="6"/>
  <c r="EG126" i="6"/>
  <c r="DW126" i="6"/>
  <c r="DN126" i="6"/>
  <c r="CS126" i="6"/>
  <c r="CI126" i="6"/>
  <c r="BZ126" i="6"/>
  <c r="BQ126" i="6"/>
  <c r="BG126" i="6"/>
  <c r="AW126" i="6"/>
  <c r="AO126" i="6"/>
  <c r="AE126" i="6"/>
  <c r="V126" i="6"/>
  <c r="JJ126" i="6"/>
  <c r="IZ126" i="6"/>
  <c r="IQ126" i="6"/>
  <c r="IH126" i="6"/>
  <c r="HT126" i="6"/>
  <c r="HJ126" i="6"/>
  <c r="GX126" i="6"/>
  <c r="GN126" i="6"/>
  <c r="FS126" i="6"/>
  <c r="FE126" i="6"/>
  <c r="ER126" i="6"/>
  <c r="EF126" i="6"/>
  <c r="DV126" i="6"/>
  <c r="DM126" i="6"/>
  <c r="DC126" i="6"/>
  <c r="CR126" i="6"/>
  <c r="CH126" i="6"/>
  <c r="BY126" i="6"/>
  <c r="BP126" i="6"/>
  <c r="BF126" i="6"/>
  <c r="AV126" i="6"/>
  <c r="AM126" i="6"/>
  <c r="AD126" i="6"/>
  <c r="JI126" i="6"/>
  <c r="IY126" i="6"/>
  <c r="IP126" i="6"/>
  <c r="IG126" i="6"/>
  <c r="HS126" i="6"/>
  <c r="HG126" i="6"/>
  <c r="GW126" i="6"/>
  <c r="GC126" i="6"/>
  <c r="FP126" i="6"/>
  <c r="FD126" i="6"/>
  <c r="EQ126" i="6"/>
  <c r="EE126" i="6"/>
  <c r="DT126" i="6"/>
  <c r="DK126" i="6"/>
  <c r="DB126" i="6"/>
  <c r="CP126" i="6"/>
  <c r="CG126" i="6"/>
  <c r="BX126" i="6"/>
  <c r="BO126" i="6"/>
  <c r="BE126" i="6"/>
  <c r="AU126" i="6"/>
  <c r="AL126" i="6"/>
  <c r="AC126" i="6"/>
  <c r="JH126" i="6"/>
  <c r="IX126" i="6"/>
  <c r="IO126" i="6"/>
  <c r="HQ126" i="6"/>
  <c r="HE126" i="6"/>
  <c r="GB126" i="6"/>
  <c r="FO126" i="6"/>
  <c r="FC126" i="6"/>
  <c r="EP126" i="6"/>
  <c r="ED126" i="6"/>
  <c r="DS126" i="6"/>
  <c r="DJ126" i="6"/>
  <c r="CZ126" i="6"/>
  <c r="CO126" i="6"/>
  <c r="CF126" i="6"/>
  <c r="BW126" i="6"/>
  <c r="BM126" i="6"/>
  <c r="BC126" i="6"/>
  <c r="AT126" i="6"/>
  <c r="AK126" i="6"/>
  <c r="AB126" i="6"/>
  <c r="R126" i="6"/>
  <c r="JE126" i="6"/>
  <c r="IV126" i="6"/>
  <c r="IM126" i="6"/>
  <c r="HZ126" i="6"/>
  <c r="HO126" i="6"/>
  <c r="HC126" i="6"/>
  <c r="GI126" i="6"/>
  <c r="FY126" i="6"/>
  <c r="FM126" i="6"/>
  <c r="EY126" i="6"/>
  <c r="EL126" i="6"/>
  <c r="DZ126" i="6"/>
  <c r="DQ126" i="6"/>
  <c r="CX126" i="6"/>
  <c r="CM126" i="6"/>
  <c r="CD126" i="6"/>
  <c r="BT126" i="6"/>
  <c r="BK126" i="6"/>
  <c r="BA126" i="6"/>
  <c r="AR126" i="6"/>
  <c r="AH126" i="6"/>
  <c r="Y126" i="6"/>
  <c r="P126" i="6"/>
  <c r="JF126" i="6"/>
  <c r="GA126" i="6"/>
  <c r="CN126" i="6"/>
  <c r="Q126" i="6"/>
  <c r="IW126" i="6"/>
  <c r="FN126" i="6"/>
  <c r="CE126" i="6"/>
  <c r="IN126" i="6"/>
  <c r="EZ126" i="6"/>
  <c r="BU126" i="6"/>
  <c r="IC126" i="6"/>
  <c r="EM126" i="6"/>
  <c r="BL126" i="6"/>
  <c r="HP126" i="6"/>
  <c r="EC126" i="6"/>
  <c r="BB126" i="6"/>
  <c r="GJ126" i="6"/>
  <c r="CY126" i="6"/>
  <c r="Z126" i="6"/>
  <c r="DR126" i="6"/>
  <c r="DI126" i="6"/>
  <c r="AS126" i="6"/>
  <c r="AJ126" i="6"/>
  <c r="HD126" i="6"/>
  <c r="N126" i="6"/>
  <c r="JF134" i="6"/>
  <c r="IW134" i="6"/>
  <c r="IN134" i="6"/>
  <c r="IC134" i="6"/>
  <c r="HP134" i="6"/>
  <c r="HD134" i="6"/>
  <c r="GJ134" i="6"/>
  <c r="GA134" i="6"/>
  <c r="FN134" i="6"/>
  <c r="EZ134" i="6"/>
  <c r="EM134" i="6"/>
  <c r="EC134" i="6"/>
  <c r="DR134" i="6"/>
  <c r="DI134" i="6"/>
  <c r="CY134" i="6"/>
  <c r="CN134" i="6"/>
  <c r="CE134" i="6"/>
  <c r="BU134" i="6"/>
  <c r="BL134" i="6"/>
  <c r="BB134" i="6"/>
  <c r="AS134" i="6"/>
  <c r="AJ134" i="6"/>
  <c r="Z134" i="6"/>
  <c r="Q134" i="6"/>
  <c r="JE134" i="6"/>
  <c r="IV134" i="6"/>
  <c r="IM134" i="6"/>
  <c r="HZ134" i="6"/>
  <c r="HO134" i="6"/>
  <c r="HC134" i="6"/>
  <c r="GI134" i="6"/>
  <c r="FY134" i="6"/>
  <c r="FM134" i="6"/>
  <c r="EY134" i="6"/>
  <c r="EL134" i="6"/>
  <c r="DZ134" i="6"/>
  <c r="DQ134" i="6"/>
  <c r="CX134" i="6"/>
  <c r="CM134" i="6"/>
  <c r="CD134" i="6"/>
  <c r="BT134" i="6"/>
  <c r="BK134" i="6"/>
  <c r="BA134" i="6"/>
  <c r="AR134" i="6"/>
  <c r="AH134" i="6"/>
  <c r="Y134" i="6"/>
  <c r="P134" i="6"/>
  <c r="JD134" i="6"/>
  <c r="IT134" i="6"/>
  <c r="HX134" i="6"/>
  <c r="HM134" i="6"/>
  <c r="HB134" i="6"/>
  <c r="GS134" i="6"/>
  <c r="GH134" i="6"/>
  <c r="FV134" i="6"/>
  <c r="FJ134" i="6"/>
  <c r="EX134" i="6"/>
  <c r="EK134" i="6"/>
  <c r="DY134" i="6"/>
  <c r="DP134" i="6"/>
  <c r="DG134" i="6"/>
  <c r="CW134" i="6"/>
  <c r="CL134" i="6"/>
  <c r="CC134" i="6"/>
  <c r="BS134" i="6"/>
  <c r="BJ134" i="6"/>
  <c r="AZ134" i="6"/>
  <c r="AQ134" i="6"/>
  <c r="AG134" i="6"/>
  <c r="X134" i="6"/>
  <c r="JC134" i="6"/>
  <c r="IS134" i="6"/>
  <c r="IJ134" i="6"/>
  <c r="HW134" i="6"/>
  <c r="HL134" i="6"/>
  <c r="HA134" i="6"/>
  <c r="GP134" i="6"/>
  <c r="GG134" i="6"/>
  <c r="FU134" i="6"/>
  <c r="FG134" i="6"/>
  <c r="EW134" i="6"/>
  <c r="EJ134" i="6"/>
  <c r="DX134" i="6"/>
  <c r="DO134" i="6"/>
  <c r="DF134" i="6"/>
  <c r="CV134" i="6"/>
  <c r="CJ134" i="6"/>
  <c r="CB134" i="6"/>
  <c r="BR134" i="6"/>
  <c r="BH134" i="6"/>
  <c r="AY134" i="6"/>
  <c r="AP134" i="6"/>
  <c r="AF134" i="6"/>
  <c r="W134" i="6"/>
  <c r="JK134" i="6"/>
  <c r="JB134" i="6"/>
  <c r="IR134" i="6"/>
  <c r="II134" i="6"/>
  <c r="HU134" i="6"/>
  <c r="HK134" i="6"/>
  <c r="GO134" i="6"/>
  <c r="GF134" i="6"/>
  <c r="FT134" i="6"/>
  <c r="FF134" i="6"/>
  <c r="ES134" i="6"/>
  <c r="EG134" i="6"/>
  <c r="DW134" i="6"/>
  <c r="DN134" i="6"/>
  <c r="CS134" i="6"/>
  <c r="CI134" i="6"/>
  <c r="BZ134" i="6"/>
  <c r="BQ134" i="6"/>
  <c r="BG134" i="6"/>
  <c r="AW134" i="6"/>
  <c r="AO134" i="6"/>
  <c r="AE134" i="6"/>
  <c r="V134" i="6"/>
  <c r="JJ134" i="6"/>
  <c r="IZ134" i="6"/>
  <c r="IQ134" i="6"/>
  <c r="IH134" i="6"/>
  <c r="HT134" i="6"/>
  <c r="HJ134" i="6"/>
  <c r="GX134" i="6"/>
  <c r="GN134" i="6"/>
  <c r="FS134" i="6"/>
  <c r="FE134" i="6"/>
  <c r="ER134" i="6"/>
  <c r="EF134" i="6"/>
  <c r="DV134" i="6"/>
  <c r="DM134" i="6"/>
  <c r="DC134" i="6"/>
  <c r="CR134" i="6"/>
  <c r="CH134" i="6"/>
  <c r="BY134" i="6"/>
  <c r="BP134" i="6"/>
  <c r="BF134" i="6"/>
  <c r="AV134" i="6"/>
  <c r="AM134" i="6"/>
  <c r="AD134" i="6"/>
  <c r="JH134" i="6"/>
  <c r="IX134" i="6"/>
  <c r="IO134" i="6"/>
  <c r="HQ134" i="6"/>
  <c r="HE134" i="6"/>
  <c r="GB134" i="6"/>
  <c r="FO134" i="6"/>
  <c r="FC134" i="6"/>
  <c r="EP134" i="6"/>
  <c r="ED134" i="6"/>
  <c r="DS134" i="6"/>
  <c r="DJ134" i="6"/>
  <c r="CZ134" i="6"/>
  <c r="CO134" i="6"/>
  <c r="CF134" i="6"/>
  <c r="BW134" i="6"/>
  <c r="BM134" i="6"/>
  <c r="BC134" i="6"/>
  <c r="AT134" i="6"/>
  <c r="AK134" i="6"/>
  <c r="AB134" i="6"/>
  <c r="R134" i="6"/>
  <c r="IY134" i="6"/>
  <c r="FP134" i="6"/>
  <c r="CG134" i="6"/>
  <c r="IP134" i="6"/>
  <c r="FD134" i="6"/>
  <c r="BX134" i="6"/>
  <c r="IG134" i="6"/>
  <c r="EQ134" i="6"/>
  <c r="BO134" i="6"/>
  <c r="HS134" i="6"/>
  <c r="EE134" i="6"/>
  <c r="BE134" i="6"/>
  <c r="HG134" i="6"/>
  <c r="DT134" i="6"/>
  <c r="AU134" i="6"/>
  <c r="GW134" i="6"/>
  <c r="DK134" i="6"/>
  <c r="AL134" i="6"/>
  <c r="JI134" i="6"/>
  <c r="GC134" i="6"/>
  <c r="CP134" i="6"/>
  <c r="DB134" i="6"/>
  <c r="AC134" i="6"/>
  <c r="N134" i="6"/>
  <c r="JI142" i="6"/>
  <c r="IY142" i="6"/>
  <c r="IP142" i="6"/>
  <c r="IG142" i="6"/>
  <c r="HS142" i="6"/>
  <c r="HG142" i="6"/>
  <c r="GW142" i="6"/>
  <c r="GC142" i="6"/>
  <c r="FP142" i="6"/>
  <c r="FD142" i="6"/>
  <c r="EQ142" i="6"/>
  <c r="EE142" i="6"/>
  <c r="DT142" i="6"/>
  <c r="DK142" i="6"/>
  <c r="DB142" i="6"/>
  <c r="CP142" i="6"/>
  <c r="CG142" i="6"/>
  <c r="BX142" i="6"/>
  <c r="BO142" i="6"/>
  <c r="BE142" i="6"/>
  <c r="AU142" i="6"/>
  <c r="AL142" i="6"/>
  <c r="AC142" i="6"/>
  <c r="JH142" i="6"/>
  <c r="IX142" i="6"/>
  <c r="IO142" i="6"/>
  <c r="HQ142" i="6"/>
  <c r="HE142" i="6"/>
  <c r="GB142" i="6"/>
  <c r="FO142" i="6"/>
  <c r="FC142" i="6"/>
  <c r="EP142" i="6"/>
  <c r="ED142" i="6"/>
  <c r="DS142" i="6"/>
  <c r="DJ142" i="6"/>
  <c r="CZ142" i="6"/>
  <c r="CO142" i="6"/>
  <c r="CF142" i="6"/>
  <c r="BW142" i="6"/>
  <c r="BM142" i="6"/>
  <c r="BC142" i="6"/>
  <c r="AT142" i="6"/>
  <c r="AK142" i="6"/>
  <c r="AB142" i="6"/>
  <c r="R142" i="6"/>
  <c r="JF142" i="6"/>
  <c r="IW142" i="6"/>
  <c r="IN142" i="6"/>
  <c r="IC142" i="6"/>
  <c r="HP142" i="6"/>
  <c r="HD142" i="6"/>
  <c r="GJ142" i="6"/>
  <c r="GA142" i="6"/>
  <c r="FN142" i="6"/>
  <c r="EZ142" i="6"/>
  <c r="EM142" i="6"/>
  <c r="EC142" i="6"/>
  <c r="DR142" i="6"/>
  <c r="DI142" i="6"/>
  <c r="CY142" i="6"/>
  <c r="CN142" i="6"/>
  <c r="CE142" i="6"/>
  <c r="BU142" i="6"/>
  <c r="BL142" i="6"/>
  <c r="BB142" i="6"/>
  <c r="AS142" i="6"/>
  <c r="AJ142" i="6"/>
  <c r="Z142" i="6"/>
  <c r="Q142" i="6"/>
  <c r="JE142" i="6"/>
  <c r="IV142" i="6"/>
  <c r="IM142" i="6"/>
  <c r="HZ142" i="6"/>
  <c r="HO142" i="6"/>
  <c r="HC142" i="6"/>
  <c r="GI142" i="6"/>
  <c r="FY142" i="6"/>
  <c r="FM142" i="6"/>
  <c r="EY142" i="6"/>
  <c r="EL142" i="6"/>
  <c r="DZ142" i="6"/>
  <c r="DQ142" i="6"/>
  <c r="CX142" i="6"/>
  <c r="CM142" i="6"/>
  <c r="CD142" i="6"/>
  <c r="BT142" i="6"/>
  <c r="BK142" i="6"/>
  <c r="BA142" i="6"/>
  <c r="AR142" i="6"/>
  <c r="AH142" i="6"/>
  <c r="Y142" i="6"/>
  <c r="P142" i="6"/>
  <c r="JD142" i="6"/>
  <c r="IT142" i="6"/>
  <c r="HX142" i="6"/>
  <c r="HM142" i="6"/>
  <c r="HB142" i="6"/>
  <c r="GS142" i="6"/>
  <c r="GH142" i="6"/>
  <c r="FV142" i="6"/>
  <c r="FJ142" i="6"/>
  <c r="EX142" i="6"/>
  <c r="EK142" i="6"/>
  <c r="DY142" i="6"/>
  <c r="DP142" i="6"/>
  <c r="DG142" i="6"/>
  <c r="CW142" i="6"/>
  <c r="CL142" i="6"/>
  <c r="CC142" i="6"/>
  <c r="BS142" i="6"/>
  <c r="BJ142" i="6"/>
  <c r="AZ142" i="6"/>
  <c r="AQ142" i="6"/>
  <c r="AG142" i="6"/>
  <c r="X142" i="6"/>
  <c r="JJ142" i="6"/>
  <c r="IZ142" i="6"/>
  <c r="IQ142" i="6"/>
  <c r="IH142" i="6"/>
  <c r="HT142" i="6"/>
  <c r="HJ142" i="6"/>
  <c r="GX142" i="6"/>
  <c r="GN142" i="6"/>
  <c r="FS142" i="6"/>
  <c r="FE142" i="6"/>
  <c r="ER142" i="6"/>
  <c r="EF142" i="6"/>
  <c r="DV142" i="6"/>
  <c r="DM142" i="6"/>
  <c r="DC142" i="6"/>
  <c r="CR142" i="6"/>
  <c r="CH142" i="6"/>
  <c r="BY142" i="6"/>
  <c r="BP142" i="6"/>
  <c r="BF142" i="6"/>
  <c r="AV142" i="6"/>
  <c r="AM142" i="6"/>
  <c r="AD142" i="6"/>
  <c r="HW142" i="6"/>
  <c r="GG142" i="6"/>
  <c r="EJ142" i="6"/>
  <c r="CV142" i="6"/>
  <c r="BH142" i="6"/>
  <c r="W142" i="6"/>
  <c r="JK142" i="6"/>
  <c r="HU142" i="6"/>
  <c r="GF142" i="6"/>
  <c r="EG142" i="6"/>
  <c r="CS142" i="6"/>
  <c r="BG142" i="6"/>
  <c r="V142" i="6"/>
  <c r="JC142" i="6"/>
  <c r="HL142" i="6"/>
  <c r="FU142" i="6"/>
  <c r="DX142" i="6"/>
  <c r="CJ142" i="6"/>
  <c r="AY142" i="6"/>
  <c r="JB142" i="6"/>
  <c r="HK142" i="6"/>
  <c r="FT142" i="6"/>
  <c r="DW142" i="6"/>
  <c r="CI142" i="6"/>
  <c r="AW142" i="6"/>
  <c r="IS142" i="6"/>
  <c r="HA142" i="6"/>
  <c r="FG142" i="6"/>
  <c r="DO142" i="6"/>
  <c r="CB142" i="6"/>
  <c r="AP142" i="6"/>
  <c r="IR142" i="6"/>
  <c r="FF142" i="6"/>
  <c r="DN142" i="6"/>
  <c r="BZ142" i="6"/>
  <c r="AO142" i="6"/>
  <c r="II142" i="6"/>
  <c r="GO142" i="6"/>
  <c r="ES142" i="6"/>
  <c r="BQ142" i="6"/>
  <c r="AE142" i="6"/>
  <c r="AF142" i="6"/>
  <c r="IJ142" i="6"/>
  <c r="GP142" i="6"/>
  <c r="EW142" i="6"/>
  <c r="BR142" i="6"/>
  <c r="DF142" i="6"/>
  <c r="N142" i="6"/>
  <c r="JI150" i="6"/>
  <c r="IY150" i="6"/>
  <c r="IP150" i="6"/>
  <c r="IG150" i="6"/>
  <c r="HS150" i="6"/>
  <c r="HG150" i="6"/>
  <c r="GW150" i="6"/>
  <c r="GC150" i="6"/>
  <c r="FP150" i="6"/>
  <c r="FD150" i="6"/>
  <c r="EQ150" i="6"/>
  <c r="EE150" i="6"/>
  <c r="DT150" i="6"/>
  <c r="DK150" i="6"/>
  <c r="DB150" i="6"/>
  <c r="CP150" i="6"/>
  <c r="CG150" i="6"/>
  <c r="BX150" i="6"/>
  <c r="BO150" i="6"/>
  <c r="BE150" i="6"/>
  <c r="AU150" i="6"/>
  <c r="AL150" i="6"/>
  <c r="AC150" i="6"/>
  <c r="JH150" i="6"/>
  <c r="IX150" i="6"/>
  <c r="IO150" i="6"/>
  <c r="HQ150" i="6"/>
  <c r="HE150" i="6"/>
  <c r="GB150" i="6"/>
  <c r="FO150" i="6"/>
  <c r="FC150" i="6"/>
  <c r="EP150" i="6"/>
  <c r="ED150" i="6"/>
  <c r="DS150" i="6"/>
  <c r="DJ150" i="6"/>
  <c r="CZ150" i="6"/>
  <c r="CO150" i="6"/>
  <c r="CF150" i="6"/>
  <c r="BW150" i="6"/>
  <c r="BM150" i="6"/>
  <c r="BC150" i="6"/>
  <c r="AT150" i="6"/>
  <c r="AK150" i="6"/>
  <c r="AB150" i="6"/>
  <c r="R150" i="6"/>
  <c r="JF150" i="6"/>
  <c r="IW150" i="6"/>
  <c r="IN150" i="6"/>
  <c r="IC150" i="6"/>
  <c r="HP150" i="6"/>
  <c r="HD150" i="6"/>
  <c r="GJ150" i="6"/>
  <c r="GA150" i="6"/>
  <c r="FN150" i="6"/>
  <c r="EZ150" i="6"/>
  <c r="EM150" i="6"/>
  <c r="EC150" i="6"/>
  <c r="DR150" i="6"/>
  <c r="DI150" i="6"/>
  <c r="CY150" i="6"/>
  <c r="CN150" i="6"/>
  <c r="CE150" i="6"/>
  <c r="BU150" i="6"/>
  <c r="BL150" i="6"/>
  <c r="BB150" i="6"/>
  <c r="AS150" i="6"/>
  <c r="AJ150" i="6"/>
  <c r="Z150" i="6"/>
  <c r="Q150" i="6"/>
  <c r="JE150" i="6"/>
  <c r="IV150" i="6"/>
  <c r="IM150" i="6"/>
  <c r="HZ150" i="6"/>
  <c r="HO150" i="6"/>
  <c r="HC150" i="6"/>
  <c r="GI150" i="6"/>
  <c r="FY150" i="6"/>
  <c r="FM150" i="6"/>
  <c r="EY150" i="6"/>
  <c r="EL150" i="6"/>
  <c r="DZ150" i="6"/>
  <c r="DQ150" i="6"/>
  <c r="CX150" i="6"/>
  <c r="CM150" i="6"/>
  <c r="CD150" i="6"/>
  <c r="BT150" i="6"/>
  <c r="BK150" i="6"/>
  <c r="BA150" i="6"/>
  <c r="AR150" i="6"/>
  <c r="AH150" i="6"/>
  <c r="Y150" i="6"/>
  <c r="P150" i="6"/>
  <c r="JD150" i="6"/>
  <c r="IT150" i="6"/>
  <c r="HX150" i="6"/>
  <c r="HM150" i="6"/>
  <c r="HB150" i="6"/>
  <c r="GS150" i="6"/>
  <c r="GH150" i="6"/>
  <c r="FV150" i="6"/>
  <c r="FJ150" i="6"/>
  <c r="EX150" i="6"/>
  <c r="EK150" i="6"/>
  <c r="DY150" i="6"/>
  <c r="DP150" i="6"/>
  <c r="DG150" i="6"/>
  <c r="CW150" i="6"/>
  <c r="CL150" i="6"/>
  <c r="CC150" i="6"/>
  <c r="BS150" i="6"/>
  <c r="BJ150" i="6"/>
  <c r="AZ150" i="6"/>
  <c r="AQ150" i="6"/>
  <c r="AG150" i="6"/>
  <c r="X150" i="6"/>
  <c r="JJ150" i="6"/>
  <c r="IZ150" i="6"/>
  <c r="IQ150" i="6"/>
  <c r="IH150" i="6"/>
  <c r="HT150" i="6"/>
  <c r="HJ150" i="6"/>
  <c r="GX150" i="6"/>
  <c r="GN150" i="6"/>
  <c r="FS150" i="6"/>
  <c r="FE150" i="6"/>
  <c r="ER150" i="6"/>
  <c r="EF150" i="6"/>
  <c r="DV150" i="6"/>
  <c r="DM150" i="6"/>
  <c r="DC150" i="6"/>
  <c r="CR150" i="6"/>
  <c r="CH150" i="6"/>
  <c r="BY150" i="6"/>
  <c r="BP150" i="6"/>
  <c r="BF150" i="6"/>
  <c r="AV150" i="6"/>
  <c r="AM150" i="6"/>
  <c r="AD150" i="6"/>
  <c r="HW150" i="6"/>
  <c r="GG150" i="6"/>
  <c r="EJ150" i="6"/>
  <c r="CV150" i="6"/>
  <c r="BH150" i="6"/>
  <c r="W150" i="6"/>
  <c r="JK150" i="6"/>
  <c r="HU150" i="6"/>
  <c r="GF150" i="6"/>
  <c r="EG150" i="6"/>
  <c r="CS150" i="6"/>
  <c r="BG150" i="6"/>
  <c r="V150" i="6"/>
  <c r="JC150" i="6"/>
  <c r="HL150" i="6"/>
  <c r="FU150" i="6"/>
  <c r="DX150" i="6"/>
  <c r="CJ150" i="6"/>
  <c r="AY150" i="6"/>
  <c r="JB150" i="6"/>
  <c r="HK150" i="6"/>
  <c r="FT150" i="6"/>
  <c r="DW150" i="6"/>
  <c r="CI150" i="6"/>
  <c r="AW150" i="6"/>
  <c r="IS150" i="6"/>
  <c r="HA150" i="6"/>
  <c r="FG150" i="6"/>
  <c r="DO150" i="6"/>
  <c r="CB150" i="6"/>
  <c r="AP150" i="6"/>
  <c r="IR150" i="6"/>
  <c r="FF150" i="6"/>
  <c r="DN150" i="6"/>
  <c r="BZ150" i="6"/>
  <c r="AO150" i="6"/>
  <c r="II150" i="6"/>
  <c r="GO150" i="6"/>
  <c r="ES150" i="6"/>
  <c r="BQ150" i="6"/>
  <c r="AE150" i="6"/>
  <c r="IJ150" i="6"/>
  <c r="GP150" i="6"/>
  <c r="EW150" i="6"/>
  <c r="DF150" i="6"/>
  <c r="BR150" i="6"/>
  <c r="AF150" i="6"/>
  <c r="N150" i="6"/>
  <c r="JD158" i="6"/>
  <c r="IT158" i="6"/>
  <c r="HX158" i="6"/>
  <c r="HM158" i="6"/>
  <c r="HB158" i="6"/>
  <c r="GS158" i="6"/>
  <c r="GH158" i="6"/>
  <c r="FV158" i="6"/>
  <c r="JC158" i="6"/>
  <c r="IS158" i="6"/>
  <c r="IJ158" i="6"/>
  <c r="HW158" i="6"/>
  <c r="HL158" i="6"/>
  <c r="HA158" i="6"/>
  <c r="GP158" i="6"/>
  <c r="GG158" i="6"/>
  <c r="FU158" i="6"/>
  <c r="JK158" i="6"/>
  <c r="JB158" i="6"/>
  <c r="IR158" i="6"/>
  <c r="II158" i="6"/>
  <c r="HU158" i="6"/>
  <c r="HK158" i="6"/>
  <c r="GO158" i="6"/>
  <c r="GF158" i="6"/>
  <c r="FT158" i="6"/>
  <c r="FF158" i="6"/>
  <c r="JJ158" i="6"/>
  <c r="IZ158" i="6"/>
  <c r="IQ158" i="6"/>
  <c r="IH158" i="6"/>
  <c r="HT158" i="6"/>
  <c r="HJ158" i="6"/>
  <c r="GX158" i="6"/>
  <c r="GN158" i="6"/>
  <c r="JI158" i="6"/>
  <c r="IY158" i="6"/>
  <c r="IP158" i="6"/>
  <c r="IG158" i="6"/>
  <c r="HS158" i="6"/>
  <c r="HG158" i="6"/>
  <c r="GW158" i="6"/>
  <c r="GC158" i="6"/>
  <c r="FP158" i="6"/>
  <c r="JF158" i="6"/>
  <c r="HC158" i="6"/>
  <c r="GB158" i="6"/>
  <c r="FG158" i="6"/>
  <c r="ES158" i="6"/>
  <c r="EG158" i="6"/>
  <c r="DW158" i="6"/>
  <c r="DN158" i="6"/>
  <c r="CS158" i="6"/>
  <c r="CI158" i="6"/>
  <c r="BZ158" i="6"/>
  <c r="BQ158" i="6"/>
  <c r="BG158" i="6"/>
  <c r="AW158" i="6"/>
  <c r="AO158" i="6"/>
  <c r="AE158" i="6"/>
  <c r="V158" i="6"/>
  <c r="JE158" i="6"/>
  <c r="IC158" i="6"/>
  <c r="GA158" i="6"/>
  <c r="FE158" i="6"/>
  <c r="ER158" i="6"/>
  <c r="EF158" i="6"/>
  <c r="DV158" i="6"/>
  <c r="DM158" i="6"/>
  <c r="DC158" i="6"/>
  <c r="CR158" i="6"/>
  <c r="CH158" i="6"/>
  <c r="BY158" i="6"/>
  <c r="BP158" i="6"/>
  <c r="BF158" i="6"/>
  <c r="AV158" i="6"/>
  <c r="AM158" i="6"/>
  <c r="AD158" i="6"/>
  <c r="IX158" i="6"/>
  <c r="HZ158" i="6"/>
  <c r="FY158" i="6"/>
  <c r="FD158" i="6"/>
  <c r="EQ158" i="6"/>
  <c r="EE158" i="6"/>
  <c r="DT158" i="6"/>
  <c r="DK158" i="6"/>
  <c r="DB158" i="6"/>
  <c r="CP158" i="6"/>
  <c r="CG158" i="6"/>
  <c r="BX158" i="6"/>
  <c r="BO158" i="6"/>
  <c r="BE158" i="6"/>
  <c r="AU158" i="6"/>
  <c r="AL158" i="6"/>
  <c r="AC158" i="6"/>
  <c r="IW158" i="6"/>
  <c r="HQ158" i="6"/>
  <c r="FS158" i="6"/>
  <c r="FC158" i="6"/>
  <c r="EP158" i="6"/>
  <c r="ED158" i="6"/>
  <c r="DS158" i="6"/>
  <c r="DJ158" i="6"/>
  <c r="CZ158" i="6"/>
  <c r="CO158" i="6"/>
  <c r="CF158" i="6"/>
  <c r="BW158" i="6"/>
  <c r="BM158" i="6"/>
  <c r="BC158" i="6"/>
  <c r="AT158" i="6"/>
  <c r="AK158" i="6"/>
  <c r="AB158" i="6"/>
  <c r="R158" i="6"/>
  <c r="IV158" i="6"/>
  <c r="HP158" i="6"/>
  <c r="FO158" i="6"/>
  <c r="EZ158" i="6"/>
  <c r="EM158" i="6"/>
  <c r="EC158" i="6"/>
  <c r="DR158" i="6"/>
  <c r="DI158" i="6"/>
  <c r="CY158" i="6"/>
  <c r="CN158" i="6"/>
  <c r="CE158" i="6"/>
  <c r="BU158" i="6"/>
  <c r="BL158" i="6"/>
  <c r="BB158" i="6"/>
  <c r="AS158" i="6"/>
  <c r="AJ158" i="6"/>
  <c r="Z158" i="6"/>
  <c r="Q158" i="6"/>
  <c r="IO158" i="6"/>
  <c r="HO158" i="6"/>
  <c r="GJ158" i="6"/>
  <c r="FN158" i="6"/>
  <c r="EY158" i="6"/>
  <c r="EL158" i="6"/>
  <c r="DZ158" i="6"/>
  <c r="DQ158" i="6"/>
  <c r="CX158" i="6"/>
  <c r="CM158" i="6"/>
  <c r="CD158" i="6"/>
  <c r="BT158" i="6"/>
  <c r="BK158" i="6"/>
  <c r="BA158" i="6"/>
  <c r="AR158" i="6"/>
  <c r="AH158" i="6"/>
  <c r="Y158" i="6"/>
  <c r="P158" i="6"/>
  <c r="JH158" i="6"/>
  <c r="IM158" i="6"/>
  <c r="HD158" i="6"/>
  <c r="FJ158" i="6"/>
  <c r="EW158" i="6"/>
  <c r="EJ158" i="6"/>
  <c r="DX158" i="6"/>
  <c r="DO158" i="6"/>
  <c r="DF158" i="6"/>
  <c r="CV158" i="6"/>
  <c r="CJ158" i="6"/>
  <c r="CB158" i="6"/>
  <c r="BR158" i="6"/>
  <c r="BH158" i="6"/>
  <c r="AY158" i="6"/>
  <c r="AP158" i="6"/>
  <c r="AF158" i="6"/>
  <c r="W158" i="6"/>
  <c r="DY158" i="6"/>
  <c r="AZ158" i="6"/>
  <c r="DP158" i="6"/>
  <c r="AQ158" i="6"/>
  <c r="IN158" i="6"/>
  <c r="DG158" i="6"/>
  <c r="AG158" i="6"/>
  <c r="HE158" i="6"/>
  <c r="CW158" i="6"/>
  <c r="X158" i="6"/>
  <c r="GI158" i="6"/>
  <c r="CL158" i="6"/>
  <c r="EK158" i="6"/>
  <c r="BJ158" i="6"/>
  <c r="FM158" i="6"/>
  <c r="EX158" i="6"/>
  <c r="CC158" i="6"/>
  <c r="BS158" i="6"/>
  <c r="N158" i="6"/>
  <c r="JD166" i="6"/>
  <c r="IT166" i="6"/>
  <c r="HX166" i="6"/>
  <c r="HM166" i="6"/>
  <c r="HB166" i="6"/>
  <c r="GS166" i="6"/>
  <c r="GH166" i="6"/>
  <c r="FV166" i="6"/>
  <c r="FJ166" i="6"/>
  <c r="EX166" i="6"/>
  <c r="EK166" i="6"/>
  <c r="DY166" i="6"/>
  <c r="DP166" i="6"/>
  <c r="DG166" i="6"/>
  <c r="CW166" i="6"/>
  <c r="CL166" i="6"/>
  <c r="CC166" i="6"/>
  <c r="BS166" i="6"/>
  <c r="BJ166" i="6"/>
  <c r="AZ166" i="6"/>
  <c r="AQ166" i="6"/>
  <c r="AG166" i="6"/>
  <c r="X166" i="6"/>
  <c r="JC166" i="6"/>
  <c r="IS166" i="6"/>
  <c r="IJ166" i="6"/>
  <c r="HW166" i="6"/>
  <c r="HL166" i="6"/>
  <c r="HA166" i="6"/>
  <c r="GP166" i="6"/>
  <c r="GG166" i="6"/>
  <c r="FU166" i="6"/>
  <c r="FG166" i="6"/>
  <c r="EW166" i="6"/>
  <c r="EJ166" i="6"/>
  <c r="DX166" i="6"/>
  <c r="DO166" i="6"/>
  <c r="DF166" i="6"/>
  <c r="CV166" i="6"/>
  <c r="CJ166" i="6"/>
  <c r="CB166" i="6"/>
  <c r="BR166" i="6"/>
  <c r="BH166" i="6"/>
  <c r="AY166" i="6"/>
  <c r="AP166" i="6"/>
  <c r="AF166" i="6"/>
  <c r="W166" i="6"/>
  <c r="JK166" i="6"/>
  <c r="JB166" i="6"/>
  <c r="IR166" i="6"/>
  <c r="II166" i="6"/>
  <c r="HU166" i="6"/>
  <c r="HK166" i="6"/>
  <c r="GO166" i="6"/>
  <c r="GF166" i="6"/>
  <c r="FT166" i="6"/>
  <c r="FF166" i="6"/>
  <c r="ES166" i="6"/>
  <c r="EG166" i="6"/>
  <c r="DW166" i="6"/>
  <c r="DN166" i="6"/>
  <c r="CS166" i="6"/>
  <c r="CI166" i="6"/>
  <c r="BZ166" i="6"/>
  <c r="BQ166" i="6"/>
  <c r="BG166" i="6"/>
  <c r="AW166" i="6"/>
  <c r="AO166" i="6"/>
  <c r="AE166" i="6"/>
  <c r="V166" i="6"/>
  <c r="JJ166" i="6"/>
  <c r="IZ166" i="6"/>
  <c r="IQ166" i="6"/>
  <c r="IH166" i="6"/>
  <c r="HT166" i="6"/>
  <c r="HJ166" i="6"/>
  <c r="GX166" i="6"/>
  <c r="GN166" i="6"/>
  <c r="FS166" i="6"/>
  <c r="FE166" i="6"/>
  <c r="ER166" i="6"/>
  <c r="EF166" i="6"/>
  <c r="DV166" i="6"/>
  <c r="DM166" i="6"/>
  <c r="DC166" i="6"/>
  <c r="CR166" i="6"/>
  <c r="CH166" i="6"/>
  <c r="BY166" i="6"/>
  <c r="BP166" i="6"/>
  <c r="BF166" i="6"/>
  <c r="AV166" i="6"/>
  <c r="AM166" i="6"/>
  <c r="AD166" i="6"/>
  <c r="JI166" i="6"/>
  <c r="IY166" i="6"/>
  <c r="IP166" i="6"/>
  <c r="IG166" i="6"/>
  <c r="HS166" i="6"/>
  <c r="HG166" i="6"/>
  <c r="GW166" i="6"/>
  <c r="GC166" i="6"/>
  <c r="FP166" i="6"/>
  <c r="FD166" i="6"/>
  <c r="EQ166" i="6"/>
  <c r="EE166" i="6"/>
  <c r="DT166" i="6"/>
  <c r="DK166" i="6"/>
  <c r="DB166" i="6"/>
  <c r="CP166" i="6"/>
  <c r="CG166" i="6"/>
  <c r="BX166" i="6"/>
  <c r="BO166" i="6"/>
  <c r="BE166" i="6"/>
  <c r="AU166" i="6"/>
  <c r="AL166" i="6"/>
  <c r="AC166" i="6"/>
  <c r="JE166" i="6"/>
  <c r="IV166" i="6"/>
  <c r="IM166" i="6"/>
  <c r="HZ166" i="6"/>
  <c r="HO166" i="6"/>
  <c r="HC166" i="6"/>
  <c r="GI166" i="6"/>
  <c r="FY166" i="6"/>
  <c r="FM166" i="6"/>
  <c r="EY166" i="6"/>
  <c r="EL166" i="6"/>
  <c r="DZ166" i="6"/>
  <c r="DQ166" i="6"/>
  <c r="CX166" i="6"/>
  <c r="CM166" i="6"/>
  <c r="CD166" i="6"/>
  <c r="BT166" i="6"/>
  <c r="BK166" i="6"/>
  <c r="BA166" i="6"/>
  <c r="AR166" i="6"/>
  <c r="AH166" i="6"/>
  <c r="Y166" i="6"/>
  <c r="P166" i="6"/>
  <c r="JH166" i="6"/>
  <c r="HQ166" i="6"/>
  <c r="GB166" i="6"/>
  <c r="ED166" i="6"/>
  <c r="CO166" i="6"/>
  <c r="BC166" i="6"/>
  <c r="R166" i="6"/>
  <c r="JF166" i="6"/>
  <c r="HP166" i="6"/>
  <c r="GA166" i="6"/>
  <c r="EC166" i="6"/>
  <c r="CN166" i="6"/>
  <c r="BB166" i="6"/>
  <c r="Q166" i="6"/>
  <c r="IX166" i="6"/>
  <c r="HE166" i="6"/>
  <c r="FO166" i="6"/>
  <c r="DS166" i="6"/>
  <c r="CF166" i="6"/>
  <c r="AT166" i="6"/>
  <c r="IW166" i="6"/>
  <c r="HD166" i="6"/>
  <c r="FN166" i="6"/>
  <c r="DR166" i="6"/>
  <c r="CE166" i="6"/>
  <c r="AS166" i="6"/>
  <c r="IO166" i="6"/>
  <c r="FC166" i="6"/>
  <c r="DJ166" i="6"/>
  <c r="BW166" i="6"/>
  <c r="AK166" i="6"/>
  <c r="IC166" i="6"/>
  <c r="GJ166" i="6"/>
  <c r="EM166" i="6"/>
  <c r="CY166" i="6"/>
  <c r="BL166" i="6"/>
  <c r="Z166" i="6"/>
  <c r="EZ166" i="6"/>
  <c r="EP166" i="6"/>
  <c r="DI166" i="6"/>
  <c r="CZ166" i="6"/>
  <c r="IN166" i="6"/>
  <c r="BU166" i="6"/>
  <c r="BM166" i="6"/>
  <c r="AB166" i="6"/>
  <c r="AJ166" i="6"/>
  <c r="N166" i="6"/>
  <c r="JJ174" i="6"/>
  <c r="IZ174" i="6"/>
  <c r="IQ174" i="6"/>
  <c r="HQ174" i="6"/>
  <c r="HE174" i="6"/>
  <c r="GB174" i="6"/>
  <c r="FO174" i="6"/>
  <c r="EZ174" i="6"/>
  <c r="EM174" i="6"/>
  <c r="EC174" i="6"/>
  <c r="DR174" i="6"/>
  <c r="CW174" i="6"/>
  <c r="CL174" i="6"/>
  <c r="CC174" i="6"/>
  <c r="BS174" i="6"/>
  <c r="BJ174" i="6"/>
  <c r="AZ174" i="6"/>
  <c r="AQ174" i="6"/>
  <c r="AG174" i="6"/>
  <c r="X174" i="6"/>
  <c r="JH174" i="6"/>
  <c r="IX174" i="6"/>
  <c r="IO174" i="6"/>
  <c r="HZ174" i="6"/>
  <c r="HO174" i="6"/>
  <c r="HC174" i="6"/>
  <c r="GI174" i="6"/>
  <c r="FY174" i="6"/>
  <c r="FJ174" i="6"/>
  <c r="EX174" i="6"/>
  <c r="EK174" i="6"/>
  <c r="DY174" i="6"/>
  <c r="DP174" i="6"/>
  <c r="CS174" i="6"/>
  <c r="CI174" i="6"/>
  <c r="BZ174" i="6"/>
  <c r="BQ174" i="6"/>
  <c r="BG174" i="6"/>
  <c r="AW174" i="6"/>
  <c r="AO174" i="6"/>
  <c r="AE174" i="6"/>
  <c r="V174" i="6"/>
  <c r="JF174" i="6"/>
  <c r="IW174" i="6"/>
  <c r="IN174" i="6"/>
  <c r="HX174" i="6"/>
  <c r="HM174" i="6"/>
  <c r="HB174" i="6"/>
  <c r="GS174" i="6"/>
  <c r="GH174" i="6"/>
  <c r="FV174" i="6"/>
  <c r="FG174" i="6"/>
  <c r="EW174" i="6"/>
  <c r="EJ174" i="6"/>
  <c r="DX174" i="6"/>
  <c r="DO174" i="6"/>
  <c r="DC174" i="6"/>
  <c r="CR174" i="6"/>
  <c r="CH174" i="6"/>
  <c r="BY174" i="6"/>
  <c r="BP174" i="6"/>
  <c r="BF174" i="6"/>
  <c r="AV174" i="6"/>
  <c r="AM174" i="6"/>
  <c r="AD174" i="6"/>
  <c r="JD174" i="6"/>
  <c r="IT174" i="6"/>
  <c r="II174" i="6"/>
  <c r="HU174" i="6"/>
  <c r="HK174" i="6"/>
  <c r="GO174" i="6"/>
  <c r="GF174" i="6"/>
  <c r="FT174" i="6"/>
  <c r="FE174" i="6"/>
  <c r="ER174" i="6"/>
  <c r="EF174" i="6"/>
  <c r="DV174" i="6"/>
  <c r="DK174" i="6"/>
  <c r="CZ174" i="6"/>
  <c r="CO174" i="6"/>
  <c r="CF174" i="6"/>
  <c r="BW174" i="6"/>
  <c r="BM174" i="6"/>
  <c r="BC174" i="6"/>
  <c r="AT174" i="6"/>
  <c r="AK174" i="6"/>
  <c r="AB174" i="6"/>
  <c r="R174" i="6"/>
  <c r="JE174" i="6"/>
  <c r="IJ174" i="6"/>
  <c r="HL174" i="6"/>
  <c r="GP174" i="6"/>
  <c r="FU174" i="6"/>
  <c r="ES174" i="6"/>
  <c r="DW174" i="6"/>
  <c r="DB174" i="6"/>
  <c r="CG174" i="6"/>
  <c r="BO174" i="6"/>
  <c r="AU174" i="6"/>
  <c r="AC174" i="6"/>
  <c r="JC174" i="6"/>
  <c r="IH174" i="6"/>
  <c r="HJ174" i="6"/>
  <c r="GN174" i="6"/>
  <c r="FS174" i="6"/>
  <c r="EQ174" i="6"/>
  <c r="DT174" i="6"/>
  <c r="CY174" i="6"/>
  <c r="CE174" i="6"/>
  <c r="BL174" i="6"/>
  <c r="AS174" i="6"/>
  <c r="Z174" i="6"/>
  <c r="JB174" i="6"/>
  <c r="IG174" i="6"/>
  <c r="HG174" i="6"/>
  <c r="FP174" i="6"/>
  <c r="EP174" i="6"/>
  <c r="DS174" i="6"/>
  <c r="CX174" i="6"/>
  <c r="CD174" i="6"/>
  <c r="BK174" i="6"/>
  <c r="AR174" i="6"/>
  <c r="Y174" i="6"/>
  <c r="IY174" i="6"/>
  <c r="IC174" i="6"/>
  <c r="HD174" i="6"/>
  <c r="GJ174" i="6"/>
  <c r="FN174" i="6"/>
  <c r="EL174" i="6"/>
  <c r="DQ174" i="6"/>
  <c r="CV174" i="6"/>
  <c r="CB174" i="6"/>
  <c r="BH174" i="6"/>
  <c r="AP174" i="6"/>
  <c r="W174" i="6"/>
  <c r="IV174" i="6"/>
  <c r="HW174" i="6"/>
  <c r="HA174" i="6"/>
  <c r="GG174" i="6"/>
  <c r="FF174" i="6"/>
  <c r="EG174" i="6"/>
  <c r="DN174" i="6"/>
  <c r="CP174" i="6"/>
  <c r="BX174" i="6"/>
  <c r="BE174" i="6"/>
  <c r="AL174" i="6"/>
  <c r="JI174" i="6"/>
  <c r="IP174" i="6"/>
  <c r="HP174" i="6"/>
  <c r="GA174" i="6"/>
  <c r="EY174" i="6"/>
  <c r="DZ174" i="6"/>
  <c r="DG174" i="6"/>
  <c r="CJ174" i="6"/>
  <c r="BR174" i="6"/>
  <c r="AY174" i="6"/>
  <c r="AF174" i="6"/>
  <c r="CN174" i="6"/>
  <c r="Q174" i="6"/>
  <c r="JK174" i="6"/>
  <c r="GC174" i="6"/>
  <c r="CM174" i="6"/>
  <c r="P174" i="6"/>
  <c r="IS174" i="6"/>
  <c r="FD174" i="6"/>
  <c r="BU174" i="6"/>
  <c r="IR174" i="6"/>
  <c r="FC174" i="6"/>
  <c r="BT174" i="6"/>
  <c r="HT174" i="6"/>
  <c r="EE174" i="6"/>
  <c r="BB174" i="6"/>
  <c r="GW174" i="6"/>
  <c r="DI174" i="6"/>
  <c r="AH174" i="6"/>
  <c r="BA174" i="6"/>
  <c r="AJ174" i="6"/>
  <c r="HS174" i="6"/>
  <c r="DJ174" i="6"/>
  <c r="GX174" i="6"/>
  <c r="ED174" i="6"/>
  <c r="N174" i="6"/>
  <c r="JK182" i="6"/>
  <c r="JB182" i="6"/>
  <c r="IR182" i="6"/>
  <c r="II182" i="6"/>
  <c r="HU182" i="6"/>
  <c r="HK182" i="6"/>
  <c r="GO182" i="6"/>
  <c r="GF182" i="6"/>
  <c r="FT182" i="6"/>
  <c r="FF182" i="6"/>
  <c r="ES182" i="6"/>
  <c r="EG182" i="6"/>
  <c r="DW182" i="6"/>
  <c r="DN182" i="6"/>
  <c r="CS182" i="6"/>
  <c r="CI182" i="6"/>
  <c r="BZ182" i="6"/>
  <c r="JJ182" i="6"/>
  <c r="IZ182" i="6"/>
  <c r="IQ182" i="6"/>
  <c r="IH182" i="6"/>
  <c r="HT182" i="6"/>
  <c r="HJ182" i="6"/>
  <c r="GX182" i="6"/>
  <c r="GN182" i="6"/>
  <c r="FS182" i="6"/>
  <c r="FE182" i="6"/>
  <c r="ER182" i="6"/>
  <c r="EF182" i="6"/>
  <c r="DV182" i="6"/>
  <c r="DM182" i="6"/>
  <c r="JI182" i="6"/>
  <c r="IY182" i="6"/>
  <c r="IP182" i="6"/>
  <c r="IG182" i="6"/>
  <c r="HS182" i="6"/>
  <c r="HG182" i="6"/>
  <c r="GW182" i="6"/>
  <c r="GC182" i="6"/>
  <c r="FP182" i="6"/>
  <c r="FD182" i="6"/>
  <c r="EQ182" i="6"/>
  <c r="JC182" i="6"/>
  <c r="IS182" i="6"/>
  <c r="IJ182" i="6"/>
  <c r="HW182" i="6"/>
  <c r="HL182" i="6"/>
  <c r="HA182" i="6"/>
  <c r="GP182" i="6"/>
  <c r="GG182" i="6"/>
  <c r="FU182" i="6"/>
  <c r="FG182" i="6"/>
  <c r="EW182" i="6"/>
  <c r="EJ182" i="6"/>
  <c r="DX182" i="6"/>
  <c r="DO182" i="6"/>
  <c r="DF182" i="6"/>
  <c r="CV182" i="6"/>
  <c r="CJ182" i="6"/>
  <c r="JD182" i="6"/>
  <c r="HM182" i="6"/>
  <c r="GS182" i="6"/>
  <c r="FV182" i="6"/>
  <c r="EX182" i="6"/>
  <c r="DZ182" i="6"/>
  <c r="DJ182" i="6"/>
  <c r="CX182" i="6"/>
  <c r="CH182" i="6"/>
  <c r="BX182" i="6"/>
  <c r="BO182" i="6"/>
  <c r="BE182" i="6"/>
  <c r="AU182" i="6"/>
  <c r="AL182" i="6"/>
  <c r="AC182" i="6"/>
  <c r="IX182" i="6"/>
  <c r="HE182" i="6"/>
  <c r="FO182" i="6"/>
  <c r="EP182" i="6"/>
  <c r="DY182" i="6"/>
  <c r="DI182" i="6"/>
  <c r="CW182" i="6"/>
  <c r="CG182" i="6"/>
  <c r="BW182" i="6"/>
  <c r="BM182" i="6"/>
  <c r="BC182" i="6"/>
  <c r="AT182" i="6"/>
  <c r="AK182" i="6"/>
  <c r="AB182" i="6"/>
  <c r="R182" i="6"/>
  <c r="IW182" i="6"/>
  <c r="IC182" i="6"/>
  <c r="HD182" i="6"/>
  <c r="GJ182" i="6"/>
  <c r="FN182" i="6"/>
  <c r="EM182" i="6"/>
  <c r="DT182" i="6"/>
  <c r="CR182" i="6"/>
  <c r="CF182" i="6"/>
  <c r="BU182" i="6"/>
  <c r="BL182" i="6"/>
  <c r="BB182" i="6"/>
  <c r="AS182" i="6"/>
  <c r="AJ182" i="6"/>
  <c r="Z182" i="6"/>
  <c r="Q182" i="6"/>
  <c r="IV182" i="6"/>
  <c r="HZ182" i="6"/>
  <c r="HC182" i="6"/>
  <c r="GI182" i="6"/>
  <c r="FM182" i="6"/>
  <c r="EL182" i="6"/>
  <c r="DS182" i="6"/>
  <c r="DG182" i="6"/>
  <c r="CP182" i="6"/>
  <c r="CE182" i="6"/>
  <c r="BT182" i="6"/>
  <c r="BK182" i="6"/>
  <c r="BA182" i="6"/>
  <c r="AR182" i="6"/>
  <c r="AH182" i="6"/>
  <c r="Y182" i="6"/>
  <c r="P182" i="6"/>
  <c r="IT182" i="6"/>
  <c r="HX182" i="6"/>
  <c r="HB182" i="6"/>
  <c r="GH182" i="6"/>
  <c r="FJ182" i="6"/>
  <c r="EK182" i="6"/>
  <c r="DR182" i="6"/>
  <c r="DC182" i="6"/>
  <c r="CO182" i="6"/>
  <c r="CD182" i="6"/>
  <c r="BS182" i="6"/>
  <c r="BJ182" i="6"/>
  <c r="AZ182" i="6"/>
  <c r="AQ182" i="6"/>
  <c r="AG182" i="6"/>
  <c r="X182" i="6"/>
  <c r="JH182" i="6"/>
  <c r="IO182" i="6"/>
  <c r="HQ182" i="6"/>
  <c r="GB182" i="6"/>
  <c r="FC182" i="6"/>
  <c r="EE182" i="6"/>
  <c r="DQ182" i="6"/>
  <c r="DB182" i="6"/>
  <c r="CN182" i="6"/>
  <c r="CC182" i="6"/>
  <c r="BR182" i="6"/>
  <c r="BH182" i="6"/>
  <c r="AY182" i="6"/>
  <c r="AP182" i="6"/>
  <c r="AF182" i="6"/>
  <c r="W182" i="6"/>
  <c r="JF182" i="6"/>
  <c r="IN182" i="6"/>
  <c r="HP182" i="6"/>
  <c r="GA182" i="6"/>
  <c r="EZ182" i="6"/>
  <c r="ED182" i="6"/>
  <c r="DP182" i="6"/>
  <c r="CZ182" i="6"/>
  <c r="CM182" i="6"/>
  <c r="CB182" i="6"/>
  <c r="BQ182" i="6"/>
  <c r="BG182" i="6"/>
  <c r="AW182" i="6"/>
  <c r="AO182" i="6"/>
  <c r="AE182" i="6"/>
  <c r="V182" i="6"/>
  <c r="EY182" i="6"/>
  <c r="AV182" i="6"/>
  <c r="EC182" i="6"/>
  <c r="AM182" i="6"/>
  <c r="DK182" i="6"/>
  <c r="AD182" i="6"/>
  <c r="JE182" i="6"/>
  <c r="CY182" i="6"/>
  <c r="IM182" i="6"/>
  <c r="CL182" i="6"/>
  <c r="HO182" i="6"/>
  <c r="BY182" i="6"/>
  <c r="BP182" i="6"/>
  <c r="FY182" i="6"/>
  <c r="BF182" i="6"/>
  <c r="N182" i="6"/>
  <c r="JH190" i="6"/>
  <c r="IX190" i="6"/>
  <c r="IO190" i="6"/>
  <c r="HQ190" i="6"/>
  <c r="HE190" i="6"/>
  <c r="GB190" i="6"/>
  <c r="FO190" i="6"/>
  <c r="FC190" i="6"/>
  <c r="EP190" i="6"/>
  <c r="ED190" i="6"/>
  <c r="DS190" i="6"/>
  <c r="DJ190" i="6"/>
  <c r="CZ190" i="6"/>
  <c r="CO190" i="6"/>
  <c r="CF190" i="6"/>
  <c r="BW190" i="6"/>
  <c r="BM190" i="6"/>
  <c r="BC190" i="6"/>
  <c r="AT190" i="6"/>
  <c r="AK190" i="6"/>
  <c r="AB190" i="6"/>
  <c r="R190" i="6"/>
  <c r="JF190" i="6"/>
  <c r="IW190" i="6"/>
  <c r="IN190" i="6"/>
  <c r="IC190" i="6"/>
  <c r="HP190" i="6"/>
  <c r="HD190" i="6"/>
  <c r="GJ190" i="6"/>
  <c r="GA190" i="6"/>
  <c r="FN190" i="6"/>
  <c r="EZ190" i="6"/>
  <c r="EM190" i="6"/>
  <c r="EC190" i="6"/>
  <c r="DR190" i="6"/>
  <c r="DI190" i="6"/>
  <c r="CY190" i="6"/>
  <c r="CN190" i="6"/>
  <c r="CE190" i="6"/>
  <c r="BU190" i="6"/>
  <c r="BL190" i="6"/>
  <c r="BB190" i="6"/>
  <c r="AS190" i="6"/>
  <c r="AJ190" i="6"/>
  <c r="Z190" i="6"/>
  <c r="Q190" i="6"/>
  <c r="JE190" i="6"/>
  <c r="IV190" i="6"/>
  <c r="IM190" i="6"/>
  <c r="HZ190" i="6"/>
  <c r="HO190" i="6"/>
  <c r="HC190" i="6"/>
  <c r="GI190" i="6"/>
  <c r="FY190" i="6"/>
  <c r="FM190" i="6"/>
  <c r="EY190" i="6"/>
  <c r="EL190" i="6"/>
  <c r="DZ190" i="6"/>
  <c r="DQ190" i="6"/>
  <c r="CX190" i="6"/>
  <c r="CM190" i="6"/>
  <c r="CD190" i="6"/>
  <c r="BT190" i="6"/>
  <c r="BK190" i="6"/>
  <c r="BA190" i="6"/>
  <c r="AR190" i="6"/>
  <c r="AH190" i="6"/>
  <c r="Y190" i="6"/>
  <c r="P190" i="6"/>
  <c r="JD190" i="6"/>
  <c r="IT190" i="6"/>
  <c r="HX190" i="6"/>
  <c r="HM190" i="6"/>
  <c r="HB190" i="6"/>
  <c r="GS190" i="6"/>
  <c r="GH190" i="6"/>
  <c r="FV190" i="6"/>
  <c r="FJ190" i="6"/>
  <c r="EX190" i="6"/>
  <c r="EK190" i="6"/>
  <c r="DY190" i="6"/>
  <c r="DP190" i="6"/>
  <c r="DG190" i="6"/>
  <c r="CW190" i="6"/>
  <c r="CL190" i="6"/>
  <c r="CC190" i="6"/>
  <c r="BS190" i="6"/>
  <c r="BJ190" i="6"/>
  <c r="AZ190" i="6"/>
  <c r="AQ190" i="6"/>
  <c r="AG190" i="6"/>
  <c r="X190" i="6"/>
  <c r="JC190" i="6"/>
  <c r="IS190" i="6"/>
  <c r="IJ190" i="6"/>
  <c r="HW190" i="6"/>
  <c r="HL190" i="6"/>
  <c r="HA190" i="6"/>
  <c r="GP190" i="6"/>
  <c r="GG190" i="6"/>
  <c r="FU190" i="6"/>
  <c r="FG190" i="6"/>
  <c r="EW190" i="6"/>
  <c r="EJ190" i="6"/>
  <c r="DX190" i="6"/>
  <c r="DO190" i="6"/>
  <c r="DF190" i="6"/>
  <c r="CV190" i="6"/>
  <c r="CJ190" i="6"/>
  <c r="CB190" i="6"/>
  <c r="BR190" i="6"/>
  <c r="BH190" i="6"/>
  <c r="AY190" i="6"/>
  <c r="AP190" i="6"/>
  <c r="AF190" i="6"/>
  <c r="W190" i="6"/>
  <c r="JK190" i="6"/>
  <c r="JB190" i="6"/>
  <c r="IR190" i="6"/>
  <c r="II190" i="6"/>
  <c r="HU190" i="6"/>
  <c r="HK190" i="6"/>
  <c r="GO190" i="6"/>
  <c r="GF190" i="6"/>
  <c r="FT190" i="6"/>
  <c r="FF190" i="6"/>
  <c r="ES190" i="6"/>
  <c r="EG190" i="6"/>
  <c r="DW190" i="6"/>
  <c r="DN190" i="6"/>
  <c r="CS190" i="6"/>
  <c r="CI190" i="6"/>
  <c r="BZ190" i="6"/>
  <c r="BQ190" i="6"/>
  <c r="BG190" i="6"/>
  <c r="AW190" i="6"/>
  <c r="AO190" i="6"/>
  <c r="AE190" i="6"/>
  <c r="V190" i="6"/>
  <c r="IY190" i="6"/>
  <c r="HG190" i="6"/>
  <c r="FP190" i="6"/>
  <c r="DT190" i="6"/>
  <c r="CG190" i="6"/>
  <c r="AU190" i="6"/>
  <c r="IQ190" i="6"/>
  <c r="GX190" i="6"/>
  <c r="FE190" i="6"/>
  <c r="DM190" i="6"/>
  <c r="BY190" i="6"/>
  <c r="AM190" i="6"/>
  <c r="IP190" i="6"/>
  <c r="GW190" i="6"/>
  <c r="FD190" i="6"/>
  <c r="DK190" i="6"/>
  <c r="BX190" i="6"/>
  <c r="AL190" i="6"/>
  <c r="IH190" i="6"/>
  <c r="GN190" i="6"/>
  <c r="ER190" i="6"/>
  <c r="DC190" i="6"/>
  <c r="BP190" i="6"/>
  <c r="AD190" i="6"/>
  <c r="IG190" i="6"/>
  <c r="EQ190" i="6"/>
  <c r="DB190" i="6"/>
  <c r="BO190" i="6"/>
  <c r="AC190" i="6"/>
  <c r="JJ190" i="6"/>
  <c r="HT190" i="6"/>
  <c r="EF190" i="6"/>
  <c r="CR190" i="6"/>
  <c r="BF190" i="6"/>
  <c r="IZ190" i="6"/>
  <c r="HJ190" i="6"/>
  <c r="FS190" i="6"/>
  <c r="DV190" i="6"/>
  <c r="CH190" i="6"/>
  <c r="AV190" i="6"/>
  <c r="EE190" i="6"/>
  <c r="CP190" i="6"/>
  <c r="BE190" i="6"/>
  <c r="JI190" i="6"/>
  <c r="HS190" i="6"/>
  <c r="GC190" i="6"/>
  <c r="N190" i="6"/>
  <c r="JC198" i="6"/>
  <c r="IS198" i="6"/>
  <c r="IJ198" i="6"/>
  <c r="HW198" i="6"/>
  <c r="HL198" i="6"/>
  <c r="HA198" i="6"/>
  <c r="GP198" i="6"/>
  <c r="GG198" i="6"/>
  <c r="FU198" i="6"/>
  <c r="FG198" i="6"/>
  <c r="EW198" i="6"/>
  <c r="EJ198" i="6"/>
  <c r="DX198" i="6"/>
  <c r="DO198" i="6"/>
  <c r="DF198" i="6"/>
  <c r="CV198" i="6"/>
  <c r="CJ198" i="6"/>
  <c r="CB198" i="6"/>
  <c r="BR198" i="6"/>
  <c r="BH198" i="6"/>
  <c r="AY198" i="6"/>
  <c r="AP198" i="6"/>
  <c r="AF198" i="6"/>
  <c r="W198" i="6"/>
  <c r="JK198" i="6"/>
  <c r="JB198" i="6"/>
  <c r="IR198" i="6"/>
  <c r="II198" i="6"/>
  <c r="HU198" i="6"/>
  <c r="HK198" i="6"/>
  <c r="GO198" i="6"/>
  <c r="GF198" i="6"/>
  <c r="FT198" i="6"/>
  <c r="FF198" i="6"/>
  <c r="ES198" i="6"/>
  <c r="EG198" i="6"/>
  <c r="DW198" i="6"/>
  <c r="DN198" i="6"/>
  <c r="CS198" i="6"/>
  <c r="CI198" i="6"/>
  <c r="BZ198" i="6"/>
  <c r="BQ198" i="6"/>
  <c r="BG198" i="6"/>
  <c r="AW198" i="6"/>
  <c r="AO198" i="6"/>
  <c r="AE198" i="6"/>
  <c r="V198" i="6"/>
  <c r="JJ198" i="6"/>
  <c r="IZ198" i="6"/>
  <c r="IQ198" i="6"/>
  <c r="IH198" i="6"/>
  <c r="HT198" i="6"/>
  <c r="HJ198" i="6"/>
  <c r="GX198" i="6"/>
  <c r="GN198" i="6"/>
  <c r="FS198" i="6"/>
  <c r="FE198" i="6"/>
  <c r="ER198" i="6"/>
  <c r="EF198" i="6"/>
  <c r="DV198" i="6"/>
  <c r="DM198" i="6"/>
  <c r="DC198" i="6"/>
  <c r="CR198" i="6"/>
  <c r="CH198" i="6"/>
  <c r="BY198" i="6"/>
  <c r="BP198" i="6"/>
  <c r="BF198" i="6"/>
  <c r="AV198" i="6"/>
  <c r="AM198" i="6"/>
  <c r="AD198" i="6"/>
  <c r="JI198" i="6"/>
  <c r="IY198" i="6"/>
  <c r="IP198" i="6"/>
  <c r="IG198" i="6"/>
  <c r="HS198" i="6"/>
  <c r="HG198" i="6"/>
  <c r="GW198" i="6"/>
  <c r="GC198" i="6"/>
  <c r="FP198" i="6"/>
  <c r="FD198" i="6"/>
  <c r="EQ198" i="6"/>
  <c r="EE198" i="6"/>
  <c r="DT198" i="6"/>
  <c r="DK198" i="6"/>
  <c r="DB198" i="6"/>
  <c r="CP198" i="6"/>
  <c r="CG198" i="6"/>
  <c r="BX198" i="6"/>
  <c r="BO198" i="6"/>
  <c r="BE198" i="6"/>
  <c r="AU198" i="6"/>
  <c r="AL198" i="6"/>
  <c r="AC198" i="6"/>
  <c r="JH198" i="6"/>
  <c r="IX198" i="6"/>
  <c r="IO198" i="6"/>
  <c r="HQ198" i="6"/>
  <c r="HE198" i="6"/>
  <c r="GB198" i="6"/>
  <c r="FO198" i="6"/>
  <c r="FC198" i="6"/>
  <c r="EP198" i="6"/>
  <c r="ED198" i="6"/>
  <c r="DS198" i="6"/>
  <c r="DJ198" i="6"/>
  <c r="CZ198" i="6"/>
  <c r="CO198" i="6"/>
  <c r="CF198" i="6"/>
  <c r="BW198" i="6"/>
  <c r="BM198" i="6"/>
  <c r="BC198" i="6"/>
  <c r="AT198" i="6"/>
  <c r="AK198" i="6"/>
  <c r="AB198" i="6"/>
  <c r="R198" i="6"/>
  <c r="JF198" i="6"/>
  <c r="IW198" i="6"/>
  <c r="IN198" i="6"/>
  <c r="IC198" i="6"/>
  <c r="HP198" i="6"/>
  <c r="HD198" i="6"/>
  <c r="GJ198" i="6"/>
  <c r="GA198" i="6"/>
  <c r="FN198" i="6"/>
  <c r="EZ198" i="6"/>
  <c r="EM198" i="6"/>
  <c r="EC198" i="6"/>
  <c r="DR198" i="6"/>
  <c r="DI198" i="6"/>
  <c r="CY198" i="6"/>
  <c r="CN198" i="6"/>
  <c r="CE198" i="6"/>
  <c r="BU198" i="6"/>
  <c r="BL198" i="6"/>
  <c r="BB198" i="6"/>
  <c r="AS198" i="6"/>
  <c r="AJ198" i="6"/>
  <c r="Z198" i="6"/>
  <c r="Q198" i="6"/>
  <c r="HZ198" i="6"/>
  <c r="GI198" i="6"/>
  <c r="EL198" i="6"/>
  <c r="CX198" i="6"/>
  <c r="BK198" i="6"/>
  <c r="Y198" i="6"/>
  <c r="HX198" i="6"/>
  <c r="GH198" i="6"/>
  <c r="EK198" i="6"/>
  <c r="CW198" i="6"/>
  <c r="BJ198" i="6"/>
  <c r="X198" i="6"/>
  <c r="JE198" i="6"/>
  <c r="HO198" i="6"/>
  <c r="FY198" i="6"/>
  <c r="DZ198" i="6"/>
  <c r="CM198" i="6"/>
  <c r="BA198" i="6"/>
  <c r="P198" i="6"/>
  <c r="IV198" i="6"/>
  <c r="HC198" i="6"/>
  <c r="FM198" i="6"/>
  <c r="DQ198" i="6"/>
  <c r="CD198" i="6"/>
  <c r="AR198" i="6"/>
  <c r="IT198" i="6"/>
  <c r="HB198" i="6"/>
  <c r="FJ198" i="6"/>
  <c r="DP198" i="6"/>
  <c r="CC198" i="6"/>
  <c r="AQ198" i="6"/>
  <c r="GS198" i="6"/>
  <c r="EX198" i="6"/>
  <c r="DG198" i="6"/>
  <c r="BS198" i="6"/>
  <c r="AG198" i="6"/>
  <c r="FV198" i="6"/>
  <c r="EY198" i="6"/>
  <c r="DY198" i="6"/>
  <c r="JD198" i="6"/>
  <c r="CL198" i="6"/>
  <c r="IM198" i="6"/>
  <c r="BT198" i="6"/>
  <c r="AH198" i="6"/>
  <c r="HM198" i="6"/>
  <c r="AZ198" i="6"/>
  <c r="N198" i="6"/>
  <c r="JJ9" i="6"/>
  <c r="IZ9" i="6"/>
  <c r="IQ9" i="6"/>
  <c r="IH9" i="6"/>
  <c r="HT9" i="6"/>
  <c r="HJ9" i="6"/>
  <c r="GX9" i="6"/>
  <c r="GN9" i="6"/>
  <c r="FS9" i="6"/>
  <c r="FE9" i="6"/>
  <c r="ER9" i="6"/>
  <c r="EF9" i="6"/>
  <c r="DV9" i="6"/>
  <c r="DM9" i="6"/>
  <c r="DC9" i="6"/>
  <c r="CR9" i="6"/>
  <c r="CH9" i="6"/>
  <c r="BY9" i="6"/>
  <c r="BP9" i="6"/>
  <c r="BF9" i="6"/>
  <c r="AV9" i="6"/>
  <c r="AM9" i="6"/>
  <c r="AD9" i="6"/>
  <c r="JI9" i="6"/>
  <c r="IY9" i="6"/>
  <c r="IP9" i="6"/>
  <c r="IG9" i="6"/>
  <c r="HS9" i="6"/>
  <c r="HG9" i="6"/>
  <c r="GW9" i="6"/>
  <c r="GC9" i="6"/>
  <c r="FP9" i="6"/>
  <c r="FD9" i="6"/>
  <c r="EQ9" i="6"/>
  <c r="EE9" i="6"/>
  <c r="DT9" i="6"/>
  <c r="DK9" i="6"/>
  <c r="DB9" i="6"/>
  <c r="CP9" i="6"/>
  <c r="CG9" i="6"/>
  <c r="BX9" i="6"/>
  <c r="BO9" i="6"/>
  <c r="BE9" i="6"/>
  <c r="AU9" i="6"/>
  <c r="AL9" i="6"/>
  <c r="AC9" i="6"/>
  <c r="JH9" i="6"/>
  <c r="IX9" i="6"/>
  <c r="IO9" i="6"/>
  <c r="HQ9" i="6"/>
  <c r="HE9" i="6"/>
  <c r="GB9" i="6"/>
  <c r="FO9" i="6"/>
  <c r="FC9" i="6"/>
  <c r="EP9" i="6"/>
  <c r="ED9" i="6"/>
  <c r="DS9" i="6"/>
  <c r="DJ9" i="6"/>
  <c r="CZ9" i="6"/>
  <c r="CO9" i="6"/>
  <c r="CF9" i="6"/>
  <c r="BW9" i="6"/>
  <c r="BM9" i="6"/>
  <c r="BC9" i="6"/>
  <c r="AT9" i="6"/>
  <c r="AK9" i="6"/>
  <c r="AB9" i="6"/>
  <c r="R9" i="6"/>
  <c r="JF9" i="6"/>
  <c r="IW9" i="6"/>
  <c r="IN9" i="6"/>
  <c r="IC9" i="6"/>
  <c r="HP9" i="6"/>
  <c r="HD9" i="6"/>
  <c r="GJ9" i="6"/>
  <c r="GA9" i="6"/>
  <c r="FN9" i="6"/>
  <c r="EZ9" i="6"/>
  <c r="EM9" i="6"/>
  <c r="EC9" i="6"/>
  <c r="DR9" i="6"/>
  <c r="DI9" i="6"/>
  <c r="CY9" i="6"/>
  <c r="CN9" i="6"/>
  <c r="CE9" i="6"/>
  <c r="BU9" i="6"/>
  <c r="BL9" i="6"/>
  <c r="BB9" i="6"/>
  <c r="AS9" i="6"/>
  <c r="AJ9" i="6"/>
  <c r="Z9" i="6"/>
  <c r="Q9" i="6"/>
  <c r="JE9" i="6"/>
  <c r="IV9" i="6"/>
  <c r="IM9" i="6"/>
  <c r="HZ9" i="6"/>
  <c r="HO9" i="6"/>
  <c r="HC9" i="6"/>
  <c r="GI9" i="6"/>
  <c r="FY9" i="6"/>
  <c r="FM9" i="6"/>
  <c r="EY9" i="6"/>
  <c r="EL9" i="6"/>
  <c r="DZ9" i="6"/>
  <c r="DQ9" i="6"/>
  <c r="CX9" i="6"/>
  <c r="CM9" i="6"/>
  <c r="CD9" i="6"/>
  <c r="BT9" i="6"/>
  <c r="BK9" i="6"/>
  <c r="BA9" i="6"/>
  <c r="AR9" i="6"/>
  <c r="AH9" i="6"/>
  <c r="Y9" i="6"/>
  <c r="P9" i="6"/>
  <c r="N9" i="6"/>
  <c r="JD9" i="6"/>
  <c r="IT9" i="6"/>
  <c r="HX9" i="6"/>
  <c r="HM9" i="6"/>
  <c r="HB9" i="6"/>
  <c r="GS9" i="6"/>
  <c r="GH9" i="6"/>
  <c r="FV9" i="6"/>
  <c r="FJ9" i="6"/>
  <c r="EX9" i="6"/>
  <c r="EK9" i="6"/>
  <c r="DY9" i="6"/>
  <c r="DP9" i="6"/>
  <c r="DG9" i="6"/>
  <c r="CW9" i="6"/>
  <c r="CL9" i="6"/>
  <c r="CC9" i="6"/>
  <c r="BS9" i="6"/>
  <c r="BJ9" i="6"/>
  <c r="AZ9" i="6"/>
  <c r="AQ9" i="6"/>
  <c r="AG9" i="6"/>
  <c r="X9" i="6"/>
  <c r="JK9" i="6"/>
  <c r="JB9" i="6"/>
  <c r="IR9" i="6"/>
  <c r="II9" i="6"/>
  <c r="HU9" i="6"/>
  <c r="HK9" i="6"/>
  <c r="GO9" i="6"/>
  <c r="GF9" i="6"/>
  <c r="FT9" i="6"/>
  <c r="FF9" i="6"/>
  <c r="ES9" i="6"/>
  <c r="EG9" i="6"/>
  <c r="DW9" i="6"/>
  <c r="DN9" i="6"/>
  <c r="CS9" i="6"/>
  <c r="CI9" i="6"/>
  <c r="BZ9" i="6"/>
  <c r="BQ9" i="6"/>
  <c r="BG9" i="6"/>
  <c r="AW9" i="6"/>
  <c r="AO9" i="6"/>
  <c r="AE9" i="6"/>
  <c r="V9" i="6"/>
  <c r="HW9" i="6"/>
  <c r="EJ9" i="6"/>
  <c r="BH9" i="6"/>
  <c r="FG9" i="6"/>
  <c r="HL9" i="6"/>
  <c r="DX9" i="6"/>
  <c r="AY9" i="6"/>
  <c r="HA9" i="6"/>
  <c r="DO9" i="6"/>
  <c r="AP9" i="6"/>
  <c r="GP9" i="6"/>
  <c r="DF9" i="6"/>
  <c r="AF9" i="6"/>
  <c r="GG9" i="6"/>
  <c r="CV9" i="6"/>
  <c r="W9" i="6"/>
  <c r="JC9" i="6"/>
  <c r="FU9" i="6"/>
  <c r="CJ9" i="6"/>
  <c r="IS9" i="6"/>
  <c r="IJ9" i="6"/>
  <c r="EW9" i="6"/>
  <c r="BR9" i="6"/>
  <c r="CB9" i="6"/>
  <c r="JJ17" i="6"/>
  <c r="IZ17" i="6"/>
  <c r="IQ17" i="6"/>
  <c r="IH17" i="6"/>
  <c r="HT17" i="6"/>
  <c r="HJ17" i="6"/>
  <c r="GX17" i="6"/>
  <c r="GN17" i="6"/>
  <c r="FS17" i="6"/>
  <c r="FE17" i="6"/>
  <c r="ER17" i="6"/>
  <c r="EF17" i="6"/>
  <c r="DV17" i="6"/>
  <c r="DM17" i="6"/>
  <c r="DC17" i="6"/>
  <c r="CR17" i="6"/>
  <c r="CH17" i="6"/>
  <c r="BY17" i="6"/>
  <c r="BP17" i="6"/>
  <c r="BF17" i="6"/>
  <c r="AV17" i="6"/>
  <c r="AM17" i="6"/>
  <c r="AD17" i="6"/>
  <c r="JI17" i="6"/>
  <c r="IY17" i="6"/>
  <c r="IP17" i="6"/>
  <c r="IG17" i="6"/>
  <c r="HS17" i="6"/>
  <c r="HG17" i="6"/>
  <c r="GW17" i="6"/>
  <c r="GC17" i="6"/>
  <c r="FP17" i="6"/>
  <c r="FD17" i="6"/>
  <c r="EQ17" i="6"/>
  <c r="EE17" i="6"/>
  <c r="DT17" i="6"/>
  <c r="DK17" i="6"/>
  <c r="DB17" i="6"/>
  <c r="CP17" i="6"/>
  <c r="CG17" i="6"/>
  <c r="BX17" i="6"/>
  <c r="BO17" i="6"/>
  <c r="BE17" i="6"/>
  <c r="AU17" i="6"/>
  <c r="AL17" i="6"/>
  <c r="AC17" i="6"/>
  <c r="JH17" i="6"/>
  <c r="IX17" i="6"/>
  <c r="IO17" i="6"/>
  <c r="HQ17" i="6"/>
  <c r="HE17" i="6"/>
  <c r="GB17" i="6"/>
  <c r="FO17" i="6"/>
  <c r="FC17" i="6"/>
  <c r="EP17" i="6"/>
  <c r="ED17" i="6"/>
  <c r="DS17" i="6"/>
  <c r="DJ17" i="6"/>
  <c r="CZ17" i="6"/>
  <c r="CO17" i="6"/>
  <c r="CF17" i="6"/>
  <c r="BW17" i="6"/>
  <c r="BM17" i="6"/>
  <c r="BC17" i="6"/>
  <c r="AT17" i="6"/>
  <c r="AK17" i="6"/>
  <c r="AB17" i="6"/>
  <c r="R17" i="6"/>
  <c r="JF17" i="6"/>
  <c r="IW17" i="6"/>
  <c r="IN17" i="6"/>
  <c r="IC17" i="6"/>
  <c r="HP17" i="6"/>
  <c r="HD17" i="6"/>
  <c r="GJ17" i="6"/>
  <c r="GA17" i="6"/>
  <c r="FN17" i="6"/>
  <c r="EZ17" i="6"/>
  <c r="EM17" i="6"/>
  <c r="EC17" i="6"/>
  <c r="DR17" i="6"/>
  <c r="DI17" i="6"/>
  <c r="CY17" i="6"/>
  <c r="CN17" i="6"/>
  <c r="CE17" i="6"/>
  <c r="BU17" i="6"/>
  <c r="BL17" i="6"/>
  <c r="BB17" i="6"/>
  <c r="AS17" i="6"/>
  <c r="AJ17" i="6"/>
  <c r="Z17" i="6"/>
  <c r="Q17" i="6"/>
  <c r="JE17" i="6"/>
  <c r="IV17" i="6"/>
  <c r="IM17" i="6"/>
  <c r="HZ17" i="6"/>
  <c r="HO17" i="6"/>
  <c r="HC17" i="6"/>
  <c r="GI17" i="6"/>
  <c r="FY17" i="6"/>
  <c r="FM17" i="6"/>
  <c r="EY17" i="6"/>
  <c r="EL17" i="6"/>
  <c r="DZ17" i="6"/>
  <c r="DQ17" i="6"/>
  <c r="CX17" i="6"/>
  <c r="CM17" i="6"/>
  <c r="CD17" i="6"/>
  <c r="BT17" i="6"/>
  <c r="BK17" i="6"/>
  <c r="BA17" i="6"/>
  <c r="AR17" i="6"/>
  <c r="AH17" i="6"/>
  <c r="Y17" i="6"/>
  <c r="P17" i="6"/>
  <c r="N17" i="6"/>
  <c r="JD17" i="6"/>
  <c r="IT17" i="6"/>
  <c r="HX17" i="6"/>
  <c r="HM17" i="6"/>
  <c r="HB17" i="6"/>
  <c r="GS17" i="6"/>
  <c r="GH17" i="6"/>
  <c r="FV17" i="6"/>
  <c r="FJ17" i="6"/>
  <c r="EX17" i="6"/>
  <c r="EK17" i="6"/>
  <c r="DY17" i="6"/>
  <c r="DP17" i="6"/>
  <c r="DG17" i="6"/>
  <c r="CW17" i="6"/>
  <c r="CL17" i="6"/>
  <c r="CC17" i="6"/>
  <c r="BS17" i="6"/>
  <c r="BJ17" i="6"/>
  <c r="AZ17" i="6"/>
  <c r="AQ17" i="6"/>
  <c r="AG17" i="6"/>
  <c r="X17" i="6"/>
  <c r="JC17" i="6"/>
  <c r="IS17" i="6"/>
  <c r="IJ17" i="6"/>
  <c r="HW17" i="6"/>
  <c r="HL17" i="6"/>
  <c r="HA17" i="6"/>
  <c r="GP17" i="6"/>
  <c r="GG17" i="6"/>
  <c r="FU17" i="6"/>
  <c r="FG17" i="6"/>
  <c r="EW17" i="6"/>
  <c r="EJ17" i="6"/>
  <c r="DX17" i="6"/>
  <c r="DO17" i="6"/>
  <c r="DF17" i="6"/>
  <c r="CV17" i="6"/>
  <c r="CJ17" i="6"/>
  <c r="CB17" i="6"/>
  <c r="BR17" i="6"/>
  <c r="BH17" i="6"/>
  <c r="AY17" i="6"/>
  <c r="AP17" i="6"/>
  <c r="AF17" i="6"/>
  <c r="W17" i="6"/>
  <c r="JK17" i="6"/>
  <c r="JB17" i="6"/>
  <c r="IR17" i="6"/>
  <c r="II17" i="6"/>
  <c r="HU17" i="6"/>
  <c r="HK17" i="6"/>
  <c r="GO17" i="6"/>
  <c r="GF17" i="6"/>
  <c r="FT17" i="6"/>
  <c r="FF17" i="6"/>
  <c r="ES17" i="6"/>
  <c r="EG17" i="6"/>
  <c r="DW17" i="6"/>
  <c r="DN17" i="6"/>
  <c r="CS17" i="6"/>
  <c r="CI17" i="6"/>
  <c r="BZ17" i="6"/>
  <c r="BQ17" i="6"/>
  <c r="BG17" i="6"/>
  <c r="AW17" i="6"/>
  <c r="AO17" i="6"/>
  <c r="AE17" i="6"/>
  <c r="V17" i="6"/>
  <c r="JH81" i="6"/>
  <c r="IX81" i="6"/>
  <c r="IO81" i="6"/>
  <c r="HQ81" i="6"/>
  <c r="HE81" i="6"/>
  <c r="GB81" i="6"/>
  <c r="FO81" i="6"/>
  <c r="FC81" i="6"/>
  <c r="EP81" i="6"/>
  <c r="ED81" i="6"/>
  <c r="DS81" i="6"/>
  <c r="DJ81" i="6"/>
  <c r="CZ81" i="6"/>
  <c r="CO81" i="6"/>
  <c r="CF81" i="6"/>
  <c r="BW81" i="6"/>
  <c r="BM81" i="6"/>
  <c r="BC81" i="6"/>
  <c r="AT81" i="6"/>
  <c r="AK81" i="6"/>
  <c r="AB81" i="6"/>
  <c r="R81" i="6"/>
  <c r="JF81" i="6"/>
  <c r="IW81" i="6"/>
  <c r="IN81" i="6"/>
  <c r="IC81" i="6"/>
  <c r="HP81" i="6"/>
  <c r="HD81" i="6"/>
  <c r="GJ81" i="6"/>
  <c r="GA81" i="6"/>
  <c r="FN81" i="6"/>
  <c r="EZ81" i="6"/>
  <c r="EM81" i="6"/>
  <c r="EC81" i="6"/>
  <c r="DR81" i="6"/>
  <c r="DI81" i="6"/>
  <c r="CY81" i="6"/>
  <c r="CN81" i="6"/>
  <c r="CE81" i="6"/>
  <c r="BU81" i="6"/>
  <c r="BL81" i="6"/>
  <c r="BB81" i="6"/>
  <c r="AS81" i="6"/>
  <c r="AJ81" i="6"/>
  <c r="Z81" i="6"/>
  <c r="Q81" i="6"/>
  <c r="JE81" i="6"/>
  <c r="IV81" i="6"/>
  <c r="IM81" i="6"/>
  <c r="HZ81" i="6"/>
  <c r="HO81" i="6"/>
  <c r="HC81" i="6"/>
  <c r="GI81" i="6"/>
  <c r="FY81" i="6"/>
  <c r="FM81" i="6"/>
  <c r="EY81" i="6"/>
  <c r="EL81" i="6"/>
  <c r="DZ81" i="6"/>
  <c r="DQ81" i="6"/>
  <c r="CX81" i="6"/>
  <c r="CM81" i="6"/>
  <c r="CD81" i="6"/>
  <c r="BT81" i="6"/>
  <c r="BK81" i="6"/>
  <c r="BA81" i="6"/>
  <c r="AR81" i="6"/>
  <c r="AH81" i="6"/>
  <c r="Y81" i="6"/>
  <c r="P81" i="6"/>
  <c r="JD81" i="6"/>
  <c r="IT81" i="6"/>
  <c r="HX81" i="6"/>
  <c r="HM81" i="6"/>
  <c r="HB81" i="6"/>
  <c r="GS81" i="6"/>
  <c r="GH81" i="6"/>
  <c r="FV81" i="6"/>
  <c r="FJ81" i="6"/>
  <c r="EX81" i="6"/>
  <c r="EK81" i="6"/>
  <c r="DY81" i="6"/>
  <c r="DP81" i="6"/>
  <c r="DG81" i="6"/>
  <c r="CW81" i="6"/>
  <c r="CL81" i="6"/>
  <c r="CC81" i="6"/>
  <c r="BS81" i="6"/>
  <c r="BJ81" i="6"/>
  <c r="AZ81" i="6"/>
  <c r="AQ81" i="6"/>
  <c r="AG81" i="6"/>
  <c r="X81" i="6"/>
  <c r="JC81" i="6"/>
  <c r="IS81" i="6"/>
  <c r="IJ81" i="6"/>
  <c r="HW81" i="6"/>
  <c r="HL81" i="6"/>
  <c r="HA81" i="6"/>
  <c r="GP81" i="6"/>
  <c r="GG81" i="6"/>
  <c r="FU81" i="6"/>
  <c r="FG81" i="6"/>
  <c r="EW81" i="6"/>
  <c r="EJ81" i="6"/>
  <c r="DX81" i="6"/>
  <c r="DO81" i="6"/>
  <c r="DF81" i="6"/>
  <c r="CV81" i="6"/>
  <c r="CJ81" i="6"/>
  <c r="CB81" i="6"/>
  <c r="BR81" i="6"/>
  <c r="BH81" i="6"/>
  <c r="AY81" i="6"/>
  <c r="AP81" i="6"/>
  <c r="AF81" i="6"/>
  <c r="W81" i="6"/>
  <c r="JI81" i="6"/>
  <c r="IY81" i="6"/>
  <c r="IP81" i="6"/>
  <c r="IG81" i="6"/>
  <c r="HS81" i="6"/>
  <c r="HG81" i="6"/>
  <c r="GW81" i="6"/>
  <c r="GC81" i="6"/>
  <c r="FP81" i="6"/>
  <c r="FD81" i="6"/>
  <c r="EQ81" i="6"/>
  <c r="EE81" i="6"/>
  <c r="DT81" i="6"/>
  <c r="DK81" i="6"/>
  <c r="DB81" i="6"/>
  <c r="CP81" i="6"/>
  <c r="CG81" i="6"/>
  <c r="BX81" i="6"/>
  <c r="BO81" i="6"/>
  <c r="BE81" i="6"/>
  <c r="AU81" i="6"/>
  <c r="AL81" i="6"/>
  <c r="AC81" i="6"/>
  <c r="IR81" i="6"/>
  <c r="FF81" i="6"/>
  <c r="DN81" i="6"/>
  <c r="BZ81" i="6"/>
  <c r="AO81" i="6"/>
  <c r="IQ81" i="6"/>
  <c r="GX81" i="6"/>
  <c r="FE81" i="6"/>
  <c r="DM81" i="6"/>
  <c r="BY81" i="6"/>
  <c r="AM81" i="6"/>
  <c r="II81" i="6"/>
  <c r="GO81" i="6"/>
  <c r="ES81" i="6"/>
  <c r="BQ81" i="6"/>
  <c r="AE81" i="6"/>
  <c r="IH81" i="6"/>
  <c r="GN81" i="6"/>
  <c r="ER81" i="6"/>
  <c r="DC81" i="6"/>
  <c r="BP81" i="6"/>
  <c r="AD81" i="6"/>
  <c r="JK81" i="6"/>
  <c r="HU81" i="6"/>
  <c r="GF81" i="6"/>
  <c r="EG81" i="6"/>
  <c r="CS81" i="6"/>
  <c r="BG81" i="6"/>
  <c r="V81" i="6"/>
  <c r="JJ81" i="6"/>
  <c r="HT81" i="6"/>
  <c r="EF81" i="6"/>
  <c r="CR81" i="6"/>
  <c r="BF81" i="6"/>
  <c r="IZ81" i="6"/>
  <c r="HJ81" i="6"/>
  <c r="FS81" i="6"/>
  <c r="DV81" i="6"/>
  <c r="CH81" i="6"/>
  <c r="AV81" i="6"/>
  <c r="JB81" i="6"/>
  <c r="HK81" i="6"/>
  <c r="FT81" i="6"/>
  <c r="DW81" i="6"/>
  <c r="CI81" i="6"/>
  <c r="N81" i="6"/>
  <c r="AW81" i="6"/>
  <c r="JF129" i="6"/>
  <c r="JK129" i="6"/>
  <c r="JH129" i="6"/>
  <c r="JD129" i="6"/>
  <c r="IT129" i="6"/>
  <c r="HX129" i="6"/>
  <c r="HM129" i="6"/>
  <c r="HB129" i="6"/>
  <c r="GS129" i="6"/>
  <c r="GH129" i="6"/>
  <c r="FV129" i="6"/>
  <c r="FJ129" i="6"/>
  <c r="EX129" i="6"/>
  <c r="EK129" i="6"/>
  <c r="DY129" i="6"/>
  <c r="DP129" i="6"/>
  <c r="DG129" i="6"/>
  <c r="CW129" i="6"/>
  <c r="CL129" i="6"/>
  <c r="CC129" i="6"/>
  <c r="BS129" i="6"/>
  <c r="BJ129" i="6"/>
  <c r="AZ129" i="6"/>
  <c r="AQ129" i="6"/>
  <c r="AG129" i="6"/>
  <c r="X129" i="6"/>
  <c r="JC129" i="6"/>
  <c r="IS129" i="6"/>
  <c r="IJ129" i="6"/>
  <c r="HW129" i="6"/>
  <c r="HL129" i="6"/>
  <c r="HA129" i="6"/>
  <c r="GP129" i="6"/>
  <c r="GG129" i="6"/>
  <c r="FU129" i="6"/>
  <c r="FG129" i="6"/>
  <c r="EW129" i="6"/>
  <c r="EJ129" i="6"/>
  <c r="DX129" i="6"/>
  <c r="DO129" i="6"/>
  <c r="DF129" i="6"/>
  <c r="CV129" i="6"/>
  <c r="CJ129" i="6"/>
  <c r="CB129" i="6"/>
  <c r="BR129" i="6"/>
  <c r="BH129" i="6"/>
  <c r="AY129" i="6"/>
  <c r="AP129" i="6"/>
  <c r="AF129" i="6"/>
  <c r="W129" i="6"/>
  <c r="JB129" i="6"/>
  <c r="IR129" i="6"/>
  <c r="II129" i="6"/>
  <c r="HU129" i="6"/>
  <c r="HK129" i="6"/>
  <c r="GO129" i="6"/>
  <c r="GF129" i="6"/>
  <c r="FT129" i="6"/>
  <c r="FF129" i="6"/>
  <c r="ES129" i="6"/>
  <c r="EG129" i="6"/>
  <c r="DW129" i="6"/>
  <c r="DN129" i="6"/>
  <c r="CS129" i="6"/>
  <c r="CI129" i="6"/>
  <c r="BZ129" i="6"/>
  <c r="BQ129" i="6"/>
  <c r="BG129" i="6"/>
  <c r="AW129" i="6"/>
  <c r="AO129" i="6"/>
  <c r="AE129" i="6"/>
  <c r="V129" i="6"/>
  <c r="IZ129" i="6"/>
  <c r="IQ129" i="6"/>
  <c r="IH129" i="6"/>
  <c r="HT129" i="6"/>
  <c r="HJ129" i="6"/>
  <c r="GX129" i="6"/>
  <c r="GN129" i="6"/>
  <c r="FS129" i="6"/>
  <c r="FE129" i="6"/>
  <c r="ER129" i="6"/>
  <c r="EF129" i="6"/>
  <c r="DV129" i="6"/>
  <c r="DM129" i="6"/>
  <c r="DC129" i="6"/>
  <c r="CR129" i="6"/>
  <c r="CH129" i="6"/>
  <c r="BY129" i="6"/>
  <c r="BP129" i="6"/>
  <c r="BF129" i="6"/>
  <c r="AV129" i="6"/>
  <c r="AM129" i="6"/>
  <c r="AD129" i="6"/>
  <c r="IY129" i="6"/>
  <c r="IP129" i="6"/>
  <c r="IG129" i="6"/>
  <c r="HS129" i="6"/>
  <c r="HG129" i="6"/>
  <c r="GW129" i="6"/>
  <c r="GC129" i="6"/>
  <c r="FP129" i="6"/>
  <c r="FD129" i="6"/>
  <c r="EQ129" i="6"/>
  <c r="EE129" i="6"/>
  <c r="DT129" i="6"/>
  <c r="DK129" i="6"/>
  <c r="DB129" i="6"/>
  <c r="CP129" i="6"/>
  <c r="CG129" i="6"/>
  <c r="BX129" i="6"/>
  <c r="BO129" i="6"/>
  <c r="BE129" i="6"/>
  <c r="AU129" i="6"/>
  <c r="AL129" i="6"/>
  <c r="AC129" i="6"/>
  <c r="JJ129" i="6"/>
  <c r="IX129" i="6"/>
  <c r="IO129" i="6"/>
  <c r="HQ129" i="6"/>
  <c r="HE129" i="6"/>
  <c r="GB129" i="6"/>
  <c r="FO129" i="6"/>
  <c r="FC129" i="6"/>
  <c r="EP129" i="6"/>
  <c r="ED129" i="6"/>
  <c r="DS129" i="6"/>
  <c r="DJ129" i="6"/>
  <c r="CZ129" i="6"/>
  <c r="CO129" i="6"/>
  <c r="CF129" i="6"/>
  <c r="BW129" i="6"/>
  <c r="BM129" i="6"/>
  <c r="BC129" i="6"/>
  <c r="AT129" i="6"/>
  <c r="AK129" i="6"/>
  <c r="AB129" i="6"/>
  <c r="R129" i="6"/>
  <c r="JE129" i="6"/>
  <c r="IV129" i="6"/>
  <c r="IM129" i="6"/>
  <c r="HZ129" i="6"/>
  <c r="HO129" i="6"/>
  <c r="HC129" i="6"/>
  <c r="GI129" i="6"/>
  <c r="FY129" i="6"/>
  <c r="FM129" i="6"/>
  <c r="EY129" i="6"/>
  <c r="EL129" i="6"/>
  <c r="DZ129" i="6"/>
  <c r="DQ129" i="6"/>
  <c r="CX129" i="6"/>
  <c r="CM129" i="6"/>
  <c r="CD129" i="6"/>
  <c r="BT129" i="6"/>
  <c r="BK129" i="6"/>
  <c r="BA129" i="6"/>
  <c r="AR129" i="6"/>
  <c r="AH129" i="6"/>
  <c r="Y129" i="6"/>
  <c r="P129" i="6"/>
  <c r="IC129" i="6"/>
  <c r="EM129" i="6"/>
  <c r="BL129" i="6"/>
  <c r="HP129" i="6"/>
  <c r="EC129" i="6"/>
  <c r="BB129" i="6"/>
  <c r="HD129" i="6"/>
  <c r="DR129" i="6"/>
  <c r="AS129" i="6"/>
  <c r="DI129" i="6"/>
  <c r="AJ129" i="6"/>
  <c r="GJ129" i="6"/>
  <c r="CY129" i="6"/>
  <c r="Z129" i="6"/>
  <c r="IN129" i="6"/>
  <c r="EZ129" i="6"/>
  <c r="BU129" i="6"/>
  <c r="Q129" i="6"/>
  <c r="JI129" i="6"/>
  <c r="IW129" i="6"/>
  <c r="GA129" i="6"/>
  <c r="CE129" i="6"/>
  <c r="FN129" i="6"/>
  <c r="CN129" i="6"/>
  <c r="N129" i="6"/>
  <c r="JK177" i="6"/>
  <c r="JB177" i="6"/>
  <c r="IR177" i="6"/>
  <c r="II177" i="6"/>
  <c r="HU177" i="6"/>
  <c r="HK177" i="6"/>
  <c r="GO177" i="6"/>
  <c r="GF177" i="6"/>
  <c r="JJ177" i="6"/>
  <c r="IZ177" i="6"/>
  <c r="IQ177" i="6"/>
  <c r="IH177" i="6"/>
  <c r="HT177" i="6"/>
  <c r="HJ177" i="6"/>
  <c r="GX177" i="6"/>
  <c r="GN177" i="6"/>
  <c r="FS177" i="6"/>
  <c r="FE177" i="6"/>
  <c r="ER177" i="6"/>
  <c r="EF177" i="6"/>
  <c r="DV177" i="6"/>
  <c r="DM177" i="6"/>
  <c r="DC177" i="6"/>
  <c r="CR177" i="6"/>
  <c r="CH177" i="6"/>
  <c r="BY177" i="6"/>
  <c r="BP177" i="6"/>
  <c r="BF177" i="6"/>
  <c r="AV177" i="6"/>
  <c r="AM177" i="6"/>
  <c r="AD177" i="6"/>
  <c r="JI177" i="6"/>
  <c r="IY177" i="6"/>
  <c r="IP177" i="6"/>
  <c r="IG177" i="6"/>
  <c r="HS177" i="6"/>
  <c r="HG177" i="6"/>
  <c r="GW177" i="6"/>
  <c r="GC177" i="6"/>
  <c r="FP177" i="6"/>
  <c r="JH177" i="6"/>
  <c r="IX177" i="6"/>
  <c r="IO177" i="6"/>
  <c r="HQ177" i="6"/>
  <c r="HE177" i="6"/>
  <c r="GB177" i="6"/>
  <c r="FO177" i="6"/>
  <c r="FC177" i="6"/>
  <c r="EP177" i="6"/>
  <c r="ED177" i="6"/>
  <c r="DS177" i="6"/>
  <c r="DJ177" i="6"/>
  <c r="CZ177" i="6"/>
  <c r="CO177" i="6"/>
  <c r="CF177" i="6"/>
  <c r="BW177" i="6"/>
  <c r="BM177" i="6"/>
  <c r="BC177" i="6"/>
  <c r="AT177" i="6"/>
  <c r="AK177" i="6"/>
  <c r="AB177" i="6"/>
  <c r="R177" i="6"/>
  <c r="JF177" i="6"/>
  <c r="IW177" i="6"/>
  <c r="IN177" i="6"/>
  <c r="IC177" i="6"/>
  <c r="HP177" i="6"/>
  <c r="HD177" i="6"/>
  <c r="GJ177" i="6"/>
  <c r="GA177" i="6"/>
  <c r="FN177" i="6"/>
  <c r="EZ177" i="6"/>
  <c r="EM177" i="6"/>
  <c r="EC177" i="6"/>
  <c r="DR177" i="6"/>
  <c r="DI177" i="6"/>
  <c r="CY177" i="6"/>
  <c r="CN177" i="6"/>
  <c r="CE177" i="6"/>
  <c r="BU177" i="6"/>
  <c r="BL177" i="6"/>
  <c r="BB177" i="6"/>
  <c r="AS177" i="6"/>
  <c r="AJ177" i="6"/>
  <c r="Z177" i="6"/>
  <c r="Q177" i="6"/>
  <c r="JD177" i="6"/>
  <c r="IT177" i="6"/>
  <c r="HX177" i="6"/>
  <c r="HM177" i="6"/>
  <c r="HB177" i="6"/>
  <c r="GS177" i="6"/>
  <c r="GH177" i="6"/>
  <c r="FV177" i="6"/>
  <c r="FJ177" i="6"/>
  <c r="EX177" i="6"/>
  <c r="EK177" i="6"/>
  <c r="DY177" i="6"/>
  <c r="DP177" i="6"/>
  <c r="DG177" i="6"/>
  <c r="CW177" i="6"/>
  <c r="CL177" i="6"/>
  <c r="CC177" i="6"/>
  <c r="BS177" i="6"/>
  <c r="BJ177" i="6"/>
  <c r="AZ177" i="6"/>
  <c r="AQ177" i="6"/>
  <c r="AG177" i="6"/>
  <c r="X177" i="6"/>
  <c r="IS177" i="6"/>
  <c r="HA177" i="6"/>
  <c r="FM177" i="6"/>
  <c r="EL177" i="6"/>
  <c r="DQ177" i="6"/>
  <c r="CX177" i="6"/>
  <c r="CD177" i="6"/>
  <c r="BK177" i="6"/>
  <c r="AR177" i="6"/>
  <c r="Y177" i="6"/>
  <c r="IM177" i="6"/>
  <c r="FG177" i="6"/>
  <c r="EJ177" i="6"/>
  <c r="DO177" i="6"/>
  <c r="CV177" i="6"/>
  <c r="CB177" i="6"/>
  <c r="BH177" i="6"/>
  <c r="AP177" i="6"/>
  <c r="W177" i="6"/>
  <c r="IJ177" i="6"/>
  <c r="GP177" i="6"/>
  <c r="FF177" i="6"/>
  <c r="EG177" i="6"/>
  <c r="DN177" i="6"/>
  <c r="CS177" i="6"/>
  <c r="BZ177" i="6"/>
  <c r="BG177" i="6"/>
  <c r="AO177" i="6"/>
  <c r="V177" i="6"/>
  <c r="HZ177" i="6"/>
  <c r="GI177" i="6"/>
  <c r="FD177" i="6"/>
  <c r="EE177" i="6"/>
  <c r="DK177" i="6"/>
  <c r="CP177" i="6"/>
  <c r="BX177" i="6"/>
  <c r="BE177" i="6"/>
  <c r="AL177" i="6"/>
  <c r="HW177" i="6"/>
  <c r="GG177" i="6"/>
  <c r="EY177" i="6"/>
  <c r="DZ177" i="6"/>
  <c r="CM177" i="6"/>
  <c r="BT177" i="6"/>
  <c r="BA177" i="6"/>
  <c r="AH177" i="6"/>
  <c r="P177" i="6"/>
  <c r="IV177" i="6"/>
  <c r="HC177" i="6"/>
  <c r="FT177" i="6"/>
  <c r="EQ177" i="6"/>
  <c r="DT177" i="6"/>
  <c r="DB177" i="6"/>
  <c r="CG177" i="6"/>
  <c r="BO177" i="6"/>
  <c r="AU177" i="6"/>
  <c r="AC177" i="6"/>
  <c r="EW177" i="6"/>
  <c r="BR177" i="6"/>
  <c r="ES177" i="6"/>
  <c r="BQ177" i="6"/>
  <c r="JE177" i="6"/>
  <c r="DX177" i="6"/>
  <c r="AY177" i="6"/>
  <c r="JC177" i="6"/>
  <c r="DW177" i="6"/>
  <c r="AW177" i="6"/>
  <c r="HO177" i="6"/>
  <c r="DF177" i="6"/>
  <c r="AF177" i="6"/>
  <c r="FU177" i="6"/>
  <c r="CI177" i="6"/>
  <c r="HL177" i="6"/>
  <c r="FY177" i="6"/>
  <c r="CJ177" i="6"/>
  <c r="AE177" i="6"/>
  <c r="N177" i="6"/>
  <c r="JF34" i="6"/>
  <c r="IW34" i="6"/>
  <c r="IN34" i="6"/>
  <c r="IC34" i="6"/>
  <c r="HP34" i="6"/>
  <c r="HD34" i="6"/>
  <c r="GJ34" i="6"/>
  <c r="GA34" i="6"/>
  <c r="FN34" i="6"/>
  <c r="EZ34" i="6"/>
  <c r="EM34" i="6"/>
  <c r="EC34" i="6"/>
  <c r="DR34" i="6"/>
  <c r="DI34" i="6"/>
  <c r="CY34" i="6"/>
  <c r="CN34" i="6"/>
  <c r="CE34" i="6"/>
  <c r="BU34" i="6"/>
  <c r="BL34" i="6"/>
  <c r="BB34" i="6"/>
  <c r="AS34" i="6"/>
  <c r="AJ34" i="6"/>
  <c r="Z34" i="6"/>
  <c r="Q34" i="6"/>
  <c r="JE34" i="6"/>
  <c r="IV34" i="6"/>
  <c r="IM34" i="6"/>
  <c r="HZ34" i="6"/>
  <c r="HO34" i="6"/>
  <c r="HC34" i="6"/>
  <c r="GI34" i="6"/>
  <c r="FY34" i="6"/>
  <c r="FM34" i="6"/>
  <c r="EY34" i="6"/>
  <c r="EL34" i="6"/>
  <c r="DZ34" i="6"/>
  <c r="DQ34" i="6"/>
  <c r="CX34" i="6"/>
  <c r="CM34" i="6"/>
  <c r="CD34" i="6"/>
  <c r="BT34" i="6"/>
  <c r="BK34" i="6"/>
  <c r="BA34" i="6"/>
  <c r="AR34" i="6"/>
  <c r="AH34" i="6"/>
  <c r="Y34" i="6"/>
  <c r="P34" i="6"/>
  <c r="JD34" i="6"/>
  <c r="IT34" i="6"/>
  <c r="HX34" i="6"/>
  <c r="HM34" i="6"/>
  <c r="HB34" i="6"/>
  <c r="GS34" i="6"/>
  <c r="GH34" i="6"/>
  <c r="FV34" i="6"/>
  <c r="FJ34" i="6"/>
  <c r="EX34" i="6"/>
  <c r="EK34" i="6"/>
  <c r="DY34" i="6"/>
  <c r="DP34" i="6"/>
  <c r="DG34" i="6"/>
  <c r="CW34" i="6"/>
  <c r="CL34" i="6"/>
  <c r="CC34" i="6"/>
  <c r="BS34" i="6"/>
  <c r="BJ34" i="6"/>
  <c r="AZ34" i="6"/>
  <c r="AQ34" i="6"/>
  <c r="AG34" i="6"/>
  <c r="X34" i="6"/>
  <c r="JC34" i="6"/>
  <c r="IS34" i="6"/>
  <c r="IJ34" i="6"/>
  <c r="HW34" i="6"/>
  <c r="HL34" i="6"/>
  <c r="HA34" i="6"/>
  <c r="GP34" i="6"/>
  <c r="GG34" i="6"/>
  <c r="FU34" i="6"/>
  <c r="FG34" i="6"/>
  <c r="EW34" i="6"/>
  <c r="EJ34" i="6"/>
  <c r="DX34" i="6"/>
  <c r="DO34" i="6"/>
  <c r="DF34" i="6"/>
  <c r="CV34" i="6"/>
  <c r="CJ34" i="6"/>
  <c r="CB34" i="6"/>
  <c r="BR34" i="6"/>
  <c r="BH34" i="6"/>
  <c r="AY34" i="6"/>
  <c r="AP34" i="6"/>
  <c r="AF34" i="6"/>
  <c r="W34" i="6"/>
  <c r="JK34" i="6"/>
  <c r="JB34" i="6"/>
  <c r="IR34" i="6"/>
  <c r="II34" i="6"/>
  <c r="HU34" i="6"/>
  <c r="HK34" i="6"/>
  <c r="GO34" i="6"/>
  <c r="GF34" i="6"/>
  <c r="FT34" i="6"/>
  <c r="FF34" i="6"/>
  <c r="ES34" i="6"/>
  <c r="EG34" i="6"/>
  <c r="DW34" i="6"/>
  <c r="DN34" i="6"/>
  <c r="CS34" i="6"/>
  <c r="CI34" i="6"/>
  <c r="BZ34" i="6"/>
  <c r="BQ34" i="6"/>
  <c r="BG34" i="6"/>
  <c r="AW34" i="6"/>
  <c r="AO34" i="6"/>
  <c r="AE34" i="6"/>
  <c r="V34" i="6"/>
  <c r="JH34" i="6"/>
  <c r="IX34" i="6"/>
  <c r="IO34" i="6"/>
  <c r="HQ34" i="6"/>
  <c r="HE34" i="6"/>
  <c r="GB34" i="6"/>
  <c r="FO34" i="6"/>
  <c r="FC34" i="6"/>
  <c r="EP34" i="6"/>
  <c r="ED34" i="6"/>
  <c r="DS34" i="6"/>
  <c r="DJ34" i="6"/>
  <c r="CZ34" i="6"/>
  <c r="CO34" i="6"/>
  <c r="CF34" i="6"/>
  <c r="BW34" i="6"/>
  <c r="BM34" i="6"/>
  <c r="BC34" i="6"/>
  <c r="AT34" i="6"/>
  <c r="AK34" i="6"/>
  <c r="AB34" i="6"/>
  <c r="R34" i="6"/>
  <c r="JJ34" i="6"/>
  <c r="HT34" i="6"/>
  <c r="EF34" i="6"/>
  <c r="CR34" i="6"/>
  <c r="BF34" i="6"/>
  <c r="JI34" i="6"/>
  <c r="HS34" i="6"/>
  <c r="GC34" i="6"/>
  <c r="EE34" i="6"/>
  <c r="CP34" i="6"/>
  <c r="BE34" i="6"/>
  <c r="IZ34" i="6"/>
  <c r="HJ34" i="6"/>
  <c r="FS34" i="6"/>
  <c r="DV34" i="6"/>
  <c r="CH34" i="6"/>
  <c r="AV34" i="6"/>
  <c r="IY34" i="6"/>
  <c r="HG34" i="6"/>
  <c r="FP34" i="6"/>
  <c r="DT34" i="6"/>
  <c r="CG34" i="6"/>
  <c r="AU34" i="6"/>
  <c r="N34" i="6"/>
  <c r="IQ34" i="6"/>
  <c r="GX34" i="6"/>
  <c r="FE34" i="6"/>
  <c r="DM34" i="6"/>
  <c r="BY34" i="6"/>
  <c r="AM34" i="6"/>
  <c r="IP34" i="6"/>
  <c r="GW34" i="6"/>
  <c r="FD34" i="6"/>
  <c r="DK34" i="6"/>
  <c r="BX34" i="6"/>
  <c r="AL34" i="6"/>
  <c r="IH34" i="6"/>
  <c r="GN34" i="6"/>
  <c r="ER34" i="6"/>
  <c r="DC34" i="6"/>
  <c r="BP34" i="6"/>
  <c r="AD34" i="6"/>
  <c r="IG34" i="6"/>
  <c r="EQ34" i="6"/>
  <c r="DB34" i="6"/>
  <c r="BO34" i="6"/>
  <c r="AC34" i="6"/>
  <c r="JK66" i="6"/>
  <c r="JB66" i="6"/>
  <c r="IR66" i="6"/>
  <c r="II66" i="6"/>
  <c r="HU66" i="6"/>
  <c r="HK66" i="6"/>
  <c r="GO66" i="6"/>
  <c r="GF66" i="6"/>
  <c r="FT66" i="6"/>
  <c r="FF66" i="6"/>
  <c r="ES66" i="6"/>
  <c r="EG66" i="6"/>
  <c r="DW66" i="6"/>
  <c r="DN66" i="6"/>
  <c r="CS66" i="6"/>
  <c r="CI66" i="6"/>
  <c r="BZ66" i="6"/>
  <c r="BQ66" i="6"/>
  <c r="BG66" i="6"/>
  <c r="AW66" i="6"/>
  <c r="AO66" i="6"/>
  <c r="AE66" i="6"/>
  <c r="V66" i="6"/>
  <c r="JJ66" i="6"/>
  <c r="IZ66" i="6"/>
  <c r="IQ66" i="6"/>
  <c r="IH66" i="6"/>
  <c r="HT66" i="6"/>
  <c r="HJ66" i="6"/>
  <c r="GX66" i="6"/>
  <c r="GN66" i="6"/>
  <c r="FS66" i="6"/>
  <c r="FE66" i="6"/>
  <c r="ER66" i="6"/>
  <c r="EF66" i="6"/>
  <c r="DV66" i="6"/>
  <c r="DM66" i="6"/>
  <c r="DC66" i="6"/>
  <c r="CR66" i="6"/>
  <c r="CH66" i="6"/>
  <c r="BY66" i="6"/>
  <c r="BP66" i="6"/>
  <c r="BF66" i="6"/>
  <c r="AV66" i="6"/>
  <c r="AM66" i="6"/>
  <c r="AD66" i="6"/>
  <c r="JI66" i="6"/>
  <c r="IY66" i="6"/>
  <c r="IP66" i="6"/>
  <c r="IG66" i="6"/>
  <c r="HS66" i="6"/>
  <c r="HG66" i="6"/>
  <c r="GW66" i="6"/>
  <c r="GC66" i="6"/>
  <c r="FP66" i="6"/>
  <c r="FD66" i="6"/>
  <c r="EQ66" i="6"/>
  <c r="EE66" i="6"/>
  <c r="DT66" i="6"/>
  <c r="DK66" i="6"/>
  <c r="DB66" i="6"/>
  <c r="CP66" i="6"/>
  <c r="CG66" i="6"/>
  <c r="BX66" i="6"/>
  <c r="BO66" i="6"/>
  <c r="BE66" i="6"/>
  <c r="AU66" i="6"/>
  <c r="AL66" i="6"/>
  <c r="AC66" i="6"/>
  <c r="JH66" i="6"/>
  <c r="IX66" i="6"/>
  <c r="IO66" i="6"/>
  <c r="HQ66" i="6"/>
  <c r="HE66" i="6"/>
  <c r="GB66" i="6"/>
  <c r="FO66" i="6"/>
  <c r="FC66" i="6"/>
  <c r="EP66" i="6"/>
  <c r="ED66" i="6"/>
  <c r="DS66" i="6"/>
  <c r="DJ66" i="6"/>
  <c r="CZ66" i="6"/>
  <c r="CO66" i="6"/>
  <c r="CF66" i="6"/>
  <c r="BW66" i="6"/>
  <c r="BM66" i="6"/>
  <c r="BC66" i="6"/>
  <c r="AT66" i="6"/>
  <c r="AK66" i="6"/>
  <c r="AB66" i="6"/>
  <c r="R66" i="6"/>
  <c r="JF66" i="6"/>
  <c r="IW66" i="6"/>
  <c r="IN66" i="6"/>
  <c r="IC66" i="6"/>
  <c r="HP66" i="6"/>
  <c r="HD66" i="6"/>
  <c r="GJ66" i="6"/>
  <c r="GA66" i="6"/>
  <c r="FN66" i="6"/>
  <c r="EZ66" i="6"/>
  <c r="EM66" i="6"/>
  <c r="EC66" i="6"/>
  <c r="DR66" i="6"/>
  <c r="DI66" i="6"/>
  <c r="CY66" i="6"/>
  <c r="CN66" i="6"/>
  <c r="CE66" i="6"/>
  <c r="BU66" i="6"/>
  <c r="BL66" i="6"/>
  <c r="BB66" i="6"/>
  <c r="AS66" i="6"/>
  <c r="AJ66" i="6"/>
  <c r="Z66" i="6"/>
  <c r="Q66" i="6"/>
  <c r="JC66" i="6"/>
  <c r="IS66" i="6"/>
  <c r="IJ66" i="6"/>
  <c r="HW66" i="6"/>
  <c r="HL66" i="6"/>
  <c r="HA66" i="6"/>
  <c r="GP66" i="6"/>
  <c r="GG66" i="6"/>
  <c r="FU66" i="6"/>
  <c r="FG66" i="6"/>
  <c r="EW66" i="6"/>
  <c r="EJ66" i="6"/>
  <c r="DX66" i="6"/>
  <c r="DO66" i="6"/>
  <c r="DF66" i="6"/>
  <c r="CV66" i="6"/>
  <c r="CJ66" i="6"/>
  <c r="CB66" i="6"/>
  <c r="BR66" i="6"/>
  <c r="BH66" i="6"/>
  <c r="AY66" i="6"/>
  <c r="AP66" i="6"/>
  <c r="AF66" i="6"/>
  <c r="W66" i="6"/>
  <c r="HZ66" i="6"/>
  <c r="GI66" i="6"/>
  <c r="EL66" i="6"/>
  <c r="CX66" i="6"/>
  <c r="BK66" i="6"/>
  <c r="Y66" i="6"/>
  <c r="HX66" i="6"/>
  <c r="GH66" i="6"/>
  <c r="EK66" i="6"/>
  <c r="CW66" i="6"/>
  <c r="BJ66" i="6"/>
  <c r="X66" i="6"/>
  <c r="JE66" i="6"/>
  <c r="HO66" i="6"/>
  <c r="FY66" i="6"/>
  <c r="DZ66" i="6"/>
  <c r="CM66" i="6"/>
  <c r="BA66" i="6"/>
  <c r="P66" i="6"/>
  <c r="JD66" i="6"/>
  <c r="HM66" i="6"/>
  <c r="FV66" i="6"/>
  <c r="DY66" i="6"/>
  <c r="CL66" i="6"/>
  <c r="AZ66" i="6"/>
  <c r="IV66" i="6"/>
  <c r="HC66" i="6"/>
  <c r="FM66" i="6"/>
  <c r="DQ66" i="6"/>
  <c r="CD66" i="6"/>
  <c r="AR66" i="6"/>
  <c r="IT66" i="6"/>
  <c r="HB66" i="6"/>
  <c r="FJ66" i="6"/>
  <c r="DP66" i="6"/>
  <c r="CC66" i="6"/>
  <c r="AQ66" i="6"/>
  <c r="GS66" i="6"/>
  <c r="EX66" i="6"/>
  <c r="DG66" i="6"/>
  <c r="BS66" i="6"/>
  <c r="AG66" i="6"/>
  <c r="EY66" i="6"/>
  <c r="BT66" i="6"/>
  <c r="AH66" i="6"/>
  <c r="IM66" i="6"/>
  <c r="N66" i="6"/>
  <c r="JJ114" i="6"/>
  <c r="IZ114" i="6"/>
  <c r="IQ114" i="6"/>
  <c r="IH114" i="6"/>
  <c r="HT114" i="6"/>
  <c r="HJ114" i="6"/>
  <c r="GX114" i="6"/>
  <c r="GN114" i="6"/>
  <c r="FS114" i="6"/>
  <c r="FE114" i="6"/>
  <c r="ER114" i="6"/>
  <c r="EF114" i="6"/>
  <c r="DV114" i="6"/>
  <c r="DM114" i="6"/>
  <c r="DC114" i="6"/>
  <c r="CR114" i="6"/>
  <c r="CH114" i="6"/>
  <c r="BY114" i="6"/>
  <c r="BP114" i="6"/>
  <c r="BF114" i="6"/>
  <c r="AV114" i="6"/>
  <c r="AM114" i="6"/>
  <c r="AD114" i="6"/>
  <c r="JI114" i="6"/>
  <c r="IY114" i="6"/>
  <c r="IP114" i="6"/>
  <c r="IG114" i="6"/>
  <c r="HS114" i="6"/>
  <c r="HG114" i="6"/>
  <c r="GW114" i="6"/>
  <c r="GC114" i="6"/>
  <c r="FP114" i="6"/>
  <c r="FD114" i="6"/>
  <c r="EQ114" i="6"/>
  <c r="EE114" i="6"/>
  <c r="DT114" i="6"/>
  <c r="DK114" i="6"/>
  <c r="DB114" i="6"/>
  <c r="CP114" i="6"/>
  <c r="CG114" i="6"/>
  <c r="BX114" i="6"/>
  <c r="BO114" i="6"/>
  <c r="BE114" i="6"/>
  <c r="AU114" i="6"/>
  <c r="AL114" i="6"/>
  <c r="AC114" i="6"/>
  <c r="JH114" i="6"/>
  <c r="IX114" i="6"/>
  <c r="IO114" i="6"/>
  <c r="HQ114" i="6"/>
  <c r="HE114" i="6"/>
  <c r="GB114" i="6"/>
  <c r="FO114" i="6"/>
  <c r="FC114" i="6"/>
  <c r="EP114" i="6"/>
  <c r="ED114" i="6"/>
  <c r="DS114" i="6"/>
  <c r="DJ114" i="6"/>
  <c r="CZ114" i="6"/>
  <c r="CO114" i="6"/>
  <c r="CF114" i="6"/>
  <c r="BW114" i="6"/>
  <c r="BM114" i="6"/>
  <c r="BC114" i="6"/>
  <c r="AT114" i="6"/>
  <c r="AK114" i="6"/>
  <c r="AB114" i="6"/>
  <c r="R114" i="6"/>
  <c r="JF114" i="6"/>
  <c r="IW114" i="6"/>
  <c r="IN114" i="6"/>
  <c r="IC114" i="6"/>
  <c r="HP114" i="6"/>
  <c r="HD114" i="6"/>
  <c r="GJ114" i="6"/>
  <c r="GA114" i="6"/>
  <c r="FN114" i="6"/>
  <c r="EZ114" i="6"/>
  <c r="EM114" i="6"/>
  <c r="EC114" i="6"/>
  <c r="DR114" i="6"/>
  <c r="DI114" i="6"/>
  <c r="CY114" i="6"/>
  <c r="CN114" i="6"/>
  <c r="CE114" i="6"/>
  <c r="BU114" i="6"/>
  <c r="BL114" i="6"/>
  <c r="BB114" i="6"/>
  <c r="AS114" i="6"/>
  <c r="AJ114" i="6"/>
  <c r="Z114" i="6"/>
  <c r="Q114" i="6"/>
  <c r="JE114" i="6"/>
  <c r="IV114" i="6"/>
  <c r="IM114" i="6"/>
  <c r="HZ114" i="6"/>
  <c r="HO114" i="6"/>
  <c r="HC114" i="6"/>
  <c r="GI114" i="6"/>
  <c r="FY114" i="6"/>
  <c r="FM114" i="6"/>
  <c r="EY114" i="6"/>
  <c r="EL114" i="6"/>
  <c r="DZ114" i="6"/>
  <c r="DQ114" i="6"/>
  <c r="CX114" i="6"/>
  <c r="CM114" i="6"/>
  <c r="CD114" i="6"/>
  <c r="BT114" i="6"/>
  <c r="BK114" i="6"/>
  <c r="BA114" i="6"/>
  <c r="AR114" i="6"/>
  <c r="AH114" i="6"/>
  <c r="Y114" i="6"/>
  <c r="P114" i="6"/>
  <c r="JK114" i="6"/>
  <c r="JB114" i="6"/>
  <c r="IR114" i="6"/>
  <c r="II114" i="6"/>
  <c r="HU114" i="6"/>
  <c r="HK114" i="6"/>
  <c r="GO114" i="6"/>
  <c r="GF114" i="6"/>
  <c r="FT114" i="6"/>
  <c r="FF114" i="6"/>
  <c r="ES114" i="6"/>
  <c r="EG114" i="6"/>
  <c r="DW114" i="6"/>
  <c r="DN114" i="6"/>
  <c r="CS114" i="6"/>
  <c r="CI114" i="6"/>
  <c r="BZ114" i="6"/>
  <c r="BQ114" i="6"/>
  <c r="BG114" i="6"/>
  <c r="AW114" i="6"/>
  <c r="AO114" i="6"/>
  <c r="AE114" i="6"/>
  <c r="V114" i="6"/>
  <c r="HX114" i="6"/>
  <c r="GH114" i="6"/>
  <c r="EK114" i="6"/>
  <c r="CW114" i="6"/>
  <c r="BJ114" i="6"/>
  <c r="X114" i="6"/>
  <c r="HW114" i="6"/>
  <c r="GG114" i="6"/>
  <c r="EJ114" i="6"/>
  <c r="CV114" i="6"/>
  <c r="BH114" i="6"/>
  <c r="W114" i="6"/>
  <c r="JD114" i="6"/>
  <c r="HM114" i="6"/>
  <c r="FV114" i="6"/>
  <c r="DY114" i="6"/>
  <c r="CL114" i="6"/>
  <c r="AZ114" i="6"/>
  <c r="JC114" i="6"/>
  <c r="HL114" i="6"/>
  <c r="FU114" i="6"/>
  <c r="DX114" i="6"/>
  <c r="CJ114" i="6"/>
  <c r="AY114" i="6"/>
  <c r="IT114" i="6"/>
  <c r="HB114" i="6"/>
  <c r="FJ114" i="6"/>
  <c r="DP114" i="6"/>
  <c r="CC114" i="6"/>
  <c r="AQ114" i="6"/>
  <c r="IJ114" i="6"/>
  <c r="GP114" i="6"/>
  <c r="EW114" i="6"/>
  <c r="DF114" i="6"/>
  <c r="BR114" i="6"/>
  <c r="AF114" i="6"/>
  <c r="IS114" i="6"/>
  <c r="CB114" i="6"/>
  <c r="BS114" i="6"/>
  <c r="HA114" i="6"/>
  <c r="AP114" i="6"/>
  <c r="GS114" i="6"/>
  <c r="AG114" i="6"/>
  <c r="FG114" i="6"/>
  <c r="EX114" i="6"/>
  <c r="DG114" i="6"/>
  <c r="DO114" i="6"/>
  <c r="N114" i="6"/>
  <c r="JD162" i="6"/>
  <c r="IT162" i="6"/>
  <c r="HX162" i="6"/>
  <c r="HM162" i="6"/>
  <c r="HB162" i="6"/>
  <c r="GS162" i="6"/>
  <c r="GH162" i="6"/>
  <c r="FV162" i="6"/>
  <c r="FJ162" i="6"/>
  <c r="EX162" i="6"/>
  <c r="EK162" i="6"/>
  <c r="DY162" i="6"/>
  <c r="DP162" i="6"/>
  <c r="DG162" i="6"/>
  <c r="CW162" i="6"/>
  <c r="CL162" i="6"/>
  <c r="CC162" i="6"/>
  <c r="BS162" i="6"/>
  <c r="BJ162" i="6"/>
  <c r="AZ162" i="6"/>
  <c r="AQ162" i="6"/>
  <c r="AG162" i="6"/>
  <c r="X162" i="6"/>
  <c r="JC162" i="6"/>
  <c r="IS162" i="6"/>
  <c r="IJ162" i="6"/>
  <c r="HW162" i="6"/>
  <c r="HL162" i="6"/>
  <c r="HA162" i="6"/>
  <c r="GP162" i="6"/>
  <c r="GG162" i="6"/>
  <c r="FU162" i="6"/>
  <c r="FG162" i="6"/>
  <c r="EW162" i="6"/>
  <c r="EJ162" i="6"/>
  <c r="DX162" i="6"/>
  <c r="DO162" i="6"/>
  <c r="DF162" i="6"/>
  <c r="CV162" i="6"/>
  <c r="CJ162" i="6"/>
  <c r="CB162" i="6"/>
  <c r="BR162" i="6"/>
  <c r="BH162" i="6"/>
  <c r="AY162" i="6"/>
  <c r="AP162" i="6"/>
  <c r="AF162" i="6"/>
  <c r="W162" i="6"/>
  <c r="JK162" i="6"/>
  <c r="JB162" i="6"/>
  <c r="IR162" i="6"/>
  <c r="II162" i="6"/>
  <c r="HU162" i="6"/>
  <c r="HK162" i="6"/>
  <c r="GO162" i="6"/>
  <c r="GF162" i="6"/>
  <c r="FT162" i="6"/>
  <c r="FF162" i="6"/>
  <c r="ES162" i="6"/>
  <c r="EG162" i="6"/>
  <c r="DW162" i="6"/>
  <c r="DN162" i="6"/>
  <c r="CS162" i="6"/>
  <c r="CI162" i="6"/>
  <c r="BZ162" i="6"/>
  <c r="BQ162" i="6"/>
  <c r="BG162" i="6"/>
  <c r="AW162" i="6"/>
  <c r="AO162" i="6"/>
  <c r="AE162" i="6"/>
  <c r="V162" i="6"/>
  <c r="JJ162" i="6"/>
  <c r="IZ162" i="6"/>
  <c r="IQ162" i="6"/>
  <c r="IH162" i="6"/>
  <c r="HT162" i="6"/>
  <c r="HJ162" i="6"/>
  <c r="GX162" i="6"/>
  <c r="GN162" i="6"/>
  <c r="FS162" i="6"/>
  <c r="FE162" i="6"/>
  <c r="ER162" i="6"/>
  <c r="EF162" i="6"/>
  <c r="DV162" i="6"/>
  <c r="DM162" i="6"/>
  <c r="DC162" i="6"/>
  <c r="CR162" i="6"/>
  <c r="CH162" i="6"/>
  <c r="BY162" i="6"/>
  <c r="BP162" i="6"/>
  <c r="BF162" i="6"/>
  <c r="AV162" i="6"/>
  <c r="AM162" i="6"/>
  <c r="AD162" i="6"/>
  <c r="JI162" i="6"/>
  <c r="IY162" i="6"/>
  <c r="IP162" i="6"/>
  <c r="IG162" i="6"/>
  <c r="HS162" i="6"/>
  <c r="HG162" i="6"/>
  <c r="GW162" i="6"/>
  <c r="GC162" i="6"/>
  <c r="FP162" i="6"/>
  <c r="FD162" i="6"/>
  <c r="EQ162" i="6"/>
  <c r="EE162" i="6"/>
  <c r="DT162" i="6"/>
  <c r="DK162" i="6"/>
  <c r="DB162" i="6"/>
  <c r="CP162" i="6"/>
  <c r="CG162" i="6"/>
  <c r="BX162" i="6"/>
  <c r="BO162" i="6"/>
  <c r="BE162" i="6"/>
  <c r="AU162" i="6"/>
  <c r="AL162" i="6"/>
  <c r="AC162" i="6"/>
  <c r="JE162" i="6"/>
  <c r="IV162" i="6"/>
  <c r="IM162" i="6"/>
  <c r="HZ162" i="6"/>
  <c r="HO162" i="6"/>
  <c r="HC162" i="6"/>
  <c r="GI162" i="6"/>
  <c r="FY162" i="6"/>
  <c r="FM162" i="6"/>
  <c r="EY162" i="6"/>
  <c r="EL162" i="6"/>
  <c r="DZ162" i="6"/>
  <c r="DQ162" i="6"/>
  <c r="CX162" i="6"/>
  <c r="CM162" i="6"/>
  <c r="CD162" i="6"/>
  <c r="BT162" i="6"/>
  <c r="BK162" i="6"/>
  <c r="BA162" i="6"/>
  <c r="AR162" i="6"/>
  <c r="AH162" i="6"/>
  <c r="Y162" i="6"/>
  <c r="P162" i="6"/>
  <c r="IO162" i="6"/>
  <c r="FC162" i="6"/>
  <c r="DJ162" i="6"/>
  <c r="BW162" i="6"/>
  <c r="AK162" i="6"/>
  <c r="IN162" i="6"/>
  <c r="EZ162" i="6"/>
  <c r="DI162" i="6"/>
  <c r="BU162" i="6"/>
  <c r="AJ162" i="6"/>
  <c r="EP162" i="6"/>
  <c r="CZ162" i="6"/>
  <c r="BM162" i="6"/>
  <c r="AB162" i="6"/>
  <c r="IC162" i="6"/>
  <c r="GJ162" i="6"/>
  <c r="EM162" i="6"/>
  <c r="CY162" i="6"/>
  <c r="BL162" i="6"/>
  <c r="Z162" i="6"/>
  <c r="JH162" i="6"/>
  <c r="HQ162" i="6"/>
  <c r="GB162" i="6"/>
  <c r="ED162" i="6"/>
  <c r="CO162" i="6"/>
  <c r="BC162" i="6"/>
  <c r="R162" i="6"/>
  <c r="JF162" i="6"/>
  <c r="HP162" i="6"/>
  <c r="GA162" i="6"/>
  <c r="EC162" i="6"/>
  <c r="CN162" i="6"/>
  <c r="BB162" i="6"/>
  <c r="Q162" i="6"/>
  <c r="IW162" i="6"/>
  <c r="HD162" i="6"/>
  <c r="FN162" i="6"/>
  <c r="DR162" i="6"/>
  <c r="CE162" i="6"/>
  <c r="AS162" i="6"/>
  <c r="HE162" i="6"/>
  <c r="FO162" i="6"/>
  <c r="DS162" i="6"/>
  <c r="CF162" i="6"/>
  <c r="AT162" i="6"/>
  <c r="IX162" i="6"/>
  <c r="N162" i="6"/>
  <c r="JJ6" i="6"/>
  <c r="IZ6" i="6"/>
  <c r="IQ6" i="6"/>
  <c r="IH6" i="6"/>
  <c r="HT6" i="6"/>
  <c r="HJ6" i="6"/>
  <c r="GX6" i="6"/>
  <c r="GN6" i="6"/>
  <c r="FS6" i="6"/>
  <c r="FE6" i="6"/>
  <c r="ER6" i="6"/>
  <c r="EF6" i="6"/>
  <c r="DV6" i="6"/>
  <c r="DM6" i="6"/>
  <c r="DC6" i="6"/>
  <c r="CR6" i="6"/>
  <c r="CH6" i="6"/>
  <c r="BY6" i="6"/>
  <c r="BP6" i="6"/>
  <c r="BF6" i="6"/>
  <c r="AV6" i="6"/>
  <c r="AM6" i="6"/>
  <c r="AD6" i="6"/>
  <c r="JI6" i="6"/>
  <c r="IY6" i="6"/>
  <c r="IP6" i="6"/>
  <c r="IG6" i="6"/>
  <c r="HS6" i="6"/>
  <c r="HG6" i="6"/>
  <c r="GW6" i="6"/>
  <c r="GC6" i="6"/>
  <c r="FP6" i="6"/>
  <c r="FD6" i="6"/>
  <c r="EQ6" i="6"/>
  <c r="EE6" i="6"/>
  <c r="DT6" i="6"/>
  <c r="DK6" i="6"/>
  <c r="DB6" i="6"/>
  <c r="CP6" i="6"/>
  <c r="CG6" i="6"/>
  <c r="BX6" i="6"/>
  <c r="BO6" i="6"/>
  <c r="BE6" i="6"/>
  <c r="AU6" i="6"/>
  <c r="AL6" i="6"/>
  <c r="AC6" i="6"/>
  <c r="JH6" i="6"/>
  <c r="IX6" i="6"/>
  <c r="IO6" i="6"/>
  <c r="HQ6" i="6"/>
  <c r="HE6" i="6"/>
  <c r="GB6" i="6"/>
  <c r="FO6" i="6"/>
  <c r="FC6" i="6"/>
  <c r="EP6" i="6"/>
  <c r="ED6" i="6"/>
  <c r="DS6" i="6"/>
  <c r="DJ6" i="6"/>
  <c r="CZ6" i="6"/>
  <c r="CO6" i="6"/>
  <c r="CF6" i="6"/>
  <c r="BW6" i="6"/>
  <c r="BM6" i="6"/>
  <c r="BC6" i="6"/>
  <c r="AT6" i="6"/>
  <c r="AK6" i="6"/>
  <c r="AB6" i="6"/>
  <c r="R6" i="6"/>
  <c r="JF6" i="6"/>
  <c r="IW6" i="6"/>
  <c r="IN6" i="6"/>
  <c r="IC6" i="6"/>
  <c r="HP6" i="6"/>
  <c r="HD6" i="6"/>
  <c r="GJ6" i="6"/>
  <c r="GA6" i="6"/>
  <c r="FN6" i="6"/>
  <c r="EZ6" i="6"/>
  <c r="EM6" i="6"/>
  <c r="EC6" i="6"/>
  <c r="DR6" i="6"/>
  <c r="DI6" i="6"/>
  <c r="CY6" i="6"/>
  <c r="CN6" i="6"/>
  <c r="CE6" i="6"/>
  <c r="BU6" i="6"/>
  <c r="BL6" i="6"/>
  <c r="BB6" i="6"/>
  <c r="AS6" i="6"/>
  <c r="AJ6" i="6"/>
  <c r="Z6" i="6"/>
  <c r="Q6" i="6"/>
  <c r="JE6" i="6"/>
  <c r="IV6" i="6"/>
  <c r="IM6" i="6"/>
  <c r="HZ6" i="6"/>
  <c r="HO6" i="6"/>
  <c r="HC6" i="6"/>
  <c r="GI6" i="6"/>
  <c r="FY6" i="6"/>
  <c r="FM6" i="6"/>
  <c r="EY6" i="6"/>
  <c r="EL6" i="6"/>
  <c r="DZ6" i="6"/>
  <c r="DQ6" i="6"/>
  <c r="CX6" i="6"/>
  <c r="CM6" i="6"/>
  <c r="CD6" i="6"/>
  <c r="BT6" i="6"/>
  <c r="BK6" i="6"/>
  <c r="BA6" i="6"/>
  <c r="AR6" i="6"/>
  <c r="AH6" i="6"/>
  <c r="Y6" i="6"/>
  <c r="P6" i="6"/>
  <c r="JD6" i="6"/>
  <c r="IT6" i="6"/>
  <c r="HX6" i="6"/>
  <c r="HM6" i="6"/>
  <c r="HB6" i="6"/>
  <c r="GS6" i="6"/>
  <c r="GH6" i="6"/>
  <c r="FV6" i="6"/>
  <c r="FJ6" i="6"/>
  <c r="EX6" i="6"/>
  <c r="EK6" i="6"/>
  <c r="DY6" i="6"/>
  <c r="DP6" i="6"/>
  <c r="DG6" i="6"/>
  <c r="CW6" i="6"/>
  <c r="CL6" i="6"/>
  <c r="CC6" i="6"/>
  <c r="BS6" i="6"/>
  <c r="BJ6" i="6"/>
  <c r="AZ6" i="6"/>
  <c r="AQ6" i="6"/>
  <c r="AG6" i="6"/>
  <c r="X6" i="6"/>
  <c r="JK6" i="6"/>
  <c r="JB6" i="6"/>
  <c r="IR6" i="6"/>
  <c r="II6" i="6"/>
  <c r="HU6" i="6"/>
  <c r="HK6" i="6"/>
  <c r="GO6" i="6"/>
  <c r="GF6" i="6"/>
  <c r="FT6" i="6"/>
  <c r="FF6" i="6"/>
  <c r="ES6" i="6"/>
  <c r="EG6" i="6"/>
  <c r="DW6" i="6"/>
  <c r="DN6" i="6"/>
  <c r="CS6" i="6"/>
  <c r="CI6" i="6"/>
  <c r="BZ6" i="6"/>
  <c r="BQ6" i="6"/>
  <c r="BG6" i="6"/>
  <c r="AW6" i="6"/>
  <c r="AO6" i="6"/>
  <c r="AE6" i="6"/>
  <c r="V6" i="6"/>
  <c r="N6" i="6"/>
  <c r="JC6" i="6"/>
  <c r="FU6" i="6"/>
  <c r="CJ6" i="6"/>
  <c r="IS6" i="6"/>
  <c r="FG6" i="6"/>
  <c r="CB6" i="6"/>
  <c r="IJ6" i="6"/>
  <c r="EW6" i="6"/>
  <c r="BR6" i="6"/>
  <c r="GP6" i="6"/>
  <c r="HW6" i="6"/>
  <c r="EJ6" i="6"/>
  <c r="BH6" i="6"/>
  <c r="HL6" i="6"/>
  <c r="DX6" i="6"/>
  <c r="AY6" i="6"/>
  <c r="HA6" i="6"/>
  <c r="DO6" i="6"/>
  <c r="AP6" i="6"/>
  <c r="DF6" i="6"/>
  <c r="GG6" i="6"/>
  <c r="CV6" i="6"/>
  <c r="W6" i="6"/>
  <c r="AF6" i="6"/>
  <c r="JJ7" i="6"/>
  <c r="IZ7" i="6"/>
  <c r="IQ7" i="6"/>
  <c r="IH7" i="6"/>
  <c r="HT7" i="6"/>
  <c r="HJ7" i="6"/>
  <c r="GX7" i="6"/>
  <c r="GN7" i="6"/>
  <c r="FS7" i="6"/>
  <c r="FE7" i="6"/>
  <c r="ER7" i="6"/>
  <c r="EF7" i="6"/>
  <c r="DV7" i="6"/>
  <c r="DM7" i="6"/>
  <c r="DC7" i="6"/>
  <c r="CR7" i="6"/>
  <c r="CH7" i="6"/>
  <c r="BY7" i="6"/>
  <c r="BP7" i="6"/>
  <c r="BF7" i="6"/>
  <c r="AV7" i="6"/>
  <c r="AM7" i="6"/>
  <c r="AD7" i="6"/>
  <c r="JI7" i="6"/>
  <c r="IY7" i="6"/>
  <c r="IP7" i="6"/>
  <c r="IG7" i="6"/>
  <c r="HS7" i="6"/>
  <c r="HG7" i="6"/>
  <c r="GW7" i="6"/>
  <c r="GC7" i="6"/>
  <c r="FP7" i="6"/>
  <c r="FD7" i="6"/>
  <c r="EQ7" i="6"/>
  <c r="EE7" i="6"/>
  <c r="DT7" i="6"/>
  <c r="DK7" i="6"/>
  <c r="DB7" i="6"/>
  <c r="CP7" i="6"/>
  <c r="CG7" i="6"/>
  <c r="BX7" i="6"/>
  <c r="BO7" i="6"/>
  <c r="BE7" i="6"/>
  <c r="AU7" i="6"/>
  <c r="AL7" i="6"/>
  <c r="AC7" i="6"/>
  <c r="JH7" i="6"/>
  <c r="IX7" i="6"/>
  <c r="IO7" i="6"/>
  <c r="HQ7" i="6"/>
  <c r="HE7" i="6"/>
  <c r="GB7" i="6"/>
  <c r="FO7" i="6"/>
  <c r="FC7" i="6"/>
  <c r="EP7" i="6"/>
  <c r="ED7" i="6"/>
  <c r="DS7" i="6"/>
  <c r="DJ7" i="6"/>
  <c r="CZ7" i="6"/>
  <c r="CO7" i="6"/>
  <c r="CF7" i="6"/>
  <c r="BW7" i="6"/>
  <c r="BM7" i="6"/>
  <c r="BC7" i="6"/>
  <c r="AT7" i="6"/>
  <c r="AK7" i="6"/>
  <c r="AB7" i="6"/>
  <c r="R7" i="6"/>
  <c r="JF7" i="6"/>
  <c r="IW7" i="6"/>
  <c r="IN7" i="6"/>
  <c r="IC7" i="6"/>
  <c r="HP7" i="6"/>
  <c r="HD7" i="6"/>
  <c r="GJ7" i="6"/>
  <c r="GA7" i="6"/>
  <c r="FN7" i="6"/>
  <c r="EZ7" i="6"/>
  <c r="EM7" i="6"/>
  <c r="EC7" i="6"/>
  <c r="DR7" i="6"/>
  <c r="DI7" i="6"/>
  <c r="CY7" i="6"/>
  <c r="CN7" i="6"/>
  <c r="CE7" i="6"/>
  <c r="BU7" i="6"/>
  <c r="BL7" i="6"/>
  <c r="BB7" i="6"/>
  <c r="AS7" i="6"/>
  <c r="AJ7" i="6"/>
  <c r="Z7" i="6"/>
  <c r="Q7" i="6"/>
  <c r="JE7" i="6"/>
  <c r="IV7" i="6"/>
  <c r="IM7" i="6"/>
  <c r="HZ7" i="6"/>
  <c r="HO7" i="6"/>
  <c r="HC7" i="6"/>
  <c r="GI7" i="6"/>
  <c r="FY7" i="6"/>
  <c r="FM7" i="6"/>
  <c r="EY7" i="6"/>
  <c r="EL7" i="6"/>
  <c r="DZ7" i="6"/>
  <c r="DQ7" i="6"/>
  <c r="CX7" i="6"/>
  <c r="CM7" i="6"/>
  <c r="CD7" i="6"/>
  <c r="BT7" i="6"/>
  <c r="BK7" i="6"/>
  <c r="BA7" i="6"/>
  <c r="AR7" i="6"/>
  <c r="AH7" i="6"/>
  <c r="Y7" i="6"/>
  <c r="P7" i="6"/>
  <c r="JD7" i="6"/>
  <c r="IT7" i="6"/>
  <c r="HX7" i="6"/>
  <c r="HM7" i="6"/>
  <c r="HB7" i="6"/>
  <c r="GS7" i="6"/>
  <c r="GH7" i="6"/>
  <c r="FV7" i="6"/>
  <c r="FJ7" i="6"/>
  <c r="EX7" i="6"/>
  <c r="EK7" i="6"/>
  <c r="DY7" i="6"/>
  <c r="DP7" i="6"/>
  <c r="DG7" i="6"/>
  <c r="CW7" i="6"/>
  <c r="CL7" i="6"/>
  <c r="CC7" i="6"/>
  <c r="BS7" i="6"/>
  <c r="BJ7" i="6"/>
  <c r="AZ7" i="6"/>
  <c r="AQ7" i="6"/>
  <c r="AG7" i="6"/>
  <c r="X7" i="6"/>
  <c r="JK7" i="6"/>
  <c r="JB7" i="6"/>
  <c r="IR7" i="6"/>
  <c r="II7" i="6"/>
  <c r="HU7" i="6"/>
  <c r="HK7" i="6"/>
  <c r="GO7" i="6"/>
  <c r="GF7" i="6"/>
  <c r="FT7" i="6"/>
  <c r="FF7" i="6"/>
  <c r="ES7" i="6"/>
  <c r="EG7" i="6"/>
  <c r="DW7" i="6"/>
  <c r="DN7" i="6"/>
  <c r="CS7" i="6"/>
  <c r="CI7" i="6"/>
  <c r="BZ7" i="6"/>
  <c r="BQ7" i="6"/>
  <c r="BG7" i="6"/>
  <c r="AW7" i="6"/>
  <c r="AO7" i="6"/>
  <c r="AE7" i="6"/>
  <c r="V7" i="6"/>
  <c r="IS7" i="6"/>
  <c r="FG7" i="6"/>
  <c r="CB7" i="6"/>
  <c r="CV7" i="6"/>
  <c r="IJ7" i="6"/>
  <c r="EW7" i="6"/>
  <c r="BR7" i="6"/>
  <c r="HW7" i="6"/>
  <c r="EJ7" i="6"/>
  <c r="BH7" i="6"/>
  <c r="HL7" i="6"/>
  <c r="DX7" i="6"/>
  <c r="AY7" i="6"/>
  <c r="W7" i="6"/>
  <c r="HA7" i="6"/>
  <c r="DO7" i="6"/>
  <c r="AP7" i="6"/>
  <c r="N7" i="6"/>
  <c r="GP7" i="6"/>
  <c r="DF7" i="6"/>
  <c r="AF7" i="6"/>
  <c r="JC7" i="6"/>
  <c r="FU7" i="6"/>
  <c r="CJ7" i="6"/>
  <c r="GG7" i="6"/>
  <c r="JJ15" i="6"/>
  <c r="IZ15" i="6"/>
  <c r="IQ15" i="6"/>
  <c r="IH15" i="6"/>
  <c r="HT15" i="6"/>
  <c r="HJ15" i="6"/>
  <c r="GX15" i="6"/>
  <c r="GN15" i="6"/>
  <c r="FS15" i="6"/>
  <c r="FE15" i="6"/>
  <c r="ER15" i="6"/>
  <c r="EF15" i="6"/>
  <c r="DV15" i="6"/>
  <c r="DM15" i="6"/>
  <c r="DC15" i="6"/>
  <c r="CR15" i="6"/>
  <c r="CH15" i="6"/>
  <c r="BY15" i="6"/>
  <c r="BP15" i="6"/>
  <c r="BF15" i="6"/>
  <c r="AV15" i="6"/>
  <c r="AM15" i="6"/>
  <c r="AD15" i="6"/>
  <c r="JI15" i="6"/>
  <c r="IY15" i="6"/>
  <c r="IP15" i="6"/>
  <c r="IG15" i="6"/>
  <c r="HS15" i="6"/>
  <c r="HG15" i="6"/>
  <c r="GW15" i="6"/>
  <c r="GC15" i="6"/>
  <c r="FP15" i="6"/>
  <c r="FD15" i="6"/>
  <c r="EQ15" i="6"/>
  <c r="EE15" i="6"/>
  <c r="DT15" i="6"/>
  <c r="DK15" i="6"/>
  <c r="DB15" i="6"/>
  <c r="CP15" i="6"/>
  <c r="CG15" i="6"/>
  <c r="BX15" i="6"/>
  <c r="BO15" i="6"/>
  <c r="BE15" i="6"/>
  <c r="AU15" i="6"/>
  <c r="AL15" i="6"/>
  <c r="AC15" i="6"/>
  <c r="JH15" i="6"/>
  <c r="IX15" i="6"/>
  <c r="IO15" i="6"/>
  <c r="HQ15" i="6"/>
  <c r="HE15" i="6"/>
  <c r="GB15" i="6"/>
  <c r="FO15" i="6"/>
  <c r="FC15" i="6"/>
  <c r="EP15" i="6"/>
  <c r="ED15" i="6"/>
  <c r="DS15" i="6"/>
  <c r="DJ15" i="6"/>
  <c r="CZ15" i="6"/>
  <c r="CO15" i="6"/>
  <c r="CF15" i="6"/>
  <c r="BW15" i="6"/>
  <c r="BM15" i="6"/>
  <c r="BC15" i="6"/>
  <c r="AT15" i="6"/>
  <c r="AK15" i="6"/>
  <c r="AB15" i="6"/>
  <c r="R15" i="6"/>
  <c r="JF15" i="6"/>
  <c r="IW15" i="6"/>
  <c r="IN15" i="6"/>
  <c r="IC15" i="6"/>
  <c r="HP15" i="6"/>
  <c r="HD15" i="6"/>
  <c r="GJ15" i="6"/>
  <c r="GA15" i="6"/>
  <c r="FN15" i="6"/>
  <c r="EZ15" i="6"/>
  <c r="EM15" i="6"/>
  <c r="EC15" i="6"/>
  <c r="DR15" i="6"/>
  <c r="DI15" i="6"/>
  <c r="CY15" i="6"/>
  <c r="CN15" i="6"/>
  <c r="CE15" i="6"/>
  <c r="BU15" i="6"/>
  <c r="BL15" i="6"/>
  <c r="BB15" i="6"/>
  <c r="AS15" i="6"/>
  <c r="AJ15" i="6"/>
  <c r="Z15" i="6"/>
  <c r="Q15" i="6"/>
  <c r="JE15" i="6"/>
  <c r="IV15" i="6"/>
  <c r="IM15" i="6"/>
  <c r="HZ15" i="6"/>
  <c r="HO15" i="6"/>
  <c r="HC15" i="6"/>
  <c r="GI15" i="6"/>
  <c r="FY15" i="6"/>
  <c r="FM15" i="6"/>
  <c r="EY15" i="6"/>
  <c r="EL15" i="6"/>
  <c r="DZ15" i="6"/>
  <c r="DQ15" i="6"/>
  <c r="CX15" i="6"/>
  <c r="CM15" i="6"/>
  <c r="CD15" i="6"/>
  <c r="BT15" i="6"/>
  <c r="BK15" i="6"/>
  <c r="BA15" i="6"/>
  <c r="AR15" i="6"/>
  <c r="AH15" i="6"/>
  <c r="Y15" i="6"/>
  <c r="P15" i="6"/>
  <c r="JD15" i="6"/>
  <c r="IT15" i="6"/>
  <c r="HX15" i="6"/>
  <c r="HM15" i="6"/>
  <c r="HB15" i="6"/>
  <c r="GS15" i="6"/>
  <c r="GH15" i="6"/>
  <c r="FV15" i="6"/>
  <c r="FJ15" i="6"/>
  <c r="EX15" i="6"/>
  <c r="EK15" i="6"/>
  <c r="DY15" i="6"/>
  <c r="DP15" i="6"/>
  <c r="DG15" i="6"/>
  <c r="CW15" i="6"/>
  <c r="CL15" i="6"/>
  <c r="CC15" i="6"/>
  <c r="BS15" i="6"/>
  <c r="BJ15" i="6"/>
  <c r="AZ15" i="6"/>
  <c r="AQ15" i="6"/>
  <c r="AG15" i="6"/>
  <c r="X15" i="6"/>
  <c r="JC15" i="6"/>
  <c r="IS15" i="6"/>
  <c r="IJ15" i="6"/>
  <c r="HW15" i="6"/>
  <c r="HL15" i="6"/>
  <c r="HA15" i="6"/>
  <c r="GP15" i="6"/>
  <c r="GG15" i="6"/>
  <c r="FU15" i="6"/>
  <c r="FG15" i="6"/>
  <c r="EW15" i="6"/>
  <c r="EJ15" i="6"/>
  <c r="DX15" i="6"/>
  <c r="DO15" i="6"/>
  <c r="DF15" i="6"/>
  <c r="CV15" i="6"/>
  <c r="CJ15" i="6"/>
  <c r="CB15" i="6"/>
  <c r="BR15" i="6"/>
  <c r="BH15" i="6"/>
  <c r="AY15" i="6"/>
  <c r="AP15" i="6"/>
  <c r="AF15" i="6"/>
  <c r="W15" i="6"/>
  <c r="JK15" i="6"/>
  <c r="JB15" i="6"/>
  <c r="IR15" i="6"/>
  <c r="II15" i="6"/>
  <c r="HU15" i="6"/>
  <c r="HK15" i="6"/>
  <c r="GO15" i="6"/>
  <c r="GF15" i="6"/>
  <c r="FT15" i="6"/>
  <c r="FF15" i="6"/>
  <c r="ES15" i="6"/>
  <c r="EG15" i="6"/>
  <c r="DW15" i="6"/>
  <c r="DN15" i="6"/>
  <c r="CS15" i="6"/>
  <c r="CI15" i="6"/>
  <c r="BZ15" i="6"/>
  <c r="BQ15" i="6"/>
  <c r="BG15" i="6"/>
  <c r="AW15" i="6"/>
  <c r="AO15" i="6"/>
  <c r="AE15" i="6"/>
  <c r="V15" i="6"/>
  <c r="N15" i="6"/>
  <c r="JF23" i="6"/>
  <c r="IW23" i="6"/>
  <c r="IN23" i="6"/>
  <c r="IC23" i="6"/>
  <c r="HP23" i="6"/>
  <c r="HD23" i="6"/>
  <c r="GJ23" i="6"/>
  <c r="GA23" i="6"/>
  <c r="FN23" i="6"/>
  <c r="EZ23" i="6"/>
  <c r="EM23" i="6"/>
  <c r="EC23" i="6"/>
  <c r="DR23" i="6"/>
  <c r="DI23" i="6"/>
  <c r="CY23" i="6"/>
  <c r="CN23" i="6"/>
  <c r="CE23" i="6"/>
  <c r="BU23" i="6"/>
  <c r="BL23" i="6"/>
  <c r="BB23" i="6"/>
  <c r="AS23" i="6"/>
  <c r="AJ23" i="6"/>
  <c r="Z23" i="6"/>
  <c r="Q23" i="6"/>
  <c r="JE23" i="6"/>
  <c r="IV23" i="6"/>
  <c r="IM23" i="6"/>
  <c r="HZ23" i="6"/>
  <c r="HO23" i="6"/>
  <c r="HC23" i="6"/>
  <c r="GI23" i="6"/>
  <c r="FY23" i="6"/>
  <c r="FM23" i="6"/>
  <c r="EY23" i="6"/>
  <c r="EL23" i="6"/>
  <c r="DZ23" i="6"/>
  <c r="DQ23" i="6"/>
  <c r="CX23" i="6"/>
  <c r="CM23" i="6"/>
  <c r="CD23" i="6"/>
  <c r="BT23" i="6"/>
  <c r="BK23" i="6"/>
  <c r="BA23" i="6"/>
  <c r="AR23" i="6"/>
  <c r="AH23" i="6"/>
  <c r="Y23" i="6"/>
  <c r="P23" i="6"/>
  <c r="JD23" i="6"/>
  <c r="IT23" i="6"/>
  <c r="HX23" i="6"/>
  <c r="HM23" i="6"/>
  <c r="HB23" i="6"/>
  <c r="GS23" i="6"/>
  <c r="GH23" i="6"/>
  <c r="FV23" i="6"/>
  <c r="FJ23" i="6"/>
  <c r="EX23" i="6"/>
  <c r="EK23" i="6"/>
  <c r="DY23" i="6"/>
  <c r="DP23" i="6"/>
  <c r="DG23" i="6"/>
  <c r="CW23" i="6"/>
  <c r="CL23" i="6"/>
  <c r="CC23" i="6"/>
  <c r="BS23" i="6"/>
  <c r="BJ23" i="6"/>
  <c r="AZ23" i="6"/>
  <c r="AQ23" i="6"/>
  <c r="AG23" i="6"/>
  <c r="X23" i="6"/>
  <c r="JC23" i="6"/>
  <c r="IS23" i="6"/>
  <c r="IJ23" i="6"/>
  <c r="HW23" i="6"/>
  <c r="HL23" i="6"/>
  <c r="HA23" i="6"/>
  <c r="GP23" i="6"/>
  <c r="GG23" i="6"/>
  <c r="FU23" i="6"/>
  <c r="FG23" i="6"/>
  <c r="EW23" i="6"/>
  <c r="EJ23" i="6"/>
  <c r="DX23" i="6"/>
  <c r="DO23" i="6"/>
  <c r="DF23" i="6"/>
  <c r="CV23" i="6"/>
  <c r="CJ23" i="6"/>
  <c r="CB23" i="6"/>
  <c r="BR23" i="6"/>
  <c r="BH23" i="6"/>
  <c r="AY23" i="6"/>
  <c r="AP23" i="6"/>
  <c r="AF23" i="6"/>
  <c r="W23" i="6"/>
  <c r="JK23" i="6"/>
  <c r="JB23" i="6"/>
  <c r="IR23" i="6"/>
  <c r="II23" i="6"/>
  <c r="HU23" i="6"/>
  <c r="HK23" i="6"/>
  <c r="GO23" i="6"/>
  <c r="GF23" i="6"/>
  <c r="FT23" i="6"/>
  <c r="FF23" i="6"/>
  <c r="ES23" i="6"/>
  <c r="EG23" i="6"/>
  <c r="DW23" i="6"/>
  <c r="DN23" i="6"/>
  <c r="CS23" i="6"/>
  <c r="CI23" i="6"/>
  <c r="BZ23" i="6"/>
  <c r="BQ23" i="6"/>
  <c r="BG23" i="6"/>
  <c r="AW23" i="6"/>
  <c r="AO23" i="6"/>
  <c r="AE23" i="6"/>
  <c r="V23" i="6"/>
  <c r="JH23" i="6"/>
  <c r="IX23" i="6"/>
  <c r="IO23" i="6"/>
  <c r="HQ23" i="6"/>
  <c r="HE23" i="6"/>
  <c r="GB23" i="6"/>
  <c r="FO23" i="6"/>
  <c r="FC23" i="6"/>
  <c r="EP23" i="6"/>
  <c r="ED23" i="6"/>
  <c r="DS23" i="6"/>
  <c r="DJ23" i="6"/>
  <c r="CZ23" i="6"/>
  <c r="CO23" i="6"/>
  <c r="CF23" i="6"/>
  <c r="BW23" i="6"/>
  <c r="BM23" i="6"/>
  <c r="BC23" i="6"/>
  <c r="AT23" i="6"/>
  <c r="AK23" i="6"/>
  <c r="AB23" i="6"/>
  <c r="R23" i="6"/>
  <c r="IZ23" i="6"/>
  <c r="HJ23" i="6"/>
  <c r="FS23" i="6"/>
  <c r="DV23" i="6"/>
  <c r="CH23" i="6"/>
  <c r="AV23" i="6"/>
  <c r="IY23" i="6"/>
  <c r="HG23" i="6"/>
  <c r="FP23" i="6"/>
  <c r="DT23" i="6"/>
  <c r="CG23" i="6"/>
  <c r="AU23" i="6"/>
  <c r="IQ23" i="6"/>
  <c r="GX23" i="6"/>
  <c r="FE23" i="6"/>
  <c r="DM23" i="6"/>
  <c r="BY23" i="6"/>
  <c r="AM23" i="6"/>
  <c r="IP23" i="6"/>
  <c r="GW23" i="6"/>
  <c r="FD23" i="6"/>
  <c r="DK23" i="6"/>
  <c r="BX23" i="6"/>
  <c r="AL23" i="6"/>
  <c r="IH23" i="6"/>
  <c r="GN23" i="6"/>
  <c r="ER23" i="6"/>
  <c r="DC23" i="6"/>
  <c r="BP23" i="6"/>
  <c r="AD23" i="6"/>
  <c r="IG23" i="6"/>
  <c r="EQ23" i="6"/>
  <c r="DB23" i="6"/>
  <c r="BO23" i="6"/>
  <c r="AC23" i="6"/>
  <c r="JJ23" i="6"/>
  <c r="HT23" i="6"/>
  <c r="EF23" i="6"/>
  <c r="CR23" i="6"/>
  <c r="BF23" i="6"/>
  <c r="JI23" i="6"/>
  <c r="HS23" i="6"/>
  <c r="GC23" i="6"/>
  <c r="EE23" i="6"/>
  <c r="CP23" i="6"/>
  <c r="BE23" i="6"/>
  <c r="N23" i="6"/>
  <c r="JF31" i="6"/>
  <c r="IW31" i="6"/>
  <c r="IN31" i="6"/>
  <c r="IC31" i="6"/>
  <c r="HP31" i="6"/>
  <c r="HD31" i="6"/>
  <c r="GJ31" i="6"/>
  <c r="GA31" i="6"/>
  <c r="FN31" i="6"/>
  <c r="EZ31" i="6"/>
  <c r="EM31" i="6"/>
  <c r="EC31" i="6"/>
  <c r="DR31" i="6"/>
  <c r="DI31" i="6"/>
  <c r="CY31" i="6"/>
  <c r="CN31" i="6"/>
  <c r="CE31" i="6"/>
  <c r="BU31" i="6"/>
  <c r="BL31" i="6"/>
  <c r="BB31" i="6"/>
  <c r="AS31" i="6"/>
  <c r="AJ31" i="6"/>
  <c r="Z31" i="6"/>
  <c r="Q31" i="6"/>
  <c r="JE31" i="6"/>
  <c r="IV31" i="6"/>
  <c r="IM31" i="6"/>
  <c r="HZ31" i="6"/>
  <c r="HO31" i="6"/>
  <c r="HC31" i="6"/>
  <c r="GI31" i="6"/>
  <c r="FY31" i="6"/>
  <c r="FM31" i="6"/>
  <c r="EY31" i="6"/>
  <c r="EL31" i="6"/>
  <c r="DZ31" i="6"/>
  <c r="DQ31" i="6"/>
  <c r="CX31" i="6"/>
  <c r="CM31" i="6"/>
  <c r="CD31" i="6"/>
  <c r="BT31" i="6"/>
  <c r="BK31" i="6"/>
  <c r="BA31" i="6"/>
  <c r="AR31" i="6"/>
  <c r="AH31" i="6"/>
  <c r="Y31" i="6"/>
  <c r="P31" i="6"/>
  <c r="JD31" i="6"/>
  <c r="IT31" i="6"/>
  <c r="HX31" i="6"/>
  <c r="HM31" i="6"/>
  <c r="HB31" i="6"/>
  <c r="GS31" i="6"/>
  <c r="GH31" i="6"/>
  <c r="FV31" i="6"/>
  <c r="FJ31" i="6"/>
  <c r="EX31" i="6"/>
  <c r="EK31" i="6"/>
  <c r="DY31" i="6"/>
  <c r="DP31" i="6"/>
  <c r="DG31" i="6"/>
  <c r="CW31" i="6"/>
  <c r="CL31" i="6"/>
  <c r="CC31" i="6"/>
  <c r="BS31" i="6"/>
  <c r="BJ31" i="6"/>
  <c r="AZ31" i="6"/>
  <c r="AQ31" i="6"/>
  <c r="AG31" i="6"/>
  <c r="X31" i="6"/>
  <c r="JC31" i="6"/>
  <c r="IS31" i="6"/>
  <c r="IJ31" i="6"/>
  <c r="HW31" i="6"/>
  <c r="HL31" i="6"/>
  <c r="HA31" i="6"/>
  <c r="GP31" i="6"/>
  <c r="GG31" i="6"/>
  <c r="FU31" i="6"/>
  <c r="FG31" i="6"/>
  <c r="EW31" i="6"/>
  <c r="EJ31" i="6"/>
  <c r="DX31" i="6"/>
  <c r="DO31" i="6"/>
  <c r="DF31" i="6"/>
  <c r="CV31" i="6"/>
  <c r="CJ31" i="6"/>
  <c r="CB31" i="6"/>
  <c r="BR31" i="6"/>
  <c r="BH31" i="6"/>
  <c r="AY31" i="6"/>
  <c r="AP31" i="6"/>
  <c r="AF31" i="6"/>
  <c r="W31" i="6"/>
  <c r="JK31" i="6"/>
  <c r="JB31" i="6"/>
  <c r="IR31" i="6"/>
  <c r="II31" i="6"/>
  <c r="HU31" i="6"/>
  <c r="HK31" i="6"/>
  <c r="GO31" i="6"/>
  <c r="GF31" i="6"/>
  <c r="FT31" i="6"/>
  <c r="FF31" i="6"/>
  <c r="ES31" i="6"/>
  <c r="EG31" i="6"/>
  <c r="DW31" i="6"/>
  <c r="DN31" i="6"/>
  <c r="CS31" i="6"/>
  <c r="CI31" i="6"/>
  <c r="BZ31" i="6"/>
  <c r="BQ31" i="6"/>
  <c r="BG31" i="6"/>
  <c r="AW31" i="6"/>
  <c r="AO31" i="6"/>
  <c r="AE31" i="6"/>
  <c r="V31" i="6"/>
  <c r="JH31" i="6"/>
  <c r="IX31" i="6"/>
  <c r="IO31" i="6"/>
  <c r="HQ31" i="6"/>
  <c r="HE31" i="6"/>
  <c r="GB31" i="6"/>
  <c r="FO31" i="6"/>
  <c r="FC31" i="6"/>
  <c r="EP31" i="6"/>
  <c r="ED31" i="6"/>
  <c r="DS31" i="6"/>
  <c r="DJ31" i="6"/>
  <c r="CZ31" i="6"/>
  <c r="CO31" i="6"/>
  <c r="CF31" i="6"/>
  <c r="BW31" i="6"/>
  <c r="BM31" i="6"/>
  <c r="BC31" i="6"/>
  <c r="AT31" i="6"/>
  <c r="AK31" i="6"/>
  <c r="AB31" i="6"/>
  <c r="R31" i="6"/>
  <c r="IZ31" i="6"/>
  <c r="HJ31" i="6"/>
  <c r="FS31" i="6"/>
  <c r="DV31" i="6"/>
  <c r="CH31" i="6"/>
  <c r="AV31" i="6"/>
  <c r="IY31" i="6"/>
  <c r="HG31" i="6"/>
  <c r="FP31" i="6"/>
  <c r="DT31" i="6"/>
  <c r="CG31" i="6"/>
  <c r="AU31" i="6"/>
  <c r="IQ31" i="6"/>
  <c r="GX31" i="6"/>
  <c r="FE31" i="6"/>
  <c r="DM31" i="6"/>
  <c r="BY31" i="6"/>
  <c r="AM31" i="6"/>
  <c r="IP31" i="6"/>
  <c r="GW31" i="6"/>
  <c r="FD31" i="6"/>
  <c r="DK31" i="6"/>
  <c r="BX31" i="6"/>
  <c r="AL31" i="6"/>
  <c r="IH31" i="6"/>
  <c r="GN31" i="6"/>
  <c r="ER31" i="6"/>
  <c r="DC31" i="6"/>
  <c r="BP31" i="6"/>
  <c r="AD31" i="6"/>
  <c r="IG31" i="6"/>
  <c r="EQ31" i="6"/>
  <c r="DB31" i="6"/>
  <c r="BO31" i="6"/>
  <c r="AC31" i="6"/>
  <c r="JJ31" i="6"/>
  <c r="HT31" i="6"/>
  <c r="EF31" i="6"/>
  <c r="CR31" i="6"/>
  <c r="BF31" i="6"/>
  <c r="JI31" i="6"/>
  <c r="HS31" i="6"/>
  <c r="GC31" i="6"/>
  <c r="EE31" i="6"/>
  <c r="CP31" i="6"/>
  <c r="BE31" i="6"/>
  <c r="N31" i="6"/>
  <c r="JF39" i="6"/>
  <c r="IW39" i="6"/>
  <c r="IN39" i="6"/>
  <c r="IC39" i="6"/>
  <c r="HP39" i="6"/>
  <c r="HD39" i="6"/>
  <c r="GJ39" i="6"/>
  <c r="GA39" i="6"/>
  <c r="FN39" i="6"/>
  <c r="EZ39" i="6"/>
  <c r="EM39" i="6"/>
  <c r="EC39" i="6"/>
  <c r="DR39" i="6"/>
  <c r="DI39" i="6"/>
  <c r="CY39" i="6"/>
  <c r="CN39" i="6"/>
  <c r="CE39" i="6"/>
  <c r="BU39" i="6"/>
  <c r="BL39" i="6"/>
  <c r="BB39" i="6"/>
  <c r="AS39" i="6"/>
  <c r="AJ39" i="6"/>
  <c r="Z39" i="6"/>
  <c r="Q39" i="6"/>
  <c r="JE39" i="6"/>
  <c r="IV39" i="6"/>
  <c r="IM39" i="6"/>
  <c r="HZ39" i="6"/>
  <c r="HO39" i="6"/>
  <c r="HC39" i="6"/>
  <c r="GI39" i="6"/>
  <c r="FY39" i="6"/>
  <c r="FM39" i="6"/>
  <c r="EY39" i="6"/>
  <c r="EL39" i="6"/>
  <c r="DZ39" i="6"/>
  <c r="DQ39" i="6"/>
  <c r="CX39" i="6"/>
  <c r="CM39" i="6"/>
  <c r="CD39" i="6"/>
  <c r="BT39" i="6"/>
  <c r="BK39" i="6"/>
  <c r="BA39" i="6"/>
  <c r="AR39" i="6"/>
  <c r="AH39" i="6"/>
  <c r="Y39" i="6"/>
  <c r="P39" i="6"/>
  <c r="JD39" i="6"/>
  <c r="IT39" i="6"/>
  <c r="HX39" i="6"/>
  <c r="HM39" i="6"/>
  <c r="HB39" i="6"/>
  <c r="GS39" i="6"/>
  <c r="GH39" i="6"/>
  <c r="FV39" i="6"/>
  <c r="FJ39" i="6"/>
  <c r="EX39" i="6"/>
  <c r="EK39" i="6"/>
  <c r="DY39" i="6"/>
  <c r="DP39" i="6"/>
  <c r="DG39" i="6"/>
  <c r="CW39" i="6"/>
  <c r="CL39" i="6"/>
  <c r="CC39" i="6"/>
  <c r="BS39" i="6"/>
  <c r="BJ39" i="6"/>
  <c r="AZ39" i="6"/>
  <c r="AQ39" i="6"/>
  <c r="AG39" i="6"/>
  <c r="X39" i="6"/>
  <c r="JC39" i="6"/>
  <c r="IS39" i="6"/>
  <c r="IJ39" i="6"/>
  <c r="HW39" i="6"/>
  <c r="HL39" i="6"/>
  <c r="HA39" i="6"/>
  <c r="GP39" i="6"/>
  <c r="GG39" i="6"/>
  <c r="FU39" i="6"/>
  <c r="FG39" i="6"/>
  <c r="EW39" i="6"/>
  <c r="EJ39" i="6"/>
  <c r="DX39" i="6"/>
  <c r="DO39" i="6"/>
  <c r="DF39" i="6"/>
  <c r="CV39" i="6"/>
  <c r="CJ39" i="6"/>
  <c r="CB39" i="6"/>
  <c r="BR39" i="6"/>
  <c r="BH39" i="6"/>
  <c r="AY39" i="6"/>
  <c r="AP39" i="6"/>
  <c r="AF39" i="6"/>
  <c r="W39" i="6"/>
  <c r="JK39" i="6"/>
  <c r="JB39" i="6"/>
  <c r="IR39" i="6"/>
  <c r="II39" i="6"/>
  <c r="HU39" i="6"/>
  <c r="HK39" i="6"/>
  <c r="GO39" i="6"/>
  <c r="GF39" i="6"/>
  <c r="FT39" i="6"/>
  <c r="FF39" i="6"/>
  <c r="ES39" i="6"/>
  <c r="EG39" i="6"/>
  <c r="DW39" i="6"/>
  <c r="DN39" i="6"/>
  <c r="CS39" i="6"/>
  <c r="CI39" i="6"/>
  <c r="BZ39" i="6"/>
  <c r="BQ39" i="6"/>
  <c r="BG39" i="6"/>
  <c r="AW39" i="6"/>
  <c r="AO39" i="6"/>
  <c r="AE39" i="6"/>
  <c r="V39" i="6"/>
  <c r="JH39" i="6"/>
  <c r="IX39" i="6"/>
  <c r="IO39" i="6"/>
  <c r="HQ39" i="6"/>
  <c r="HE39" i="6"/>
  <c r="GB39" i="6"/>
  <c r="FO39" i="6"/>
  <c r="FC39" i="6"/>
  <c r="EP39" i="6"/>
  <c r="ED39" i="6"/>
  <c r="DS39" i="6"/>
  <c r="DJ39" i="6"/>
  <c r="CZ39" i="6"/>
  <c r="CO39" i="6"/>
  <c r="CF39" i="6"/>
  <c r="BW39" i="6"/>
  <c r="BM39" i="6"/>
  <c r="BC39" i="6"/>
  <c r="AT39" i="6"/>
  <c r="AK39" i="6"/>
  <c r="AB39" i="6"/>
  <c r="R39" i="6"/>
  <c r="IZ39" i="6"/>
  <c r="HJ39" i="6"/>
  <c r="FS39" i="6"/>
  <c r="DV39" i="6"/>
  <c r="CH39" i="6"/>
  <c r="AV39" i="6"/>
  <c r="IY39" i="6"/>
  <c r="HG39" i="6"/>
  <c r="FP39" i="6"/>
  <c r="DT39" i="6"/>
  <c r="CG39" i="6"/>
  <c r="AU39" i="6"/>
  <c r="IQ39" i="6"/>
  <c r="GX39" i="6"/>
  <c r="FE39" i="6"/>
  <c r="DM39" i="6"/>
  <c r="BY39" i="6"/>
  <c r="AM39" i="6"/>
  <c r="IP39" i="6"/>
  <c r="GW39" i="6"/>
  <c r="FD39" i="6"/>
  <c r="DK39" i="6"/>
  <c r="BX39" i="6"/>
  <c r="AL39" i="6"/>
  <c r="IH39" i="6"/>
  <c r="GN39" i="6"/>
  <c r="ER39" i="6"/>
  <c r="DC39" i="6"/>
  <c r="BP39" i="6"/>
  <c r="AD39" i="6"/>
  <c r="IG39" i="6"/>
  <c r="EQ39" i="6"/>
  <c r="DB39" i="6"/>
  <c r="BO39" i="6"/>
  <c r="AC39" i="6"/>
  <c r="JJ39" i="6"/>
  <c r="HT39" i="6"/>
  <c r="EF39" i="6"/>
  <c r="CR39" i="6"/>
  <c r="BF39" i="6"/>
  <c r="JI39" i="6"/>
  <c r="HS39" i="6"/>
  <c r="GC39" i="6"/>
  <c r="EE39" i="6"/>
  <c r="CP39" i="6"/>
  <c r="BE39" i="6"/>
  <c r="N39" i="6"/>
  <c r="JI47" i="6"/>
  <c r="IY47" i="6"/>
  <c r="IP47" i="6"/>
  <c r="IG47" i="6"/>
  <c r="HS47" i="6"/>
  <c r="HG47" i="6"/>
  <c r="GW47" i="6"/>
  <c r="GC47" i="6"/>
  <c r="FP47" i="6"/>
  <c r="FD47" i="6"/>
  <c r="EQ47" i="6"/>
  <c r="EE47" i="6"/>
  <c r="DT47" i="6"/>
  <c r="DK47" i="6"/>
  <c r="DB47" i="6"/>
  <c r="CP47" i="6"/>
  <c r="CG47" i="6"/>
  <c r="BX47" i="6"/>
  <c r="BO47" i="6"/>
  <c r="BE47" i="6"/>
  <c r="AU47" i="6"/>
  <c r="AL47" i="6"/>
  <c r="AC47" i="6"/>
  <c r="JH47" i="6"/>
  <c r="IX47" i="6"/>
  <c r="IO47" i="6"/>
  <c r="HQ47" i="6"/>
  <c r="HE47" i="6"/>
  <c r="GB47" i="6"/>
  <c r="FO47" i="6"/>
  <c r="FC47" i="6"/>
  <c r="EP47" i="6"/>
  <c r="ED47" i="6"/>
  <c r="DS47" i="6"/>
  <c r="DJ47" i="6"/>
  <c r="CZ47" i="6"/>
  <c r="CO47" i="6"/>
  <c r="CF47" i="6"/>
  <c r="BW47" i="6"/>
  <c r="BM47" i="6"/>
  <c r="BC47" i="6"/>
  <c r="AT47" i="6"/>
  <c r="AK47" i="6"/>
  <c r="AB47" i="6"/>
  <c r="R47" i="6"/>
  <c r="JF47" i="6"/>
  <c r="IW47" i="6"/>
  <c r="IN47" i="6"/>
  <c r="IC47" i="6"/>
  <c r="HP47" i="6"/>
  <c r="HD47" i="6"/>
  <c r="GJ47" i="6"/>
  <c r="GA47" i="6"/>
  <c r="FN47" i="6"/>
  <c r="EZ47" i="6"/>
  <c r="EM47" i="6"/>
  <c r="EC47" i="6"/>
  <c r="DR47" i="6"/>
  <c r="DI47" i="6"/>
  <c r="CY47" i="6"/>
  <c r="CN47" i="6"/>
  <c r="CE47" i="6"/>
  <c r="BU47" i="6"/>
  <c r="BL47" i="6"/>
  <c r="BB47" i="6"/>
  <c r="AS47" i="6"/>
  <c r="AJ47" i="6"/>
  <c r="Z47" i="6"/>
  <c r="Q47" i="6"/>
  <c r="JE47" i="6"/>
  <c r="IV47" i="6"/>
  <c r="IM47" i="6"/>
  <c r="HZ47" i="6"/>
  <c r="HO47" i="6"/>
  <c r="HC47" i="6"/>
  <c r="GI47" i="6"/>
  <c r="FY47" i="6"/>
  <c r="FM47" i="6"/>
  <c r="EY47" i="6"/>
  <c r="EL47" i="6"/>
  <c r="DZ47" i="6"/>
  <c r="DQ47" i="6"/>
  <c r="CX47" i="6"/>
  <c r="CM47" i="6"/>
  <c r="CD47" i="6"/>
  <c r="BT47" i="6"/>
  <c r="BK47" i="6"/>
  <c r="BA47" i="6"/>
  <c r="AR47" i="6"/>
  <c r="AH47" i="6"/>
  <c r="Y47" i="6"/>
  <c r="P47" i="6"/>
  <c r="JD47" i="6"/>
  <c r="IT47" i="6"/>
  <c r="HX47" i="6"/>
  <c r="HM47" i="6"/>
  <c r="HB47" i="6"/>
  <c r="GS47" i="6"/>
  <c r="GH47" i="6"/>
  <c r="FV47" i="6"/>
  <c r="FJ47" i="6"/>
  <c r="EX47" i="6"/>
  <c r="EK47" i="6"/>
  <c r="DY47" i="6"/>
  <c r="DP47" i="6"/>
  <c r="DG47" i="6"/>
  <c r="CW47" i="6"/>
  <c r="CL47" i="6"/>
  <c r="CC47" i="6"/>
  <c r="BS47" i="6"/>
  <c r="BJ47" i="6"/>
  <c r="AZ47" i="6"/>
  <c r="AQ47" i="6"/>
  <c r="AG47" i="6"/>
  <c r="X47" i="6"/>
  <c r="JC47" i="6"/>
  <c r="IS47" i="6"/>
  <c r="IJ47" i="6"/>
  <c r="HW47" i="6"/>
  <c r="HL47" i="6"/>
  <c r="HA47" i="6"/>
  <c r="GP47" i="6"/>
  <c r="GG47" i="6"/>
  <c r="FU47" i="6"/>
  <c r="FG47" i="6"/>
  <c r="EW47" i="6"/>
  <c r="EJ47" i="6"/>
  <c r="DX47" i="6"/>
  <c r="DO47" i="6"/>
  <c r="DF47" i="6"/>
  <c r="CV47" i="6"/>
  <c r="CJ47" i="6"/>
  <c r="CB47" i="6"/>
  <c r="BR47" i="6"/>
  <c r="BH47" i="6"/>
  <c r="AY47" i="6"/>
  <c r="AP47" i="6"/>
  <c r="AF47" i="6"/>
  <c r="W47" i="6"/>
  <c r="JJ47" i="6"/>
  <c r="IZ47" i="6"/>
  <c r="IQ47" i="6"/>
  <c r="IH47" i="6"/>
  <c r="HT47" i="6"/>
  <c r="HJ47" i="6"/>
  <c r="GX47" i="6"/>
  <c r="GN47" i="6"/>
  <c r="FS47" i="6"/>
  <c r="FE47" i="6"/>
  <c r="ER47" i="6"/>
  <c r="EF47" i="6"/>
  <c r="DV47" i="6"/>
  <c r="DM47" i="6"/>
  <c r="DC47" i="6"/>
  <c r="CR47" i="6"/>
  <c r="CH47" i="6"/>
  <c r="BY47" i="6"/>
  <c r="BP47" i="6"/>
  <c r="BF47" i="6"/>
  <c r="AV47" i="6"/>
  <c r="AM47" i="6"/>
  <c r="AD47" i="6"/>
  <c r="GO47" i="6"/>
  <c r="AE47" i="6"/>
  <c r="JK47" i="6"/>
  <c r="GF47" i="6"/>
  <c r="CS47" i="6"/>
  <c r="V47" i="6"/>
  <c r="JB47" i="6"/>
  <c r="FT47" i="6"/>
  <c r="CI47" i="6"/>
  <c r="IR47" i="6"/>
  <c r="FF47" i="6"/>
  <c r="BZ47" i="6"/>
  <c r="II47" i="6"/>
  <c r="ES47" i="6"/>
  <c r="BQ47" i="6"/>
  <c r="DN47" i="6"/>
  <c r="AO47" i="6"/>
  <c r="HU47" i="6"/>
  <c r="HK47" i="6"/>
  <c r="EG47" i="6"/>
  <c r="DW47" i="6"/>
  <c r="BG47" i="6"/>
  <c r="AW47" i="6"/>
  <c r="N47" i="6"/>
  <c r="JI55" i="6"/>
  <c r="IY55" i="6"/>
  <c r="IP55" i="6"/>
  <c r="IG55" i="6"/>
  <c r="HS55" i="6"/>
  <c r="HG55" i="6"/>
  <c r="GW55" i="6"/>
  <c r="GC55" i="6"/>
  <c r="FP55" i="6"/>
  <c r="FD55" i="6"/>
  <c r="EQ55" i="6"/>
  <c r="EE55" i="6"/>
  <c r="DT55" i="6"/>
  <c r="DK55" i="6"/>
  <c r="DB55" i="6"/>
  <c r="CP55" i="6"/>
  <c r="CG55" i="6"/>
  <c r="BX55" i="6"/>
  <c r="BO55" i="6"/>
  <c r="BE55" i="6"/>
  <c r="AU55" i="6"/>
  <c r="AL55" i="6"/>
  <c r="AC55" i="6"/>
  <c r="JH55" i="6"/>
  <c r="IX55" i="6"/>
  <c r="IO55" i="6"/>
  <c r="HQ55" i="6"/>
  <c r="HE55" i="6"/>
  <c r="GB55" i="6"/>
  <c r="FO55" i="6"/>
  <c r="FC55" i="6"/>
  <c r="EP55" i="6"/>
  <c r="ED55" i="6"/>
  <c r="DS55" i="6"/>
  <c r="DJ55" i="6"/>
  <c r="CZ55" i="6"/>
  <c r="CO55" i="6"/>
  <c r="CF55" i="6"/>
  <c r="BW55" i="6"/>
  <c r="BM55" i="6"/>
  <c r="BC55" i="6"/>
  <c r="AT55" i="6"/>
  <c r="AK55" i="6"/>
  <c r="AB55" i="6"/>
  <c r="R55" i="6"/>
  <c r="JF55" i="6"/>
  <c r="IW55" i="6"/>
  <c r="IN55" i="6"/>
  <c r="IC55" i="6"/>
  <c r="HP55" i="6"/>
  <c r="HD55" i="6"/>
  <c r="GJ55" i="6"/>
  <c r="GA55" i="6"/>
  <c r="FN55" i="6"/>
  <c r="EZ55" i="6"/>
  <c r="EM55" i="6"/>
  <c r="EC55" i="6"/>
  <c r="DR55" i="6"/>
  <c r="DI55" i="6"/>
  <c r="CY55" i="6"/>
  <c r="CN55" i="6"/>
  <c r="CE55" i="6"/>
  <c r="BU55" i="6"/>
  <c r="BL55" i="6"/>
  <c r="BB55" i="6"/>
  <c r="AS55" i="6"/>
  <c r="AJ55" i="6"/>
  <c r="Z55" i="6"/>
  <c r="Q55" i="6"/>
  <c r="JE55" i="6"/>
  <c r="IV55" i="6"/>
  <c r="IM55" i="6"/>
  <c r="HZ55" i="6"/>
  <c r="HO55" i="6"/>
  <c r="HC55" i="6"/>
  <c r="GI55" i="6"/>
  <c r="FY55" i="6"/>
  <c r="FM55" i="6"/>
  <c r="EY55" i="6"/>
  <c r="EL55" i="6"/>
  <c r="DZ55" i="6"/>
  <c r="DQ55" i="6"/>
  <c r="CX55" i="6"/>
  <c r="CM55" i="6"/>
  <c r="CD55" i="6"/>
  <c r="BT55" i="6"/>
  <c r="BK55" i="6"/>
  <c r="BA55" i="6"/>
  <c r="AR55" i="6"/>
  <c r="AH55" i="6"/>
  <c r="Y55" i="6"/>
  <c r="P55" i="6"/>
  <c r="JD55" i="6"/>
  <c r="IT55" i="6"/>
  <c r="HX55" i="6"/>
  <c r="HM55" i="6"/>
  <c r="HB55" i="6"/>
  <c r="GS55" i="6"/>
  <c r="GH55" i="6"/>
  <c r="FV55" i="6"/>
  <c r="FJ55" i="6"/>
  <c r="EX55" i="6"/>
  <c r="EK55" i="6"/>
  <c r="DY55" i="6"/>
  <c r="DP55" i="6"/>
  <c r="DG55" i="6"/>
  <c r="CW55" i="6"/>
  <c r="CL55" i="6"/>
  <c r="CC55" i="6"/>
  <c r="BS55" i="6"/>
  <c r="BJ55" i="6"/>
  <c r="AZ55" i="6"/>
  <c r="AQ55" i="6"/>
  <c r="AG55" i="6"/>
  <c r="X55" i="6"/>
  <c r="JC55" i="6"/>
  <c r="IS55" i="6"/>
  <c r="IJ55" i="6"/>
  <c r="HW55" i="6"/>
  <c r="HL55" i="6"/>
  <c r="HA55" i="6"/>
  <c r="GP55" i="6"/>
  <c r="GG55" i="6"/>
  <c r="FU55" i="6"/>
  <c r="FG55" i="6"/>
  <c r="EW55" i="6"/>
  <c r="EJ55" i="6"/>
  <c r="DX55" i="6"/>
  <c r="DO55" i="6"/>
  <c r="DF55" i="6"/>
  <c r="CV55" i="6"/>
  <c r="CJ55" i="6"/>
  <c r="CB55" i="6"/>
  <c r="BR55" i="6"/>
  <c r="BH55" i="6"/>
  <c r="AY55" i="6"/>
  <c r="AP55" i="6"/>
  <c r="AF55" i="6"/>
  <c r="W55" i="6"/>
  <c r="JJ55" i="6"/>
  <c r="IZ55" i="6"/>
  <c r="IQ55" i="6"/>
  <c r="IH55" i="6"/>
  <c r="HT55" i="6"/>
  <c r="HJ55" i="6"/>
  <c r="GX55" i="6"/>
  <c r="GN55" i="6"/>
  <c r="FS55" i="6"/>
  <c r="FE55" i="6"/>
  <c r="ER55" i="6"/>
  <c r="EF55" i="6"/>
  <c r="DV55" i="6"/>
  <c r="DM55" i="6"/>
  <c r="DC55" i="6"/>
  <c r="CR55" i="6"/>
  <c r="CH55" i="6"/>
  <c r="BY55" i="6"/>
  <c r="BP55" i="6"/>
  <c r="BF55" i="6"/>
  <c r="AV55" i="6"/>
  <c r="AM55" i="6"/>
  <c r="AD55" i="6"/>
  <c r="GO55" i="6"/>
  <c r="AE55" i="6"/>
  <c r="JK55" i="6"/>
  <c r="GF55" i="6"/>
  <c r="CS55" i="6"/>
  <c r="V55" i="6"/>
  <c r="JB55" i="6"/>
  <c r="FT55" i="6"/>
  <c r="CI55" i="6"/>
  <c r="IR55" i="6"/>
  <c r="FF55" i="6"/>
  <c r="BZ55" i="6"/>
  <c r="II55" i="6"/>
  <c r="ES55" i="6"/>
  <c r="BQ55" i="6"/>
  <c r="DN55" i="6"/>
  <c r="AO55" i="6"/>
  <c r="EG55" i="6"/>
  <c r="DW55" i="6"/>
  <c r="BG55" i="6"/>
  <c r="AW55" i="6"/>
  <c r="HU55" i="6"/>
  <c r="HK55" i="6"/>
  <c r="N55" i="6"/>
  <c r="JK63" i="6"/>
  <c r="JB63" i="6"/>
  <c r="IR63" i="6"/>
  <c r="II63" i="6"/>
  <c r="HU63" i="6"/>
  <c r="HK63" i="6"/>
  <c r="GO63" i="6"/>
  <c r="GF63" i="6"/>
  <c r="FT63" i="6"/>
  <c r="FF63" i="6"/>
  <c r="ES63" i="6"/>
  <c r="EG63" i="6"/>
  <c r="DW63" i="6"/>
  <c r="DN63" i="6"/>
  <c r="CS63" i="6"/>
  <c r="CI63" i="6"/>
  <c r="BZ63" i="6"/>
  <c r="BQ63" i="6"/>
  <c r="BG63" i="6"/>
  <c r="JJ63" i="6"/>
  <c r="IZ63" i="6"/>
  <c r="IQ63" i="6"/>
  <c r="IH63" i="6"/>
  <c r="HT63" i="6"/>
  <c r="HJ63" i="6"/>
  <c r="GX63" i="6"/>
  <c r="GN63" i="6"/>
  <c r="FS63" i="6"/>
  <c r="FE63" i="6"/>
  <c r="ER63" i="6"/>
  <c r="EF63" i="6"/>
  <c r="DV63" i="6"/>
  <c r="DM63" i="6"/>
  <c r="DC63" i="6"/>
  <c r="CR63" i="6"/>
  <c r="CH63" i="6"/>
  <c r="BY63" i="6"/>
  <c r="BP63" i="6"/>
  <c r="BF63" i="6"/>
  <c r="AV63" i="6"/>
  <c r="AM63" i="6"/>
  <c r="AD63" i="6"/>
  <c r="JI63" i="6"/>
  <c r="IY63" i="6"/>
  <c r="IP63" i="6"/>
  <c r="IG63" i="6"/>
  <c r="HS63" i="6"/>
  <c r="HG63" i="6"/>
  <c r="GW63" i="6"/>
  <c r="GC63" i="6"/>
  <c r="FP63" i="6"/>
  <c r="FD63" i="6"/>
  <c r="EQ63" i="6"/>
  <c r="EE63" i="6"/>
  <c r="DT63" i="6"/>
  <c r="DK63" i="6"/>
  <c r="DB63" i="6"/>
  <c r="CP63" i="6"/>
  <c r="CG63" i="6"/>
  <c r="BX63" i="6"/>
  <c r="BO63" i="6"/>
  <c r="BE63" i="6"/>
  <c r="AU63" i="6"/>
  <c r="AL63" i="6"/>
  <c r="AC63" i="6"/>
  <c r="JH63" i="6"/>
  <c r="IX63" i="6"/>
  <c r="JF63" i="6"/>
  <c r="IW63" i="6"/>
  <c r="IN63" i="6"/>
  <c r="IC63" i="6"/>
  <c r="HP63" i="6"/>
  <c r="HD63" i="6"/>
  <c r="GJ63" i="6"/>
  <c r="GA63" i="6"/>
  <c r="FN63" i="6"/>
  <c r="EZ63" i="6"/>
  <c r="EM63" i="6"/>
  <c r="EC63" i="6"/>
  <c r="DR63" i="6"/>
  <c r="DI63" i="6"/>
  <c r="CY63" i="6"/>
  <c r="CN63" i="6"/>
  <c r="CE63" i="6"/>
  <c r="BU63" i="6"/>
  <c r="BL63" i="6"/>
  <c r="BB63" i="6"/>
  <c r="AS63" i="6"/>
  <c r="AJ63" i="6"/>
  <c r="Z63" i="6"/>
  <c r="Q63" i="6"/>
  <c r="JC63" i="6"/>
  <c r="IS63" i="6"/>
  <c r="IJ63" i="6"/>
  <c r="HW63" i="6"/>
  <c r="HL63" i="6"/>
  <c r="HA63" i="6"/>
  <c r="GP63" i="6"/>
  <c r="GG63" i="6"/>
  <c r="FU63" i="6"/>
  <c r="FG63" i="6"/>
  <c r="EW63" i="6"/>
  <c r="EJ63" i="6"/>
  <c r="DX63" i="6"/>
  <c r="DO63" i="6"/>
  <c r="DF63" i="6"/>
  <c r="CV63" i="6"/>
  <c r="CJ63" i="6"/>
  <c r="CB63" i="6"/>
  <c r="BR63" i="6"/>
  <c r="BH63" i="6"/>
  <c r="JE63" i="6"/>
  <c r="HZ63" i="6"/>
  <c r="FV63" i="6"/>
  <c r="EL63" i="6"/>
  <c r="DJ63" i="6"/>
  <c r="CL63" i="6"/>
  <c r="BK63" i="6"/>
  <c r="AR63" i="6"/>
  <c r="AE63" i="6"/>
  <c r="JD63" i="6"/>
  <c r="HX63" i="6"/>
  <c r="FO63" i="6"/>
  <c r="EK63" i="6"/>
  <c r="CF63" i="6"/>
  <c r="BJ63" i="6"/>
  <c r="AQ63" i="6"/>
  <c r="AB63" i="6"/>
  <c r="IV63" i="6"/>
  <c r="HQ63" i="6"/>
  <c r="GS63" i="6"/>
  <c r="FM63" i="6"/>
  <c r="ED63" i="6"/>
  <c r="DG63" i="6"/>
  <c r="CD63" i="6"/>
  <c r="BC63" i="6"/>
  <c r="AP63" i="6"/>
  <c r="Y63" i="6"/>
  <c r="IT63" i="6"/>
  <c r="HO63" i="6"/>
  <c r="FJ63" i="6"/>
  <c r="DZ63" i="6"/>
  <c r="CZ63" i="6"/>
  <c r="CC63" i="6"/>
  <c r="BA63" i="6"/>
  <c r="AO63" i="6"/>
  <c r="X63" i="6"/>
  <c r="IO63" i="6"/>
  <c r="HM63" i="6"/>
  <c r="GI63" i="6"/>
  <c r="FC63" i="6"/>
  <c r="DY63" i="6"/>
  <c r="CX63" i="6"/>
  <c r="BW63" i="6"/>
  <c r="AZ63" i="6"/>
  <c r="AK63" i="6"/>
  <c r="W63" i="6"/>
  <c r="IM63" i="6"/>
  <c r="HE63" i="6"/>
  <c r="GH63" i="6"/>
  <c r="EY63" i="6"/>
  <c r="DS63" i="6"/>
  <c r="CW63" i="6"/>
  <c r="BT63" i="6"/>
  <c r="AY63" i="6"/>
  <c r="AH63" i="6"/>
  <c r="V63" i="6"/>
  <c r="HB63" i="6"/>
  <c r="FY63" i="6"/>
  <c r="EP63" i="6"/>
  <c r="DP63" i="6"/>
  <c r="CM63" i="6"/>
  <c r="BM63" i="6"/>
  <c r="AT63" i="6"/>
  <c r="AF63" i="6"/>
  <c r="P63" i="6"/>
  <c r="BS63" i="6"/>
  <c r="AW63" i="6"/>
  <c r="AG63" i="6"/>
  <c r="HC63" i="6"/>
  <c r="R63" i="6"/>
  <c r="GB63" i="6"/>
  <c r="CO63" i="6"/>
  <c r="EX63" i="6"/>
  <c r="DQ63" i="6"/>
  <c r="N63" i="6"/>
  <c r="JK71" i="6"/>
  <c r="JB71" i="6"/>
  <c r="IR71" i="6"/>
  <c r="II71" i="6"/>
  <c r="HU71" i="6"/>
  <c r="HK71" i="6"/>
  <c r="GO71" i="6"/>
  <c r="GF71" i="6"/>
  <c r="FT71" i="6"/>
  <c r="FF71" i="6"/>
  <c r="ES71" i="6"/>
  <c r="EG71" i="6"/>
  <c r="DW71" i="6"/>
  <c r="DN71" i="6"/>
  <c r="CS71" i="6"/>
  <c r="CI71" i="6"/>
  <c r="BZ71" i="6"/>
  <c r="BQ71" i="6"/>
  <c r="BG71" i="6"/>
  <c r="AW71" i="6"/>
  <c r="AO71" i="6"/>
  <c r="AE71" i="6"/>
  <c r="V71" i="6"/>
  <c r="JJ71" i="6"/>
  <c r="IZ71" i="6"/>
  <c r="IQ71" i="6"/>
  <c r="IH71" i="6"/>
  <c r="HT71" i="6"/>
  <c r="HJ71" i="6"/>
  <c r="GX71" i="6"/>
  <c r="GN71" i="6"/>
  <c r="FS71" i="6"/>
  <c r="FE71" i="6"/>
  <c r="ER71" i="6"/>
  <c r="EF71" i="6"/>
  <c r="DV71" i="6"/>
  <c r="DM71" i="6"/>
  <c r="DC71" i="6"/>
  <c r="CR71" i="6"/>
  <c r="CH71" i="6"/>
  <c r="BY71" i="6"/>
  <c r="BP71" i="6"/>
  <c r="BF71" i="6"/>
  <c r="AV71" i="6"/>
  <c r="AM71" i="6"/>
  <c r="AD71" i="6"/>
  <c r="JI71" i="6"/>
  <c r="IY71" i="6"/>
  <c r="IP71" i="6"/>
  <c r="IG71" i="6"/>
  <c r="HS71" i="6"/>
  <c r="HG71" i="6"/>
  <c r="GW71" i="6"/>
  <c r="GC71" i="6"/>
  <c r="FP71" i="6"/>
  <c r="FD71" i="6"/>
  <c r="EQ71" i="6"/>
  <c r="EE71" i="6"/>
  <c r="DT71" i="6"/>
  <c r="DK71" i="6"/>
  <c r="DB71" i="6"/>
  <c r="CP71" i="6"/>
  <c r="CG71" i="6"/>
  <c r="BX71" i="6"/>
  <c r="BO71" i="6"/>
  <c r="BE71" i="6"/>
  <c r="AU71" i="6"/>
  <c r="AL71" i="6"/>
  <c r="AC71" i="6"/>
  <c r="JH71" i="6"/>
  <c r="IX71" i="6"/>
  <c r="IO71" i="6"/>
  <c r="HQ71" i="6"/>
  <c r="HE71" i="6"/>
  <c r="GB71" i="6"/>
  <c r="FO71" i="6"/>
  <c r="FC71" i="6"/>
  <c r="EP71" i="6"/>
  <c r="ED71" i="6"/>
  <c r="DS71" i="6"/>
  <c r="DJ71" i="6"/>
  <c r="CZ71" i="6"/>
  <c r="CO71" i="6"/>
  <c r="CF71" i="6"/>
  <c r="BW71" i="6"/>
  <c r="BM71" i="6"/>
  <c r="BC71" i="6"/>
  <c r="AT71" i="6"/>
  <c r="AK71" i="6"/>
  <c r="AB71" i="6"/>
  <c r="R71" i="6"/>
  <c r="JF71" i="6"/>
  <c r="IW71" i="6"/>
  <c r="IN71" i="6"/>
  <c r="IC71" i="6"/>
  <c r="HP71" i="6"/>
  <c r="HD71" i="6"/>
  <c r="GJ71" i="6"/>
  <c r="GA71" i="6"/>
  <c r="FN71" i="6"/>
  <c r="EZ71" i="6"/>
  <c r="EM71" i="6"/>
  <c r="EC71" i="6"/>
  <c r="DR71" i="6"/>
  <c r="DI71" i="6"/>
  <c r="CY71" i="6"/>
  <c r="CN71" i="6"/>
  <c r="CE71" i="6"/>
  <c r="BU71" i="6"/>
  <c r="BL71" i="6"/>
  <c r="BB71" i="6"/>
  <c r="AS71" i="6"/>
  <c r="AJ71" i="6"/>
  <c r="Z71" i="6"/>
  <c r="Q71" i="6"/>
  <c r="JC71" i="6"/>
  <c r="IS71" i="6"/>
  <c r="IJ71" i="6"/>
  <c r="HW71" i="6"/>
  <c r="HL71" i="6"/>
  <c r="HA71" i="6"/>
  <c r="GP71" i="6"/>
  <c r="GG71" i="6"/>
  <c r="FU71" i="6"/>
  <c r="FG71" i="6"/>
  <c r="EW71" i="6"/>
  <c r="EJ71" i="6"/>
  <c r="DX71" i="6"/>
  <c r="DO71" i="6"/>
  <c r="DF71" i="6"/>
  <c r="CV71" i="6"/>
  <c r="CJ71" i="6"/>
  <c r="CB71" i="6"/>
  <c r="BR71" i="6"/>
  <c r="BH71" i="6"/>
  <c r="AY71" i="6"/>
  <c r="AP71" i="6"/>
  <c r="AF71" i="6"/>
  <c r="W71" i="6"/>
  <c r="JE71" i="6"/>
  <c r="HO71" i="6"/>
  <c r="FY71" i="6"/>
  <c r="DZ71" i="6"/>
  <c r="CM71" i="6"/>
  <c r="BA71" i="6"/>
  <c r="P71" i="6"/>
  <c r="JD71" i="6"/>
  <c r="HM71" i="6"/>
  <c r="FV71" i="6"/>
  <c r="DY71" i="6"/>
  <c r="CL71" i="6"/>
  <c r="AZ71" i="6"/>
  <c r="IV71" i="6"/>
  <c r="HC71" i="6"/>
  <c r="FM71" i="6"/>
  <c r="DQ71" i="6"/>
  <c r="CD71" i="6"/>
  <c r="AR71" i="6"/>
  <c r="IT71" i="6"/>
  <c r="HB71" i="6"/>
  <c r="FJ71" i="6"/>
  <c r="DP71" i="6"/>
  <c r="CC71" i="6"/>
  <c r="AQ71" i="6"/>
  <c r="IM71" i="6"/>
  <c r="EY71" i="6"/>
  <c r="BT71" i="6"/>
  <c r="AH71" i="6"/>
  <c r="GS71" i="6"/>
  <c r="EX71" i="6"/>
  <c r="DG71" i="6"/>
  <c r="BS71" i="6"/>
  <c r="AG71" i="6"/>
  <c r="HX71" i="6"/>
  <c r="GH71" i="6"/>
  <c r="EK71" i="6"/>
  <c r="CW71" i="6"/>
  <c r="BJ71" i="6"/>
  <c r="X71" i="6"/>
  <c r="HZ71" i="6"/>
  <c r="GI71" i="6"/>
  <c r="EL71" i="6"/>
  <c r="CX71" i="6"/>
  <c r="BK71" i="6"/>
  <c r="Y71" i="6"/>
  <c r="N71" i="6"/>
  <c r="JH79" i="6"/>
  <c r="IX79" i="6"/>
  <c r="IO79" i="6"/>
  <c r="HQ79" i="6"/>
  <c r="HE79" i="6"/>
  <c r="GB79" i="6"/>
  <c r="FO79" i="6"/>
  <c r="FC79" i="6"/>
  <c r="EP79" i="6"/>
  <c r="ED79" i="6"/>
  <c r="DS79" i="6"/>
  <c r="DJ79" i="6"/>
  <c r="CZ79" i="6"/>
  <c r="CO79" i="6"/>
  <c r="CF79" i="6"/>
  <c r="BW79" i="6"/>
  <c r="BM79" i="6"/>
  <c r="BC79" i="6"/>
  <c r="AT79" i="6"/>
  <c r="AK79" i="6"/>
  <c r="AB79" i="6"/>
  <c r="R79" i="6"/>
  <c r="JF79" i="6"/>
  <c r="IW79" i="6"/>
  <c r="IN79" i="6"/>
  <c r="IC79" i="6"/>
  <c r="HP79" i="6"/>
  <c r="HD79" i="6"/>
  <c r="GJ79" i="6"/>
  <c r="GA79" i="6"/>
  <c r="FN79" i="6"/>
  <c r="EZ79" i="6"/>
  <c r="EM79" i="6"/>
  <c r="EC79" i="6"/>
  <c r="DR79" i="6"/>
  <c r="DI79" i="6"/>
  <c r="CY79" i="6"/>
  <c r="CN79" i="6"/>
  <c r="CE79" i="6"/>
  <c r="BU79" i="6"/>
  <c r="BL79" i="6"/>
  <c r="BB79" i="6"/>
  <c r="AS79" i="6"/>
  <c r="AJ79" i="6"/>
  <c r="Z79" i="6"/>
  <c r="Q79" i="6"/>
  <c r="JE79" i="6"/>
  <c r="IV79" i="6"/>
  <c r="IM79" i="6"/>
  <c r="HZ79" i="6"/>
  <c r="HO79" i="6"/>
  <c r="HC79" i="6"/>
  <c r="GI79" i="6"/>
  <c r="FY79" i="6"/>
  <c r="FM79" i="6"/>
  <c r="EY79" i="6"/>
  <c r="EL79" i="6"/>
  <c r="DZ79" i="6"/>
  <c r="DQ79" i="6"/>
  <c r="CX79" i="6"/>
  <c r="CM79" i="6"/>
  <c r="CD79" i="6"/>
  <c r="BT79" i="6"/>
  <c r="BK79" i="6"/>
  <c r="BA79" i="6"/>
  <c r="AR79" i="6"/>
  <c r="AH79" i="6"/>
  <c r="Y79" i="6"/>
  <c r="P79" i="6"/>
  <c r="JD79" i="6"/>
  <c r="IT79" i="6"/>
  <c r="HX79" i="6"/>
  <c r="HM79" i="6"/>
  <c r="HB79" i="6"/>
  <c r="GS79" i="6"/>
  <c r="GH79" i="6"/>
  <c r="FV79" i="6"/>
  <c r="FJ79" i="6"/>
  <c r="EX79" i="6"/>
  <c r="EK79" i="6"/>
  <c r="DY79" i="6"/>
  <c r="DP79" i="6"/>
  <c r="DG79" i="6"/>
  <c r="CW79" i="6"/>
  <c r="CL79" i="6"/>
  <c r="CC79" i="6"/>
  <c r="BS79" i="6"/>
  <c r="BJ79" i="6"/>
  <c r="AZ79" i="6"/>
  <c r="AQ79" i="6"/>
  <c r="AG79" i="6"/>
  <c r="X79" i="6"/>
  <c r="JC79" i="6"/>
  <c r="IS79" i="6"/>
  <c r="IJ79" i="6"/>
  <c r="HW79" i="6"/>
  <c r="HL79" i="6"/>
  <c r="HA79" i="6"/>
  <c r="GP79" i="6"/>
  <c r="GG79" i="6"/>
  <c r="FU79" i="6"/>
  <c r="FG79" i="6"/>
  <c r="EW79" i="6"/>
  <c r="EJ79" i="6"/>
  <c r="DX79" i="6"/>
  <c r="DO79" i="6"/>
  <c r="DF79" i="6"/>
  <c r="CV79" i="6"/>
  <c r="CJ79" i="6"/>
  <c r="CB79" i="6"/>
  <c r="BR79" i="6"/>
  <c r="BH79" i="6"/>
  <c r="AY79" i="6"/>
  <c r="AP79" i="6"/>
  <c r="AF79" i="6"/>
  <c r="W79" i="6"/>
  <c r="JI79" i="6"/>
  <c r="IY79" i="6"/>
  <c r="IP79" i="6"/>
  <c r="IG79" i="6"/>
  <c r="HS79" i="6"/>
  <c r="HG79" i="6"/>
  <c r="GW79" i="6"/>
  <c r="GC79" i="6"/>
  <c r="FP79" i="6"/>
  <c r="FD79" i="6"/>
  <c r="EQ79" i="6"/>
  <c r="EE79" i="6"/>
  <c r="DT79" i="6"/>
  <c r="DK79" i="6"/>
  <c r="DB79" i="6"/>
  <c r="CP79" i="6"/>
  <c r="CG79" i="6"/>
  <c r="BX79" i="6"/>
  <c r="BO79" i="6"/>
  <c r="BE79" i="6"/>
  <c r="AU79" i="6"/>
  <c r="AL79" i="6"/>
  <c r="AC79" i="6"/>
  <c r="JK79" i="6"/>
  <c r="HU79" i="6"/>
  <c r="GF79" i="6"/>
  <c r="EG79" i="6"/>
  <c r="CS79" i="6"/>
  <c r="BG79" i="6"/>
  <c r="V79" i="6"/>
  <c r="JJ79" i="6"/>
  <c r="HT79" i="6"/>
  <c r="EF79" i="6"/>
  <c r="CR79" i="6"/>
  <c r="BF79" i="6"/>
  <c r="JB79" i="6"/>
  <c r="HK79" i="6"/>
  <c r="FT79" i="6"/>
  <c r="DW79" i="6"/>
  <c r="CI79" i="6"/>
  <c r="AW79" i="6"/>
  <c r="IZ79" i="6"/>
  <c r="HJ79" i="6"/>
  <c r="FS79" i="6"/>
  <c r="DV79" i="6"/>
  <c r="CH79" i="6"/>
  <c r="AV79" i="6"/>
  <c r="IR79" i="6"/>
  <c r="FF79" i="6"/>
  <c r="DN79" i="6"/>
  <c r="BZ79" i="6"/>
  <c r="AO79" i="6"/>
  <c r="IQ79" i="6"/>
  <c r="GX79" i="6"/>
  <c r="FE79" i="6"/>
  <c r="DM79" i="6"/>
  <c r="BY79" i="6"/>
  <c r="AM79" i="6"/>
  <c r="IH79" i="6"/>
  <c r="GN79" i="6"/>
  <c r="ER79" i="6"/>
  <c r="DC79" i="6"/>
  <c r="BP79" i="6"/>
  <c r="AD79" i="6"/>
  <c r="ES79" i="6"/>
  <c r="BQ79" i="6"/>
  <c r="AE79" i="6"/>
  <c r="GO79" i="6"/>
  <c r="II79" i="6"/>
  <c r="N79" i="6"/>
  <c r="JH87" i="6"/>
  <c r="IX87" i="6"/>
  <c r="IO87" i="6"/>
  <c r="HQ87" i="6"/>
  <c r="HE87" i="6"/>
  <c r="GB87" i="6"/>
  <c r="FO87" i="6"/>
  <c r="FC87" i="6"/>
  <c r="EP87" i="6"/>
  <c r="ED87" i="6"/>
  <c r="DS87" i="6"/>
  <c r="DJ87" i="6"/>
  <c r="CZ87" i="6"/>
  <c r="CO87" i="6"/>
  <c r="CF87" i="6"/>
  <c r="BW87" i="6"/>
  <c r="BM87" i="6"/>
  <c r="BC87" i="6"/>
  <c r="AT87" i="6"/>
  <c r="AK87" i="6"/>
  <c r="AB87" i="6"/>
  <c r="R87" i="6"/>
  <c r="JF87" i="6"/>
  <c r="IW87" i="6"/>
  <c r="IN87" i="6"/>
  <c r="IC87" i="6"/>
  <c r="HP87" i="6"/>
  <c r="HD87" i="6"/>
  <c r="GJ87" i="6"/>
  <c r="GA87" i="6"/>
  <c r="FN87" i="6"/>
  <c r="EZ87" i="6"/>
  <c r="EM87" i="6"/>
  <c r="EC87" i="6"/>
  <c r="DR87" i="6"/>
  <c r="DI87" i="6"/>
  <c r="CY87" i="6"/>
  <c r="CN87" i="6"/>
  <c r="CE87" i="6"/>
  <c r="BU87" i="6"/>
  <c r="BL87" i="6"/>
  <c r="BB87" i="6"/>
  <c r="AS87" i="6"/>
  <c r="AJ87" i="6"/>
  <c r="Z87" i="6"/>
  <c r="Q87" i="6"/>
  <c r="JE87" i="6"/>
  <c r="IV87" i="6"/>
  <c r="IM87" i="6"/>
  <c r="HZ87" i="6"/>
  <c r="HO87" i="6"/>
  <c r="HC87" i="6"/>
  <c r="GI87" i="6"/>
  <c r="FY87" i="6"/>
  <c r="FM87" i="6"/>
  <c r="EY87" i="6"/>
  <c r="EL87" i="6"/>
  <c r="DZ87" i="6"/>
  <c r="DQ87" i="6"/>
  <c r="CX87" i="6"/>
  <c r="CM87" i="6"/>
  <c r="CD87" i="6"/>
  <c r="BT87" i="6"/>
  <c r="BK87" i="6"/>
  <c r="BA87" i="6"/>
  <c r="AR87" i="6"/>
  <c r="AH87" i="6"/>
  <c r="Y87" i="6"/>
  <c r="P87" i="6"/>
  <c r="JD87" i="6"/>
  <c r="IT87" i="6"/>
  <c r="HX87" i="6"/>
  <c r="HM87" i="6"/>
  <c r="HB87" i="6"/>
  <c r="GS87" i="6"/>
  <c r="GH87" i="6"/>
  <c r="FV87" i="6"/>
  <c r="FJ87" i="6"/>
  <c r="EX87" i="6"/>
  <c r="EK87" i="6"/>
  <c r="DY87" i="6"/>
  <c r="DP87" i="6"/>
  <c r="DG87" i="6"/>
  <c r="CW87" i="6"/>
  <c r="CL87" i="6"/>
  <c r="CC87" i="6"/>
  <c r="BS87" i="6"/>
  <c r="BJ87" i="6"/>
  <c r="AZ87" i="6"/>
  <c r="AQ87" i="6"/>
  <c r="AG87" i="6"/>
  <c r="X87" i="6"/>
  <c r="JC87" i="6"/>
  <c r="IS87" i="6"/>
  <c r="IJ87" i="6"/>
  <c r="HW87" i="6"/>
  <c r="HL87" i="6"/>
  <c r="HA87" i="6"/>
  <c r="GP87" i="6"/>
  <c r="GG87" i="6"/>
  <c r="FU87" i="6"/>
  <c r="FG87" i="6"/>
  <c r="EW87" i="6"/>
  <c r="EJ87" i="6"/>
  <c r="DX87" i="6"/>
  <c r="DO87" i="6"/>
  <c r="DF87" i="6"/>
  <c r="CV87" i="6"/>
  <c r="CJ87" i="6"/>
  <c r="CB87" i="6"/>
  <c r="BR87" i="6"/>
  <c r="BH87" i="6"/>
  <c r="AY87" i="6"/>
  <c r="AP87" i="6"/>
  <c r="AF87" i="6"/>
  <c r="W87" i="6"/>
  <c r="JI87" i="6"/>
  <c r="IY87" i="6"/>
  <c r="IP87" i="6"/>
  <c r="IG87" i="6"/>
  <c r="HS87" i="6"/>
  <c r="HG87" i="6"/>
  <c r="GW87" i="6"/>
  <c r="GC87" i="6"/>
  <c r="FP87" i="6"/>
  <c r="FD87" i="6"/>
  <c r="EQ87" i="6"/>
  <c r="EE87" i="6"/>
  <c r="DT87" i="6"/>
  <c r="DK87" i="6"/>
  <c r="DB87" i="6"/>
  <c r="CP87" i="6"/>
  <c r="CG87" i="6"/>
  <c r="BX87" i="6"/>
  <c r="BO87" i="6"/>
  <c r="BE87" i="6"/>
  <c r="AU87" i="6"/>
  <c r="AL87" i="6"/>
  <c r="AC87" i="6"/>
  <c r="JK87" i="6"/>
  <c r="HU87" i="6"/>
  <c r="GF87" i="6"/>
  <c r="EG87" i="6"/>
  <c r="CS87" i="6"/>
  <c r="BG87" i="6"/>
  <c r="V87" i="6"/>
  <c r="JJ87" i="6"/>
  <c r="HT87" i="6"/>
  <c r="EF87" i="6"/>
  <c r="CR87" i="6"/>
  <c r="BF87" i="6"/>
  <c r="JB87" i="6"/>
  <c r="HK87" i="6"/>
  <c r="FT87" i="6"/>
  <c r="DW87" i="6"/>
  <c r="CI87" i="6"/>
  <c r="AW87" i="6"/>
  <c r="IZ87" i="6"/>
  <c r="HJ87" i="6"/>
  <c r="FS87" i="6"/>
  <c r="DV87" i="6"/>
  <c r="CH87" i="6"/>
  <c r="AV87" i="6"/>
  <c r="IR87" i="6"/>
  <c r="FF87" i="6"/>
  <c r="DN87" i="6"/>
  <c r="BZ87" i="6"/>
  <c r="AO87" i="6"/>
  <c r="IQ87" i="6"/>
  <c r="GX87" i="6"/>
  <c r="FE87" i="6"/>
  <c r="DM87" i="6"/>
  <c r="BY87" i="6"/>
  <c r="AM87" i="6"/>
  <c r="IH87" i="6"/>
  <c r="GN87" i="6"/>
  <c r="ER87" i="6"/>
  <c r="DC87" i="6"/>
  <c r="BP87" i="6"/>
  <c r="AD87" i="6"/>
  <c r="BQ87" i="6"/>
  <c r="AE87" i="6"/>
  <c r="II87" i="6"/>
  <c r="GO87" i="6"/>
  <c r="ES87" i="6"/>
  <c r="N87" i="6"/>
  <c r="JC95" i="6"/>
  <c r="IS95" i="6"/>
  <c r="IJ95" i="6"/>
  <c r="HW95" i="6"/>
  <c r="HL95" i="6"/>
  <c r="HA95" i="6"/>
  <c r="GP95" i="6"/>
  <c r="GG95" i="6"/>
  <c r="FU95" i="6"/>
  <c r="FG95" i="6"/>
  <c r="EW95" i="6"/>
  <c r="EJ95" i="6"/>
  <c r="DX95" i="6"/>
  <c r="DO95" i="6"/>
  <c r="DF95" i="6"/>
  <c r="CV95" i="6"/>
  <c r="CJ95" i="6"/>
  <c r="CB95" i="6"/>
  <c r="BR95" i="6"/>
  <c r="BH95" i="6"/>
  <c r="AY95" i="6"/>
  <c r="AP95" i="6"/>
  <c r="AF95" i="6"/>
  <c r="W95" i="6"/>
  <c r="JK95" i="6"/>
  <c r="JB95" i="6"/>
  <c r="IR95" i="6"/>
  <c r="II95" i="6"/>
  <c r="HU95" i="6"/>
  <c r="HK95" i="6"/>
  <c r="GO95" i="6"/>
  <c r="GF95" i="6"/>
  <c r="FT95" i="6"/>
  <c r="FF95" i="6"/>
  <c r="ES95" i="6"/>
  <c r="EG95" i="6"/>
  <c r="DW95" i="6"/>
  <c r="DN95" i="6"/>
  <c r="CS95" i="6"/>
  <c r="CI95" i="6"/>
  <c r="BZ95" i="6"/>
  <c r="BQ95" i="6"/>
  <c r="BG95" i="6"/>
  <c r="AW95" i="6"/>
  <c r="AO95" i="6"/>
  <c r="AE95" i="6"/>
  <c r="V95" i="6"/>
  <c r="JJ95" i="6"/>
  <c r="IZ95" i="6"/>
  <c r="IQ95" i="6"/>
  <c r="IH95" i="6"/>
  <c r="HT95" i="6"/>
  <c r="HJ95" i="6"/>
  <c r="GX95" i="6"/>
  <c r="GN95" i="6"/>
  <c r="FS95" i="6"/>
  <c r="FE95" i="6"/>
  <c r="ER95" i="6"/>
  <c r="EF95" i="6"/>
  <c r="DV95" i="6"/>
  <c r="DM95" i="6"/>
  <c r="DC95" i="6"/>
  <c r="CR95" i="6"/>
  <c r="CH95" i="6"/>
  <c r="BY95" i="6"/>
  <c r="BP95" i="6"/>
  <c r="BF95" i="6"/>
  <c r="AV95" i="6"/>
  <c r="AM95" i="6"/>
  <c r="AD95" i="6"/>
  <c r="JI95" i="6"/>
  <c r="IY95" i="6"/>
  <c r="IP95" i="6"/>
  <c r="IG95" i="6"/>
  <c r="HS95" i="6"/>
  <c r="HG95" i="6"/>
  <c r="GW95" i="6"/>
  <c r="GC95" i="6"/>
  <c r="FP95" i="6"/>
  <c r="FD95" i="6"/>
  <c r="EQ95" i="6"/>
  <c r="EE95" i="6"/>
  <c r="DT95" i="6"/>
  <c r="DK95" i="6"/>
  <c r="DB95" i="6"/>
  <c r="CP95" i="6"/>
  <c r="CG95" i="6"/>
  <c r="BX95" i="6"/>
  <c r="BO95" i="6"/>
  <c r="BE95" i="6"/>
  <c r="AU95" i="6"/>
  <c r="AL95" i="6"/>
  <c r="AC95" i="6"/>
  <c r="JH95" i="6"/>
  <c r="IX95" i="6"/>
  <c r="IO95" i="6"/>
  <c r="HQ95" i="6"/>
  <c r="HE95" i="6"/>
  <c r="GB95" i="6"/>
  <c r="FO95" i="6"/>
  <c r="FC95" i="6"/>
  <c r="EP95" i="6"/>
  <c r="ED95" i="6"/>
  <c r="DS95" i="6"/>
  <c r="DJ95" i="6"/>
  <c r="CZ95" i="6"/>
  <c r="CO95" i="6"/>
  <c r="CF95" i="6"/>
  <c r="BW95" i="6"/>
  <c r="BM95" i="6"/>
  <c r="BC95" i="6"/>
  <c r="AT95" i="6"/>
  <c r="AK95" i="6"/>
  <c r="AB95" i="6"/>
  <c r="R95" i="6"/>
  <c r="JF95" i="6"/>
  <c r="IW95" i="6"/>
  <c r="IN95" i="6"/>
  <c r="IC95" i="6"/>
  <c r="HP95" i="6"/>
  <c r="HD95" i="6"/>
  <c r="GJ95" i="6"/>
  <c r="GA95" i="6"/>
  <c r="FN95" i="6"/>
  <c r="EZ95" i="6"/>
  <c r="EM95" i="6"/>
  <c r="EC95" i="6"/>
  <c r="DR95" i="6"/>
  <c r="DI95" i="6"/>
  <c r="CY95" i="6"/>
  <c r="CN95" i="6"/>
  <c r="CE95" i="6"/>
  <c r="BU95" i="6"/>
  <c r="BL95" i="6"/>
  <c r="BB95" i="6"/>
  <c r="AS95" i="6"/>
  <c r="AJ95" i="6"/>
  <c r="Z95" i="6"/>
  <c r="Q95" i="6"/>
  <c r="JD95" i="6"/>
  <c r="IT95" i="6"/>
  <c r="HX95" i="6"/>
  <c r="HM95" i="6"/>
  <c r="HB95" i="6"/>
  <c r="GS95" i="6"/>
  <c r="GH95" i="6"/>
  <c r="FV95" i="6"/>
  <c r="FJ95" i="6"/>
  <c r="EX95" i="6"/>
  <c r="EK95" i="6"/>
  <c r="DY95" i="6"/>
  <c r="DP95" i="6"/>
  <c r="DG95" i="6"/>
  <c r="CW95" i="6"/>
  <c r="CL95" i="6"/>
  <c r="CC95" i="6"/>
  <c r="BS95" i="6"/>
  <c r="BJ95" i="6"/>
  <c r="AZ95" i="6"/>
  <c r="AQ95" i="6"/>
  <c r="AG95" i="6"/>
  <c r="X95" i="6"/>
  <c r="HZ95" i="6"/>
  <c r="EL95" i="6"/>
  <c r="BK95" i="6"/>
  <c r="HO95" i="6"/>
  <c r="DZ95" i="6"/>
  <c r="BA95" i="6"/>
  <c r="HC95" i="6"/>
  <c r="DQ95" i="6"/>
  <c r="AR95" i="6"/>
  <c r="AH95" i="6"/>
  <c r="GI95" i="6"/>
  <c r="CX95" i="6"/>
  <c r="Y95" i="6"/>
  <c r="IM95" i="6"/>
  <c r="EY95" i="6"/>
  <c r="BT95" i="6"/>
  <c r="CM95" i="6"/>
  <c r="CD95" i="6"/>
  <c r="P95" i="6"/>
  <c r="JE95" i="6"/>
  <c r="IV95" i="6"/>
  <c r="FM95" i="6"/>
  <c r="FY95" i="6"/>
  <c r="N95" i="6"/>
  <c r="JK103" i="6"/>
  <c r="JB103" i="6"/>
  <c r="IR103" i="6"/>
  <c r="II103" i="6"/>
  <c r="HU103" i="6"/>
  <c r="HK103" i="6"/>
  <c r="GO103" i="6"/>
  <c r="GF103" i="6"/>
  <c r="FT103" i="6"/>
  <c r="FF103" i="6"/>
  <c r="ES103" i="6"/>
  <c r="EG103" i="6"/>
  <c r="DW103" i="6"/>
  <c r="DN103" i="6"/>
  <c r="CS103" i="6"/>
  <c r="CI103" i="6"/>
  <c r="BZ103" i="6"/>
  <c r="BQ103" i="6"/>
  <c r="BG103" i="6"/>
  <c r="AW103" i="6"/>
  <c r="AO103" i="6"/>
  <c r="AE103" i="6"/>
  <c r="V103" i="6"/>
  <c r="JJ103" i="6"/>
  <c r="IZ103" i="6"/>
  <c r="IQ103" i="6"/>
  <c r="IH103" i="6"/>
  <c r="HT103" i="6"/>
  <c r="HJ103" i="6"/>
  <c r="GX103" i="6"/>
  <c r="GN103" i="6"/>
  <c r="FS103" i="6"/>
  <c r="FE103" i="6"/>
  <c r="ER103" i="6"/>
  <c r="EF103" i="6"/>
  <c r="DV103" i="6"/>
  <c r="DM103" i="6"/>
  <c r="DC103" i="6"/>
  <c r="CR103" i="6"/>
  <c r="CH103" i="6"/>
  <c r="BY103" i="6"/>
  <c r="BP103" i="6"/>
  <c r="BF103" i="6"/>
  <c r="AV103" i="6"/>
  <c r="AM103" i="6"/>
  <c r="AD103" i="6"/>
  <c r="JI103" i="6"/>
  <c r="IY103" i="6"/>
  <c r="IP103" i="6"/>
  <c r="IG103" i="6"/>
  <c r="HS103" i="6"/>
  <c r="HG103" i="6"/>
  <c r="GW103" i="6"/>
  <c r="GC103" i="6"/>
  <c r="FP103" i="6"/>
  <c r="FD103" i="6"/>
  <c r="EQ103" i="6"/>
  <c r="EE103" i="6"/>
  <c r="DT103" i="6"/>
  <c r="DK103" i="6"/>
  <c r="DB103" i="6"/>
  <c r="CP103" i="6"/>
  <c r="CG103" i="6"/>
  <c r="BX103" i="6"/>
  <c r="BO103" i="6"/>
  <c r="BE103" i="6"/>
  <c r="AU103" i="6"/>
  <c r="AL103" i="6"/>
  <c r="AC103" i="6"/>
  <c r="JH103" i="6"/>
  <c r="IX103" i="6"/>
  <c r="IO103" i="6"/>
  <c r="HQ103" i="6"/>
  <c r="HE103" i="6"/>
  <c r="GB103" i="6"/>
  <c r="FO103" i="6"/>
  <c r="FC103" i="6"/>
  <c r="EP103" i="6"/>
  <c r="ED103" i="6"/>
  <c r="DS103" i="6"/>
  <c r="DJ103" i="6"/>
  <c r="CZ103" i="6"/>
  <c r="CO103" i="6"/>
  <c r="CF103" i="6"/>
  <c r="BW103" i="6"/>
  <c r="BM103" i="6"/>
  <c r="BC103" i="6"/>
  <c r="AT103" i="6"/>
  <c r="AK103" i="6"/>
  <c r="AB103" i="6"/>
  <c r="R103" i="6"/>
  <c r="JF103" i="6"/>
  <c r="IW103" i="6"/>
  <c r="IN103" i="6"/>
  <c r="IC103" i="6"/>
  <c r="HP103" i="6"/>
  <c r="HD103" i="6"/>
  <c r="GJ103" i="6"/>
  <c r="GA103" i="6"/>
  <c r="FN103" i="6"/>
  <c r="EZ103" i="6"/>
  <c r="EM103" i="6"/>
  <c r="EC103" i="6"/>
  <c r="DR103" i="6"/>
  <c r="DI103" i="6"/>
  <c r="CY103" i="6"/>
  <c r="CN103" i="6"/>
  <c r="CE103" i="6"/>
  <c r="BU103" i="6"/>
  <c r="BL103" i="6"/>
  <c r="BB103" i="6"/>
  <c r="AS103" i="6"/>
  <c r="AJ103" i="6"/>
  <c r="Z103" i="6"/>
  <c r="Q103" i="6"/>
  <c r="JC103" i="6"/>
  <c r="IS103" i="6"/>
  <c r="IJ103" i="6"/>
  <c r="HW103" i="6"/>
  <c r="HL103" i="6"/>
  <c r="HA103" i="6"/>
  <c r="GP103" i="6"/>
  <c r="GG103" i="6"/>
  <c r="FU103" i="6"/>
  <c r="FG103" i="6"/>
  <c r="EW103" i="6"/>
  <c r="EJ103" i="6"/>
  <c r="DX103" i="6"/>
  <c r="DO103" i="6"/>
  <c r="DF103" i="6"/>
  <c r="CV103" i="6"/>
  <c r="CJ103" i="6"/>
  <c r="CB103" i="6"/>
  <c r="BR103" i="6"/>
  <c r="BH103" i="6"/>
  <c r="AY103" i="6"/>
  <c r="AP103" i="6"/>
  <c r="AF103" i="6"/>
  <c r="W103" i="6"/>
  <c r="JE103" i="6"/>
  <c r="HO103" i="6"/>
  <c r="FY103" i="6"/>
  <c r="DZ103" i="6"/>
  <c r="CM103" i="6"/>
  <c r="BA103" i="6"/>
  <c r="P103" i="6"/>
  <c r="JD103" i="6"/>
  <c r="HM103" i="6"/>
  <c r="FV103" i="6"/>
  <c r="DY103" i="6"/>
  <c r="CL103" i="6"/>
  <c r="AZ103" i="6"/>
  <c r="IV103" i="6"/>
  <c r="HC103" i="6"/>
  <c r="FM103" i="6"/>
  <c r="DQ103" i="6"/>
  <c r="CD103" i="6"/>
  <c r="AR103" i="6"/>
  <c r="IT103" i="6"/>
  <c r="HB103" i="6"/>
  <c r="FJ103" i="6"/>
  <c r="DP103" i="6"/>
  <c r="CC103" i="6"/>
  <c r="AQ103" i="6"/>
  <c r="IM103" i="6"/>
  <c r="EY103" i="6"/>
  <c r="BT103" i="6"/>
  <c r="AH103" i="6"/>
  <c r="GS103" i="6"/>
  <c r="EX103" i="6"/>
  <c r="DG103" i="6"/>
  <c r="BS103" i="6"/>
  <c r="AG103" i="6"/>
  <c r="HX103" i="6"/>
  <c r="GH103" i="6"/>
  <c r="EK103" i="6"/>
  <c r="CW103" i="6"/>
  <c r="BJ103" i="6"/>
  <c r="X103" i="6"/>
  <c r="HZ103" i="6"/>
  <c r="GI103" i="6"/>
  <c r="EL103" i="6"/>
  <c r="Y103" i="6"/>
  <c r="CX103" i="6"/>
  <c r="BK103" i="6"/>
  <c r="N103" i="6"/>
  <c r="JJ111" i="6"/>
  <c r="IZ111" i="6"/>
  <c r="IQ111" i="6"/>
  <c r="IH111" i="6"/>
  <c r="HT111" i="6"/>
  <c r="HJ111" i="6"/>
  <c r="GX111" i="6"/>
  <c r="GN111" i="6"/>
  <c r="FS111" i="6"/>
  <c r="FE111" i="6"/>
  <c r="ER111" i="6"/>
  <c r="EF111" i="6"/>
  <c r="DV111" i="6"/>
  <c r="DM111" i="6"/>
  <c r="DC111" i="6"/>
  <c r="CR111" i="6"/>
  <c r="CH111" i="6"/>
  <c r="BY111" i="6"/>
  <c r="BP111" i="6"/>
  <c r="BF111" i="6"/>
  <c r="AV111" i="6"/>
  <c r="AM111" i="6"/>
  <c r="AD111" i="6"/>
  <c r="JI111" i="6"/>
  <c r="IY111" i="6"/>
  <c r="IP111" i="6"/>
  <c r="IG111" i="6"/>
  <c r="HS111" i="6"/>
  <c r="HG111" i="6"/>
  <c r="GW111" i="6"/>
  <c r="GC111" i="6"/>
  <c r="FP111" i="6"/>
  <c r="FD111" i="6"/>
  <c r="EQ111" i="6"/>
  <c r="EE111" i="6"/>
  <c r="DT111" i="6"/>
  <c r="DK111" i="6"/>
  <c r="DB111" i="6"/>
  <c r="CP111" i="6"/>
  <c r="CG111" i="6"/>
  <c r="BX111" i="6"/>
  <c r="BO111" i="6"/>
  <c r="BE111" i="6"/>
  <c r="AU111" i="6"/>
  <c r="AL111" i="6"/>
  <c r="AC111" i="6"/>
  <c r="JH111" i="6"/>
  <c r="IX111" i="6"/>
  <c r="IO111" i="6"/>
  <c r="HQ111" i="6"/>
  <c r="HE111" i="6"/>
  <c r="GB111" i="6"/>
  <c r="FO111" i="6"/>
  <c r="FC111" i="6"/>
  <c r="EP111" i="6"/>
  <c r="ED111" i="6"/>
  <c r="DS111" i="6"/>
  <c r="DJ111" i="6"/>
  <c r="CZ111" i="6"/>
  <c r="CO111" i="6"/>
  <c r="CF111" i="6"/>
  <c r="BW111" i="6"/>
  <c r="BM111" i="6"/>
  <c r="BC111" i="6"/>
  <c r="AT111" i="6"/>
  <c r="AK111" i="6"/>
  <c r="AB111" i="6"/>
  <c r="R111" i="6"/>
  <c r="JF111" i="6"/>
  <c r="IW111" i="6"/>
  <c r="IN111" i="6"/>
  <c r="IC111" i="6"/>
  <c r="HP111" i="6"/>
  <c r="HD111" i="6"/>
  <c r="GJ111" i="6"/>
  <c r="GA111" i="6"/>
  <c r="FN111" i="6"/>
  <c r="EZ111" i="6"/>
  <c r="EM111" i="6"/>
  <c r="EC111" i="6"/>
  <c r="DR111" i="6"/>
  <c r="DI111" i="6"/>
  <c r="CY111" i="6"/>
  <c r="CN111" i="6"/>
  <c r="CE111" i="6"/>
  <c r="BU111" i="6"/>
  <c r="BL111" i="6"/>
  <c r="BB111" i="6"/>
  <c r="AS111" i="6"/>
  <c r="AJ111" i="6"/>
  <c r="Z111" i="6"/>
  <c r="Q111" i="6"/>
  <c r="JE111" i="6"/>
  <c r="IV111" i="6"/>
  <c r="IM111" i="6"/>
  <c r="HZ111" i="6"/>
  <c r="HO111" i="6"/>
  <c r="HC111" i="6"/>
  <c r="GI111" i="6"/>
  <c r="FY111" i="6"/>
  <c r="FM111" i="6"/>
  <c r="EY111" i="6"/>
  <c r="EL111" i="6"/>
  <c r="DZ111" i="6"/>
  <c r="DQ111" i="6"/>
  <c r="CX111" i="6"/>
  <c r="CM111" i="6"/>
  <c r="CD111" i="6"/>
  <c r="BT111" i="6"/>
  <c r="BK111" i="6"/>
  <c r="BA111" i="6"/>
  <c r="AR111" i="6"/>
  <c r="AH111" i="6"/>
  <c r="Y111" i="6"/>
  <c r="P111" i="6"/>
  <c r="JK111" i="6"/>
  <c r="JB111" i="6"/>
  <c r="IR111" i="6"/>
  <c r="II111" i="6"/>
  <c r="HU111" i="6"/>
  <c r="HK111" i="6"/>
  <c r="GO111" i="6"/>
  <c r="GF111" i="6"/>
  <c r="FT111" i="6"/>
  <c r="FF111" i="6"/>
  <c r="ES111" i="6"/>
  <c r="EG111" i="6"/>
  <c r="DW111" i="6"/>
  <c r="DN111" i="6"/>
  <c r="CS111" i="6"/>
  <c r="CI111" i="6"/>
  <c r="BZ111" i="6"/>
  <c r="BQ111" i="6"/>
  <c r="BG111" i="6"/>
  <c r="AW111" i="6"/>
  <c r="AO111" i="6"/>
  <c r="AE111" i="6"/>
  <c r="V111" i="6"/>
  <c r="JD111" i="6"/>
  <c r="HM111" i="6"/>
  <c r="FV111" i="6"/>
  <c r="DY111" i="6"/>
  <c r="CL111" i="6"/>
  <c r="AZ111" i="6"/>
  <c r="JC111" i="6"/>
  <c r="HL111" i="6"/>
  <c r="FU111" i="6"/>
  <c r="DX111" i="6"/>
  <c r="CJ111" i="6"/>
  <c r="AY111" i="6"/>
  <c r="IT111" i="6"/>
  <c r="HB111" i="6"/>
  <c r="FJ111" i="6"/>
  <c r="DP111" i="6"/>
  <c r="CC111" i="6"/>
  <c r="AQ111" i="6"/>
  <c r="IS111" i="6"/>
  <c r="HA111" i="6"/>
  <c r="FG111" i="6"/>
  <c r="DO111" i="6"/>
  <c r="CB111" i="6"/>
  <c r="AP111" i="6"/>
  <c r="GS111" i="6"/>
  <c r="EX111" i="6"/>
  <c r="DG111" i="6"/>
  <c r="BS111" i="6"/>
  <c r="AG111" i="6"/>
  <c r="HW111" i="6"/>
  <c r="GG111" i="6"/>
  <c r="EJ111" i="6"/>
  <c r="CV111" i="6"/>
  <c r="BH111" i="6"/>
  <c r="W111" i="6"/>
  <c r="GP111" i="6"/>
  <c r="AF111" i="6"/>
  <c r="GH111" i="6"/>
  <c r="X111" i="6"/>
  <c r="EW111" i="6"/>
  <c r="EK111" i="6"/>
  <c r="DF111" i="6"/>
  <c r="CW111" i="6"/>
  <c r="HX111" i="6"/>
  <c r="BJ111" i="6"/>
  <c r="IJ111" i="6"/>
  <c r="BR111" i="6"/>
  <c r="N111" i="6"/>
  <c r="JD119" i="6"/>
  <c r="IT119" i="6"/>
  <c r="HX119" i="6"/>
  <c r="HM119" i="6"/>
  <c r="HB119" i="6"/>
  <c r="GS119" i="6"/>
  <c r="GH119" i="6"/>
  <c r="FV119" i="6"/>
  <c r="FJ119" i="6"/>
  <c r="EX119" i="6"/>
  <c r="EK119" i="6"/>
  <c r="DY119" i="6"/>
  <c r="DP119" i="6"/>
  <c r="DG119" i="6"/>
  <c r="CW119" i="6"/>
  <c r="CL119" i="6"/>
  <c r="CC119" i="6"/>
  <c r="BS119" i="6"/>
  <c r="BJ119" i="6"/>
  <c r="AZ119" i="6"/>
  <c r="AQ119" i="6"/>
  <c r="AG119" i="6"/>
  <c r="X119" i="6"/>
  <c r="JC119" i="6"/>
  <c r="IS119" i="6"/>
  <c r="IJ119" i="6"/>
  <c r="HW119" i="6"/>
  <c r="HL119" i="6"/>
  <c r="HA119" i="6"/>
  <c r="GP119" i="6"/>
  <c r="GG119" i="6"/>
  <c r="FU119" i="6"/>
  <c r="FG119" i="6"/>
  <c r="EW119" i="6"/>
  <c r="EJ119" i="6"/>
  <c r="DX119" i="6"/>
  <c r="DO119" i="6"/>
  <c r="DF119" i="6"/>
  <c r="CV119" i="6"/>
  <c r="CJ119" i="6"/>
  <c r="CB119" i="6"/>
  <c r="BR119" i="6"/>
  <c r="BH119" i="6"/>
  <c r="AY119" i="6"/>
  <c r="AP119" i="6"/>
  <c r="AF119" i="6"/>
  <c r="W119" i="6"/>
  <c r="JK119" i="6"/>
  <c r="JB119" i="6"/>
  <c r="IR119" i="6"/>
  <c r="II119" i="6"/>
  <c r="HU119" i="6"/>
  <c r="HK119" i="6"/>
  <c r="GO119" i="6"/>
  <c r="GF119" i="6"/>
  <c r="FT119" i="6"/>
  <c r="FF119" i="6"/>
  <c r="ES119" i="6"/>
  <c r="EG119" i="6"/>
  <c r="DW119" i="6"/>
  <c r="DN119" i="6"/>
  <c r="CS119" i="6"/>
  <c r="CI119" i="6"/>
  <c r="BZ119" i="6"/>
  <c r="BQ119" i="6"/>
  <c r="BG119" i="6"/>
  <c r="AW119" i="6"/>
  <c r="AO119" i="6"/>
  <c r="AE119" i="6"/>
  <c r="V119" i="6"/>
  <c r="JJ119" i="6"/>
  <c r="IZ119" i="6"/>
  <c r="IQ119" i="6"/>
  <c r="IH119" i="6"/>
  <c r="HT119" i="6"/>
  <c r="HJ119" i="6"/>
  <c r="GX119" i="6"/>
  <c r="GN119" i="6"/>
  <c r="FS119" i="6"/>
  <c r="FE119" i="6"/>
  <c r="ER119" i="6"/>
  <c r="EF119" i="6"/>
  <c r="DV119" i="6"/>
  <c r="DM119" i="6"/>
  <c r="DC119" i="6"/>
  <c r="CR119" i="6"/>
  <c r="CH119" i="6"/>
  <c r="BY119" i="6"/>
  <c r="BP119" i="6"/>
  <c r="BF119" i="6"/>
  <c r="AV119" i="6"/>
  <c r="AM119" i="6"/>
  <c r="AD119" i="6"/>
  <c r="JI119" i="6"/>
  <c r="IY119" i="6"/>
  <c r="IP119" i="6"/>
  <c r="IG119" i="6"/>
  <c r="HS119" i="6"/>
  <c r="HG119" i="6"/>
  <c r="GW119" i="6"/>
  <c r="GC119" i="6"/>
  <c r="FP119" i="6"/>
  <c r="FD119" i="6"/>
  <c r="EQ119" i="6"/>
  <c r="EE119" i="6"/>
  <c r="DT119" i="6"/>
  <c r="DK119" i="6"/>
  <c r="DB119" i="6"/>
  <c r="CP119" i="6"/>
  <c r="CG119" i="6"/>
  <c r="BX119" i="6"/>
  <c r="BO119" i="6"/>
  <c r="BE119" i="6"/>
  <c r="AU119" i="6"/>
  <c r="AL119" i="6"/>
  <c r="AC119" i="6"/>
  <c r="JE119" i="6"/>
  <c r="IV119" i="6"/>
  <c r="IM119" i="6"/>
  <c r="HZ119" i="6"/>
  <c r="HO119" i="6"/>
  <c r="HC119" i="6"/>
  <c r="GI119" i="6"/>
  <c r="FY119" i="6"/>
  <c r="FM119" i="6"/>
  <c r="EY119" i="6"/>
  <c r="EL119" i="6"/>
  <c r="DZ119" i="6"/>
  <c r="DQ119" i="6"/>
  <c r="CX119" i="6"/>
  <c r="CM119" i="6"/>
  <c r="CD119" i="6"/>
  <c r="BT119" i="6"/>
  <c r="BK119" i="6"/>
  <c r="BA119" i="6"/>
  <c r="AR119" i="6"/>
  <c r="AH119" i="6"/>
  <c r="Y119" i="6"/>
  <c r="P119" i="6"/>
  <c r="EP119" i="6"/>
  <c r="CZ119" i="6"/>
  <c r="BM119" i="6"/>
  <c r="AB119" i="6"/>
  <c r="IC119" i="6"/>
  <c r="GJ119" i="6"/>
  <c r="EM119" i="6"/>
  <c r="CY119" i="6"/>
  <c r="BL119" i="6"/>
  <c r="Z119" i="6"/>
  <c r="JH119" i="6"/>
  <c r="HQ119" i="6"/>
  <c r="GB119" i="6"/>
  <c r="ED119" i="6"/>
  <c r="CO119" i="6"/>
  <c r="BC119" i="6"/>
  <c r="R119" i="6"/>
  <c r="JF119" i="6"/>
  <c r="HP119" i="6"/>
  <c r="GA119" i="6"/>
  <c r="EC119" i="6"/>
  <c r="CN119" i="6"/>
  <c r="BB119" i="6"/>
  <c r="Q119" i="6"/>
  <c r="IX119" i="6"/>
  <c r="HE119" i="6"/>
  <c r="FO119" i="6"/>
  <c r="DS119" i="6"/>
  <c r="CF119" i="6"/>
  <c r="AT119" i="6"/>
  <c r="IN119" i="6"/>
  <c r="EZ119" i="6"/>
  <c r="DI119" i="6"/>
  <c r="BU119" i="6"/>
  <c r="AJ119" i="6"/>
  <c r="HD119" i="6"/>
  <c r="AS119" i="6"/>
  <c r="AK119" i="6"/>
  <c r="FN119" i="6"/>
  <c r="FC119" i="6"/>
  <c r="DR119" i="6"/>
  <c r="IO119" i="6"/>
  <c r="BW119" i="6"/>
  <c r="IW119" i="6"/>
  <c r="DJ119" i="6"/>
  <c r="CE119" i="6"/>
  <c r="N119" i="6"/>
  <c r="JD127" i="6"/>
  <c r="IT127" i="6"/>
  <c r="HX127" i="6"/>
  <c r="HM127" i="6"/>
  <c r="HB127" i="6"/>
  <c r="GS127" i="6"/>
  <c r="GH127" i="6"/>
  <c r="FV127" i="6"/>
  <c r="FJ127" i="6"/>
  <c r="EX127" i="6"/>
  <c r="EK127" i="6"/>
  <c r="DY127" i="6"/>
  <c r="DP127" i="6"/>
  <c r="DG127" i="6"/>
  <c r="CW127" i="6"/>
  <c r="CL127" i="6"/>
  <c r="CC127" i="6"/>
  <c r="BS127" i="6"/>
  <c r="BJ127" i="6"/>
  <c r="AZ127" i="6"/>
  <c r="AQ127" i="6"/>
  <c r="AG127" i="6"/>
  <c r="X127" i="6"/>
  <c r="JC127" i="6"/>
  <c r="IS127" i="6"/>
  <c r="IJ127" i="6"/>
  <c r="HW127" i="6"/>
  <c r="HL127" i="6"/>
  <c r="HA127" i="6"/>
  <c r="GP127" i="6"/>
  <c r="GG127" i="6"/>
  <c r="FU127" i="6"/>
  <c r="FG127" i="6"/>
  <c r="EW127" i="6"/>
  <c r="EJ127" i="6"/>
  <c r="DX127" i="6"/>
  <c r="DO127" i="6"/>
  <c r="DF127" i="6"/>
  <c r="CV127" i="6"/>
  <c r="CJ127" i="6"/>
  <c r="CB127" i="6"/>
  <c r="BR127" i="6"/>
  <c r="BH127" i="6"/>
  <c r="AY127" i="6"/>
  <c r="AP127" i="6"/>
  <c r="AF127" i="6"/>
  <c r="W127" i="6"/>
  <c r="JK127" i="6"/>
  <c r="JB127" i="6"/>
  <c r="IR127" i="6"/>
  <c r="II127" i="6"/>
  <c r="HU127" i="6"/>
  <c r="HK127" i="6"/>
  <c r="GO127" i="6"/>
  <c r="GF127" i="6"/>
  <c r="FT127" i="6"/>
  <c r="FF127" i="6"/>
  <c r="ES127" i="6"/>
  <c r="EG127" i="6"/>
  <c r="DW127" i="6"/>
  <c r="DN127" i="6"/>
  <c r="CS127" i="6"/>
  <c r="CI127" i="6"/>
  <c r="BZ127" i="6"/>
  <c r="BQ127" i="6"/>
  <c r="BG127" i="6"/>
  <c r="AW127" i="6"/>
  <c r="AO127" i="6"/>
  <c r="AE127" i="6"/>
  <c r="V127" i="6"/>
  <c r="JJ127" i="6"/>
  <c r="IZ127" i="6"/>
  <c r="IQ127" i="6"/>
  <c r="IH127" i="6"/>
  <c r="HT127" i="6"/>
  <c r="HJ127" i="6"/>
  <c r="GX127" i="6"/>
  <c r="GN127" i="6"/>
  <c r="FS127" i="6"/>
  <c r="FE127" i="6"/>
  <c r="ER127" i="6"/>
  <c r="EF127" i="6"/>
  <c r="DV127" i="6"/>
  <c r="DM127" i="6"/>
  <c r="DC127" i="6"/>
  <c r="CR127" i="6"/>
  <c r="CH127" i="6"/>
  <c r="BY127" i="6"/>
  <c r="BP127" i="6"/>
  <c r="BF127" i="6"/>
  <c r="AV127" i="6"/>
  <c r="AM127" i="6"/>
  <c r="AD127" i="6"/>
  <c r="JI127" i="6"/>
  <c r="IY127" i="6"/>
  <c r="IP127" i="6"/>
  <c r="IG127" i="6"/>
  <c r="HS127" i="6"/>
  <c r="HG127" i="6"/>
  <c r="GW127" i="6"/>
  <c r="GC127" i="6"/>
  <c r="FP127" i="6"/>
  <c r="FD127" i="6"/>
  <c r="EQ127" i="6"/>
  <c r="EE127" i="6"/>
  <c r="DT127" i="6"/>
  <c r="DK127" i="6"/>
  <c r="DB127" i="6"/>
  <c r="CP127" i="6"/>
  <c r="CG127" i="6"/>
  <c r="BX127" i="6"/>
  <c r="BO127" i="6"/>
  <c r="BE127" i="6"/>
  <c r="AU127" i="6"/>
  <c r="AL127" i="6"/>
  <c r="AC127" i="6"/>
  <c r="JH127" i="6"/>
  <c r="IX127" i="6"/>
  <c r="IO127" i="6"/>
  <c r="HQ127" i="6"/>
  <c r="HE127" i="6"/>
  <c r="GB127" i="6"/>
  <c r="FO127" i="6"/>
  <c r="FC127" i="6"/>
  <c r="EP127" i="6"/>
  <c r="ED127" i="6"/>
  <c r="DS127" i="6"/>
  <c r="DJ127" i="6"/>
  <c r="CZ127" i="6"/>
  <c r="CO127" i="6"/>
  <c r="CF127" i="6"/>
  <c r="BW127" i="6"/>
  <c r="BM127" i="6"/>
  <c r="BC127" i="6"/>
  <c r="AT127" i="6"/>
  <c r="AK127" i="6"/>
  <c r="AB127" i="6"/>
  <c r="R127" i="6"/>
  <c r="JE127" i="6"/>
  <c r="IV127" i="6"/>
  <c r="IM127" i="6"/>
  <c r="HZ127" i="6"/>
  <c r="HO127" i="6"/>
  <c r="HC127" i="6"/>
  <c r="GI127" i="6"/>
  <c r="FY127" i="6"/>
  <c r="FM127" i="6"/>
  <c r="EY127" i="6"/>
  <c r="EL127" i="6"/>
  <c r="DZ127" i="6"/>
  <c r="DQ127" i="6"/>
  <c r="CX127" i="6"/>
  <c r="CM127" i="6"/>
  <c r="CD127" i="6"/>
  <c r="BT127" i="6"/>
  <c r="BK127" i="6"/>
  <c r="BA127" i="6"/>
  <c r="AR127" i="6"/>
  <c r="AH127" i="6"/>
  <c r="Y127" i="6"/>
  <c r="P127" i="6"/>
  <c r="IW127" i="6"/>
  <c r="FN127" i="6"/>
  <c r="CE127" i="6"/>
  <c r="IN127" i="6"/>
  <c r="EZ127" i="6"/>
  <c r="BU127" i="6"/>
  <c r="IC127" i="6"/>
  <c r="EM127" i="6"/>
  <c r="BL127" i="6"/>
  <c r="HP127" i="6"/>
  <c r="EC127" i="6"/>
  <c r="BB127" i="6"/>
  <c r="HD127" i="6"/>
  <c r="DR127" i="6"/>
  <c r="AS127" i="6"/>
  <c r="JF127" i="6"/>
  <c r="GA127" i="6"/>
  <c r="CN127" i="6"/>
  <c r="Q127" i="6"/>
  <c r="GJ127" i="6"/>
  <c r="DI127" i="6"/>
  <c r="CY127" i="6"/>
  <c r="AJ127" i="6"/>
  <c r="Z127" i="6"/>
  <c r="N127" i="6"/>
  <c r="JF135" i="6"/>
  <c r="IW135" i="6"/>
  <c r="IN135" i="6"/>
  <c r="IC135" i="6"/>
  <c r="HP135" i="6"/>
  <c r="HD135" i="6"/>
  <c r="GJ135" i="6"/>
  <c r="GA135" i="6"/>
  <c r="FN135" i="6"/>
  <c r="EZ135" i="6"/>
  <c r="EM135" i="6"/>
  <c r="EC135" i="6"/>
  <c r="DR135" i="6"/>
  <c r="DI135" i="6"/>
  <c r="CY135" i="6"/>
  <c r="CN135" i="6"/>
  <c r="CE135" i="6"/>
  <c r="BU135" i="6"/>
  <c r="BL135" i="6"/>
  <c r="BB135" i="6"/>
  <c r="AS135" i="6"/>
  <c r="AJ135" i="6"/>
  <c r="Z135" i="6"/>
  <c r="Q135" i="6"/>
  <c r="JE135" i="6"/>
  <c r="IV135" i="6"/>
  <c r="IM135" i="6"/>
  <c r="HZ135" i="6"/>
  <c r="HO135" i="6"/>
  <c r="HC135" i="6"/>
  <c r="GI135" i="6"/>
  <c r="FY135" i="6"/>
  <c r="FM135" i="6"/>
  <c r="EY135" i="6"/>
  <c r="EL135" i="6"/>
  <c r="DZ135" i="6"/>
  <c r="DQ135" i="6"/>
  <c r="CX135" i="6"/>
  <c r="CM135" i="6"/>
  <c r="CD135" i="6"/>
  <c r="BT135" i="6"/>
  <c r="BK135" i="6"/>
  <c r="BA135" i="6"/>
  <c r="AR135" i="6"/>
  <c r="AH135" i="6"/>
  <c r="Y135" i="6"/>
  <c r="P135" i="6"/>
  <c r="JD135" i="6"/>
  <c r="IT135" i="6"/>
  <c r="HX135" i="6"/>
  <c r="HM135" i="6"/>
  <c r="HB135" i="6"/>
  <c r="GS135" i="6"/>
  <c r="GH135" i="6"/>
  <c r="FV135" i="6"/>
  <c r="FJ135" i="6"/>
  <c r="EX135" i="6"/>
  <c r="EK135" i="6"/>
  <c r="DY135" i="6"/>
  <c r="DP135" i="6"/>
  <c r="DG135" i="6"/>
  <c r="CW135" i="6"/>
  <c r="CL135" i="6"/>
  <c r="CC135" i="6"/>
  <c r="BS135" i="6"/>
  <c r="BJ135" i="6"/>
  <c r="AZ135" i="6"/>
  <c r="AQ135" i="6"/>
  <c r="AG135" i="6"/>
  <c r="X135" i="6"/>
  <c r="JC135" i="6"/>
  <c r="IS135" i="6"/>
  <c r="IJ135" i="6"/>
  <c r="HW135" i="6"/>
  <c r="HL135" i="6"/>
  <c r="HA135" i="6"/>
  <c r="GP135" i="6"/>
  <c r="GG135" i="6"/>
  <c r="FU135" i="6"/>
  <c r="FG135" i="6"/>
  <c r="EW135" i="6"/>
  <c r="EJ135" i="6"/>
  <c r="DX135" i="6"/>
  <c r="DO135" i="6"/>
  <c r="DF135" i="6"/>
  <c r="CV135" i="6"/>
  <c r="CJ135" i="6"/>
  <c r="CB135" i="6"/>
  <c r="BR135" i="6"/>
  <c r="BH135" i="6"/>
  <c r="AY135" i="6"/>
  <c r="AP135" i="6"/>
  <c r="AF135" i="6"/>
  <c r="W135" i="6"/>
  <c r="JK135" i="6"/>
  <c r="JB135" i="6"/>
  <c r="IR135" i="6"/>
  <c r="II135" i="6"/>
  <c r="HU135" i="6"/>
  <c r="HK135" i="6"/>
  <c r="GO135" i="6"/>
  <c r="GF135" i="6"/>
  <c r="FT135" i="6"/>
  <c r="FF135" i="6"/>
  <c r="ES135" i="6"/>
  <c r="EG135" i="6"/>
  <c r="DW135" i="6"/>
  <c r="DN135" i="6"/>
  <c r="CS135" i="6"/>
  <c r="CI135" i="6"/>
  <c r="BZ135" i="6"/>
  <c r="BQ135" i="6"/>
  <c r="BG135" i="6"/>
  <c r="AW135" i="6"/>
  <c r="AO135" i="6"/>
  <c r="AE135" i="6"/>
  <c r="V135" i="6"/>
  <c r="JJ135" i="6"/>
  <c r="IZ135" i="6"/>
  <c r="IQ135" i="6"/>
  <c r="IH135" i="6"/>
  <c r="HT135" i="6"/>
  <c r="HJ135" i="6"/>
  <c r="GX135" i="6"/>
  <c r="GN135" i="6"/>
  <c r="FS135" i="6"/>
  <c r="FE135" i="6"/>
  <c r="ER135" i="6"/>
  <c r="EF135" i="6"/>
  <c r="DV135" i="6"/>
  <c r="DM135" i="6"/>
  <c r="DC135" i="6"/>
  <c r="CR135" i="6"/>
  <c r="CH135" i="6"/>
  <c r="BY135" i="6"/>
  <c r="BP135" i="6"/>
  <c r="BF135" i="6"/>
  <c r="AV135" i="6"/>
  <c r="AM135" i="6"/>
  <c r="AD135" i="6"/>
  <c r="JH135" i="6"/>
  <c r="IX135" i="6"/>
  <c r="IO135" i="6"/>
  <c r="HQ135" i="6"/>
  <c r="HE135" i="6"/>
  <c r="GB135" i="6"/>
  <c r="FO135" i="6"/>
  <c r="FC135" i="6"/>
  <c r="EP135" i="6"/>
  <c r="ED135" i="6"/>
  <c r="DS135" i="6"/>
  <c r="DJ135" i="6"/>
  <c r="CZ135" i="6"/>
  <c r="CO135" i="6"/>
  <c r="CF135" i="6"/>
  <c r="BW135" i="6"/>
  <c r="BM135" i="6"/>
  <c r="BC135" i="6"/>
  <c r="AT135" i="6"/>
  <c r="AK135" i="6"/>
  <c r="AB135" i="6"/>
  <c r="R135" i="6"/>
  <c r="IP135" i="6"/>
  <c r="FD135" i="6"/>
  <c r="BX135" i="6"/>
  <c r="IG135" i="6"/>
  <c r="EQ135" i="6"/>
  <c r="BO135" i="6"/>
  <c r="HS135" i="6"/>
  <c r="EE135" i="6"/>
  <c r="BE135" i="6"/>
  <c r="HG135" i="6"/>
  <c r="DT135" i="6"/>
  <c r="AU135" i="6"/>
  <c r="GW135" i="6"/>
  <c r="DK135" i="6"/>
  <c r="AL135" i="6"/>
  <c r="DB135" i="6"/>
  <c r="AC135" i="6"/>
  <c r="IY135" i="6"/>
  <c r="FP135" i="6"/>
  <c r="CG135" i="6"/>
  <c r="GC135" i="6"/>
  <c r="CP135" i="6"/>
  <c r="JI135" i="6"/>
  <c r="N135" i="6"/>
  <c r="JI143" i="6"/>
  <c r="IY143" i="6"/>
  <c r="IP143" i="6"/>
  <c r="IG143" i="6"/>
  <c r="HS143" i="6"/>
  <c r="HG143" i="6"/>
  <c r="GW143" i="6"/>
  <c r="GC143" i="6"/>
  <c r="FP143" i="6"/>
  <c r="FD143" i="6"/>
  <c r="EQ143" i="6"/>
  <c r="EE143" i="6"/>
  <c r="DT143" i="6"/>
  <c r="DK143" i="6"/>
  <c r="DB143" i="6"/>
  <c r="CP143" i="6"/>
  <c r="CG143" i="6"/>
  <c r="BX143" i="6"/>
  <c r="BO143" i="6"/>
  <c r="BE143" i="6"/>
  <c r="AU143" i="6"/>
  <c r="AL143" i="6"/>
  <c r="AC143" i="6"/>
  <c r="JH143" i="6"/>
  <c r="IX143" i="6"/>
  <c r="IO143" i="6"/>
  <c r="HQ143" i="6"/>
  <c r="HE143" i="6"/>
  <c r="GB143" i="6"/>
  <c r="FO143" i="6"/>
  <c r="FC143" i="6"/>
  <c r="EP143" i="6"/>
  <c r="ED143" i="6"/>
  <c r="DS143" i="6"/>
  <c r="DJ143" i="6"/>
  <c r="CZ143" i="6"/>
  <c r="CO143" i="6"/>
  <c r="CF143" i="6"/>
  <c r="BW143" i="6"/>
  <c r="BM143" i="6"/>
  <c r="BC143" i="6"/>
  <c r="AT143" i="6"/>
  <c r="AK143" i="6"/>
  <c r="AB143" i="6"/>
  <c r="R143" i="6"/>
  <c r="JF143" i="6"/>
  <c r="IW143" i="6"/>
  <c r="IN143" i="6"/>
  <c r="IC143" i="6"/>
  <c r="HP143" i="6"/>
  <c r="HD143" i="6"/>
  <c r="GJ143" i="6"/>
  <c r="GA143" i="6"/>
  <c r="FN143" i="6"/>
  <c r="EZ143" i="6"/>
  <c r="EM143" i="6"/>
  <c r="EC143" i="6"/>
  <c r="DR143" i="6"/>
  <c r="DI143" i="6"/>
  <c r="CY143" i="6"/>
  <c r="CN143" i="6"/>
  <c r="CE143" i="6"/>
  <c r="BU143" i="6"/>
  <c r="BL143" i="6"/>
  <c r="BB143" i="6"/>
  <c r="AS143" i="6"/>
  <c r="AJ143" i="6"/>
  <c r="Z143" i="6"/>
  <c r="Q143" i="6"/>
  <c r="JE143" i="6"/>
  <c r="IV143" i="6"/>
  <c r="IM143" i="6"/>
  <c r="HZ143" i="6"/>
  <c r="HO143" i="6"/>
  <c r="HC143" i="6"/>
  <c r="GI143" i="6"/>
  <c r="FY143" i="6"/>
  <c r="FM143" i="6"/>
  <c r="EY143" i="6"/>
  <c r="EL143" i="6"/>
  <c r="DZ143" i="6"/>
  <c r="DQ143" i="6"/>
  <c r="CX143" i="6"/>
  <c r="CM143" i="6"/>
  <c r="CD143" i="6"/>
  <c r="BT143" i="6"/>
  <c r="BK143" i="6"/>
  <c r="BA143" i="6"/>
  <c r="AR143" i="6"/>
  <c r="AH143" i="6"/>
  <c r="Y143" i="6"/>
  <c r="P143" i="6"/>
  <c r="JD143" i="6"/>
  <c r="IT143" i="6"/>
  <c r="HX143" i="6"/>
  <c r="HM143" i="6"/>
  <c r="HB143" i="6"/>
  <c r="GS143" i="6"/>
  <c r="GH143" i="6"/>
  <c r="FV143" i="6"/>
  <c r="FJ143" i="6"/>
  <c r="EX143" i="6"/>
  <c r="EK143" i="6"/>
  <c r="DY143" i="6"/>
  <c r="DP143" i="6"/>
  <c r="DG143" i="6"/>
  <c r="CW143" i="6"/>
  <c r="CL143" i="6"/>
  <c r="CC143" i="6"/>
  <c r="BS143" i="6"/>
  <c r="BJ143" i="6"/>
  <c r="AZ143" i="6"/>
  <c r="AQ143" i="6"/>
  <c r="AG143" i="6"/>
  <c r="X143" i="6"/>
  <c r="JJ143" i="6"/>
  <c r="IZ143" i="6"/>
  <c r="IQ143" i="6"/>
  <c r="IH143" i="6"/>
  <c r="HT143" i="6"/>
  <c r="HJ143" i="6"/>
  <c r="GX143" i="6"/>
  <c r="GN143" i="6"/>
  <c r="FS143" i="6"/>
  <c r="FE143" i="6"/>
  <c r="ER143" i="6"/>
  <c r="EF143" i="6"/>
  <c r="DV143" i="6"/>
  <c r="DM143" i="6"/>
  <c r="DC143" i="6"/>
  <c r="CR143" i="6"/>
  <c r="CH143" i="6"/>
  <c r="BY143" i="6"/>
  <c r="BP143" i="6"/>
  <c r="BF143" i="6"/>
  <c r="AV143" i="6"/>
  <c r="AM143" i="6"/>
  <c r="AD143" i="6"/>
  <c r="JC143" i="6"/>
  <c r="HL143" i="6"/>
  <c r="FU143" i="6"/>
  <c r="DX143" i="6"/>
  <c r="CJ143" i="6"/>
  <c r="AY143" i="6"/>
  <c r="JB143" i="6"/>
  <c r="HK143" i="6"/>
  <c r="FT143" i="6"/>
  <c r="DW143" i="6"/>
  <c r="CI143" i="6"/>
  <c r="AW143" i="6"/>
  <c r="IS143" i="6"/>
  <c r="HA143" i="6"/>
  <c r="FG143" i="6"/>
  <c r="DO143" i="6"/>
  <c r="CB143" i="6"/>
  <c r="AP143" i="6"/>
  <c r="IR143" i="6"/>
  <c r="FF143" i="6"/>
  <c r="DN143" i="6"/>
  <c r="BZ143" i="6"/>
  <c r="AO143" i="6"/>
  <c r="IJ143" i="6"/>
  <c r="GP143" i="6"/>
  <c r="EW143" i="6"/>
  <c r="DF143" i="6"/>
  <c r="BR143" i="6"/>
  <c r="AF143" i="6"/>
  <c r="II143" i="6"/>
  <c r="GO143" i="6"/>
  <c r="ES143" i="6"/>
  <c r="BQ143" i="6"/>
  <c r="AE143" i="6"/>
  <c r="JK143" i="6"/>
  <c r="HU143" i="6"/>
  <c r="GF143" i="6"/>
  <c r="EG143" i="6"/>
  <c r="CS143" i="6"/>
  <c r="BG143" i="6"/>
  <c r="V143" i="6"/>
  <c r="CV143" i="6"/>
  <c r="BH143" i="6"/>
  <c r="W143" i="6"/>
  <c r="HW143" i="6"/>
  <c r="EJ143" i="6"/>
  <c r="GG143" i="6"/>
  <c r="N143" i="6"/>
  <c r="JI151" i="6"/>
  <c r="IY151" i="6"/>
  <c r="IP151" i="6"/>
  <c r="IG151" i="6"/>
  <c r="HS151" i="6"/>
  <c r="HG151" i="6"/>
  <c r="GW151" i="6"/>
  <c r="GC151" i="6"/>
  <c r="FP151" i="6"/>
  <c r="FD151" i="6"/>
  <c r="EQ151" i="6"/>
  <c r="EE151" i="6"/>
  <c r="DT151" i="6"/>
  <c r="DK151" i="6"/>
  <c r="DB151" i="6"/>
  <c r="CP151" i="6"/>
  <c r="CG151" i="6"/>
  <c r="BX151" i="6"/>
  <c r="BO151" i="6"/>
  <c r="BE151" i="6"/>
  <c r="AU151" i="6"/>
  <c r="AL151" i="6"/>
  <c r="AC151" i="6"/>
  <c r="JH151" i="6"/>
  <c r="IX151" i="6"/>
  <c r="IO151" i="6"/>
  <c r="HQ151" i="6"/>
  <c r="HE151" i="6"/>
  <c r="GB151" i="6"/>
  <c r="FO151" i="6"/>
  <c r="FC151" i="6"/>
  <c r="EP151" i="6"/>
  <c r="ED151" i="6"/>
  <c r="DS151" i="6"/>
  <c r="DJ151" i="6"/>
  <c r="CZ151" i="6"/>
  <c r="CO151" i="6"/>
  <c r="CF151" i="6"/>
  <c r="BW151" i="6"/>
  <c r="BM151" i="6"/>
  <c r="BC151" i="6"/>
  <c r="AT151" i="6"/>
  <c r="AK151" i="6"/>
  <c r="AB151" i="6"/>
  <c r="R151" i="6"/>
  <c r="JF151" i="6"/>
  <c r="IW151" i="6"/>
  <c r="IN151" i="6"/>
  <c r="IC151" i="6"/>
  <c r="HP151" i="6"/>
  <c r="HD151" i="6"/>
  <c r="GJ151" i="6"/>
  <c r="GA151" i="6"/>
  <c r="FN151" i="6"/>
  <c r="EZ151" i="6"/>
  <c r="EM151" i="6"/>
  <c r="EC151" i="6"/>
  <c r="DR151" i="6"/>
  <c r="DI151" i="6"/>
  <c r="CY151" i="6"/>
  <c r="CN151" i="6"/>
  <c r="CE151" i="6"/>
  <c r="BU151" i="6"/>
  <c r="BL151" i="6"/>
  <c r="BB151" i="6"/>
  <c r="AS151" i="6"/>
  <c r="AJ151" i="6"/>
  <c r="Z151" i="6"/>
  <c r="Q151" i="6"/>
  <c r="JE151" i="6"/>
  <c r="IV151" i="6"/>
  <c r="IM151" i="6"/>
  <c r="HZ151" i="6"/>
  <c r="HO151" i="6"/>
  <c r="HC151" i="6"/>
  <c r="GI151" i="6"/>
  <c r="FY151" i="6"/>
  <c r="FM151" i="6"/>
  <c r="EY151" i="6"/>
  <c r="EL151" i="6"/>
  <c r="DZ151" i="6"/>
  <c r="DQ151" i="6"/>
  <c r="CX151" i="6"/>
  <c r="CM151" i="6"/>
  <c r="CD151" i="6"/>
  <c r="BT151" i="6"/>
  <c r="BK151" i="6"/>
  <c r="BA151" i="6"/>
  <c r="AR151" i="6"/>
  <c r="AH151" i="6"/>
  <c r="Y151" i="6"/>
  <c r="P151" i="6"/>
  <c r="JD151" i="6"/>
  <c r="IT151" i="6"/>
  <c r="HX151" i="6"/>
  <c r="HM151" i="6"/>
  <c r="HB151" i="6"/>
  <c r="GS151" i="6"/>
  <c r="GH151" i="6"/>
  <c r="FV151" i="6"/>
  <c r="FJ151" i="6"/>
  <c r="EX151" i="6"/>
  <c r="EK151" i="6"/>
  <c r="DY151" i="6"/>
  <c r="DP151" i="6"/>
  <c r="DG151" i="6"/>
  <c r="CW151" i="6"/>
  <c r="CL151" i="6"/>
  <c r="CC151" i="6"/>
  <c r="BS151" i="6"/>
  <c r="BJ151" i="6"/>
  <c r="AZ151" i="6"/>
  <c r="AQ151" i="6"/>
  <c r="AG151" i="6"/>
  <c r="X151" i="6"/>
  <c r="JJ151" i="6"/>
  <c r="IZ151" i="6"/>
  <c r="IQ151" i="6"/>
  <c r="IH151" i="6"/>
  <c r="HT151" i="6"/>
  <c r="HJ151" i="6"/>
  <c r="GX151" i="6"/>
  <c r="GN151" i="6"/>
  <c r="FS151" i="6"/>
  <c r="FE151" i="6"/>
  <c r="ER151" i="6"/>
  <c r="EF151" i="6"/>
  <c r="DV151" i="6"/>
  <c r="DM151" i="6"/>
  <c r="DC151" i="6"/>
  <c r="CR151" i="6"/>
  <c r="CH151" i="6"/>
  <c r="BY151" i="6"/>
  <c r="BP151" i="6"/>
  <c r="BF151" i="6"/>
  <c r="AV151" i="6"/>
  <c r="AM151" i="6"/>
  <c r="AD151" i="6"/>
  <c r="JC151" i="6"/>
  <c r="HL151" i="6"/>
  <c r="FU151" i="6"/>
  <c r="DX151" i="6"/>
  <c r="CJ151" i="6"/>
  <c r="AY151" i="6"/>
  <c r="JB151" i="6"/>
  <c r="HK151" i="6"/>
  <c r="FT151" i="6"/>
  <c r="DW151" i="6"/>
  <c r="CI151" i="6"/>
  <c r="AW151" i="6"/>
  <c r="IS151" i="6"/>
  <c r="HA151" i="6"/>
  <c r="FG151" i="6"/>
  <c r="DO151" i="6"/>
  <c r="CB151" i="6"/>
  <c r="AP151" i="6"/>
  <c r="IR151" i="6"/>
  <c r="FF151" i="6"/>
  <c r="DN151" i="6"/>
  <c r="BZ151" i="6"/>
  <c r="AO151" i="6"/>
  <c r="IJ151" i="6"/>
  <c r="GP151" i="6"/>
  <c r="EW151" i="6"/>
  <c r="DF151" i="6"/>
  <c r="BR151" i="6"/>
  <c r="AF151" i="6"/>
  <c r="II151" i="6"/>
  <c r="GO151" i="6"/>
  <c r="ES151" i="6"/>
  <c r="BQ151" i="6"/>
  <c r="AE151" i="6"/>
  <c r="JK151" i="6"/>
  <c r="HU151" i="6"/>
  <c r="GF151" i="6"/>
  <c r="EG151" i="6"/>
  <c r="CS151" i="6"/>
  <c r="BG151" i="6"/>
  <c r="V151" i="6"/>
  <c r="W151" i="6"/>
  <c r="HW151" i="6"/>
  <c r="GG151" i="6"/>
  <c r="EJ151" i="6"/>
  <c r="BH151" i="6"/>
  <c r="CV151" i="6"/>
  <c r="N151" i="6"/>
  <c r="JD159" i="6"/>
  <c r="IT159" i="6"/>
  <c r="HX159" i="6"/>
  <c r="HM159" i="6"/>
  <c r="HB159" i="6"/>
  <c r="GS159" i="6"/>
  <c r="GH159" i="6"/>
  <c r="FV159" i="6"/>
  <c r="FJ159" i="6"/>
  <c r="EX159" i="6"/>
  <c r="EK159" i="6"/>
  <c r="DY159" i="6"/>
  <c r="DP159" i="6"/>
  <c r="DG159" i="6"/>
  <c r="CW159" i="6"/>
  <c r="CL159" i="6"/>
  <c r="CC159" i="6"/>
  <c r="BS159" i="6"/>
  <c r="BJ159" i="6"/>
  <c r="AZ159" i="6"/>
  <c r="AQ159" i="6"/>
  <c r="AG159" i="6"/>
  <c r="X159" i="6"/>
  <c r="JC159" i="6"/>
  <c r="IS159" i="6"/>
  <c r="IJ159" i="6"/>
  <c r="HW159" i="6"/>
  <c r="HL159" i="6"/>
  <c r="HA159" i="6"/>
  <c r="GP159" i="6"/>
  <c r="GG159" i="6"/>
  <c r="FU159" i="6"/>
  <c r="FG159" i="6"/>
  <c r="EW159" i="6"/>
  <c r="EJ159" i="6"/>
  <c r="DX159" i="6"/>
  <c r="DO159" i="6"/>
  <c r="DF159" i="6"/>
  <c r="CV159" i="6"/>
  <c r="CJ159" i="6"/>
  <c r="CB159" i="6"/>
  <c r="BR159" i="6"/>
  <c r="BH159" i="6"/>
  <c r="AY159" i="6"/>
  <c r="AP159" i="6"/>
  <c r="AF159" i="6"/>
  <c r="W159" i="6"/>
  <c r="JK159" i="6"/>
  <c r="JB159" i="6"/>
  <c r="IR159" i="6"/>
  <c r="II159" i="6"/>
  <c r="HU159" i="6"/>
  <c r="HK159" i="6"/>
  <c r="GO159" i="6"/>
  <c r="GF159" i="6"/>
  <c r="FT159" i="6"/>
  <c r="FF159" i="6"/>
  <c r="ES159" i="6"/>
  <c r="EG159" i="6"/>
  <c r="DW159" i="6"/>
  <c r="DN159" i="6"/>
  <c r="CS159" i="6"/>
  <c r="CI159" i="6"/>
  <c r="BZ159" i="6"/>
  <c r="BQ159" i="6"/>
  <c r="BG159" i="6"/>
  <c r="AW159" i="6"/>
  <c r="AO159" i="6"/>
  <c r="AE159" i="6"/>
  <c r="V159" i="6"/>
  <c r="JJ159" i="6"/>
  <c r="IZ159" i="6"/>
  <c r="IQ159" i="6"/>
  <c r="IH159" i="6"/>
  <c r="HT159" i="6"/>
  <c r="HJ159" i="6"/>
  <c r="GX159" i="6"/>
  <c r="GN159" i="6"/>
  <c r="FS159" i="6"/>
  <c r="FE159" i="6"/>
  <c r="ER159" i="6"/>
  <c r="EF159" i="6"/>
  <c r="DV159" i="6"/>
  <c r="DM159" i="6"/>
  <c r="DC159" i="6"/>
  <c r="CR159" i="6"/>
  <c r="CH159" i="6"/>
  <c r="BY159" i="6"/>
  <c r="BP159" i="6"/>
  <c r="BF159" i="6"/>
  <c r="AV159" i="6"/>
  <c r="AM159" i="6"/>
  <c r="AD159" i="6"/>
  <c r="JI159" i="6"/>
  <c r="IY159" i="6"/>
  <c r="IP159" i="6"/>
  <c r="IG159" i="6"/>
  <c r="HS159" i="6"/>
  <c r="HG159" i="6"/>
  <c r="GW159" i="6"/>
  <c r="GC159" i="6"/>
  <c r="FP159" i="6"/>
  <c r="FD159" i="6"/>
  <c r="EQ159" i="6"/>
  <c r="EE159" i="6"/>
  <c r="DT159" i="6"/>
  <c r="DK159" i="6"/>
  <c r="DB159" i="6"/>
  <c r="CP159" i="6"/>
  <c r="CG159" i="6"/>
  <c r="BX159" i="6"/>
  <c r="BO159" i="6"/>
  <c r="BE159" i="6"/>
  <c r="AU159" i="6"/>
  <c r="AL159" i="6"/>
  <c r="AC159" i="6"/>
  <c r="JE159" i="6"/>
  <c r="IV159" i="6"/>
  <c r="IM159" i="6"/>
  <c r="HZ159" i="6"/>
  <c r="HO159" i="6"/>
  <c r="HC159" i="6"/>
  <c r="GI159" i="6"/>
  <c r="FY159" i="6"/>
  <c r="FM159" i="6"/>
  <c r="EY159" i="6"/>
  <c r="EL159" i="6"/>
  <c r="DZ159" i="6"/>
  <c r="DQ159" i="6"/>
  <c r="EP159" i="6"/>
  <c r="CE159" i="6"/>
  <c r="BC159" i="6"/>
  <c r="AH159" i="6"/>
  <c r="IC159" i="6"/>
  <c r="GJ159" i="6"/>
  <c r="EM159" i="6"/>
  <c r="CZ159" i="6"/>
  <c r="CD159" i="6"/>
  <c r="BB159" i="6"/>
  <c r="AB159" i="6"/>
  <c r="JH159" i="6"/>
  <c r="HQ159" i="6"/>
  <c r="GB159" i="6"/>
  <c r="ED159" i="6"/>
  <c r="CY159" i="6"/>
  <c r="BW159" i="6"/>
  <c r="BA159" i="6"/>
  <c r="Z159" i="6"/>
  <c r="JF159" i="6"/>
  <c r="HP159" i="6"/>
  <c r="GA159" i="6"/>
  <c r="EC159" i="6"/>
  <c r="CX159" i="6"/>
  <c r="BU159" i="6"/>
  <c r="AT159" i="6"/>
  <c r="Y159" i="6"/>
  <c r="IX159" i="6"/>
  <c r="HE159" i="6"/>
  <c r="FO159" i="6"/>
  <c r="DS159" i="6"/>
  <c r="CO159" i="6"/>
  <c r="BT159" i="6"/>
  <c r="AS159" i="6"/>
  <c r="R159" i="6"/>
  <c r="IW159" i="6"/>
  <c r="HD159" i="6"/>
  <c r="FN159" i="6"/>
  <c r="DR159" i="6"/>
  <c r="CN159" i="6"/>
  <c r="BM159" i="6"/>
  <c r="AR159" i="6"/>
  <c r="Q159" i="6"/>
  <c r="IN159" i="6"/>
  <c r="EZ159" i="6"/>
  <c r="DI159" i="6"/>
  <c r="CF159" i="6"/>
  <c r="BK159" i="6"/>
  <c r="AJ159" i="6"/>
  <c r="AK159" i="6"/>
  <c r="P159" i="6"/>
  <c r="IO159" i="6"/>
  <c r="FC159" i="6"/>
  <c r="BL159" i="6"/>
  <c r="DJ159" i="6"/>
  <c r="CM159" i="6"/>
  <c r="N159" i="6"/>
  <c r="JD167" i="6"/>
  <c r="IT167" i="6"/>
  <c r="HX167" i="6"/>
  <c r="HM167" i="6"/>
  <c r="HB167" i="6"/>
  <c r="GS167" i="6"/>
  <c r="GH167" i="6"/>
  <c r="FV167" i="6"/>
  <c r="FJ167" i="6"/>
  <c r="EX167" i="6"/>
  <c r="EK167" i="6"/>
  <c r="DY167" i="6"/>
  <c r="DP167" i="6"/>
  <c r="DG167" i="6"/>
  <c r="CW167" i="6"/>
  <c r="CL167" i="6"/>
  <c r="CC167" i="6"/>
  <c r="BS167" i="6"/>
  <c r="BJ167" i="6"/>
  <c r="AZ167" i="6"/>
  <c r="AQ167" i="6"/>
  <c r="AG167" i="6"/>
  <c r="X167" i="6"/>
  <c r="JC167" i="6"/>
  <c r="IS167" i="6"/>
  <c r="IJ167" i="6"/>
  <c r="HW167" i="6"/>
  <c r="HL167" i="6"/>
  <c r="HA167" i="6"/>
  <c r="GP167" i="6"/>
  <c r="GG167" i="6"/>
  <c r="FU167" i="6"/>
  <c r="FG167" i="6"/>
  <c r="EW167" i="6"/>
  <c r="EJ167" i="6"/>
  <c r="DX167" i="6"/>
  <c r="DO167" i="6"/>
  <c r="DF167" i="6"/>
  <c r="CV167" i="6"/>
  <c r="CJ167" i="6"/>
  <c r="CB167" i="6"/>
  <c r="BR167" i="6"/>
  <c r="BH167" i="6"/>
  <c r="AY167" i="6"/>
  <c r="AP167" i="6"/>
  <c r="AF167" i="6"/>
  <c r="W167" i="6"/>
  <c r="JK167" i="6"/>
  <c r="JB167" i="6"/>
  <c r="IR167" i="6"/>
  <c r="II167" i="6"/>
  <c r="HU167" i="6"/>
  <c r="HK167" i="6"/>
  <c r="GO167" i="6"/>
  <c r="GF167" i="6"/>
  <c r="FT167" i="6"/>
  <c r="FF167" i="6"/>
  <c r="ES167" i="6"/>
  <c r="EG167" i="6"/>
  <c r="DW167" i="6"/>
  <c r="DN167" i="6"/>
  <c r="CS167" i="6"/>
  <c r="CI167" i="6"/>
  <c r="BZ167" i="6"/>
  <c r="BQ167" i="6"/>
  <c r="BG167" i="6"/>
  <c r="AW167" i="6"/>
  <c r="AO167" i="6"/>
  <c r="AE167" i="6"/>
  <c r="V167" i="6"/>
  <c r="JJ167" i="6"/>
  <c r="IZ167" i="6"/>
  <c r="IQ167" i="6"/>
  <c r="IH167" i="6"/>
  <c r="HT167" i="6"/>
  <c r="HJ167" i="6"/>
  <c r="GX167" i="6"/>
  <c r="GN167" i="6"/>
  <c r="FS167" i="6"/>
  <c r="FE167" i="6"/>
  <c r="ER167" i="6"/>
  <c r="EF167" i="6"/>
  <c r="DV167" i="6"/>
  <c r="DM167" i="6"/>
  <c r="DC167" i="6"/>
  <c r="CR167" i="6"/>
  <c r="CH167" i="6"/>
  <c r="BY167" i="6"/>
  <c r="BP167" i="6"/>
  <c r="BF167" i="6"/>
  <c r="AV167" i="6"/>
  <c r="AM167" i="6"/>
  <c r="AD167" i="6"/>
  <c r="JI167" i="6"/>
  <c r="IY167" i="6"/>
  <c r="IP167" i="6"/>
  <c r="IG167" i="6"/>
  <c r="HS167" i="6"/>
  <c r="HG167" i="6"/>
  <c r="GW167" i="6"/>
  <c r="GC167" i="6"/>
  <c r="FP167" i="6"/>
  <c r="FD167" i="6"/>
  <c r="EQ167" i="6"/>
  <c r="EE167" i="6"/>
  <c r="DT167" i="6"/>
  <c r="DK167" i="6"/>
  <c r="DB167" i="6"/>
  <c r="CP167" i="6"/>
  <c r="CG167" i="6"/>
  <c r="BX167" i="6"/>
  <c r="BO167" i="6"/>
  <c r="BE167" i="6"/>
  <c r="AU167" i="6"/>
  <c r="AL167" i="6"/>
  <c r="AC167" i="6"/>
  <c r="JE167" i="6"/>
  <c r="IV167" i="6"/>
  <c r="IM167" i="6"/>
  <c r="HZ167" i="6"/>
  <c r="HO167" i="6"/>
  <c r="HC167" i="6"/>
  <c r="GI167" i="6"/>
  <c r="FY167" i="6"/>
  <c r="FM167" i="6"/>
  <c r="EY167" i="6"/>
  <c r="EL167" i="6"/>
  <c r="DZ167" i="6"/>
  <c r="DQ167" i="6"/>
  <c r="CX167" i="6"/>
  <c r="CM167" i="6"/>
  <c r="CD167" i="6"/>
  <c r="BT167" i="6"/>
  <c r="BK167" i="6"/>
  <c r="BA167" i="6"/>
  <c r="AR167" i="6"/>
  <c r="AH167" i="6"/>
  <c r="Y167" i="6"/>
  <c r="P167" i="6"/>
  <c r="IX167" i="6"/>
  <c r="HE167" i="6"/>
  <c r="FO167" i="6"/>
  <c r="DS167" i="6"/>
  <c r="CF167" i="6"/>
  <c r="AT167" i="6"/>
  <c r="IW167" i="6"/>
  <c r="HD167" i="6"/>
  <c r="FN167" i="6"/>
  <c r="DR167" i="6"/>
  <c r="CE167" i="6"/>
  <c r="AS167" i="6"/>
  <c r="IO167" i="6"/>
  <c r="FC167" i="6"/>
  <c r="DJ167" i="6"/>
  <c r="BW167" i="6"/>
  <c r="AK167" i="6"/>
  <c r="IN167" i="6"/>
  <c r="EZ167" i="6"/>
  <c r="DI167" i="6"/>
  <c r="BU167" i="6"/>
  <c r="AJ167" i="6"/>
  <c r="EP167" i="6"/>
  <c r="CZ167" i="6"/>
  <c r="BM167" i="6"/>
  <c r="AB167" i="6"/>
  <c r="JF167" i="6"/>
  <c r="HP167" i="6"/>
  <c r="GA167" i="6"/>
  <c r="EC167" i="6"/>
  <c r="CN167" i="6"/>
  <c r="BB167" i="6"/>
  <c r="Q167" i="6"/>
  <c r="IC167" i="6"/>
  <c r="BL167" i="6"/>
  <c r="HQ167" i="6"/>
  <c r="BC167" i="6"/>
  <c r="GJ167" i="6"/>
  <c r="Z167" i="6"/>
  <c r="GB167" i="6"/>
  <c r="R167" i="6"/>
  <c r="EM167" i="6"/>
  <c r="ED167" i="6"/>
  <c r="JH167" i="6"/>
  <c r="CO167" i="6"/>
  <c r="CY167" i="6"/>
  <c r="N167" i="6"/>
  <c r="JJ175" i="6"/>
  <c r="IZ175" i="6"/>
  <c r="IQ175" i="6"/>
  <c r="IH175" i="6"/>
  <c r="HT175" i="6"/>
  <c r="HJ175" i="6"/>
  <c r="GX175" i="6"/>
  <c r="GN175" i="6"/>
  <c r="FS175" i="6"/>
  <c r="FE175" i="6"/>
  <c r="ER175" i="6"/>
  <c r="EF175" i="6"/>
  <c r="DV175" i="6"/>
  <c r="DM175" i="6"/>
  <c r="DC175" i="6"/>
  <c r="CR175" i="6"/>
  <c r="CH175" i="6"/>
  <c r="BY175" i="6"/>
  <c r="BP175" i="6"/>
  <c r="BF175" i="6"/>
  <c r="AV175" i="6"/>
  <c r="AM175" i="6"/>
  <c r="AD175" i="6"/>
  <c r="JH175" i="6"/>
  <c r="IX175" i="6"/>
  <c r="IO175" i="6"/>
  <c r="HQ175" i="6"/>
  <c r="HE175" i="6"/>
  <c r="GB175" i="6"/>
  <c r="FO175" i="6"/>
  <c r="FC175" i="6"/>
  <c r="EP175" i="6"/>
  <c r="ED175" i="6"/>
  <c r="DS175" i="6"/>
  <c r="DJ175" i="6"/>
  <c r="CZ175" i="6"/>
  <c r="CO175" i="6"/>
  <c r="CF175" i="6"/>
  <c r="BW175" i="6"/>
  <c r="BM175" i="6"/>
  <c r="BC175" i="6"/>
  <c r="AT175" i="6"/>
  <c r="AK175" i="6"/>
  <c r="AB175" i="6"/>
  <c r="R175" i="6"/>
  <c r="JF175" i="6"/>
  <c r="IW175" i="6"/>
  <c r="IN175" i="6"/>
  <c r="IC175" i="6"/>
  <c r="HP175" i="6"/>
  <c r="HD175" i="6"/>
  <c r="GJ175" i="6"/>
  <c r="GA175" i="6"/>
  <c r="FN175" i="6"/>
  <c r="EZ175" i="6"/>
  <c r="EM175" i="6"/>
  <c r="EC175" i="6"/>
  <c r="DR175" i="6"/>
  <c r="DI175" i="6"/>
  <c r="CY175" i="6"/>
  <c r="CN175" i="6"/>
  <c r="CE175" i="6"/>
  <c r="BU175" i="6"/>
  <c r="BL175" i="6"/>
  <c r="BB175" i="6"/>
  <c r="AS175" i="6"/>
  <c r="AJ175" i="6"/>
  <c r="Z175" i="6"/>
  <c r="Q175" i="6"/>
  <c r="JD175" i="6"/>
  <c r="IT175" i="6"/>
  <c r="HX175" i="6"/>
  <c r="HM175" i="6"/>
  <c r="HB175" i="6"/>
  <c r="GS175" i="6"/>
  <c r="GH175" i="6"/>
  <c r="FV175" i="6"/>
  <c r="FJ175" i="6"/>
  <c r="EX175" i="6"/>
  <c r="EK175" i="6"/>
  <c r="DY175" i="6"/>
  <c r="DP175" i="6"/>
  <c r="DG175" i="6"/>
  <c r="CW175" i="6"/>
  <c r="CL175" i="6"/>
  <c r="CC175" i="6"/>
  <c r="BS175" i="6"/>
  <c r="BJ175" i="6"/>
  <c r="AZ175" i="6"/>
  <c r="AQ175" i="6"/>
  <c r="AG175" i="6"/>
  <c r="X175" i="6"/>
  <c r="IV175" i="6"/>
  <c r="HZ175" i="6"/>
  <c r="HC175" i="6"/>
  <c r="GI175" i="6"/>
  <c r="FM175" i="6"/>
  <c r="EL175" i="6"/>
  <c r="DQ175" i="6"/>
  <c r="CX175" i="6"/>
  <c r="CD175" i="6"/>
  <c r="BK175" i="6"/>
  <c r="AR175" i="6"/>
  <c r="Y175" i="6"/>
  <c r="IS175" i="6"/>
  <c r="HW175" i="6"/>
  <c r="HA175" i="6"/>
  <c r="GG175" i="6"/>
  <c r="FG175" i="6"/>
  <c r="EJ175" i="6"/>
  <c r="DO175" i="6"/>
  <c r="CV175" i="6"/>
  <c r="CB175" i="6"/>
  <c r="BH175" i="6"/>
  <c r="AP175" i="6"/>
  <c r="W175" i="6"/>
  <c r="JK175" i="6"/>
  <c r="IR175" i="6"/>
  <c r="HU175" i="6"/>
  <c r="GF175" i="6"/>
  <c r="FF175" i="6"/>
  <c r="EG175" i="6"/>
  <c r="DN175" i="6"/>
  <c r="CS175" i="6"/>
  <c r="BZ175" i="6"/>
  <c r="BG175" i="6"/>
  <c r="AO175" i="6"/>
  <c r="V175" i="6"/>
  <c r="JI175" i="6"/>
  <c r="IP175" i="6"/>
  <c r="HS175" i="6"/>
  <c r="GW175" i="6"/>
  <c r="GC175" i="6"/>
  <c r="FD175" i="6"/>
  <c r="EE175" i="6"/>
  <c r="DK175" i="6"/>
  <c r="CP175" i="6"/>
  <c r="BX175" i="6"/>
  <c r="BE175" i="6"/>
  <c r="AL175" i="6"/>
  <c r="JE175" i="6"/>
  <c r="IM175" i="6"/>
  <c r="HO175" i="6"/>
  <c r="FY175" i="6"/>
  <c r="EY175" i="6"/>
  <c r="DZ175" i="6"/>
  <c r="CM175" i="6"/>
  <c r="BT175" i="6"/>
  <c r="BA175" i="6"/>
  <c r="AH175" i="6"/>
  <c r="P175" i="6"/>
  <c r="IY175" i="6"/>
  <c r="IG175" i="6"/>
  <c r="HG175" i="6"/>
  <c r="FP175" i="6"/>
  <c r="EQ175" i="6"/>
  <c r="DT175" i="6"/>
  <c r="DB175" i="6"/>
  <c r="CG175" i="6"/>
  <c r="BO175" i="6"/>
  <c r="AU175" i="6"/>
  <c r="AC175" i="6"/>
  <c r="JC175" i="6"/>
  <c r="FU175" i="6"/>
  <c r="CJ175" i="6"/>
  <c r="JB175" i="6"/>
  <c r="FT175" i="6"/>
  <c r="CI175" i="6"/>
  <c r="IJ175" i="6"/>
  <c r="EW175" i="6"/>
  <c r="BR175" i="6"/>
  <c r="II175" i="6"/>
  <c r="ES175" i="6"/>
  <c r="BQ175" i="6"/>
  <c r="HL175" i="6"/>
  <c r="DX175" i="6"/>
  <c r="AY175" i="6"/>
  <c r="GO175" i="6"/>
  <c r="AE175" i="6"/>
  <c r="DW175" i="6"/>
  <c r="DF175" i="6"/>
  <c r="AW175" i="6"/>
  <c r="AF175" i="6"/>
  <c r="GP175" i="6"/>
  <c r="HK175" i="6"/>
  <c r="N175" i="6"/>
  <c r="JK183" i="6"/>
  <c r="JB183" i="6"/>
  <c r="IR183" i="6"/>
  <c r="II183" i="6"/>
  <c r="HU183" i="6"/>
  <c r="HK183" i="6"/>
  <c r="GO183" i="6"/>
  <c r="GF183" i="6"/>
  <c r="FT183" i="6"/>
  <c r="FF183" i="6"/>
  <c r="ES183" i="6"/>
  <c r="EG183" i="6"/>
  <c r="DW183" i="6"/>
  <c r="DN183" i="6"/>
  <c r="CS183" i="6"/>
  <c r="CI183" i="6"/>
  <c r="BZ183" i="6"/>
  <c r="BQ183" i="6"/>
  <c r="BG183" i="6"/>
  <c r="AW183" i="6"/>
  <c r="AO183" i="6"/>
  <c r="AE183" i="6"/>
  <c r="V183" i="6"/>
  <c r="JJ183" i="6"/>
  <c r="IZ183" i="6"/>
  <c r="IQ183" i="6"/>
  <c r="IH183" i="6"/>
  <c r="HT183" i="6"/>
  <c r="HJ183" i="6"/>
  <c r="GX183" i="6"/>
  <c r="GN183" i="6"/>
  <c r="FS183" i="6"/>
  <c r="FE183" i="6"/>
  <c r="ER183" i="6"/>
  <c r="EF183" i="6"/>
  <c r="DV183" i="6"/>
  <c r="DM183" i="6"/>
  <c r="DC183" i="6"/>
  <c r="CR183" i="6"/>
  <c r="CH183" i="6"/>
  <c r="BY183" i="6"/>
  <c r="BP183" i="6"/>
  <c r="BF183" i="6"/>
  <c r="AV183" i="6"/>
  <c r="AM183" i="6"/>
  <c r="AD183" i="6"/>
  <c r="JI183" i="6"/>
  <c r="IY183" i="6"/>
  <c r="IP183" i="6"/>
  <c r="IG183" i="6"/>
  <c r="HS183" i="6"/>
  <c r="HG183" i="6"/>
  <c r="GW183" i="6"/>
  <c r="GC183" i="6"/>
  <c r="FP183" i="6"/>
  <c r="FD183" i="6"/>
  <c r="EQ183" i="6"/>
  <c r="EE183" i="6"/>
  <c r="DT183" i="6"/>
  <c r="DK183" i="6"/>
  <c r="DB183" i="6"/>
  <c r="CP183" i="6"/>
  <c r="CG183" i="6"/>
  <c r="BX183" i="6"/>
  <c r="BO183" i="6"/>
  <c r="BE183" i="6"/>
  <c r="AU183" i="6"/>
  <c r="AL183" i="6"/>
  <c r="AC183" i="6"/>
  <c r="JH183" i="6"/>
  <c r="IX183" i="6"/>
  <c r="IO183" i="6"/>
  <c r="HQ183" i="6"/>
  <c r="HE183" i="6"/>
  <c r="GB183" i="6"/>
  <c r="FO183" i="6"/>
  <c r="FC183" i="6"/>
  <c r="EP183" i="6"/>
  <c r="ED183" i="6"/>
  <c r="DS183" i="6"/>
  <c r="DJ183" i="6"/>
  <c r="CZ183" i="6"/>
  <c r="CO183" i="6"/>
  <c r="CF183" i="6"/>
  <c r="BW183" i="6"/>
  <c r="BM183" i="6"/>
  <c r="BC183" i="6"/>
  <c r="AT183" i="6"/>
  <c r="AK183" i="6"/>
  <c r="JF183" i="6"/>
  <c r="IW183" i="6"/>
  <c r="IN183" i="6"/>
  <c r="IC183" i="6"/>
  <c r="HP183" i="6"/>
  <c r="HD183" i="6"/>
  <c r="GJ183" i="6"/>
  <c r="GA183" i="6"/>
  <c r="FN183" i="6"/>
  <c r="EZ183" i="6"/>
  <c r="EM183" i="6"/>
  <c r="EC183" i="6"/>
  <c r="DR183" i="6"/>
  <c r="DI183" i="6"/>
  <c r="CY183" i="6"/>
  <c r="CN183" i="6"/>
  <c r="CE183" i="6"/>
  <c r="BU183" i="6"/>
  <c r="BL183" i="6"/>
  <c r="BB183" i="6"/>
  <c r="AS183" i="6"/>
  <c r="AJ183" i="6"/>
  <c r="JE183" i="6"/>
  <c r="IV183" i="6"/>
  <c r="IM183" i="6"/>
  <c r="HZ183" i="6"/>
  <c r="HO183" i="6"/>
  <c r="HC183" i="6"/>
  <c r="GI183" i="6"/>
  <c r="FY183" i="6"/>
  <c r="FM183" i="6"/>
  <c r="EY183" i="6"/>
  <c r="EL183" i="6"/>
  <c r="DZ183" i="6"/>
  <c r="DQ183" i="6"/>
  <c r="CX183" i="6"/>
  <c r="CM183" i="6"/>
  <c r="CD183" i="6"/>
  <c r="BT183" i="6"/>
  <c r="BK183" i="6"/>
  <c r="BA183" i="6"/>
  <c r="AR183" i="6"/>
  <c r="AH183" i="6"/>
  <c r="Y183" i="6"/>
  <c r="P183" i="6"/>
  <c r="JC183" i="6"/>
  <c r="IS183" i="6"/>
  <c r="IJ183" i="6"/>
  <c r="HW183" i="6"/>
  <c r="HL183" i="6"/>
  <c r="HA183" i="6"/>
  <c r="GP183" i="6"/>
  <c r="GG183" i="6"/>
  <c r="FU183" i="6"/>
  <c r="FG183" i="6"/>
  <c r="EW183" i="6"/>
  <c r="EJ183" i="6"/>
  <c r="DX183" i="6"/>
  <c r="DO183" i="6"/>
  <c r="DF183" i="6"/>
  <c r="CV183" i="6"/>
  <c r="CJ183" i="6"/>
  <c r="CB183" i="6"/>
  <c r="BR183" i="6"/>
  <c r="BH183" i="6"/>
  <c r="AY183" i="6"/>
  <c r="AP183" i="6"/>
  <c r="AF183" i="6"/>
  <c r="W183" i="6"/>
  <c r="JD183" i="6"/>
  <c r="FV183" i="6"/>
  <c r="CL183" i="6"/>
  <c r="Z183" i="6"/>
  <c r="IT183" i="6"/>
  <c r="FJ183" i="6"/>
  <c r="CC183" i="6"/>
  <c r="X183" i="6"/>
  <c r="EX183" i="6"/>
  <c r="BS183" i="6"/>
  <c r="R183" i="6"/>
  <c r="HX183" i="6"/>
  <c r="EK183" i="6"/>
  <c r="BJ183" i="6"/>
  <c r="Q183" i="6"/>
  <c r="HM183" i="6"/>
  <c r="DY183" i="6"/>
  <c r="AZ183" i="6"/>
  <c r="HB183" i="6"/>
  <c r="DP183" i="6"/>
  <c r="AQ183" i="6"/>
  <c r="GS183" i="6"/>
  <c r="DG183" i="6"/>
  <c r="AG183" i="6"/>
  <c r="GH183" i="6"/>
  <c r="CW183" i="6"/>
  <c r="AB183" i="6"/>
  <c r="N183" i="6"/>
  <c r="JH191" i="6"/>
  <c r="IX191" i="6"/>
  <c r="IO191" i="6"/>
  <c r="HQ191" i="6"/>
  <c r="HE191" i="6"/>
  <c r="GB191" i="6"/>
  <c r="FO191" i="6"/>
  <c r="FC191" i="6"/>
  <c r="EP191" i="6"/>
  <c r="ED191" i="6"/>
  <c r="DS191" i="6"/>
  <c r="DJ191" i="6"/>
  <c r="CZ191" i="6"/>
  <c r="CO191" i="6"/>
  <c r="CF191" i="6"/>
  <c r="BW191" i="6"/>
  <c r="BM191" i="6"/>
  <c r="BC191" i="6"/>
  <c r="AT191" i="6"/>
  <c r="AK191" i="6"/>
  <c r="AB191" i="6"/>
  <c r="R191" i="6"/>
  <c r="JF191" i="6"/>
  <c r="IW191" i="6"/>
  <c r="IN191" i="6"/>
  <c r="IC191" i="6"/>
  <c r="HP191" i="6"/>
  <c r="HD191" i="6"/>
  <c r="GJ191" i="6"/>
  <c r="GA191" i="6"/>
  <c r="FN191" i="6"/>
  <c r="EZ191" i="6"/>
  <c r="EM191" i="6"/>
  <c r="EC191" i="6"/>
  <c r="DR191" i="6"/>
  <c r="DI191" i="6"/>
  <c r="CY191" i="6"/>
  <c r="CN191" i="6"/>
  <c r="CE191" i="6"/>
  <c r="BU191" i="6"/>
  <c r="BL191" i="6"/>
  <c r="BB191" i="6"/>
  <c r="AS191" i="6"/>
  <c r="AJ191" i="6"/>
  <c r="Z191" i="6"/>
  <c r="Q191" i="6"/>
  <c r="JE191" i="6"/>
  <c r="IV191" i="6"/>
  <c r="IM191" i="6"/>
  <c r="HZ191" i="6"/>
  <c r="HO191" i="6"/>
  <c r="HC191" i="6"/>
  <c r="GI191" i="6"/>
  <c r="FY191" i="6"/>
  <c r="FM191" i="6"/>
  <c r="EY191" i="6"/>
  <c r="EL191" i="6"/>
  <c r="DZ191" i="6"/>
  <c r="DQ191" i="6"/>
  <c r="CX191" i="6"/>
  <c r="CM191" i="6"/>
  <c r="CD191" i="6"/>
  <c r="BT191" i="6"/>
  <c r="BK191" i="6"/>
  <c r="BA191" i="6"/>
  <c r="AR191" i="6"/>
  <c r="AH191" i="6"/>
  <c r="Y191" i="6"/>
  <c r="P191" i="6"/>
  <c r="JD191" i="6"/>
  <c r="IT191" i="6"/>
  <c r="HX191" i="6"/>
  <c r="HM191" i="6"/>
  <c r="HB191" i="6"/>
  <c r="GS191" i="6"/>
  <c r="GH191" i="6"/>
  <c r="FV191" i="6"/>
  <c r="FJ191" i="6"/>
  <c r="EX191" i="6"/>
  <c r="EK191" i="6"/>
  <c r="DY191" i="6"/>
  <c r="DP191" i="6"/>
  <c r="DG191" i="6"/>
  <c r="CW191" i="6"/>
  <c r="CL191" i="6"/>
  <c r="CC191" i="6"/>
  <c r="BS191" i="6"/>
  <c r="BJ191" i="6"/>
  <c r="AZ191" i="6"/>
  <c r="AQ191" i="6"/>
  <c r="AG191" i="6"/>
  <c r="X191" i="6"/>
  <c r="JC191" i="6"/>
  <c r="IS191" i="6"/>
  <c r="IJ191" i="6"/>
  <c r="HW191" i="6"/>
  <c r="HL191" i="6"/>
  <c r="HA191" i="6"/>
  <c r="GP191" i="6"/>
  <c r="GG191" i="6"/>
  <c r="FU191" i="6"/>
  <c r="FG191" i="6"/>
  <c r="EW191" i="6"/>
  <c r="EJ191" i="6"/>
  <c r="DX191" i="6"/>
  <c r="DO191" i="6"/>
  <c r="DF191" i="6"/>
  <c r="CV191" i="6"/>
  <c r="CJ191" i="6"/>
  <c r="CB191" i="6"/>
  <c r="BR191" i="6"/>
  <c r="BH191" i="6"/>
  <c r="AY191" i="6"/>
  <c r="AP191" i="6"/>
  <c r="AF191" i="6"/>
  <c r="W191" i="6"/>
  <c r="JK191" i="6"/>
  <c r="JB191" i="6"/>
  <c r="IR191" i="6"/>
  <c r="II191" i="6"/>
  <c r="HU191" i="6"/>
  <c r="HK191" i="6"/>
  <c r="GO191" i="6"/>
  <c r="GF191" i="6"/>
  <c r="FT191" i="6"/>
  <c r="FF191" i="6"/>
  <c r="ES191" i="6"/>
  <c r="EG191" i="6"/>
  <c r="DW191" i="6"/>
  <c r="DN191" i="6"/>
  <c r="CS191" i="6"/>
  <c r="CI191" i="6"/>
  <c r="BZ191" i="6"/>
  <c r="BQ191" i="6"/>
  <c r="BG191" i="6"/>
  <c r="AW191" i="6"/>
  <c r="AO191" i="6"/>
  <c r="AE191" i="6"/>
  <c r="V191" i="6"/>
  <c r="JI191" i="6"/>
  <c r="IY191" i="6"/>
  <c r="IP191" i="6"/>
  <c r="IQ191" i="6"/>
  <c r="GW191" i="6"/>
  <c r="FD191" i="6"/>
  <c r="DK191" i="6"/>
  <c r="BX191" i="6"/>
  <c r="AL191" i="6"/>
  <c r="IH191" i="6"/>
  <c r="GN191" i="6"/>
  <c r="ER191" i="6"/>
  <c r="DC191" i="6"/>
  <c r="BP191" i="6"/>
  <c r="AD191" i="6"/>
  <c r="IG191" i="6"/>
  <c r="EQ191" i="6"/>
  <c r="DB191" i="6"/>
  <c r="BO191" i="6"/>
  <c r="AC191" i="6"/>
  <c r="HT191" i="6"/>
  <c r="EF191" i="6"/>
  <c r="CR191" i="6"/>
  <c r="BF191" i="6"/>
  <c r="HS191" i="6"/>
  <c r="GC191" i="6"/>
  <c r="EE191" i="6"/>
  <c r="CP191" i="6"/>
  <c r="BE191" i="6"/>
  <c r="HJ191" i="6"/>
  <c r="FS191" i="6"/>
  <c r="DV191" i="6"/>
  <c r="CH191" i="6"/>
  <c r="AV191" i="6"/>
  <c r="IZ191" i="6"/>
  <c r="GX191" i="6"/>
  <c r="FE191" i="6"/>
  <c r="DM191" i="6"/>
  <c r="BY191" i="6"/>
  <c r="AM191" i="6"/>
  <c r="HG191" i="6"/>
  <c r="FP191" i="6"/>
  <c r="DT191" i="6"/>
  <c r="CG191" i="6"/>
  <c r="AU191" i="6"/>
  <c r="JJ191" i="6"/>
  <c r="N191" i="6"/>
  <c r="JC199" i="6"/>
  <c r="IS199" i="6"/>
  <c r="IJ199" i="6"/>
  <c r="HW199" i="6"/>
  <c r="HL199" i="6"/>
  <c r="HA199" i="6"/>
  <c r="GP199" i="6"/>
  <c r="GG199" i="6"/>
  <c r="FU199" i="6"/>
  <c r="FG199" i="6"/>
  <c r="EW199" i="6"/>
  <c r="EJ199" i="6"/>
  <c r="DX199" i="6"/>
  <c r="DO199" i="6"/>
  <c r="DF199" i="6"/>
  <c r="CV199" i="6"/>
  <c r="CJ199" i="6"/>
  <c r="CB199" i="6"/>
  <c r="BR199" i="6"/>
  <c r="BH199" i="6"/>
  <c r="AY199" i="6"/>
  <c r="AP199" i="6"/>
  <c r="AF199" i="6"/>
  <c r="W199" i="6"/>
  <c r="JK199" i="6"/>
  <c r="JB199" i="6"/>
  <c r="IR199" i="6"/>
  <c r="II199" i="6"/>
  <c r="HU199" i="6"/>
  <c r="HK199" i="6"/>
  <c r="GO199" i="6"/>
  <c r="GF199" i="6"/>
  <c r="FT199" i="6"/>
  <c r="FF199" i="6"/>
  <c r="ES199" i="6"/>
  <c r="EG199" i="6"/>
  <c r="DW199" i="6"/>
  <c r="DN199" i="6"/>
  <c r="CS199" i="6"/>
  <c r="CI199" i="6"/>
  <c r="BZ199" i="6"/>
  <c r="BQ199" i="6"/>
  <c r="BG199" i="6"/>
  <c r="AW199" i="6"/>
  <c r="AO199" i="6"/>
  <c r="AE199" i="6"/>
  <c r="V199" i="6"/>
  <c r="JJ199" i="6"/>
  <c r="IZ199" i="6"/>
  <c r="IQ199" i="6"/>
  <c r="IH199" i="6"/>
  <c r="HT199" i="6"/>
  <c r="HJ199" i="6"/>
  <c r="GX199" i="6"/>
  <c r="GN199" i="6"/>
  <c r="FS199" i="6"/>
  <c r="FE199" i="6"/>
  <c r="ER199" i="6"/>
  <c r="EF199" i="6"/>
  <c r="DV199" i="6"/>
  <c r="DM199" i="6"/>
  <c r="DC199" i="6"/>
  <c r="CR199" i="6"/>
  <c r="CH199" i="6"/>
  <c r="BY199" i="6"/>
  <c r="BP199" i="6"/>
  <c r="BF199" i="6"/>
  <c r="AV199" i="6"/>
  <c r="AM199" i="6"/>
  <c r="AD199" i="6"/>
  <c r="JI199" i="6"/>
  <c r="IY199" i="6"/>
  <c r="IP199" i="6"/>
  <c r="IG199" i="6"/>
  <c r="HS199" i="6"/>
  <c r="HG199" i="6"/>
  <c r="GW199" i="6"/>
  <c r="GC199" i="6"/>
  <c r="FP199" i="6"/>
  <c r="FD199" i="6"/>
  <c r="EQ199" i="6"/>
  <c r="EE199" i="6"/>
  <c r="DT199" i="6"/>
  <c r="DK199" i="6"/>
  <c r="DB199" i="6"/>
  <c r="CP199" i="6"/>
  <c r="CG199" i="6"/>
  <c r="BX199" i="6"/>
  <c r="BO199" i="6"/>
  <c r="BE199" i="6"/>
  <c r="AU199" i="6"/>
  <c r="AL199" i="6"/>
  <c r="AC199" i="6"/>
  <c r="JH199" i="6"/>
  <c r="IX199" i="6"/>
  <c r="IO199" i="6"/>
  <c r="HQ199" i="6"/>
  <c r="HE199" i="6"/>
  <c r="GB199" i="6"/>
  <c r="FO199" i="6"/>
  <c r="FC199" i="6"/>
  <c r="EP199" i="6"/>
  <c r="ED199" i="6"/>
  <c r="DS199" i="6"/>
  <c r="DJ199" i="6"/>
  <c r="CZ199" i="6"/>
  <c r="CO199" i="6"/>
  <c r="CF199" i="6"/>
  <c r="BW199" i="6"/>
  <c r="BM199" i="6"/>
  <c r="BC199" i="6"/>
  <c r="AT199" i="6"/>
  <c r="AK199" i="6"/>
  <c r="AB199" i="6"/>
  <c r="R199" i="6"/>
  <c r="JF199" i="6"/>
  <c r="IW199" i="6"/>
  <c r="IN199" i="6"/>
  <c r="IC199" i="6"/>
  <c r="HP199" i="6"/>
  <c r="HD199" i="6"/>
  <c r="GJ199" i="6"/>
  <c r="GA199" i="6"/>
  <c r="FN199" i="6"/>
  <c r="EZ199" i="6"/>
  <c r="EM199" i="6"/>
  <c r="EC199" i="6"/>
  <c r="DR199" i="6"/>
  <c r="DI199" i="6"/>
  <c r="CY199" i="6"/>
  <c r="CN199" i="6"/>
  <c r="CE199" i="6"/>
  <c r="BU199" i="6"/>
  <c r="BL199" i="6"/>
  <c r="BB199" i="6"/>
  <c r="AS199" i="6"/>
  <c r="AJ199" i="6"/>
  <c r="Z199" i="6"/>
  <c r="Q199" i="6"/>
  <c r="JE199" i="6"/>
  <c r="HO199" i="6"/>
  <c r="FY199" i="6"/>
  <c r="DZ199" i="6"/>
  <c r="CM199" i="6"/>
  <c r="BA199" i="6"/>
  <c r="P199" i="6"/>
  <c r="JD199" i="6"/>
  <c r="HM199" i="6"/>
  <c r="FV199" i="6"/>
  <c r="DY199" i="6"/>
  <c r="CL199" i="6"/>
  <c r="AZ199" i="6"/>
  <c r="IV199" i="6"/>
  <c r="HC199" i="6"/>
  <c r="FM199" i="6"/>
  <c r="DQ199" i="6"/>
  <c r="CD199" i="6"/>
  <c r="AR199" i="6"/>
  <c r="IM199" i="6"/>
  <c r="EY199" i="6"/>
  <c r="BT199" i="6"/>
  <c r="AH199" i="6"/>
  <c r="GS199" i="6"/>
  <c r="EX199" i="6"/>
  <c r="DG199" i="6"/>
  <c r="BS199" i="6"/>
  <c r="AG199" i="6"/>
  <c r="HX199" i="6"/>
  <c r="GH199" i="6"/>
  <c r="EK199" i="6"/>
  <c r="CW199" i="6"/>
  <c r="BJ199" i="6"/>
  <c r="X199" i="6"/>
  <c r="IT199" i="6"/>
  <c r="CC199" i="6"/>
  <c r="HZ199" i="6"/>
  <c r="BK199" i="6"/>
  <c r="HB199" i="6"/>
  <c r="AQ199" i="6"/>
  <c r="GI199" i="6"/>
  <c r="Y199" i="6"/>
  <c r="FJ199" i="6"/>
  <c r="EL199" i="6"/>
  <c r="CX199" i="6"/>
  <c r="DP199" i="6"/>
  <c r="N199" i="6"/>
  <c r="JF33" i="6"/>
  <c r="IW33" i="6"/>
  <c r="IN33" i="6"/>
  <c r="IC33" i="6"/>
  <c r="HP33" i="6"/>
  <c r="HD33" i="6"/>
  <c r="GJ33" i="6"/>
  <c r="GA33" i="6"/>
  <c r="FN33" i="6"/>
  <c r="EZ33" i="6"/>
  <c r="EM33" i="6"/>
  <c r="EC33" i="6"/>
  <c r="DR33" i="6"/>
  <c r="DI33" i="6"/>
  <c r="CY33" i="6"/>
  <c r="CN33" i="6"/>
  <c r="CE33" i="6"/>
  <c r="BU33" i="6"/>
  <c r="BL33" i="6"/>
  <c r="BB33" i="6"/>
  <c r="AS33" i="6"/>
  <c r="AJ33" i="6"/>
  <c r="Z33" i="6"/>
  <c r="Q33" i="6"/>
  <c r="JE33" i="6"/>
  <c r="IV33" i="6"/>
  <c r="IM33" i="6"/>
  <c r="HZ33" i="6"/>
  <c r="HO33" i="6"/>
  <c r="HC33" i="6"/>
  <c r="GI33" i="6"/>
  <c r="FY33" i="6"/>
  <c r="FM33" i="6"/>
  <c r="EY33" i="6"/>
  <c r="EL33" i="6"/>
  <c r="DZ33" i="6"/>
  <c r="DQ33" i="6"/>
  <c r="CX33" i="6"/>
  <c r="CM33" i="6"/>
  <c r="CD33" i="6"/>
  <c r="BT33" i="6"/>
  <c r="BK33" i="6"/>
  <c r="BA33" i="6"/>
  <c r="AR33" i="6"/>
  <c r="AH33" i="6"/>
  <c r="Y33" i="6"/>
  <c r="P33" i="6"/>
  <c r="JD33" i="6"/>
  <c r="IT33" i="6"/>
  <c r="HX33" i="6"/>
  <c r="HM33" i="6"/>
  <c r="HB33" i="6"/>
  <c r="GS33" i="6"/>
  <c r="GH33" i="6"/>
  <c r="FV33" i="6"/>
  <c r="FJ33" i="6"/>
  <c r="EX33" i="6"/>
  <c r="EK33" i="6"/>
  <c r="DY33" i="6"/>
  <c r="DP33" i="6"/>
  <c r="DG33" i="6"/>
  <c r="CW33" i="6"/>
  <c r="CL33" i="6"/>
  <c r="CC33" i="6"/>
  <c r="BS33" i="6"/>
  <c r="BJ33" i="6"/>
  <c r="AZ33" i="6"/>
  <c r="AQ33" i="6"/>
  <c r="AG33" i="6"/>
  <c r="X33" i="6"/>
  <c r="JC33" i="6"/>
  <c r="IS33" i="6"/>
  <c r="IJ33" i="6"/>
  <c r="HW33" i="6"/>
  <c r="HL33" i="6"/>
  <c r="HA33" i="6"/>
  <c r="GP33" i="6"/>
  <c r="GG33" i="6"/>
  <c r="FU33" i="6"/>
  <c r="FG33" i="6"/>
  <c r="EW33" i="6"/>
  <c r="EJ33" i="6"/>
  <c r="DX33" i="6"/>
  <c r="DO33" i="6"/>
  <c r="DF33" i="6"/>
  <c r="CV33" i="6"/>
  <c r="CJ33" i="6"/>
  <c r="CB33" i="6"/>
  <c r="BR33" i="6"/>
  <c r="BH33" i="6"/>
  <c r="AY33" i="6"/>
  <c r="AP33" i="6"/>
  <c r="AF33" i="6"/>
  <c r="W33" i="6"/>
  <c r="JK33" i="6"/>
  <c r="JB33" i="6"/>
  <c r="IR33" i="6"/>
  <c r="II33" i="6"/>
  <c r="HU33" i="6"/>
  <c r="HK33" i="6"/>
  <c r="GO33" i="6"/>
  <c r="GF33" i="6"/>
  <c r="FT33" i="6"/>
  <c r="FF33" i="6"/>
  <c r="ES33" i="6"/>
  <c r="EG33" i="6"/>
  <c r="DW33" i="6"/>
  <c r="DN33" i="6"/>
  <c r="CS33" i="6"/>
  <c r="CI33" i="6"/>
  <c r="BZ33" i="6"/>
  <c r="BQ33" i="6"/>
  <c r="BG33" i="6"/>
  <c r="AW33" i="6"/>
  <c r="AO33" i="6"/>
  <c r="AE33" i="6"/>
  <c r="V33" i="6"/>
  <c r="JH33" i="6"/>
  <c r="IX33" i="6"/>
  <c r="IO33" i="6"/>
  <c r="HQ33" i="6"/>
  <c r="HE33" i="6"/>
  <c r="GB33" i="6"/>
  <c r="FO33" i="6"/>
  <c r="FC33" i="6"/>
  <c r="EP33" i="6"/>
  <c r="ED33" i="6"/>
  <c r="DS33" i="6"/>
  <c r="DJ33" i="6"/>
  <c r="CZ33" i="6"/>
  <c r="CO33" i="6"/>
  <c r="CF33" i="6"/>
  <c r="BW33" i="6"/>
  <c r="BM33" i="6"/>
  <c r="BC33" i="6"/>
  <c r="AT33" i="6"/>
  <c r="AK33" i="6"/>
  <c r="AB33" i="6"/>
  <c r="R33" i="6"/>
  <c r="IH33" i="6"/>
  <c r="GN33" i="6"/>
  <c r="ER33" i="6"/>
  <c r="DC33" i="6"/>
  <c r="BP33" i="6"/>
  <c r="AD33" i="6"/>
  <c r="IG33" i="6"/>
  <c r="EQ33" i="6"/>
  <c r="DB33" i="6"/>
  <c r="BO33" i="6"/>
  <c r="AC33" i="6"/>
  <c r="JJ33" i="6"/>
  <c r="HT33" i="6"/>
  <c r="EF33" i="6"/>
  <c r="CR33" i="6"/>
  <c r="BF33" i="6"/>
  <c r="JI33" i="6"/>
  <c r="HS33" i="6"/>
  <c r="GC33" i="6"/>
  <c r="EE33" i="6"/>
  <c r="CP33" i="6"/>
  <c r="BE33" i="6"/>
  <c r="IZ33" i="6"/>
  <c r="HJ33" i="6"/>
  <c r="FS33" i="6"/>
  <c r="DV33" i="6"/>
  <c r="CH33" i="6"/>
  <c r="AV33" i="6"/>
  <c r="N33" i="6"/>
  <c r="IY33" i="6"/>
  <c r="HG33" i="6"/>
  <c r="FP33" i="6"/>
  <c r="DT33" i="6"/>
  <c r="CG33" i="6"/>
  <c r="AU33" i="6"/>
  <c r="IQ33" i="6"/>
  <c r="GX33" i="6"/>
  <c r="FE33" i="6"/>
  <c r="DM33" i="6"/>
  <c r="BY33" i="6"/>
  <c r="AM33" i="6"/>
  <c r="IP33" i="6"/>
  <c r="GW33" i="6"/>
  <c r="FD33" i="6"/>
  <c r="DK33" i="6"/>
  <c r="BX33" i="6"/>
  <c r="AL33" i="6"/>
  <c r="JK73" i="6"/>
  <c r="JB73" i="6"/>
  <c r="IR73" i="6"/>
  <c r="II73" i="6"/>
  <c r="HU73" i="6"/>
  <c r="HK73" i="6"/>
  <c r="GO73" i="6"/>
  <c r="GF73" i="6"/>
  <c r="FT73" i="6"/>
  <c r="FF73" i="6"/>
  <c r="ES73" i="6"/>
  <c r="EG73" i="6"/>
  <c r="DW73" i="6"/>
  <c r="DN73" i="6"/>
  <c r="CS73" i="6"/>
  <c r="CI73" i="6"/>
  <c r="BZ73" i="6"/>
  <c r="BQ73" i="6"/>
  <c r="BG73" i="6"/>
  <c r="AW73" i="6"/>
  <c r="AO73" i="6"/>
  <c r="AE73" i="6"/>
  <c r="V73" i="6"/>
  <c r="JJ73" i="6"/>
  <c r="IZ73" i="6"/>
  <c r="IQ73" i="6"/>
  <c r="IH73" i="6"/>
  <c r="HT73" i="6"/>
  <c r="HJ73" i="6"/>
  <c r="GX73" i="6"/>
  <c r="GN73" i="6"/>
  <c r="FS73" i="6"/>
  <c r="FE73" i="6"/>
  <c r="ER73" i="6"/>
  <c r="EF73" i="6"/>
  <c r="DV73" i="6"/>
  <c r="DM73" i="6"/>
  <c r="DC73" i="6"/>
  <c r="CR73" i="6"/>
  <c r="CH73" i="6"/>
  <c r="BY73" i="6"/>
  <c r="BP73" i="6"/>
  <c r="BF73" i="6"/>
  <c r="AV73" i="6"/>
  <c r="AM73" i="6"/>
  <c r="AD73" i="6"/>
  <c r="JI73" i="6"/>
  <c r="IY73" i="6"/>
  <c r="IP73" i="6"/>
  <c r="IG73" i="6"/>
  <c r="HS73" i="6"/>
  <c r="HG73" i="6"/>
  <c r="GW73" i="6"/>
  <c r="GC73" i="6"/>
  <c r="FP73" i="6"/>
  <c r="FD73" i="6"/>
  <c r="EQ73" i="6"/>
  <c r="EE73" i="6"/>
  <c r="DT73" i="6"/>
  <c r="DK73" i="6"/>
  <c r="DB73" i="6"/>
  <c r="CP73" i="6"/>
  <c r="CG73" i="6"/>
  <c r="BX73" i="6"/>
  <c r="BO73" i="6"/>
  <c r="BE73" i="6"/>
  <c r="AU73" i="6"/>
  <c r="AL73" i="6"/>
  <c r="AC73" i="6"/>
  <c r="JH73" i="6"/>
  <c r="IX73" i="6"/>
  <c r="IO73" i="6"/>
  <c r="HQ73" i="6"/>
  <c r="HE73" i="6"/>
  <c r="GB73" i="6"/>
  <c r="FO73" i="6"/>
  <c r="FC73" i="6"/>
  <c r="EP73" i="6"/>
  <c r="ED73" i="6"/>
  <c r="DS73" i="6"/>
  <c r="DJ73" i="6"/>
  <c r="CZ73" i="6"/>
  <c r="CO73" i="6"/>
  <c r="CF73" i="6"/>
  <c r="BW73" i="6"/>
  <c r="BM73" i="6"/>
  <c r="BC73" i="6"/>
  <c r="AT73" i="6"/>
  <c r="AK73" i="6"/>
  <c r="AB73" i="6"/>
  <c r="R73" i="6"/>
  <c r="JF73" i="6"/>
  <c r="IW73" i="6"/>
  <c r="IN73" i="6"/>
  <c r="IC73" i="6"/>
  <c r="HP73" i="6"/>
  <c r="HD73" i="6"/>
  <c r="GJ73" i="6"/>
  <c r="GA73" i="6"/>
  <c r="FN73" i="6"/>
  <c r="EZ73" i="6"/>
  <c r="EM73" i="6"/>
  <c r="EC73" i="6"/>
  <c r="DR73" i="6"/>
  <c r="DI73" i="6"/>
  <c r="CY73" i="6"/>
  <c r="CN73" i="6"/>
  <c r="CE73" i="6"/>
  <c r="BU73" i="6"/>
  <c r="BL73" i="6"/>
  <c r="BB73" i="6"/>
  <c r="AS73" i="6"/>
  <c r="AJ73" i="6"/>
  <c r="Z73" i="6"/>
  <c r="Q73" i="6"/>
  <c r="JC73" i="6"/>
  <c r="IS73" i="6"/>
  <c r="IJ73" i="6"/>
  <c r="HW73" i="6"/>
  <c r="HL73" i="6"/>
  <c r="HA73" i="6"/>
  <c r="GP73" i="6"/>
  <c r="GG73" i="6"/>
  <c r="FU73" i="6"/>
  <c r="FG73" i="6"/>
  <c r="EW73" i="6"/>
  <c r="EJ73" i="6"/>
  <c r="DX73" i="6"/>
  <c r="DO73" i="6"/>
  <c r="DF73" i="6"/>
  <c r="CV73" i="6"/>
  <c r="CJ73" i="6"/>
  <c r="CB73" i="6"/>
  <c r="BR73" i="6"/>
  <c r="BH73" i="6"/>
  <c r="AY73" i="6"/>
  <c r="AP73" i="6"/>
  <c r="AF73" i="6"/>
  <c r="W73" i="6"/>
  <c r="IM73" i="6"/>
  <c r="EY73" i="6"/>
  <c r="BT73" i="6"/>
  <c r="AH73" i="6"/>
  <c r="GS73" i="6"/>
  <c r="EX73" i="6"/>
  <c r="DG73" i="6"/>
  <c r="BS73" i="6"/>
  <c r="AG73" i="6"/>
  <c r="HZ73" i="6"/>
  <c r="GI73" i="6"/>
  <c r="EL73" i="6"/>
  <c r="CX73" i="6"/>
  <c r="BK73" i="6"/>
  <c r="Y73" i="6"/>
  <c r="HX73" i="6"/>
  <c r="GH73" i="6"/>
  <c r="EK73" i="6"/>
  <c r="CW73" i="6"/>
  <c r="BJ73" i="6"/>
  <c r="X73" i="6"/>
  <c r="JE73" i="6"/>
  <c r="HO73" i="6"/>
  <c r="FY73" i="6"/>
  <c r="DZ73" i="6"/>
  <c r="CM73" i="6"/>
  <c r="BA73" i="6"/>
  <c r="P73" i="6"/>
  <c r="JD73" i="6"/>
  <c r="HM73" i="6"/>
  <c r="FV73" i="6"/>
  <c r="DY73" i="6"/>
  <c r="CL73" i="6"/>
  <c r="AZ73" i="6"/>
  <c r="IT73" i="6"/>
  <c r="HB73" i="6"/>
  <c r="FJ73" i="6"/>
  <c r="DP73" i="6"/>
  <c r="CC73" i="6"/>
  <c r="AQ73" i="6"/>
  <c r="AR73" i="6"/>
  <c r="IV73" i="6"/>
  <c r="HC73" i="6"/>
  <c r="CD73" i="6"/>
  <c r="FM73" i="6"/>
  <c r="DQ73" i="6"/>
  <c r="N73" i="6"/>
  <c r="JD121" i="6"/>
  <c r="IT121" i="6"/>
  <c r="HX121" i="6"/>
  <c r="HM121" i="6"/>
  <c r="HB121" i="6"/>
  <c r="GS121" i="6"/>
  <c r="GH121" i="6"/>
  <c r="FV121" i="6"/>
  <c r="FJ121" i="6"/>
  <c r="EX121" i="6"/>
  <c r="EK121" i="6"/>
  <c r="DY121" i="6"/>
  <c r="DP121" i="6"/>
  <c r="DG121" i="6"/>
  <c r="CW121" i="6"/>
  <c r="CL121" i="6"/>
  <c r="CC121" i="6"/>
  <c r="BS121" i="6"/>
  <c r="BJ121" i="6"/>
  <c r="AZ121" i="6"/>
  <c r="AQ121" i="6"/>
  <c r="AG121" i="6"/>
  <c r="X121" i="6"/>
  <c r="JC121" i="6"/>
  <c r="IS121" i="6"/>
  <c r="IJ121" i="6"/>
  <c r="HW121" i="6"/>
  <c r="HL121" i="6"/>
  <c r="HA121" i="6"/>
  <c r="GP121" i="6"/>
  <c r="GG121" i="6"/>
  <c r="FU121" i="6"/>
  <c r="FG121" i="6"/>
  <c r="EW121" i="6"/>
  <c r="EJ121" i="6"/>
  <c r="DX121" i="6"/>
  <c r="DO121" i="6"/>
  <c r="DF121" i="6"/>
  <c r="CV121" i="6"/>
  <c r="CJ121" i="6"/>
  <c r="CB121" i="6"/>
  <c r="BR121" i="6"/>
  <c r="BH121" i="6"/>
  <c r="AY121" i="6"/>
  <c r="AP121" i="6"/>
  <c r="AF121" i="6"/>
  <c r="W121" i="6"/>
  <c r="JK121" i="6"/>
  <c r="JB121" i="6"/>
  <c r="IR121" i="6"/>
  <c r="II121" i="6"/>
  <c r="HU121" i="6"/>
  <c r="HK121" i="6"/>
  <c r="GO121" i="6"/>
  <c r="GF121" i="6"/>
  <c r="FT121" i="6"/>
  <c r="FF121" i="6"/>
  <c r="ES121" i="6"/>
  <c r="EG121" i="6"/>
  <c r="DW121" i="6"/>
  <c r="DN121" i="6"/>
  <c r="CS121" i="6"/>
  <c r="CI121" i="6"/>
  <c r="BZ121" i="6"/>
  <c r="BQ121" i="6"/>
  <c r="BG121" i="6"/>
  <c r="AW121" i="6"/>
  <c r="AO121" i="6"/>
  <c r="AE121" i="6"/>
  <c r="V121" i="6"/>
  <c r="JJ121" i="6"/>
  <c r="IZ121" i="6"/>
  <c r="IQ121" i="6"/>
  <c r="IH121" i="6"/>
  <c r="HT121" i="6"/>
  <c r="HJ121" i="6"/>
  <c r="GX121" i="6"/>
  <c r="GN121" i="6"/>
  <c r="FS121" i="6"/>
  <c r="FE121" i="6"/>
  <c r="ER121" i="6"/>
  <c r="EF121" i="6"/>
  <c r="DV121" i="6"/>
  <c r="DM121" i="6"/>
  <c r="DC121" i="6"/>
  <c r="CR121" i="6"/>
  <c r="CH121" i="6"/>
  <c r="BY121" i="6"/>
  <c r="BP121" i="6"/>
  <c r="BF121" i="6"/>
  <c r="AV121" i="6"/>
  <c r="AM121" i="6"/>
  <c r="AD121" i="6"/>
  <c r="JI121" i="6"/>
  <c r="IY121" i="6"/>
  <c r="IP121" i="6"/>
  <c r="IG121" i="6"/>
  <c r="HS121" i="6"/>
  <c r="HG121" i="6"/>
  <c r="GW121" i="6"/>
  <c r="GC121" i="6"/>
  <c r="FP121" i="6"/>
  <c r="FD121" i="6"/>
  <c r="EQ121" i="6"/>
  <c r="EE121" i="6"/>
  <c r="DT121" i="6"/>
  <c r="DK121" i="6"/>
  <c r="DB121" i="6"/>
  <c r="CP121" i="6"/>
  <c r="CG121" i="6"/>
  <c r="BX121" i="6"/>
  <c r="BO121" i="6"/>
  <c r="BE121" i="6"/>
  <c r="AU121" i="6"/>
  <c r="AL121" i="6"/>
  <c r="AC121" i="6"/>
  <c r="JE121" i="6"/>
  <c r="IV121" i="6"/>
  <c r="IM121" i="6"/>
  <c r="HZ121" i="6"/>
  <c r="HO121" i="6"/>
  <c r="HC121" i="6"/>
  <c r="GI121" i="6"/>
  <c r="FY121" i="6"/>
  <c r="FM121" i="6"/>
  <c r="EY121" i="6"/>
  <c r="EL121" i="6"/>
  <c r="DZ121" i="6"/>
  <c r="DQ121" i="6"/>
  <c r="CX121" i="6"/>
  <c r="CM121" i="6"/>
  <c r="CD121" i="6"/>
  <c r="BT121" i="6"/>
  <c r="BK121" i="6"/>
  <c r="BA121" i="6"/>
  <c r="AR121" i="6"/>
  <c r="AH121" i="6"/>
  <c r="Y121" i="6"/>
  <c r="P121" i="6"/>
  <c r="IX121" i="6"/>
  <c r="HE121" i="6"/>
  <c r="FO121" i="6"/>
  <c r="DS121" i="6"/>
  <c r="CF121" i="6"/>
  <c r="AT121" i="6"/>
  <c r="IW121" i="6"/>
  <c r="HD121" i="6"/>
  <c r="FN121" i="6"/>
  <c r="DR121" i="6"/>
  <c r="CE121" i="6"/>
  <c r="AS121" i="6"/>
  <c r="IO121" i="6"/>
  <c r="FC121" i="6"/>
  <c r="DJ121" i="6"/>
  <c r="BW121" i="6"/>
  <c r="AK121" i="6"/>
  <c r="IN121" i="6"/>
  <c r="EZ121" i="6"/>
  <c r="DI121" i="6"/>
  <c r="BU121" i="6"/>
  <c r="AJ121" i="6"/>
  <c r="EP121" i="6"/>
  <c r="CZ121" i="6"/>
  <c r="BM121" i="6"/>
  <c r="AB121" i="6"/>
  <c r="JF121" i="6"/>
  <c r="HP121" i="6"/>
  <c r="GA121" i="6"/>
  <c r="EC121" i="6"/>
  <c r="CN121" i="6"/>
  <c r="BB121" i="6"/>
  <c r="Q121" i="6"/>
  <c r="GJ121" i="6"/>
  <c r="Z121" i="6"/>
  <c r="GB121" i="6"/>
  <c r="R121" i="6"/>
  <c r="EM121" i="6"/>
  <c r="ED121" i="6"/>
  <c r="CY121" i="6"/>
  <c r="HQ121" i="6"/>
  <c r="BC121" i="6"/>
  <c r="JH121" i="6"/>
  <c r="IC121" i="6"/>
  <c r="BL121" i="6"/>
  <c r="CO121" i="6"/>
  <c r="N121" i="6"/>
  <c r="JF169" i="6"/>
  <c r="IW169" i="6"/>
  <c r="IN169" i="6"/>
  <c r="IC169" i="6"/>
  <c r="HP169" i="6"/>
  <c r="HD169" i="6"/>
  <c r="GJ169" i="6"/>
  <c r="GA169" i="6"/>
  <c r="FN169" i="6"/>
  <c r="EZ169" i="6"/>
  <c r="EM169" i="6"/>
  <c r="EC169" i="6"/>
  <c r="DR169" i="6"/>
  <c r="DI169" i="6"/>
  <c r="CY169" i="6"/>
  <c r="CN169" i="6"/>
  <c r="CE169" i="6"/>
  <c r="BU169" i="6"/>
  <c r="BL169" i="6"/>
  <c r="BB169" i="6"/>
  <c r="AS169" i="6"/>
  <c r="AJ169" i="6"/>
  <c r="Z169" i="6"/>
  <c r="Q169" i="6"/>
  <c r="JE169" i="6"/>
  <c r="IV169" i="6"/>
  <c r="IM169" i="6"/>
  <c r="HZ169" i="6"/>
  <c r="HO169" i="6"/>
  <c r="HC169" i="6"/>
  <c r="GI169" i="6"/>
  <c r="FY169" i="6"/>
  <c r="FM169" i="6"/>
  <c r="EY169" i="6"/>
  <c r="EL169" i="6"/>
  <c r="DZ169" i="6"/>
  <c r="DQ169" i="6"/>
  <c r="CX169" i="6"/>
  <c r="CM169" i="6"/>
  <c r="CD169" i="6"/>
  <c r="BT169" i="6"/>
  <c r="BK169" i="6"/>
  <c r="BA169" i="6"/>
  <c r="AR169" i="6"/>
  <c r="AH169" i="6"/>
  <c r="Y169" i="6"/>
  <c r="P169" i="6"/>
  <c r="JD169" i="6"/>
  <c r="IT169" i="6"/>
  <c r="HX169" i="6"/>
  <c r="HM169" i="6"/>
  <c r="HB169" i="6"/>
  <c r="GS169" i="6"/>
  <c r="GH169" i="6"/>
  <c r="FV169" i="6"/>
  <c r="FJ169" i="6"/>
  <c r="EX169" i="6"/>
  <c r="EK169" i="6"/>
  <c r="DY169" i="6"/>
  <c r="DP169" i="6"/>
  <c r="DG169" i="6"/>
  <c r="CW169" i="6"/>
  <c r="CL169" i="6"/>
  <c r="CC169" i="6"/>
  <c r="BS169" i="6"/>
  <c r="BJ169" i="6"/>
  <c r="AZ169" i="6"/>
  <c r="AQ169" i="6"/>
  <c r="AG169" i="6"/>
  <c r="X169" i="6"/>
  <c r="JC169" i="6"/>
  <c r="IS169" i="6"/>
  <c r="IJ169" i="6"/>
  <c r="HW169" i="6"/>
  <c r="HL169" i="6"/>
  <c r="HA169" i="6"/>
  <c r="GP169" i="6"/>
  <c r="GG169" i="6"/>
  <c r="FU169" i="6"/>
  <c r="FG169" i="6"/>
  <c r="EW169" i="6"/>
  <c r="EJ169" i="6"/>
  <c r="DX169" i="6"/>
  <c r="DO169" i="6"/>
  <c r="DF169" i="6"/>
  <c r="CV169" i="6"/>
  <c r="CJ169" i="6"/>
  <c r="CB169" i="6"/>
  <c r="BR169" i="6"/>
  <c r="BH169" i="6"/>
  <c r="JK169" i="6"/>
  <c r="JB169" i="6"/>
  <c r="IR169" i="6"/>
  <c r="II169" i="6"/>
  <c r="HU169" i="6"/>
  <c r="HK169" i="6"/>
  <c r="GO169" i="6"/>
  <c r="GF169" i="6"/>
  <c r="FT169" i="6"/>
  <c r="FF169" i="6"/>
  <c r="ES169" i="6"/>
  <c r="EG169" i="6"/>
  <c r="DW169" i="6"/>
  <c r="DN169" i="6"/>
  <c r="CS169" i="6"/>
  <c r="CI169" i="6"/>
  <c r="BZ169" i="6"/>
  <c r="BQ169" i="6"/>
  <c r="BG169" i="6"/>
  <c r="AW169" i="6"/>
  <c r="AO169" i="6"/>
  <c r="AE169" i="6"/>
  <c r="V169" i="6"/>
  <c r="JH169" i="6"/>
  <c r="IX169" i="6"/>
  <c r="IO169" i="6"/>
  <c r="HQ169" i="6"/>
  <c r="HE169" i="6"/>
  <c r="GB169" i="6"/>
  <c r="FO169" i="6"/>
  <c r="FC169" i="6"/>
  <c r="EP169" i="6"/>
  <c r="ED169" i="6"/>
  <c r="DS169" i="6"/>
  <c r="DJ169" i="6"/>
  <c r="CZ169" i="6"/>
  <c r="CO169" i="6"/>
  <c r="CF169" i="6"/>
  <c r="BW169" i="6"/>
  <c r="BM169" i="6"/>
  <c r="BC169" i="6"/>
  <c r="AT169" i="6"/>
  <c r="AK169" i="6"/>
  <c r="AB169" i="6"/>
  <c r="R169" i="6"/>
  <c r="IZ169" i="6"/>
  <c r="HJ169" i="6"/>
  <c r="FS169" i="6"/>
  <c r="DV169" i="6"/>
  <c r="CH169" i="6"/>
  <c r="AY169" i="6"/>
  <c r="AC169" i="6"/>
  <c r="IY169" i="6"/>
  <c r="HG169" i="6"/>
  <c r="FP169" i="6"/>
  <c r="DT169" i="6"/>
  <c r="CG169" i="6"/>
  <c r="AV169" i="6"/>
  <c r="W169" i="6"/>
  <c r="IQ169" i="6"/>
  <c r="GX169" i="6"/>
  <c r="FE169" i="6"/>
  <c r="DM169" i="6"/>
  <c r="BY169" i="6"/>
  <c r="AU169" i="6"/>
  <c r="IP169" i="6"/>
  <c r="GW169" i="6"/>
  <c r="FD169" i="6"/>
  <c r="DK169" i="6"/>
  <c r="BX169" i="6"/>
  <c r="AP169" i="6"/>
  <c r="IH169" i="6"/>
  <c r="GN169" i="6"/>
  <c r="ER169" i="6"/>
  <c r="DC169" i="6"/>
  <c r="BP169" i="6"/>
  <c r="AM169" i="6"/>
  <c r="JI169" i="6"/>
  <c r="HS169" i="6"/>
  <c r="GC169" i="6"/>
  <c r="EE169" i="6"/>
  <c r="CP169" i="6"/>
  <c r="BE169" i="6"/>
  <c r="AD169" i="6"/>
  <c r="AL169" i="6"/>
  <c r="AF169" i="6"/>
  <c r="EQ169" i="6"/>
  <c r="EF169" i="6"/>
  <c r="DB169" i="6"/>
  <c r="HT169" i="6"/>
  <c r="BF169" i="6"/>
  <c r="JJ169" i="6"/>
  <c r="IG169" i="6"/>
  <c r="CR169" i="6"/>
  <c r="BO169" i="6"/>
  <c r="N169" i="6"/>
  <c r="JJ2" i="6"/>
  <c r="IZ2" i="6"/>
  <c r="IQ2" i="6"/>
  <c r="IH2" i="6"/>
  <c r="HT2" i="6"/>
  <c r="HJ2" i="6"/>
  <c r="GX2" i="6"/>
  <c r="GN2" i="6"/>
  <c r="FS2" i="6"/>
  <c r="FE2" i="6"/>
  <c r="ER2" i="6"/>
  <c r="EF2" i="6"/>
  <c r="DV2" i="6"/>
  <c r="DM2" i="6"/>
  <c r="DC2" i="6"/>
  <c r="CR2" i="6"/>
  <c r="CH2" i="6"/>
  <c r="BY2" i="6"/>
  <c r="BP2" i="6"/>
  <c r="BF2" i="6"/>
  <c r="AV2" i="6"/>
  <c r="AM2" i="6"/>
  <c r="AD2" i="6"/>
  <c r="JI2" i="6"/>
  <c r="IY2" i="6"/>
  <c r="IP2" i="6"/>
  <c r="IG2" i="6"/>
  <c r="HS2" i="6"/>
  <c r="HG2" i="6"/>
  <c r="GW2" i="6"/>
  <c r="GC2" i="6"/>
  <c r="FP2" i="6"/>
  <c r="FD2" i="6"/>
  <c r="EQ2" i="6"/>
  <c r="EE2" i="6"/>
  <c r="DT2" i="6"/>
  <c r="DK2" i="6"/>
  <c r="DB2" i="6"/>
  <c r="CP2" i="6"/>
  <c r="CG2" i="6"/>
  <c r="BX2" i="6"/>
  <c r="BO2" i="6"/>
  <c r="BE2" i="6"/>
  <c r="AU2" i="6"/>
  <c r="AL2" i="6"/>
  <c r="AC2" i="6"/>
  <c r="JH2" i="6"/>
  <c r="IX2" i="6"/>
  <c r="IO2" i="6"/>
  <c r="HQ2" i="6"/>
  <c r="HE2" i="6"/>
  <c r="GB2" i="6"/>
  <c r="FO2" i="6"/>
  <c r="FC2" i="6"/>
  <c r="EP2" i="6"/>
  <c r="ED2" i="6"/>
  <c r="DS2" i="6"/>
  <c r="DJ2" i="6"/>
  <c r="CZ2" i="6"/>
  <c r="CO2" i="6"/>
  <c r="CF2" i="6"/>
  <c r="BW2" i="6"/>
  <c r="BM2" i="6"/>
  <c r="BC2" i="6"/>
  <c r="AT2" i="6"/>
  <c r="AK2" i="6"/>
  <c r="AB2" i="6"/>
  <c r="R2" i="6"/>
  <c r="JF2" i="6"/>
  <c r="IW2" i="6"/>
  <c r="IN2" i="6"/>
  <c r="IC2" i="6"/>
  <c r="HP2" i="6"/>
  <c r="HD2" i="6"/>
  <c r="GJ2" i="6"/>
  <c r="GA2" i="6"/>
  <c r="FN2" i="6"/>
  <c r="EZ2" i="6"/>
  <c r="EM2" i="6"/>
  <c r="EC2" i="6"/>
  <c r="DR2" i="6"/>
  <c r="DI2" i="6"/>
  <c r="CY2" i="6"/>
  <c r="CN2" i="6"/>
  <c r="CE2" i="6"/>
  <c r="BU2" i="6"/>
  <c r="BL2" i="6"/>
  <c r="BB2" i="6"/>
  <c r="AS2" i="6"/>
  <c r="AJ2" i="6"/>
  <c r="Z2" i="6"/>
  <c r="Q2" i="6"/>
  <c r="JE2" i="6"/>
  <c r="IV2" i="6"/>
  <c r="IM2" i="6"/>
  <c r="HO2" i="6"/>
  <c r="HC2" i="6"/>
  <c r="GI2" i="6"/>
  <c r="FY2" i="6"/>
  <c r="FM2" i="6"/>
  <c r="EY2" i="6"/>
  <c r="EL2" i="6"/>
  <c r="DZ2" i="6"/>
  <c r="DQ2" i="6"/>
  <c r="CX2" i="6"/>
  <c r="CM2" i="6"/>
  <c r="CD2" i="6"/>
  <c r="BT2" i="6"/>
  <c r="BK2" i="6"/>
  <c r="BA2" i="6"/>
  <c r="AR2" i="6"/>
  <c r="AH2" i="6"/>
  <c r="Y2" i="6"/>
  <c r="P2" i="6"/>
  <c r="JD2" i="6"/>
  <c r="IT2" i="6"/>
  <c r="HX2" i="6"/>
  <c r="HM2" i="6"/>
  <c r="HB2" i="6"/>
  <c r="GS2" i="6"/>
  <c r="GH2" i="6"/>
  <c r="FV2" i="6"/>
  <c r="FJ2" i="6"/>
  <c r="EX2" i="6"/>
  <c r="EK2" i="6"/>
  <c r="DY2" i="6"/>
  <c r="DP2" i="6"/>
  <c r="DG2" i="6"/>
  <c r="CW2" i="6"/>
  <c r="CL2" i="6"/>
  <c r="CC2" i="6"/>
  <c r="BS2" i="6"/>
  <c r="BJ2" i="6"/>
  <c r="AZ2" i="6"/>
  <c r="AQ2" i="6"/>
  <c r="AG2" i="6"/>
  <c r="X2" i="6"/>
  <c r="JK2" i="6"/>
  <c r="JB2" i="6"/>
  <c r="IR2" i="6"/>
  <c r="II2" i="6"/>
  <c r="HU2" i="6"/>
  <c r="HK2" i="6"/>
  <c r="GO2" i="6"/>
  <c r="GF2" i="6"/>
  <c r="FT2" i="6"/>
  <c r="FF2" i="6"/>
  <c r="ES2" i="6"/>
  <c r="EG2" i="6"/>
  <c r="DW2" i="6"/>
  <c r="DN2" i="6"/>
  <c r="CS2" i="6"/>
  <c r="CI2" i="6"/>
  <c r="BZ2" i="6"/>
  <c r="BQ2" i="6"/>
  <c r="BG2" i="6"/>
  <c r="AW2" i="6"/>
  <c r="AO2" i="6"/>
  <c r="AE2" i="6"/>
  <c r="V2" i="6"/>
  <c r="HL2" i="6"/>
  <c r="DX2" i="6"/>
  <c r="AY2" i="6"/>
  <c r="HA2" i="6"/>
  <c r="DO2" i="6"/>
  <c r="AP2" i="6"/>
  <c r="BR2" i="6"/>
  <c r="GP2" i="6"/>
  <c r="DF2" i="6"/>
  <c r="AF2" i="6"/>
  <c r="IJ2" i="6"/>
  <c r="GG2" i="6"/>
  <c r="CV2" i="6"/>
  <c r="W2" i="6"/>
  <c r="EW2" i="6"/>
  <c r="JC2" i="6"/>
  <c r="FU2" i="6"/>
  <c r="CJ2" i="6"/>
  <c r="IS2" i="6"/>
  <c r="FG2" i="6"/>
  <c r="CB2" i="6"/>
  <c r="HW2" i="6"/>
  <c r="EJ2" i="6"/>
  <c r="BH2" i="6"/>
  <c r="JJ18" i="6"/>
  <c r="IZ18" i="6"/>
  <c r="IQ18" i="6"/>
  <c r="IH18" i="6"/>
  <c r="HT18" i="6"/>
  <c r="HJ18" i="6"/>
  <c r="GX18" i="6"/>
  <c r="GN18" i="6"/>
  <c r="FS18" i="6"/>
  <c r="FE18" i="6"/>
  <c r="ER18" i="6"/>
  <c r="EF18" i="6"/>
  <c r="DV18" i="6"/>
  <c r="DM18" i="6"/>
  <c r="DC18" i="6"/>
  <c r="CR18" i="6"/>
  <c r="CH18" i="6"/>
  <c r="BY18" i="6"/>
  <c r="BP18" i="6"/>
  <c r="BF18" i="6"/>
  <c r="AV18" i="6"/>
  <c r="AM18" i="6"/>
  <c r="AD18" i="6"/>
  <c r="JI18" i="6"/>
  <c r="IY18" i="6"/>
  <c r="IP18" i="6"/>
  <c r="IG18" i="6"/>
  <c r="HS18" i="6"/>
  <c r="HG18" i="6"/>
  <c r="GW18" i="6"/>
  <c r="GC18" i="6"/>
  <c r="FP18" i="6"/>
  <c r="FD18" i="6"/>
  <c r="EQ18" i="6"/>
  <c r="EE18" i="6"/>
  <c r="DT18" i="6"/>
  <c r="DK18" i="6"/>
  <c r="DB18" i="6"/>
  <c r="CP18" i="6"/>
  <c r="CG18" i="6"/>
  <c r="BX18" i="6"/>
  <c r="BO18" i="6"/>
  <c r="BE18" i="6"/>
  <c r="AU18" i="6"/>
  <c r="AL18" i="6"/>
  <c r="AC18" i="6"/>
  <c r="JH18" i="6"/>
  <c r="IX18" i="6"/>
  <c r="IO18" i="6"/>
  <c r="HQ18" i="6"/>
  <c r="HE18" i="6"/>
  <c r="GB18" i="6"/>
  <c r="FO18" i="6"/>
  <c r="FC18" i="6"/>
  <c r="EP18" i="6"/>
  <c r="ED18" i="6"/>
  <c r="DS18" i="6"/>
  <c r="DJ18" i="6"/>
  <c r="CZ18" i="6"/>
  <c r="CO18" i="6"/>
  <c r="CF18" i="6"/>
  <c r="BW18" i="6"/>
  <c r="BM18" i="6"/>
  <c r="BC18" i="6"/>
  <c r="AT18" i="6"/>
  <c r="AK18" i="6"/>
  <c r="AB18" i="6"/>
  <c r="R18" i="6"/>
  <c r="JF18" i="6"/>
  <c r="IW18" i="6"/>
  <c r="IN18" i="6"/>
  <c r="IC18" i="6"/>
  <c r="HP18" i="6"/>
  <c r="HD18" i="6"/>
  <c r="GJ18" i="6"/>
  <c r="GA18" i="6"/>
  <c r="FN18" i="6"/>
  <c r="EZ18" i="6"/>
  <c r="EM18" i="6"/>
  <c r="EC18" i="6"/>
  <c r="DR18" i="6"/>
  <c r="DI18" i="6"/>
  <c r="CY18" i="6"/>
  <c r="CN18" i="6"/>
  <c r="CE18" i="6"/>
  <c r="BU18" i="6"/>
  <c r="BL18" i="6"/>
  <c r="BB18" i="6"/>
  <c r="AS18" i="6"/>
  <c r="AJ18" i="6"/>
  <c r="Z18" i="6"/>
  <c r="Q18" i="6"/>
  <c r="N18" i="6"/>
  <c r="JE18" i="6"/>
  <c r="IV18" i="6"/>
  <c r="IM18" i="6"/>
  <c r="HZ18" i="6"/>
  <c r="HO18" i="6"/>
  <c r="HC18" i="6"/>
  <c r="GI18" i="6"/>
  <c r="FY18" i="6"/>
  <c r="FM18" i="6"/>
  <c r="EY18" i="6"/>
  <c r="EL18" i="6"/>
  <c r="DZ18" i="6"/>
  <c r="DQ18" i="6"/>
  <c r="CX18" i="6"/>
  <c r="CM18" i="6"/>
  <c r="CD18" i="6"/>
  <c r="BT18" i="6"/>
  <c r="BK18" i="6"/>
  <c r="BA18" i="6"/>
  <c r="AR18" i="6"/>
  <c r="AH18" i="6"/>
  <c r="Y18" i="6"/>
  <c r="P18" i="6"/>
  <c r="JD18" i="6"/>
  <c r="IT18" i="6"/>
  <c r="HX18" i="6"/>
  <c r="HM18" i="6"/>
  <c r="HB18" i="6"/>
  <c r="GS18" i="6"/>
  <c r="GH18" i="6"/>
  <c r="FV18" i="6"/>
  <c r="FJ18" i="6"/>
  <c r="EX18" i="6"/>
  <c r="EK18" i="6"/>
  <c r="DY18" i="6"/>
  <c r="DP18" i="6"/>
  <c r="DG18" i="6"/>
  <c r="CW18" i="6"/>
  <c r="CL18" i="6"/>
  <c r="CC18" i="6"/>
  <c r="BS18" i="6"/>
  <c r="BJ18" i="6"/>
  <c r="AZ18" i="6"/>
  <c r="AQ18" i="6"/>
  <c r="AG18" i="6"/>
  <c r="X18" i="6"/>
  <c r="JC18" i="6"/>
  <c r="IS18" i="6"/>
  <c r="IJ18" i="6"/>
  <c r="HW18" i="6"/>
  <c r="HL18" i="6"/>
  <c r="HA18" i="6"/>
  <c r="GP18" i="6"/>
  <c r="GG18" i="6"/>
  <c r="FU18" i="6"/>
  <c r="FG18" i="6"/>
  <c r="EW18" i="6"/>
  <c r="EJ18" i="6"/>
  <c r="DX18" i="6"/>
  <c r="DO18" i="6"/>
  <c r="DF18" i="6"/>
  <c r="CV18" i="6"/>
  <c r="CJ18" i="6"/>
  <c r="CB18" i="6"/>
  <c r="BR18" i="6"/>
  <c r="BH18" i="6"/>
  <c r="AY18" i="6"/>
  <c r="AP18" i="6"/>
  <c r="AF18" i="6"/>
  <c r="W18" i="6"/>
  <c r="JK18" i="6"/>
  <c r="JB18" i="6"/>
  <c r="IR18" i="6"/>
  <c r="II18" i="6"/>
  <c r="HU18" i="6"/>
  <c r="HK18" i="6"/>
  <c r="GO18" i="6"/>
  <c r="GF18" i="6"/>
  <c r="FT18" i="6"/>
  <c r="FF18" i="6"/>
  <c r="ES18" i="6"/>
  <c r="EG18" i="6"/>
  <c r="DW18" i="6"/>
  <c r="DN18" i="6"/>
  <c r="CS18" i="6"/>
  <c r="CI18" i="6"/>
  <c r="BZ18" i="6"/>
  <c r="BQ18" i="6"/>
  <c r="BG18" i="6"/>
  <c r="AW18" i="6"/>
  <c r="AO18" i="6"/>
  <c r="AE18" i="6"/>
  <c r="V18" i="6"/>
  <c r="JH82" i="6"/>
  <c r="IX82" i="6"/>
  <c r="IO82" i="6"/>
  <c r="HQ82" i="6"/>
  <c r="HE82" i="6"/>
  <c r="GB82" i="6"/>
  <c r="FO82" i="6"/>
  <c r="FC82" i="6"/>
  <c r="EP82" i="6"/>
  <c r="ED82" i="6"/>
  <c r="DS82" i="6"/>
  <c r="DJ82" i="6"/>
  <c r="CZ82" i="6"/>
  <c r="CO82" i="6"/>
  <c r="CF82" i="6"/>
  <c r="BW82" i="6"/>
  <c r="BM82" i="6"/>
  <c r="BC82" i="6"/>
  <c r="AT82" i="6"/>
  <c r="AK82" i="6"/>
  <c r="AB82" i="6"/>
  <c r="R82" i="6"/>
  <c r="JF82" i="6"/>
  <c r="IW82" i="6"/>
  <c r="IN82" i="6"/>
  <c r="IC82" i="6"/>
  <c r="HP82" i="6"/>
  <c r="HD82" i="6"/>
  <c r="GJ82" i="6"/>
  <c r="GA82" i="6"/>
  <c r="FN82" i="6"/>
  <c r="EZ82" i="6"/>
  <c r="EM82" i="6"/>
  <c r="EC82" i="6"/>
  <c r="DR82" i="6"/>
  <c r="DI82" i="6"/>
  <c r="CY82" i="6"/>
  <c r="CN82" i="6"/>
  <c r="CE82" i="6"/>
  <c r="BU82" i="6"/>
  <c r="BL82" i="6"/>
  <c r="BB82" i="6"/>
  <c r="AS82" i="6"/>
  <c r="AJ82" i="6"/>
  <c r="Z82" i="6"/>
  <c r="Q82" i="6"/>
  <c r="JE82" i="6"/>
  <c r="IV82" i="6"/>
  <c r="IM82" i="6"/>
  <c r="HZ82" i="6"/>
  <c r="HO82" i="6"/>
  <c r="HC82" i="6"/>
  <c r="GI82" i="6"/>
  <c r="FY82" i="6"/>
  <c r="FM82" i="6"/>
  <c r="EY82" i="6"/>
  <c r="EL82" i="6"/>
  <c r="DZ82" i="6"/>
  <c r="DQ82" i="6"/>
  <c r="CX82" i="6"/>
  <c r="CM82" i="6"/>
  <c r="CD82" i="6"/>
  <c r="BT82" i="6"/>
  <c r="BK82" i="6"/>
  <c r="BA82" i="6"/>
  <c r="AR82" i="6"/>
  <c r="AH82" i="6"/>
  <c r="Y82" i="6"/>
  <c r="P82" i="6"/>
  <c r="JD82" i="6"/>
  <c r="IT82" i="6"/>
  <c r="HX82" i="6"/>
  <c r="HM82" i="6"/>
  <c r="HB82" i="6"/>
  <c r="GS82" i="6"/>
  <c r="GH82" i="6"/>
  <c r="FV82" i="6"/>
  <c r="FJ82" i="6"/>
  <c r="EX82" i="6"/>
  <c r="EK82" i="6"/>
  <c r="DY82" i="6"/>
  <c r="DP82" i="6"/>
  <c r="DG82" i="6"/>
  <c r="CW82" i="6"/>
  <c r="CL82" i="6"/>
  <c r="CC82" i="6"/>
  <c r="BS82" i="6"/>
  <c r="BJ82" i="6"/>
  <c r="AZ82" i="6"/>
  <c r="AQ82" i="6"/>
  <c r="AG82" i="6"/>
  <c r="X82" i="6"/>
  <c r="JC82" i="6"/>
  <c r="IS82" i="6"/>
  <c r="IJ82" i="6"/>
  <c r="HW82" i="6"/>
  <c r="HL82" i="6"/>
  <c r="HA82" i="6"/>
  <c r="GP82" i="6"/>
  <c r="GG82" i="6"/>
  <c r="FU82" i="6"/>
  <c r="FG82" i="6"/>
  <c r="EW82" i="6"/>
  <c r="EJ82" i="6"/>
  <c r="DX82" i="6"/>
  <c r="DO82" i="6"/>
  <c r="DF82" i="6"/>
  <c r="CV82" i="6"/>
  <c r="CJ82" i="6"/>
  <c r="CB82" i="6"/>
  <c r="BR82" i="6"/>
  <c r="BH82" i="6"/>
  <c r="AY82" i="6"/>
  <c r="AP82" i="6"/>
  <c r="AF82" i="6"/>
  <c r="W82" i="6"/>
  <c r="JI82" i="6"/>
  <c r="IY82" i="6"/>
  <c r="IP82" i="6"/>
  <c r="IG82" i="6"/>
  <c r="HS82" i="6"/>
  <c r="HG82" i="6"/>
  <c r="GW82" i="6"/>
  <c r="GC82" i="6"/>
  <c r="FP82" i="6"/>
  <c r="FD82" i="6"/>
  <c r="EQ82" i="6"/>
  <c r="EE82" i="6"/>
  <c r="DT82" i="6"/>
  <c r="DK82" i="6"/>
  <c r="DB82" i="6"/>
  <c r="CP82" i="6"/>
  <c r="CG82" i="6"/>
  <c r="BX82" i="6"/>
  <c r="BO82" i="6"/>
  <c r="BE82" i="6"/>
  <c r="AU82" i="6"/>
  <c r="AL82" i="6"/>
  <c r="AC82" i="6"/>
  <c r="II82" i="6"/>
  <c r="GO82" i="6"/>
  <c r="ES82" i="6"/>
  <c r="BQ82" i="6"/>
  <c r="AE82" i="6"/>
  <c r="IH82" i="6"/>
  <c r="GN82" i="6"/>
  <c r="ER82" i="6"/>
  <c r="DC82" i="6"/>
  <c r="BP82" i="6"/>
  <c r="AD82" i="6"/>
  <c r="JK82" i="6"/>
  <c r="HU82" i="6"/>
  <c r="GF82" i="6"/>
  <c r="EG82" i="6"/>
  <c r="CS82" i="6"/>
  <c r="BG82" i="6"/>
  <c r="V82" i="6"/>
  <c r="JJ82" i="6"/>
  <c r="HT82" i="6"/>
  <c r="EF82" i="6"/>
  <c r="CR82" i="6"/>
  <c r="BF82" i="6"/>
  <c r="JB82" i="6"/>
  <c r="HK82" i="6"/>
  <c r="FT82" i="6"/>
  <c r="DW82" i="6"/>
  <c r="CI82" i="6"/>
  <c r="AW82" i="6"/>
  <c r="IZ82" i="6"/>
  <c r="HJ82" i="6"/>
  <c r="FS82" i="6"/>
  <c r="DV82" i="6"/>
  <c r="CH82" i="6"/>
  <c r="AV82" i="6"/>
  <c r="IQ82" i="6"/>
  <c r="GX82" i="6"/>
  <c r="FE82" i="6"/>
  <c r="DM82" i="6"/>
  <c r="BY82" i="6"/>
  <c r="AM82" i="6"/>
  <c r="AO82" i="6"/>
  <c r="IR82" i="6"/>
  <c r="BZ82" i="6"/>
  <c r="FF82" i="6"/>
  <c r="DN82" i="6"/>
  <c r="N82" i="6"/>
  <c r="JI146" i="6"/>
  <c r="IY146" i="6"/>
  <c r="IP146" i="6"/>
  <c r="IG146" i="6"/>
  <c r="HS146" i="6"/>
  <c r="HG146" i="6"/>
  <c r="GW146" i="6"/>
  <c r="GC146" i="6"/>
  <c r="FP146" i="6"/>
  <c r="FD146" i="6"/>
  <c r="EQ146" i="6"/>
  <c r="EE146" i="6"/>
  <c r="DT146" i="6"/>
  <c r="DK146" i="6"/>
  <c r="DB146" i="6"/>
  <c r="CP146" i="6"/>
  <c r="CG146" i="6"/>
  <c r="BX146" i="6"/>
  <c r="BO146" i="6"/>
  <c r="BE146" i="6"/>
  <c r="AU146" i="6"/>
  <c r="AL146" i="6"/>
  <c r="AC146" i="6"/>
  <c r="JH146" i="6"/>
  <c r="IX146" i="6"/>
  <c r="IO146" i="6"/>
  <c r="HQ146" i="6"/>
  <c r="HE146" i="6"/>
  <c r="GB146" i="6"/>
  <c r="FO146" i="6"/>
  <c r="FC146" i="6"/>
  <c r="EP146" i="6"/>
  <c r="ED146" i="6"/>
  <c r="DS146" i="6"/>
  <c r="DJ146" i="6"/>
  <c r="CZ146" i="6"/>
  <c r="CO146" i="6"/>
  <c r="CF146" i="6"/>
  <c r="BW146" i="6"/>
  <c r="BM146" i="6"/>
  <c r="BC146" i="6"/>
  <c r="AT146" i="6"/>
  <c r="AK146" i="6"/>
  <c r="AB146" i="6"/>
  <c r="R146" i="6"/>
  <c r="JF146" i="6"/>
  <c r="IW146" i="6"/>
  <c r="IN146" i="6"/>
  <c r="IC146" i="6"/>
  <c r="HP146" i="6"/>
  <c r="HD146" i="6"/>
  <c r="GJ146" i="6"/>
  <c r="GA146" i="6"/>
  <c r="FN146" i="6"/>
  <c r="EZ146" i="6"/>
  <c r="EM146" i="6"/>
  <c r="EC146" i="6"/>
  <c r="DR146" i="6"/>
  <c r="DI146" i="6"/>
  <c r="CY146" i="6"/>
  <c r="CN146" i="6"/>
  <c r="CE146" i="6"/>
  <c r="BU146" i="6"/>
  <c r="BL146" i="6"/>
  <c r="BB146" i="6"/>
  <c r="AS146" i="6"/>
  <c r="AJ146" i="6"/>
  <c r="Z146" i="6"/>
  <c r="Q146" i="6"/>
  <c r="JE146" i="6"/>
  <c r="IV146" i="6"/>
  <c r="IM146" i="6"/>
  <c r="HZ146" i="6"/>
  <c r="HO146" i="6"/>
  <c r="HC146" i="6"/>
  <c r="GI146" i="6"/>
  <c r="FY146" i="6"/>
  <c r="FM146" i="6"/>
  <c r="EY146" i="6"/>
  <c r="EL146" i="6"/>
  <c r="DZ146" i="6"/>
  <c r="DQ146" i="6"/>
  <c r="CX146" i="6"/>
  <c r="CM146" i="6"/>
  <c r="CD146" i="6"/>
  <c r="BT146" i="6"/>
  <c r="BK146" i="6"/>
  <c r="BA146" i="6"/>
  <c r="AR146" i="6"/>
  <c r="AH146" i="6"/>
  <c r="Y146" i="6"/>
  <c r="P146" i="6"/>
  <c r="JD146" i="6"/>
  <c r="IT146" i="6"/>
  <c r="HX146" i="6"/>
  <c r="HM146" i="6"/>
  <c r="HB146" i="6"/>
  <c r="GS146" i="6"/>
  <c r="GH146" i="6"/>
  <c r="FV146" i="6"/>
  <c r="FJ146" i="6"/>
  <c r="EX146" i="6"/>
  <c r="EK146" i="6"/>
  <c r="DY146" i="6"/>
  <c r="DP146" i="6"/>
  <c r="DG146" i="6"/>
  <c r="CW146" i="6"/>
  <c r="CL146" i="6"/>
  <c r="CC146" i="6"/>
  <c r="BS146" i="6"/>
  <c r="BJ146" i="6"/>
  <c r="AZ146" i="6"/>
  <c r="AQ146" i="6"/>
  <c r="AG146" i="6"/>
  <c r="X146" i="6"/>
  <c r="JJ146" i="6"/>
  <c r="IZ146" i="6"/>
  <c r="IQ146" i="6"/>
  <c r="IH146" i="6"/>
  <c r="HT146" i="6"/>
  <c r="HJ146" i="6"/>
  <c r="GX146" i="6"/>
  <c r="GN146" i="6"/>
  <c r="FS146" i="6"/>
  <c r="FE146" i="6"/>
  <c r="ER146" i="6"/>
  <c r="EF146" i="6"/>
  <c r="DV146" i="6"/>
  <c r="DM146" i="6"/>
  <c r="DC146" i="6"/>
  <c r="CR146" i="6"/>
  <c r="CH146" i="6"/>
  <c r="BY146" i="6"/>
  <c r="BP146" i="6"/>
  <c r="BF146" i="6"/>
  <c r="AV146" i="6"/>
  <c r="AM146" i="6"/>
  <c r="AD146" i="6"/>
  <c r="HW146" i="6"/>
  <c r="GG146" i="6"/>
  <c r="EJ146" i="6"/>
  <c r="CV146" i="6"/>
  <c r="BH146" i="6"/>
  <c r="W146" i="6"/>
  <c r="JK146" i="6"/>
  <c r="HU146" i="6"/>
  <c r="GF146" i="6"/>
  <c r="EG146" i="6"/>
  <c r="CS146" i="6"/>
  <c r="BG146" i="6"/>
  <c r="V146" i="6"/>
  <c r="JC146" i="6"/>
  <c r="HL146" i="6"/>
  <c r="FU146" i="6"/>
  <c r="DX146" i="6"/>
  <c r="CJ146" i="6"/>
  <c r="AY146" i="6"/>
  <c r="JB146" i="6"/>
  <c r="HK146" i="6"/>
  <c r="FT146" i="6"/>
  <c r="DW146" i="6"/>
  <c r="CI146" i="6"/>
  <c r="AW146" i="6"/>
  <c r="IS146" i="6"/>
  <c r="HA146" i="6"/>
  <c r="FG146" i="6"/>
  <c r="DO146" i="6"/>
  <c r="CB146" i="6"/>
  <c r="AP146" i="6"/>
  <c r="IR146" i="6"/>
  <c r="FF146" i="6"/>
  <c r="DN146" i="6"/>
  <c r="BZ146" i="6"/>
  <c r="AO146" i="6"/>
  <c r="II146" i="6"/>
  <c r="GO146" i="6"/>
  <c r="ES146" i="6"/>
  <c r="BQ146" i="6"/>
  <c r="AE146" i="6"/>
  <c r="IJ146" i="6"/>
  <c r="GP146" i="6"/>
  <c r="EW146" i="6"/>
  <c r="DF146" i="6"/>
  <c r="AF146" i="6"/>
  <c r="BR146" i="6"/>
  <c r="N146" i="6"/>
  <c r="JJ194" i="6"/>
  <c r="IZ194" i="6"/>
  <c r="IQ194" i="6"/>
  <c r="IH194" i="6"/>
  <c r="HT194" i="6"/>
  <c r="HJ194" i="6"/>
  <c r="GX194" i="6"/>
  <c r="GN194" i="6"/>
  <c r="FS194" i="6"/>
  <c r="FE194" i="6"/>
  <c r="ER194" i="6"/>
  <c r="EF194" i="6"/>
  <c r="DV194" i="6"/>
  <c r="DM194" i="6"/>
  <c r="DC194" i="6"/>
  <c r="CR194" i="6"/>
  <c r="CH194" i="6"/>
  <c r="BY194" i="6"/>
  <c r="BP194" i="6"/>
  <c r="BF194" i="6"/>
  <c r="AV194" i="6"/>
  <c r="AM194" i="6"/>
  <c r="AD194" i="6"/>
  <c r="JI194" i="6"/>
  <c r="IY194" i="6"/>
  <c r="IP194" i="6"/>
  <c r="IG194" i="6"/>
  <c r="HS194" i="6"/>
  <c r="HG194" i="6"/>
  <c r="GW194" i="6"/>
  <c r="GC194" i="6"/>
  <c r="FP194" i="6"/>
  <c r="FD194" i="6"/>
  <c r="EQ194" i="6"/>
  <c r="EE194" i="6"/>
  <c r="DT194" i="6"/>
  <c r="DK194" i="6"/>
  <c r="DB194" i="6"/>
  <c r="CP194" i="6"/>
  <c r="CG194" i="6"/>
  <c r="BX194" i="6"/>
  <c r="BO194" i="6"/>
  <c r="BE194" i="6"/>
  <c r="AU194" i="6"/>
  <c r="AL194" i="6"/>
  <c r="AC194" i="6"/>
  <c r="JH194" i="6"/>
  <c r="IX194" i="6"/>
  <c r="IO194" i="6"/>
  <c r="HQ194" i="6"/>
  <c r="HE194" i="6"/>
  <c r="GB194" i="6"/>
  <c r="FO194" i="6"/>
  <c r="FC194" i="6"/>
  <c r="EP194" i="6"/>
  <c r="ED194" i="6"/>
  <c r="DS194" i="6"/>
  <c r="DJ194" i="6"/>
  <c r="CZ194" i="6"/>
  <c r="CO194" i="6"/>
  <c r="CF194" i="6"/>
  <c r="BW194" i="6"/>
  <c r="BM194" i="6"/>
  <c r="BC194" i="6"/>
  <c r="AT194" i="6"/>
  <c r="AK194" i="6"/>
  <c r="AB194" i="6"/>
  <c r="R194" i="6"/>
  <c r="JE194" i="6"/>
  <c r="IV194" i="6"/>
  <c r="IM194" i="6"/>
  <c r="HZ194" i="6"/>
  <c r="HO194" i="6"/>
  <c r="HC194" i="6"/>
  <c r="GI194" i="6"/>
  <c r="FY194" i="6"/>
  <c r="FM194" i="6"/>
  <c r="EY194" i="6"/>
  <c r="EL194" i="6"/>
  <c r="DZ194" i="6"/>
  <c r="DQ194" i="6"/>
  <c r="CX194" i="6"/>
  <c r="CM194" i="6"/>
  <c r="CD194" i="6"/>
  <c r="BT194" i="6"/>
  <c r="BK194" i="6"/>
  <c r="BA194" i="6"/>
  <c r="AR194" i="6"/>
  <c r="AH194" i="6"/>
  <c r="Y194" i="6"/>
  <c r="P194" i="6"/>
  <c r="JD194" i="6"/>
  <c r="IT194" i="6"/>
  <c r="HX194" i="6"/>
  <c r="HM194" i="6"/>
  <c r="HB194" i="6"/>
  <c r="GS194" i="6"/>
  <c r="GH194" i="6"/>
  <c r="FV194" i="6"/>
  <c r="FJ194" i="6"/>
  <c r="EX194" i="6"/>
  <c r="EK194" i="6"/>
  <c r="DY194" i="6"/>
  <c r="DP194" i="6"/>
  <c r="DG194" i="6"/>
  <c r="CW194" i="6"/>
  <c r="CL194" i="6"/>
  <c r="CC194" i="6"/>
  <c r="BS194" i="6"/>
  <c r="BJ194" i="6"/>
  <c r="AZ194" i="6"/>
  <c r="AQ194" i="6"/>
  <c r="AG194" i="6"/>
  <c r="X194" i="6"/>
  <c r="JK194" i="6"/>
  <c r="JB194" i="6"/>
  <c r="IR194" i="6"/>
  <c r="II194" i="6"/>
  <c r="HU194" i="6"/>
  <c r="HK194" i="6"/>
  <c r="GO194" i="6"/>
  <c r="GF194" i="6"/>
  <c r="FT194" i="6"/>
  <c r="FF194" i="6"/>
  <c r="ES194" i="6"/>
  <c r="EG194" i="6"/>
  <c r="DW194" i="6"/>
  <c r="DN194" i="6"/>
  <c r="CS194" i="6"/>
  <c r="CI194" i="6"/>
  <c r="BZ194" i="6"/>
  <c r="BQ194" i="6"/>
  <c r="BG194" i="6"/>
  <c r="AW194" i="6"/>
  <c r="AO194" i="6"/>
  <c r="AE194" i="6"/>
  <c r="V194" i="6"/>
  <c r="IC194" i="6"/>
  <c r="GJ194" i="6"/>
  <c r="EM194" i="6"/>
  <c r="CY194" i="6"/>
  <c r="BL194" i="6"/>
  <c r="Z194" i="6"/>
  <c r="HW194" i="6"/>
  <c r="GG194" i="6"/>
  <c r="EJ194" i="6"/>
  <c r="CV194" i="6"/>
  <c r="BH194" i="6"/>
  <c r="W194" i="6"/>
  <c r="JF194" i="6"/>
  <c r="HP194" i="6"/>
  <c r="GA194" i="6"/>
  <c r="EC194" i="6"/>
  <c r="CN194" i="6"/>
  <c r="BB194" i="6"/>
  <c r="Q194" i="6"/>
  <c r="JC194" i="6"/>
  <c r="HL194" i="6"/>
  <c r="FU194" i="6"/>
  <c r="DX194" i="6"/>
  <c r="CJ194" i="6"/>
  <c r="AY194" i="6"/>
  <c r="IW194" i="6"/>
  <c r="HD194" i="6"/>
  <c r="FN194" i="6"/>
  <c r="DR194" i="6"/>
  <c r="CE194" i="6"/>
  <c r="AS194" i="6"/>
  <c r="IS194" i="6"/>
  <c r="HA194" i="6"/>
  <c r="FG194" i="6"/>
  <c r="DO194" i="6"/>
  <c r="CB194" i="6"/>
  <c r="AP194" i="6"/>
  <c r="IJ194" i="6"/>
  <c r="GP194" i="6"/>
  <c r="EW194" i="6"/>
  <c r="DF194" i="6"/>
  <c r="BR194" i="6"/>
  <c r="AF194" i="6"/>
  <c r="EZ194" i="6"/>
  <c r="DI194" i="6"/>
  <c r="BU194" i="6"/>
  <c r="AJ194" i="6"/>
  <c r="IN194" i="6"/>
  <c r="N194" i="6"/>
  <c r="JJ8" i="6"/>
  <c r="IZ8" i="6"/>
  <c r="IQ8" i="6"/>
  <c r="IH8" i="6"/>
  <c r="HT8" i="6"/>
  <c r="HJ8" i="6"/>
  <c r="GX8" i="6"/>
  <c r="GN8" i="6"/>
  <c r="FS8" i="6"/>
  <c r="FE8" i="6"/>
  <c r="ER8" i="6"/>
  <c r="EF8" i="6"/>
  <c r="DV8" i="6"/>
  <c r="DM8" i="6"/>
  <c r="DC8" i="6"/>
  <c r="CR8" i="6"/>
  <c r="CH8" i="6"/>
  <c r="BY8" i="6"/>
  <c r="BP8" i="6"/>
  <c r="BF8" i="6"/>
  <c r="AV8" i="6"/>
  <c r="AM8" i="6"/>
  <c r="AD8" i="6"/>
  <c r="JI8" i="6"/>
  <c r="IY8" i="6"/>
  <c r="IP8" i="6"/>
  <c r="IG8" i="6"/>
  <c r="HS8" i="6"/>
  <c r="HG8" i="6"/>
  <c r="GW8" i="6"/>
  <c r="GC8" i="6"/>
  <c r="FP8" i="6"/>
  <c r="FD8" i="6"/>
  <c r="EQ8" i="6"/>
  <c r="EE8" i="6"/>
  <c r="DT8" i="6"/>
  <c r="DK8" i="6"/>
  <c r="DB8" i="6"/>
  <c r="CP8" i="6"/>
  <c r="CG8" i="6"/>
  <c r="BX8" i="6"/>
  <c r="BO8" i="6"/>
  <c r="BE8" i="6"/>
  <c r="AU8" i="6"/>
  <c r="AL8" i="6"/>
  <c r="AC8" i="6"/>
  <c r="JH8" i="6"/>
  <c r="IX8" i="6"/>
  <c r="IO8" i="6"/>
  <c r="HQ8" i="6"/>
  <c r="HE8" i="6"/>
  <c r="GB8" i="6"/>
  <c r="FO8" i="6"/>
  <c r="FC8" i="6"/>
  <c r="EP8" i="6"/>
  <c r="ED8" i="6"/>
  <c r="DS8" i="6"/>
  <c r="DJ8" i="6"/>
  <c r="CZ8" i="6"/>
  <c r="CO8" i="6"/>
  <c r="CF8" i="6"/>
  <c r="BW8" i="6"/>
  <c r="BM8" i="6"/>
  <c r="BC8" i="6"/>
  <c r="AT8" i="6"/>
  <c r="AK8" i="6"/>
  <c r="AB8" i="6"/>
  <c r="R8" i="6"/>
  <c r="JF8" i="6"/>
  <c r="IW8" i="6"/>
  <c r="IN8" i="6"/>
  <c r="IC8" i="6"/>
  <c r="HP8" i="6"/>
  <c r="HD8" i="6"/>
  <c r="GJ8" i="6"/>
  <c r="GA8" i="6"/>
  <c r="FN8" i="6"/>
  <c r="EZ8" i="6"/>
  <c r="EM8" i="6"/>
  <c r="EC8" i="6"/>
  <c r="DR8" i="6"/>
  <c r="DI8" i="6"/>
  <c r="CY8" i="6"/>
  <c r="CN8" i="6"/>
  <c r="CE8" i="6"/>
  <c r="BU8" i="6"/>
  <c r="BL8" i="6"/>
  <c r="BB8" i="6"/>
  <c r="AS8" i="6"/>
  <c r="AJ8" i="6"/>
  <c r="Z8" i="6"/>
  <c r="Q8" i="6"/>
  <c r="JE8" i="6"/>
  <c r="IV8" i="6"/>
  <c r="IM8" i="6"/>
  <c r="HZ8" i="6"/>
  <c r="HO8" i="6"/>
  <c r="HC8" i="6"/>
  <c r="GI8" i="6"/>
  <c r="FY8" i="6"/>
  <c r="FM8" i="6"/>
  <c r="EY8" i="6"/>
  <c r="EL8" i="6"/>
  <c r="DZ8" i="6"/>
  <c r="DQ8" i="6"/>
  <c r="CX8" i="6"/>
  <c r="CM8" i="6"/>
  <c r="CD8" i="6"/>
  <c r="BT8" i="6"/>
  <c r="BK8" i="6"/>
  <c r="BA8" i="6"/>
  <c r="AR8" i="6"/>
  <c r="AH8" i="6"/>
  <c r="Y8" i="6"/>
  <c r="P8" i="6"/>
  <c r="JD8" i="6"/>
  <c r="IT8" i="6"/>
  <c r="HX8" i="6"/>
  <c r="HM8" i="6"/>
  <c r="HB8" i="6"/>
  <c r="GS8" i="6"/>
  <c r="GH8" i="6"/>
  <c r="FV8" i="6"/>
  <c r="FJ8" i="6"/>
  <c r="EX8" i="6"/>
  <c r="EK8" i="6"/>
  <c r="DY8" i="6"/>
  <c r="DP8" i="6"/>
  <c r="DG8" i="6"/>
  <c r="CW8" i="6"/>
  <c r="CL8" i="6"/>
  <c r="CC8" i="6"/>
  <c r="BS8" i="6"/>
  <c r="BJ8" i="6"/>
  <c r="AZ8" i="6"/>
  <c r="AQ8" i="6"/>
  <c r="AG8" i="6"/>
  <c r="X8" i="6"/>
  <c r="N8" i="6"/>
  <c r="JK8" i="6"/>
  <c r="JB8" i="6"/>
  <c r="IR8" i="6"/>
  <c r="II8" i="6"/>
  <c r="HU8" i="6"/>
  <c r="HK8" i="6"/>
  <c r="GO8" i="6"/>
  <c r="GF8" i="6"/>
  <c r="FT8" i="6"/>
  <c r="FF8" i="6"/>
  <c r="ES8" i="6"/>
  <c r="EG8" i="6"/>
  <c r="DW8" i="6"/>
  <c r="DN8" i="6"/>
  <c r="CS8" i="6"/>
  <c r="CI8" i="6"/>
  <c r="BZ8" i="6"/>
  <c r="BQ8" i="6"/>
  <c r="BG8" i="6"/>
  <c r="AW8" i="6"/>
  <c r="AO8" i="6"/>
  <c r="AE8" i="6"/>
  <c r="V8" i="6"/>
  <c r="IJ8" i="6"/>
  <c r="EW8" i="6"/>
  <c r="BR8" i="6"/>
  <c r="HW8" i="6"/>
  <c r="EJ8" i="6"/>
  <c r="BH8" i="6"/>
  <c r="CJ8" i="6"/>
  <c r="HL8" i="6"/>
  <c r="DX8" i="6"/>
  <c r="AY8" i="6"/>
  <c r="FU8" i="6"/>
  <c r="HA8" i="6"/>
  <c r="DO8" i="6"/>
  <c r="AP8" i="6"/>
  <c r="JC8" i="6"/>
  <c r="GP8" i="6"/>
  <c r="DF8" i="6"/>
  <c r="AF8" i="6"/>
  <c r="GG8" i="6"/>
  <c r="CV8" i="6"/>
  <c r="W8" i="6"/>
  <c r="IS8" i="6"/>
  <c r="FG8" i="6"/>
  <c r="CB8" i="6"/>
  <c r="JJ16" i="6"/>
  <c r="IZ16" i="6"/>
  <c r="IQ16" i="6"/>
  <c r="IH16" i="6"/>
  <c r="HT16" i="6"/>
  <c r="HJ16" i="6"/>
  <c r="GX16" i="6"/>
  <c r="GN16" i="6"/>
  <c r="FS16" i="6"/>
  <c r="FE16" i="6"/>
  <c r="ER16" i="6"/>
  <c r="EF16" i="6"/>
  <c r="DV16" i="6"/>
  <c r="DM16" i="6"/>
  <c r="DC16" i="6"/>
  <c r="CR16" i="6"/>
  <c r="CH16" i="6"/>
  <c r="BY16" i="6"/>
  <c r="BP16" i="6"/>
  <c r="BF16" i="6"/>
  <c r="AV16" i="6"/>
  <c r="AM16" i="6"/>
  <c r="AD16" i="6"/>
  <c r="JI16" i="6"/>
  <c r="IY16" i="6"/>
  <c r="IP16" i="6"/>
  <c r="IG16" i="6"/>
  <c r="HS16" i="6"/>
  <c r="HG16" i="6"/>
  <c r="GW16" i="6"/>
  <c r="GC16" i="6"/>
  <c r="FP16" i="6"/>
  <c r="FD16" i="6"/>
  <c r="EQ16" i="6"/>
  <c r="EE16" i="6"/>
  <c r="DT16" i="6"/>
  <c r="DK16" i="6"/>
  <c r="DB16" i="6"/>
  <c r="CP16" i="6"/>
  <c r="CG16" i="6"/>
  <c r="BX16" i="6"/>
  <c r="BO16" i="6"/>
  <c r="BE16" i="6"/>
  <c r="AU16" i="6"/>
  <c r="AL16" i="6"/>
  <c r="AC16" i="6"/>
  <c r="JH16" i="6"/>
  <c r="IX16" i="6"/>
  <c r="IO16" i="6"/>
  <c r="HQ16" i="6"/>
  <c r="HE16" i="6"/>
  <c r="GB16" i="6"/>
  <c r="FO16" i="6"/>
  <c r="FC16" i="6"/>
  <c r="EP16" i="6"/>
  <c r="ED16" i="6"/>
  <c r="DS16" i="6"/>
  <c r="DJ16" i="6"/>
  <c r="CZ16" i="6"/>
  <c r="CO16" i="6"/>
  <c r="CF16" i="6"/>
  <c r="BW16" i="6"/>
  <c r="BM16" i="6"/>
  <c r="BC16" i="6"/>
  <c r="AT16" i="6"/>
  <c r="AK16" i="6"/>
  <c r="AB16" i="6"/>
  <c r="R16" i="6"/>
  <c r="JF16" i="6"/>
  <c r="IW16" i="6"/>
  <c r="IN16" i="6"/>
  <c r="IC16" i="6"/>
  <c r="HP16" i="6"/>
  <c r="HD16" i="6"/>
  <c r="GJ16" i="6"/>
  <c r="GA16" i="6"/>
  <c r="FN16" i="6"/>
  <c r="EZ16" i="6"/>
  <c r="EM16" i="6"/>
  <c r="EC16" i="6"/>
  <c r="DR16" i="6"/>
  <c r="DI16" i="6"/>
  <c r="CY16" i="6"/>
  <c r="CN16" i="6"/>
  <c r="CE16" i="6"/>
  <c r="BU16" i="6"/>
  <c r="BL16" i="6"/>
  <c r="BB16" i="6"/>
  <c r="AS16" i="6"/>
  <c r="AJ16" i="6"/>
  <c r="Z16" i="6"/>
  <c r="Q16" i="6"/>
  <c r="JE16" i="6"/>
  <c r="IV16" i="6"/>
  <c r="IM16" i="6"/>
  <c r="HZ16" i="6"/>
  <c r="HO16" i="6"/>
  <c r="HC16" i="6"/>
  <c r="GI16" i="6"/>
  <c r="FY16" i="6"/>
  <c r="FM16" i="6"/>
  <c r="EY16" i="6"/>
  <c r="EL16" i="6"/>
  <c r="DZ16" i="6"/>
  <c r="DQ16" i="6"/>
  <c r="CX16" i="6"/>
  <c r="CM16" i="6"/>
  <c r="CD16" i="6"/>
  <c r="BT16" i="6"/>
  <c r="BK16" i="6"/>
  <c r="BA16" i="6"/>
  <c r="AR16" i="6"/>
  <c r="AH16" i="6"/>
  <c r="Y16" i="6"/>
  <c r="P16" i="6"/>
  <c r="JD16" i="6"/>
  <c r="IT16" i="6"/>
  <c r="HX16" i="6"/>
  <c r="HM16" i="6"/>
  <c r="HB16" i="6"/>
  <c r="GS16" i="6"/>
  <c r="GH16" i="6"/>
  <c r="FV16" i="6"/>
  <c r="FJ16" i="6"/>
  <c r="EX16" i="6"/>
  <c r="EK16" i="6"/>
  <c r="DY16" i="6"/>
  <c r="DP16" i="6"/>
  <c r="DG16" i="6"/>
  <c r="CW16" i="6"/>
  <c r="CL16" i="6"/>
  <c r="CC16" i="6"/>
  <c r="BS16" i="6"/>
  <c r="BJ16" i="6"/>
  <c r="AZ16" i="6"/>
  <c r="AQ16" i="6"/>
  <c r="AG16" i="6"/>
  <c r="X16" i="6"/>
  <c r="N16" i="6"/>
  <c r="JC16" i="6"/>
  <c r="IS16" i="6"/>
  <c r="IJ16" i="6"/>
  <c r="HW16" i="6"/>
  <c r="HL16" i="6"/>
  <c r="HA16" i="6"/>
  <c r="GP16" i="6"/>
  <c r="GG16" i="6"/>
  <c r="FU16" i="6"/>
  <c r="FG16" i="6"/>
  <c r="EW16" i="6"/>
  <c r="EJ16" i="6"/>
  <c r="DX16" i="6"/>
  <c r="DO16" i="6"/>
  <c r="DF16" i="6"/>
  <c r="CV16" i="6"/>
  <c r="CJ16" i="6"/>
  <c r="CB16" i="6"/>
  <c r="BR16" i="6"/>
  <c r="BH16" i="6"/>
  <c r="AY16" i="6"/>
  <c r="AP16" i="6"/>
  <c r="AF16" i="6"/>
  <c r="W16" i="6"/>
  <c r="JK16" i="6"/>
  <c r="JB16" i="6"/>
  <c r="IR16" i="6"/>
  <c r="II16" i="6"/>
  <c r="HU16" i="6"/>
  <c r="HK16" i="6"/>
  <c r="GO16" i="6"/>
  <c r="GF16" i="6"/>
  <c r="FT16" i="6"/>
  <c r="FF16" i="6"/>
  <c r="ES16" i="6"/>
  <c r="EG16" i="6"/>
  <c r="DW16" i="6"/>
  <c r="DN16" i="6"/>
  <c r="CS16" i="6"/>
  <c r="CI16" i="6"/>
  <c r="BZ16" i="6"/>
  <c r="BQ16" i="6"/>
  <c r="BG16" i="6"/>
  <c r="AW16" i="6"/>
  <c r="AO16" i="6"/>
  <c r="AE16" i="6"/>
  <c r="V16" i="6"/>
  <c r="JF24" i="6"/>
  <c r="IW24" i="6"/>
  <c r="IN24" i="6"/>
  <c r="IC24" i="6"/>
  <c r="HP24" i="6"/>
  <c r="HD24" i="6"/>
  <c r="GJ24" i="6"/>
  <c r="GA24" i="6"/>
  <c r="FN24" i="6"/>
  <c r="EZ24" i="6"/>
  <c r="EM24" i="6"/>
  <c r="EC24" i="6"/>
  <c r="DR24" i="6"/>
  <c r="DI24" i="6"/>
  <c r="CY24" i="6"/>
  <c r="CN24" i="6"/>
  <c r="CE24" i="6"/>
  <c r="BU24" i="6"/>
  <c r="BL24" i="6"/>
  <c r="BB24" i="6"/>
  <c r="AS24" i="6"/>
  <c r="AJ24" i="6"/>
  <c r="Z24" i="6"/>
  <c r="Q24" i="6"/>
  <c r="JE24" i="6"/>
  <c r="IV24" i="6"/>
  <c r="IM24" i="6"/>
  <c r="HZ24" i="6"/>
  <c r="HO24" i="6"/>
  <c r="HC24" i="6"/>
  <c r="GI24" i="6"/>
  <c r="FY24" i="6"/>
  <c r="FM24" i="6"/>
  <c r="EY24" i="6"/>
  <c r="EL24" i="6"/>
  <c r="DZ24" i="6"/>
  <c r="DQ24" i="6"/>
  <c r="CX24" i="6"/>
  <c r="CM24" i="6"/>
  <c r="CD24" i="6"/>
  <c r="BT24" i="6"/>
  <c r="BK24" i="6"/>
  <c r="BA24" i="6"/>
  <c r="AR24" i="6"/>
  <c r="AH24" i="6"/>
  <c r="Y24" i="6"/>
  <c r="P24" i="6"/>
  <c r="JD24" i="6"/>
  <c r="IT24" i="6"/>
  <c r="HX24" i="6"/>
  <c r="HM24" i="6"/>
  <c r="HB24" i="6"/>
  <c r="GS24" i="6"/>
  <c r="GH24" i="6"/>
  <c r="FV24" i="6"/>
  <c r="FJ24" i="6"/>
  <c r="EX24" i="6"/>
  <c r="EK24" i="6"/>
  <c r="DY24" i="6"/>
  <c r="DP24" i="6"/>
  <c r="DG24" i="6"/>
  <c r="CW24" i="6"/>
  <c r="CL24" i="6"/>
  <c r="CC24" i="6"/>
  <c r="BS24" i="6"/>
  <c r="BJ24" i="6"/>
  <c r="AZ24" i="6"/>
  <c r="AQ24" i="6"/>
  <c r="AG24" i="6"/>
  <c r="X24" i="6"/>
  <c r="JC24" i="6"/>
  <c r="IS24" i="6"/>
  <c r="IJ24" i="6"/>
  <c r="HW24" i="6"/>
  <c r="HL24" i="6"/>
  <c r="HA24" i="6"/>
  <c r="GP24" i="6"/>
  <c r="GG24" i="6"/>
  <c r="FU24" i="6"/>
  <c r="FG24" i="6"/>
  <c r="EW24" i="6"/>
  <c r="EJ24" i="6"/>
  <c r="DX24" i="6"/>
  <c r="DO24" i="6"/>
  <c r="DF24" i="6"/>
  <c r="CV24" i="6"/>
  <c r="CJ24" i="6"/>
  <c r="CB24" i="6"/>
  <c r="BR24" i="6"/>
  <c r="BH24" i="6"/>
  <c r="AY24" i="6"/>
  <c r="AP24" i="6"/>
  <c r="AF24" i="6"/>
  <c r="W24" i="6"/>
  <c r="JK24" i="6"/>
  <c r="JB24" i="6"/>
  <c r="IR24" i="6"/>
  <c r="II24" i="6"/>
  <c r="HU24" i="6"/>
  <c r="HK24" i="6"/>
  <c r="GO24" i="6"/>
  <c r="GF24" i="6"/>
  <c r="FT24" i="6"/>
  <c r="FF24" i="6"/>
  <c r="ES24" i="6"/>
  <c r="EG24" i="6"/>
  <c r="DW24" i="6"/>
  <c r="DN24" i="6"/>
  <c r="CS24" i="6"/>
  <c r="CI24" i="6"/>
  <c r="BZ24" i="6"/>
  <c r="BQ24" i="6"/>
  <c r="BG24" i="6"/>
  <c r="AW24" i="6"/>
  <c r="AO24" i="6"/>
  <c r="AE24" i="6"/>
  <c r="V24" i="6"/>
  <c r="JH24" i="6"/>
  <c r="IX24" i="6"/>
  <c r="IO24" i="6"/>
  <c r="HQ24" i="6"/>
  <c r="HE24" i="6"/>
  <c r="GB24" i="6"/>
  <c r="FO24" i="6"/>
  <c r="FC24" i="6"/>
  <c r="EP24" i="6"/>
  <c r="ED24" i="6"/>
  <c r="DS24" i="6"/>
  <c r="DJ24" i="6"/>
  <c r="CZ24" i="6"/>
  <c r="CO24" i="6"/>
  <c r="CF24" i="6"/>
  <c r="BW24" i="6"/>
  <c r="BM24" i="6"/>
  <c r="BC24" i="6"/>
  <c r="AT24" i="6"/>
  <c r="AK24" i="6"/>
  <c r="AB24" i="6"/>
  <c r="R24" i="6"/>
  <c r="IQ24" i="6"/>
  <c r="GX24" i="6"/>
  <c r="FE24" i="6"/>
  <c r="DM24" i="6"/>
  <c r="BY24" i="6"/>
  <c r="AM24" i="6"/>
  <c r="IP24" i="6"/>
  <c r="GW24" i="6"/>
  <c r="FD24" i="6"/>
  <c r="DK24" i="6"/>
  <c r="BX24" i="6"/>
  <c r="AL24" i="6"/>
  <c r="IH24" i="6"/>
  <c r="GN24" i="6"/>
  <c r="ER24" i="6"/>
  <c r="DC24" i="6"/>
  <c r="BP24" i="6"/>
  <c r="AD24" i="6"/>
  <c r="IG24" i="6"/>
  <c r="EQ24" i="6"/>
  <c r="DB24" i="6"/>
  <c r="BO24" i="6"/>
  <c r="AC24" i="6"/>
  <c r="JJ24" i="6"/>
  <c r="HT24" i="6"/>
  <c r="EF24" i="6"/>
  <c r="CR24" i="6"/>
  <c r="BF24" i="6"/>
  <c r="JI24" i="6"/>
  <c r="HS24" i="6"/>
  <c r="GC24" i="6"/>
  <c r="EE24" i="6"/>
  <c r="CP24" i="6"/>
  <c r="BE24" i="6"/>
  <c r="N24" i="6"/>
  <c r="IZ24" i="6"/>
  <c r="HJ24" i="6"/>
  <c r="FS24" i="6"/>
  <c r="DV24" i="6"/>
  <c r="CH24" i="6"/>
  <c r="AV24" i="6"/>
  <c r="IY24" i="6"/>
  <c r="HG24" i="6"/>
  <c r="FP24" i="6"/>
  <c r="DT24" i="6"/>
  <c r="CG24" i="6"/>
  <c r="AU24" i="6"/>
  <c r="JF32" i="6"/>
  <c r="IW32" i="6"/>
  <c r="IN32" i="6"/>
  <c r="IC32" i="6"/>
  <c r="HP32" i="6"/>
  <c r="HD32" i="6"/>
  <c r="GJ32" i="6"/>
  <c r="GA32" i="6"/>
  <c r="FN32" i="6"/>
  <c r="EZ32" i="6"/>
  <c r="EM32" i="6"/>
  <c r="EC32" i="6"/>
  <c r="DR32" i="6"/>
  <c r="DI32" i="6"/>
  <c r="CY32" i="6"/>
  <c r="CN32" i="6"/>
  <c r="CE32" i="6"/>
  <c r="BU32" i="6"/>
  <c r="BL32" i="6"/>
  <c r="BB32" i="6"/>
  <c r="AS32" i="6"/>
  <c r="AJ32" i="6"/>
  <c r="Z32" i="6"/>
  <c r="Q32" i="6"/>
  <c r="JE32" i="6"/>
  <c r="IV32" i="6"/>
  <c r="IM32" i="6"/>
  <c r="HZ32" i="6"/>
  <c r="HO32" i="6"/>
  <c r="HC32" i="6"/>
  <c r="GI32" i="6"/>
  <c r="FY32" i="6"/>
  <c r="FM32" i="6"/>
  <c r="EY32" i="6"/>
  <c r="EL32" i="6"/>
  <c r="DZ32" i="6"/>
  <c r="DQ32" i="6"/>
  <c r="CX32" i="6"/>
  <c r="CM32" i="6"/>
  <c r="CD32" i="6"/>
  <c r="BT32" i="6"/>
  <c r="BK32" i="6"/>
  <c r="BA32" i="6"/>
  <c r="AR32" i="6"/>
  <c r="AH32" i="6"/>
  <c r="Y32" i="6"/>
  <c r="P32" i="6"/>
  <c r="JD32" i="6"/>
  <c r="IT32" i="6"/>
  <c r="HX32" i="6"/>
  <c r="HM32" i="6"/>
  <c r="HB32" i="6"/>
  <c r="GS32" i="6"/>
  <c r="GH32" i="6"/>
  <c r="FV32" i="6"/>
  <c r="FJ32" i="6"/>
  <c r="EX32" i="6"/>
  <c r="EK32" i="6"/>
  <c r="DY32" i="6"/>
  <c r="DP32" i="6"/>
  <c r="DG32" i="6"/>
  <c r="CW32" i="6"/>
  <c r="CL32" i="6"/>
  <c r="CC32" i="6"/>
  <c r="BS32" i="6"/>
  <c r="BJ32" i="6"/>
  <c r="AZ32" i="6"/>
  <c r="AQ32" i="6"/>
  <c r="AG32" i="6"/>
  <c r="X32" i="6"/>
  <c r="JC32" i="6"/>
  <c r="IS32" i="6"/>
  <c r="IJ32" i="6"/>
  <c r="HW32" i="6"/>
  <c r="HL32" i="6"/>
  <c r="HA32" i="6"/>
  <c r="GP32" i="6"/>
  <c r="GG32" i="6"/>
  <c r="FU32" i="6"/>
  <c r="FG32" i="6"/>
  <c r="EW32" i="6"/>
  <c r="EJ32" i="6"/>
  <c r="DX32" i="6"/>
  <c r="DO32" i="6"/>
  <c r="DF32" i="6"/>
  <c r="CV32" i="6"/>
  <c r="CJ32" i="6"/>
  <c r="CB32" i="6"/>
  <c r="BR32" i="6"/>
  <c r="BH32" i="6"/>
  <c r="AY32" i="6"/>
  <c r="AP32" i="6"/>
  <c r="AF32" i="6"/>
  <c r="W32" i="6"/>
  <c r="JK32" i="6"/>
  <c r="JB32" i="6"/>
  <c r="IR32" i="6"/>
  <c r="II32" i="6"/>
  <c r="HU32" i="6"/>
  <c r="HK32" i="6"/>
  <c r="GO32" i="6"/>
  <c r="GF32" i="6"/>
  <c r="FT32" i="6"/>
  <c r="FF32" i="6"/>
  <c r="ES32" i="6"/>
  <c r="EG32" i="6"/>
  <c r="DW32" i="6"/>
  <c r="DN32" i="6"/>
  <c r="CS32" i="6"/>
  <c r="CI32" i="6"/>
  <c r="BZ32" i="6"/>
  <c r="BQ32" i="6"/>
  <c r="BG32" i="6"/>
  <c r="AW32" i="6"/>
  <c r="AO32" i="6"/>
  <c r="AE32" i="6"/>
  <c r="V32" i="6"/>
  <c r="JH32" i="6"/>
  <c r="IX32" i="6"/>
  <c r="IO32" i="6"/>
  <c r="HQ32" i="6"/>
  <c r="HE32" i="6"/>
  <c r="GB32" i="6"/>
  <c r="FO32" i="6"/>
  <c r="FC32" i="6"/>
  <c r="EP32" i="6"/>
  <c r="ED32" i="6"/>
  <c r="DS32" i="6"/>
  <c r="DJ32" i="6"/>
  <c r="CZ32" i="6"/>
  <c r="CO32" i="6"/>
  <c r="CF32" i="6"/>
  <c r="BW32" i="6"/>
  <c r="BM32" i="6"/>
  <c r="BC32" i="6"/>
  <c r="AT32" i="6"/>
  <c r="AK32" i="6"/>
  <c r="AB32" i="6"/>
  <c r="R32" i="6"/>
  <c r="IQ32" i="6"/>
  <c r="GX32" i="6"/>
  <c r="FE32" i="6"/>
  <c r="DM32" i="6"/>
  <c r="BY32" i="6"/>
  <c r="AM32" i="6"/>
  <c r="IP32" i="6"/>
  <c r="GW32" i="6"/>
  <c r="FD32" i="6"/>
  <c r="DK32" i="6"/>
  <c r="BX32" i="6"/>
  <c r="AL32" i="6"/>
  <c r="IH32" i="6"/>
  <c r="GN32" i="6"/>
  <c r="ER32" i="6"/>
  <c r="DC32" i="6"/>
  <c r="BP32" i="6"/>
  <c r="AD32" i="6"/>
  <c r="IG32" i="6"/>
  <c r="EQ32" i="6"/>
  <c r="DB32" i="6"/>
  <c r="BO32" i="6"/>
  <c r="AC32" i="6"/>
  <c r="JJ32" i="6"/>
  <c r="HT32" i="6"/>
  <c r="EF32" i="6"/>
  <c r="CR32" i="6"/>
  <c r="BF32" i="6"/>
  <c r="JI32" i="6"/>
  <c r="HS32" i="6"/>
  <c r="GC32" i="6"/>
  <c r="EE32" i="6"/>
  <c r="CP32" i="6"/>
  <c r="BE32" i="6"/>
  <c r="N32" i="6"/>
  <c r="IZ32" i="6"/>
  <c r="HJ32" i="6"/>
  <c r="FS32" i="6"/>
  <c r="DV32" i="6"/>
  <c r="CH32" i="6"/>
  <c r="AV32" i="6"/>
  <c r="IY32" i="6"/>
  <c r="HG32" i="6"/>
  <c r="FP32" i="6"/>
  <c r="DT32" i="6"/>
  <c r="CG32" i="6"/>
  <c r="AU32" i="6"/>
  <c r="JF40" i="6"/>
  <c r="IW40" i="6"/>
  <c r="IN40" i="6"/>
  <c r="IC40" i="6"/>
  <c r="HP40" i="6"/>
  <c r="HD40" i="6"/>
  <c r="GJ40" i="6"/>
  <c r="GA40" i="6"/>
  <c r="FN40" i="6"/>
  <c r="EZ40" i="6"/>
  <c r="EM40" i="6"/>
  <c r="EC40" i="6"/>
  <c r="DR40" i="6"/>
  <c r="DI40" i="6"/>
  <c r="CY40" i="6"/>
  <c r="CN40" i="6"/>
  <c r="CE40" i="6"/>
  <c r="BU40" i="6"/>
  <c r="BL40" i="6"/>
  <c r="BB40" i="6"/>
  <c r="AS40" i="6"/>
  <c r="AJ40" i="6"/>
  <c r="Z40" i="6"/>
  <c r="Q40" i="6"/>
  <c r="JE40" i="6"/>
  <c r="IV40" i="6"/>
  <c r="IM40" i="6"/>
  <c r="HZ40" i="6"/>
  <c r="HO40" i="6"/>
  <c r="HC40" i="6"/>
  <c r="GI40" i="6"/>
  <c r="FY40" i="6"/>
  <c r="FM40" i="6"/>
  <c r="EY40" i="6"/>
  <c r="EL40" i="6"/>
  <c r="DZ40" i="6"/>
  <c r="DQ40" i="6"/>
  <c r="CX40" i="6"/>
  <c r="CM40" i="6"/>
  <c r="CD40" i="6"/>
  <c r="BT40" i="6"/>
  <c r="BK40" i="6"/>
  <c r="BA40" i="6"/>
  <c r="AR40" i="6"/>
  <c r="AH40" i="6"/>
  <c r="Y40" i="6"/>
  <c r="P40" i="6"/>
  <c r="JD40" i="6"/>
  <c r="IT40" i="6"/>
  <c r="HX40" i="6"/>
  <c r="HM40" i="6"/>
  <c r="HB40" i="6"/>
  <c r="GS40" i="6"/>
  <c r="GH40" i="6"/>
  <c r="FV40" i="6"/>
  <c r="FJ40" i="6"/>
  <c r="EX40" i="6"/>
  <c r="EK40" i="6"/>
  <c r="DY40" i="6"/>
  <c r="DP40" i="6"/>
  <c r="DG40" i="6"/>
  <c r="CW40" i="6"/>
  <c r="CL40" i="6"/>
  <c r="CC40" i="6"/>
  <c r="BS40" i="6"/>
  <c r="BJ40" i="6"/>
  <c r="AZ40" i="6"/>
  <c r="AQ40" i="6"/>
  <c r="AG40" i="6"/>
  <c r="X40" i="6"/>
  <c r="JC40" i="6"/>
  <c r="IS40" i="6"/>
  <c r="IJ40" i="6"/>
  <c r="HW40" i="6"/>
  <c r="HL40" i="6"/>
  <c r="HA40" i="6"/>
  <c r="GP40" i="6"/>
  <c r="GG40" i="6"/>
  <c r="FU40" i="6"/>
  <c r="FG40" i="6"/>
  <c r="EW40" i="6"/>
  <c r="EJ40" i="6"/>
  <c r="DX40" i="6"/>
  <c r="DO40" i="6"/>
  <c r="DF40" i="6"/>
  <c r="CV40" i="6"/>
  <c r="CJ40" i="6"/>
  <c r="CB40" i="6"/>
  <c r="BR40" i="6"/>
  <c r="BH40" i="6"/>
  <c r="AY40" i="6"/>
  <c r="AP40" i="6"/>
  <c r="AF40" i="6"/>
  <c r="W40" i="6"/>
  <c r="JK40" i="6"/>
  <c r="JB40" i="6"/>
  <c r="IR40" i="6"/>
  <c r="II40" i="6"/>
  <c r="HU40" i="6"/>
  <c r="HK40" i="6"/>
  <c r="GO40" i="6"/>
  <c r="GF40" i="6"/>
  <c r="FT40" i="6"/>
  <c r="FF40" i="6"/>
  <c r="ES40" i="6"/>
  <c r="EG40" i="6"/>
  <c r="DW40" i="6"/>
  <c r="DN40" i="6"/>
  <c r="CS40" i="6"/>
  <c r="CI40" i="6"/>
  <c r="BZ40" i="6"/>
  <c r="BQ40" i="6"/>
  <c r="BG40" i="6"/>
  <c r="AW40" i="6"/>
  <c r="AO40" i="6"/>
  <c r="AE40" i="6"/>
  <c r="V40" i="6"/>
  <c r="JH40" i="6"/>
  <c r="IX40" i="6"/>
  <c r="IO40" i="6"/>
  <c r="HQ40" i="6"/>
  <c r="HE40" i="6"/>
  <c r="GB40" i="6"/>
  <c r="FO40" i="6"/>
  <c r="FC40" i="6"/>
  <c r="EP40" i="6"/>
  <c r="ED40" i="6"/>
  <c r="DS40" i="6"/>
  <c r="DJ40" i="6"/>
  <c r="CZ40" i="6"/>
  <c r="CO40" i="6"/>
  <c r="CF40" i="6"/>
  <c r="BW40" i="6"/>
  <c r="BM40" i="6"/>
  <c r="BC40" i="6"/>
  <c r="AT40" i="6"/>
  <c r="AK40" i="6"/>
  <c r="AB40" i="6"/>
  <c r="R40" i="6"/>
  <c r="IQ40" i="6"/>
  <c r="GX40" i="6"/>
  <c r="FE40" i="6"/>
  <c r="DM40" i="6"/>
  <c r="BY40" i="6"/>
  <c r="AM40" i="6"/>
  <c r="IP40" i="6"/>
  <c r="GW40" i="6"/>
  <c r="FD40" i="6"/>
  <c r="DK40" i="6"/>
  <c r="BX40" i="6"/>
  <c r="AL40" i="6"/>
  <c r="IH40" i="6"/>
  <c r="GN40" i="6"/>
  <c r="ER40" i="6"/>
  <c r="DC40" i="6"/>
  <c r="BP40" i="6"/>
  <c r="AD40" i="6"/>
  <c r="IG40" i="6"/>
  <c r="EQ40" i="6"/>
  <c r="DB40" i="6"/>
  <c r="BO40" i="6"/>
  <c r="AC40" i="6"/>
  <c r="JJ40" i="6"/>
  <c r="HT40" i="6"/>
  <c r="EF40" i="6"/>
  <c r="CR40" i="6"/>
  <c r="BF40" i="6"/>
  <c r="JI40" i="6"/>
  <c r="HS40" i="6"/>
  <c r="GC40" i="6"/>
  <c r="EE40" i="6"/>
  <c r="CP40" i="6"/>
  <c r="BE40" i="6"/>
  <c r="N40" i="6"/>
  <c r="IZ40" i="6"/>
  <c r="HJ40" i="6"/>
  <c r="FS40" i="6"/>
  <c r="DV40" i="6"/>
  <c r="CH40" i="6"/>
  <c r="AV40" i="6"/>
  <c r="IY40" i="6"/>
  <c r="HG40" i="6"/>
  <c r="FP40" i="6"/>
  <c r="DT40" i="6"/>
  <c r="CG40" i="6"/>
  <c r="AU40" i="6"/>
  <c r="JI48" i="6"/>
  <c r="IY48" i="6"/>
  <c r="IP48" i="6"/>
  <c r="IG48" i="6"/>
  <c r="HS48" i="6"/>
  <c r="HG48" i="6"/>
  <c r="GW48" i="6"/>
  <c r="GC48" i="6"/>
  <c r="FP48" i="6"/>
  <c r="FD48" i="6"/>
  <c r="EQ48" i="6"/>
  <c r="EE48" i="6"/>
  <c r="DT48" i="6"/>
  <c r="DK48" i="6"/>
  <c r="DB48" i="6"/>
  <c r="CP48" i="6"/>
  <c r="CG48" i="6"/>
  <c r="BX48" i="6"/>
  <c r="BO48" i="6"/>
  <c r="BE48" i="6"/>
  <c r="AU48" i="6"/>
  <c r="AL48" i="6"/>
  <c r="AC48" i="6"/>
  <c r="JH48" i="6"/>
  <c r="IX48" i="6"/>
  <c r="IO48" i="6"/>
  <c r="HQ48" i="6"/>
  <c r="HE48" i="6"/>
  <c r="GB48" i="6"/>
  <c r="FO48" i="6"/>
  <c r="FC48" i="6"/>
  <c r="EP48" i="6"/>
  <c r="ED48" i="6"/>
  <c r="DS48" i="6"/>
  <c r="DJ48" i="6"/>
  <c r="CZ48" i="6"/>
  <c r="CO48" i="6"/>
  <c r="CF48" i="6"/>
  <c r="BW48" i="6"/>
  <c r="BM48" i="6"/>
  <c r="BC48" i="6"/>
  <c r="AT48" i="6"/>
  <c r="AK48" i="6"/>
  <c r="AB48" i="6"/>
  <c r="R48" i="6"/>
  <c r="JF48" i="6"/>
  <c r="IW48" i="6"/>
  <c r="IN48" i="6"/>
  <c r="IC48" i="6"/>
  <c r="HP48" i="6"/>
  <c r="HD48" i="6"/>
  <c r="GJ48" i="6"/>
  <c r="GA48" i="6"/>
  <c r="FN48" i="6"/>
  <c r="EZ48" i="6"/>
  <c r="EM48" i="6"/>
  <c r="EC48" i="6"/>
  <c r="DR48" i="6"/>
  <c r="DI48" i="6"/>
  <c r="CY48" i="6"/>
  <c r="CN48" i="6"/>
  <c r="CE48" i="6"/>
  <c r="BU48" i="6"/>
  <c r="BL48" i="6"/>
  <c r="BB48" i="6"/>
  <c r="AS48" i="6"/>
  <c r="AJ48" i="6"/>
  <c r="Z48" i="6"/>
  <c r="Q48" i="6"/>
  <c r="JE48" i="6"/>
  <c r="IV48" i="6"/>
  <c r="IM48" i="6"/>
  <c r="HZ48" i="6"/>
  <c r="HO48" i="6"/>
  <c r="HC48" i="6"/>
  <c r="GI48" i="6"/>
  <c r="FY48" i="6"/>
  <c r="FM48" i="6"/>
  <c r="EY48" i="6"/>
  <c r="EL48" i="6"/>
  <c r="DZ48" i="6"/>
  <c r="DQ48" i="6"/>
  <c r="CX48" i="6"/>
  <c r="CM48" i="6"/>
  <c r="CD48" i="6"/>
  <c r="BT48" i="6"/>
  <c r="BK48" i="6"/>
  <c r="BA48" i="6"/>
  <c r="AR48" i="6"/>
  <c r="AH48" i="6"/>
  <c r="Y48" i="6"/>
  <c r="P48" i="6"/>
  <c r="JD48" i="6"/>
  <c r="IT48" i="6"/>
  <c r="HX48" i="6"/>
  <c r="HM48" i="6"/>
  <c r="HB48" i="6"/>
  <c r="GS48" i="6"/>
  <c r="GH48" i="6"/>
  <c r="FV48" i="6"/>
  <c r="FJ48" i="6"/>
  <c r="EX48" i="6"/>
  <c r="EK48" i="6"/>
  <c r="DY48" i="6"/>
  <c r="DP48" i="6"/>
  <c r="DG48" i="6"/>
  <c r="CW48" i="6"/>
  <c r="CL48" i="6"/>
  <c r="CC48" i="6"/>
  <c r="BS48" i="6"/>
  <c r="BJ48" i="6"/>
  <c r="AZ48" i="6"/>
  <c r="AQ48" i="6"/>
  <c r="AG48" i="6"/>
  <c r="X48" i="6"/>
  <c r="JC48" i="6"/>
  <c r="IS48" i="6"/>
  <c r="IJ48" i="6"/>
  <c r="HW48" i="6"/>
  <c r="HL48" i="6"/>
  <c r="HA48" i="6"/>
  <c r="GP48" i="6"/>
  <c r="GG48" i="6"/>
  <c r="FU48" i="6"/>
  <c r="FG48" i="6"/>
  <c r="EW48" i="6"/>
  <c r="EJ48" i="6"/>
  <c r="DX48" i="6"/>
  <c r="DO48" i="6"/>
  <c r="DF48" i="6"/>
  <c r="CV48" i="6"/>
  <c r="CJ48" i="6"/>
  <c r="CB48" i="6"/>
  <c r="BR48" i="6"/>
  <c r="BH48" i="6"/>
  <c r="AY48" i="6"/>
  <c r="AP48" i="6"/>
  <c r="AF48" i="6"/>
  <c r="W48" i="6"/>
  <c r="JJ48" i="6"/>
  <c r="IZ48" i="6"/>
  <c r="IQ48" i="6"/>
  <c r="IH48" i="6"/>
  <c r="HT48" i="6"/>
  <c r="HJ48" i="6"/>
  <c r="GX48" i="6"/>
  <c r="GN48" i="6"/>
  <c r="FS48" i="6"/>
  <c r="FE48" i="6"/>
  <c r="ER48" i="6"/>
  <c r="EF48" i="6"/>
  <c r="DV48" i="6"/>
  <c r="DM48" i="6"/>
  <c r="DC48" i="6"/>
  <c r="CR48" i="6"/>
  <c r="CH48" i="6"/>
  <c r="BY48" i="6"/>
  <c r="BP48" i="6"/>
  <c r="BF48" i="6"/>
  <c r="AV48" i="6"/>
  <c r="AM48" i="6"/>
  <c r="AD48" i="6"/>
  <c r="JK48" i="6"/>
  <c r="GF48" i="6"/>
  <c r="CS48" i="6"/>
  <c r="V48" i="6"/>
  <c r="JB48" i="6"/>
  <c r="FT48" i="6"/>
  <c r="CI48" i="6"/>
  <c r="IR48" i="6"/>
  <c r="FF48" i="6"/>
  <c r="BZ48" i="6"/>
  <c r="II48" i="6"/>
  <c r="ES48" i="6"/>
  <c r="BQ48" i="6"/>
  <c r="HU48" i="6"/>
  <c r="EG48" i="6"/>
  <c r="BG48" i="6"/>
  <c r="GO48" i="6"/>
  <c r="AE48" i="6"/>
  <c r="HK48" i="6"/>
  <c r="DW48" i="6"/>
  <c r="DN48" i="6"/>
  <c r="N48" i="6"/>
  <c r="AW48" i="6"/>
  <c r="AO48" i="6"/>
  <c r="JI56" i="6"/>
  <c r="IY56" i="6"/>
  <c r="IP56" i="6"/>
  <c r="IG56" i="6"/>
  <c r="HS56" i="6"/>
  <c r="HG56" i="6"/>
  <c r="GW56" i="6"/>
  <c r="GC56" i="6"/>
  <c r="FP56" i="6"/>
  <c r="FD56" i="6"/>
  <c r="EQ56" i="6"/>
  <c r="EE56" i="6"/>
  <c r="DT56" i="6"/>
  <c r="DK56" i="6"/>
  <c r="DB56" i="6"/>
  <c r="CP56" i="6"/>
  <c r="CG56" i="6"/>
  <c r="BX56" i="6"/>
  <c r="BO56" i="6"/>
  <c r="BE56" i="6"/>
  <c r="AU56" i="6"/>
  <c r="AL56" i="6"/>
  <c r="AC56" i="6"/>
  <c r="JH56" i="6"/>
  <c r="IX56" i="6"/>
  <c r="IO56" i="6"/>
  <c r="HQ56" i="6"/>
  <c r="HE56" i="6"/>
  <c r="GB56" i="6"/>
  <c r="FO56" i="6"/>
  <c r="FC56" i="6"/>
  <c r="EP56" i="6"/>
  <c r="ED56" i="6"/>
  <c r="DS56" i="6"/>
  <c r="DJ56" i="6"/>
  <c r="CZ56" i="6"/>
  <c r="CO56" i="6"/>
  <c r="CF56" i="6"/>
  <c r="BW56" i="6"/>
  <c r="BM56" i="6"/>
  <c r="BC56" i="6"/>
  <c r="AT56" i="6"/>
  <c r="AK56" i="6"/>
  <c r="AB56" i="6"/>
  <c r="R56" i="6"/>
  <c r="JF56" i="6"/>
  <c r="IW56" i="6"/>
  <c r="IN56" i="6"/>
  <c r="IC56" i="6"/>
  <c r="HP56" i="6"/>
  <c r="HD56" i="6"/>
  <c r="GJ56" i="6"/>
  <c r="GA56" i="6"/>
  <c r="FN56" i="6"/>
  <c r="EZ56" i="6"/>
  <c r="EM56" i="6"/>
  <c r="EC56" i="6"/>
  <c r="DR56" i="6"/>
  <c r="DI56" i="6"/>
  <c r="CY56" i="6"/>
  <c r="CN56" i="6"/>
  <c r="CE56" i="6"/>
  <c r="BU56" i="6"/>
  <c r="BL56" i="6"/>
  <c r="BB56" i="6"/>
  <c r="AS56" i="6"/>
  <c r="AJ56" i="6"/>
  <c r="Z56" i="6"/>
  <c r="Q56" i="6"/>
  <c r="JE56" i="6"/>
  <c r="IV56" i="6"/>
  <c r="IM56" i="6"/>
  <c r="HZ56" i="6"/>
  <c r="HO56" i="6"/>
  <c r="HC56" i="6"/>
  <c r="GI56" i="6"/>
  <c r="FY56" i="6"/>
  <c r="FM56" i="6"/>
  <c r="EY56" i="6"/>
  <c r="EL56" i="6"/>
  <c r="DZ56" i="6"/>
  <c r="DQ56" i="6"/>
  <c r="CX56" i="6"/>
  <c r="CM56" i="6"/>
  <c r="CD56" i="6"/>
  <c r="BT56" i="6"/>
  <c r="BK56" i="6"/>
  <c r="BA56" i="6"/>
  <c r="AR56" i="6"/>
  <c r="AH56" i="6"/>
  <c r="Y56" i="6"/>
  <c r="P56" i="6"/>
  <c r="JD56" i="6"/>
  <c r="IT56" i="6"/>
  <c r="HX56" i="6"/>
  <c r="HM56" i="6"/>
  <c r="HB56" i="6"/>
  <c r="GS56" i="6"/>
  <c r="GH56" i="6"/>
  <c r="FV56" i="6"/>
  <c r="FJ56" i="6"/>
  <c r="EX56" i="6"/>
  <c r="EK56" i="6"/>
  <c r="DY56" i="6"/>
  <c r="DP56" i="6"/>
  <c r="DG56" i="6"/>
  <c r="CW56" i="6"/>
  <c r="CL56" i="6"/>
  <c r="CC56" i="6"/>
  <c r="BS56" i="6"/>
  <c r="BJ56" i="6"/>
  <c r="AZ56" i="6"/>
  <c r="AQ56" i="6"/>
  <c r="AG56" i="6"/>
  <c r="X56" i="6"/>
  <c r="JC56" i="6"/>
  <c r="IS56" i="6"/>
  <c r="IJ56" i="6"/>
  <c r="HW56" i="6"/>
  <c r="HL56" i="6"/>
  <c r="HA56" i="6"/>
  <c r="GP56" i="6"/>
  <c r="GG56" i="6"/>
  <c r="FU56" i="6"/>
  <c r="FG56" i="6"/>
  <c r="EW56" i="6"/>
  <c r="EJ56" i="6"/>
  <c r="DX56" i="6"/>
  <c r="DO56" i="6"/>
  <c r="DF56" i="6"/>
  <c r="CV56" i="6"/>
  <c r="CJ56" i="6"/>
  <c r="CB56" i="6"/>
  <c r="BR56" i="6"/>
  <c r="BH56" i="6"/>
  <c r="AY56" i="6"/>
  <c r="AP56" i="6"/>
  <c r="AF56" i="6"/>
  <c r="W56" i="6"/>
  <c r="JJ56" i="6"/>
  <c r="IZ56" i="6"/>
  <c r="IQ56" i="6"/>
  <c r="IH56" i="6"/>
  <c r="HT56" i="6"/>
  <c r="HJ56" i="6"/>
  <c r="GX56" i="6"/>
  <c r="GN56" i="6"/>
  <c r="FS56" i="6"/>
  <c r="FE56" i="6"/>
  <c r="ER56" i="6"/>
  <c r="EF56" i="6"/>
  <c r="DV56" i="6"/>
  <c r="DM56" i="6"/>
  <c r="DC56" i="6"/>
  <c r="CR56" i="6"/>
  <c r="CH56" i="6"/>
  <c r="BY56" i="6"/>
  <c r="BP56" i="6"/>
  <c r="BF56" i="6"/>
  <c r="AV56" i="6"/>
  <c r="AM56" i="6"/>
  <c r="AD56" i="6"/>
  <c r="JK56" i="6"/>
  <c r="GF56" i="6"/>
  <c r="CS56" i="6"/>
  <c r="V56" i="6"/>
  <c r="JB56" i="6"/>
  <c r="FT56" i="6"/>
  <c r="CI56" i="6"/>
  <c r="IR56" i="6"/>
  <c r="FF56" i="6"/>
  <c r="BZ56" i="6"/>
  <c r="II56" i="6"/>
  <c r="ES56" i="6"/>
  <c r="BQ56" i="6"/>
  <c r="HU56" i="6"/>
  <c r="EG56" i="6"/>
  <c r="BG56" i="6"/>
  <c r="GO56" i="6"/>
  <c r="AE56" i="6"/>
  <c r="HK56" i="6"/>
  <c r="DW56" i="6"/>
  <c r="DN56" i="6"/>
  <c r="AW56" i="6"/>
  <c r="AO56" i="6"/>
  <c r="N56" i="6"/>
  <c r="JK64" i="6"/>
  <c r="JB64" i="6"/>
  <c r="IR64" i="6"/>
  <c r="II64" i="6"/>
  <c r="HU64" i="6"/>
  <c r="HK64" i="6"/>
  <c r="GO64" i="6"/>
  <c r="GF64" i="6"/>
  <c r="FT64" i="6"/>
  <c r="FF64" i="6"/>
  <c r="ES64" i="6"/>
  <c r="EG64" i="6"/>
  <c r="DW64" i="6"/>
  <c r="DN64" i="6"/>
  <c r="CS64" i="6"/>
  <c r="CI64" i="6"/>
  <c r="BZ64" i="6"/>
  <c r="BQ64" i="6"/>
  <c r="BG64" i="6"/>
  <c r="AW64" i="6"/>
  <c r="AO64" i="6"/>
  <c r="AE64" i="6"/>
  <c r="V64" i="6"/>
  <c r="JJ64" i="6"/>
  <c r="IZ64" i="6"/>
  <c r="IQ64" i="6"/>
  <c r="IH64" i="6"/>
  <c r="HT64" i="6"/>
  <c r="HJ64" i="6"/>
  <c r="GX64" i="6"/>
  <c r="GN64" i="6"/>
  <c r="FS64" i="6"/>
  <c r="FE64" i="6"/>
  <c r="ER64" i="6"/>
  <c r="EF64" i="6"/>
  <c r="DV64" i="6"/>
  <c r="DM64" i="6"/>
  <c r="DC64" i="6"/>
  <c r="CR64" i="6"/>
  <c r="CH64" i="6"/>
  <c r="BY64" i="6"/>
  <c r="BP64" i="6"/>
  <c r="BF64" i="6"/>
  <c r="AV64" i="6"/>
  <c r="AM64" i="6"/>
  <c r="AD64" i="6"/>
  <c r="JI64" i="6"/>
  <c r="IY64" i="6"/>
  <c r="IP64" i="6"/>
  <c r="IG64" i="6"/>
  <c r="HS64" i="6"/>
  <c r="HG64" i="6"/>
  <c r="GW64" i="6"/>
  <c r="GC64" i="6"/>
  <c r="FP64" i="6"/>
  <c r="FD64" i="6"/>
  <c r="EQ64" i="6"/>
  <c r="EE64" i="6"/>
  <c r="DT64" i="6"/>
  <c r="DK64" i="6"/>
  <c r="DB64" i="6"/>
  <c r="CP64" i="6"/>
  <c r="CG64" i="6"/>
  <c r="BX64" i="6"/>
  <c r="BO64" i="6"/>
  <c r="BE64" i="6"/>
  <c r="AU64" i="6"/>
  <c r="AL64" i="6"/>
  <c r="AC64" i="6"/>
  <c r="JH64" i="6"/>
  <c r="IX64" i="6"/>
  <c r="IO64" i="6"/>
  <c r="HQ64" i="6"/>
  <c r="HE64" i="6"/>
  <c r="GB64" i="6"/>
  <c r="FO64" i="6"/>
  <c r="FC64" i="6"/>
  <c r="EP64" i="6"/>
  <c r="ED64" i="6"/>
  <c r="DS64" i="6"/>
  <c r="DJ64" i="6"/>
  <c r="CZ64" i="6"/>
  <c r="CO64" i="6"/>
  <c r="CF64" i="6"/>
  <c r="BW64" i="6"/>
  <c r="BM64" i="6"/>
  <c r="BC64" i="6"/>
  <c r="AT64" i="6"/>
  <c r="AK64" i="6"/>
  <c r="AB64" i="6"/>
  <c r="R64" i="6"/>
  <c r="JF64" i="6"/>
  <c r="IW64" i="6"/>
  <c r="IN64" i="6"/>
  <c r="IC64" i="6"/>
  <c r="HP64" i="6"/>
  <c r="HD64" i="6"/>
  <c r="GJ64" i="6"/>
  <c r="GA64" i="6"/>
  <c r="FN64" i="6"/>
  <c r="EZ64" i="6"/>
  <c r="EM64" i="6"/>
  <c r="EC64" i="6"/>
  <c r="DR64" i="6"/>
  <c r="DI64" i="6"/>
  <c r="CY64" i="6"/>
  <c r="CN64" i="6"/>
  <c r="CE64" i="6"/>
  <c r="BU64" i="6"/>
  <c r="BL64" i="6"/>
  <c r="BB64" i="6"/>
  <c r="AS64" i="6"/>
  <c r="AJ64" i="6"/>
  <c r="Z64" i="6"/>
  <c r="Q64" i="6"/>
  <c r="JC64" i="6"/>
  <c r="IS64" i="6"/>
  <c r="IJ64" i="6"/>
  <c r="HW64" i="6"/>
  <c r="HL64" i="6"/>
  <c r="HA64" i="6"/>
  <c r="GP64" i="6"/>
  <c r="GG64" i="6"/>
  <c r="FU64" i="6"/>
  <c r="FG64" i="6"/>
  <c r="EW64" i="6"/>
  <c r="EJ64" i="6"/>
  <c r="DX64" i="6"/>
  <c r="DO64" i="6"/>
  <c r="DF64" i="6"/>
  <c r="CV64" i="6"/>
  <c r="CJ64" i="6"/>
  <c r="CB64" i="6"/>
  <c r="BR64" i="6"/>
  <c r="BH64" i="6"/>
  <c r="AY64" i="6"/>
  <c r="AP64" i="6"/>
  <c r="AF64" i="6"/>
  <c r="W64" i="6"/>
  <c r="IV64" i="6"/>
  <c r="HC64" i="6"/>
  <c r="FM64" i="6"/>
  <c r="DQ64" i="6"/>
  <c r="CD64" i="6"/>
  <c r="AR64" i="6"/>
  <c r="IT64" i="6"/>
  <c r="HB64" i="6"/>
  <c r="FJ64" i="6"/>
  <c r="DP64" i="6"/>
  <c r="CC64" i="6"/>
  <c r="AQ64" i="6"/>
  <c r="IM64" i="6"/>
  <c r="EY64" i="6"/>
  <c r="BT64" i="6"/>
  <c r="AH64" i="6"/>
  <c r="GS64" i="6"/>
  <c r="EX64" i="6"/>
  <c r="DG64" i="6"/>
  <c r="BS64" i="6"/>
  <c r="AG64" i="6"/>
  <c r="HZ64" i="6"/>
  <c r="GI64" i="6"/>
  <c r="EL64" i="6"/>
  <c r="CX64" i="6"/>
  <c r="BK64" i="6"/>
  <c r="Y64" i="6"/>
  <c r="HX64" i="6"/>
  <c r="GH64" i="6"/>
  <c r="EK64" i="6"/>
  <c r="CW64" i="6"/>
  <c r="BJ64" i="6"/>
  <c r="X64" i="6"/>
  <c r="JD64" i="6"/>
  <c r="HM64" i="6"/>
  <c r="FV64" i="6"/>
  <c r="DY64" i="6"/>
  <c r="CL64" i="6"/>
  <c r="AZ64" i="6"/>
  <c r="BA64" i="6"/>
  <c r="P64" i="6"/>
  <c r="JE64" i="6"/>
  <c r="HO64" i="6"/>
  <c r="CM64" i="6"/>
  <c r="N64" i="6"/>
  <c r="FY64" i="6"/>
  <c r="DZ64" i="6"/>
  <c r="JK72" i="6"/>
  <c r="JB72" i="6"/>
  <c r="IR72" i="6"/>
  <c r="II72" i="6"/>
  <c r="HU72" i="6"/>
  <c r="HK72" i="6"/>
  <c r="GO72" i="6"/>
  <c r="GF72" i="6"/>
  <c r="FT72" i="6"/>
  <c r="FF72" i="6"/>
  <c r="ES72" i="6"/>
  <c r="EG72" i="6"/>
  <c r="DW72" i="6"/>
  <c r="DN72" i="6"/>
  <c r="CS72" i="6"/>
  <c r="CI72" i="6"/>
  <c r="BZ72" i="6"/>
  <c r="BQ72" i="6"/>
  <c r="BG72" i="6"/>
  <c r="AW72" i="6"/>
  <c r="AO72" i="6"/>
  <c r="AE72" i="6"/>
  <c r="V72" i="6"/>
  <c r="JJ72" i="6"/>
  <c r="IZ72" i="6"/>
  <c r="IQ72" i="6"/>
  <c r="IH72" i="6"/>
  <c r="HT72" i="6"/>
  <c r="HJ72" i="6"/>
  <c r="GX72" i="6"/>
  <c r="GN72" i="6"/>
  <c r="FS72" i="6"/>
  <c r="FE72" i="6"/>
  <c r="ER72" i="6"/>
  <c r="EF72" i="6"/>
  <c r="DV72" i="6"/>
  <c r="DM72" i="6"/>
  <c r="DC72" i="6"/>
  <c r="CR72" i="6"/>
  <c r="CH72" i="6"/>
  <c r="BY72" i="6"/>
  <c r="BP72" i="6"/>
  <c r="BF72" i="6"/>
  <c r="AV72" i="6"/>
  <c r="AM72" i="6"/>
  <c r="AD72" i="6"/>
  <c r="JI72" i="6"/>
  <c r="IY72" i="6"/>
  <c r="IP72" i="6"/>
  <c r="IG72" i="6"/>
  <c r="HS72" i="6"/>
  <c r="HG72" i="6"/>
  <c r="GW72" i="6"/>
  <c r="GC72" i="6"/>
  <c r="FP72" i="6"/>
  <c r="FD72" i="6"/>
  <c r="EQ72" i="6"/>
  <c r="EE72" i="6"/>
  <c r="DT72" i="6"/>
  <c r="DK72" i="6"/>
  <c r="DB72" i="6"/>
  <c r="CP72" i="6"/>
  <c r="CG72" i="6"/>
  <c r="BX72" i="6"/>
  <c r="BO72" i="6"/>
  <c r="BE72" i="6"/>
  <c r="AU72" i="6"/>
  <c r="AL72" i="6"/>
  <c r="AC72" i="6"/>
  <c r="JH72" i="6"/>
  <c r="IX72" i="6"/>
  <c r="IO72" i="6"/>
  <c r="HQ72" i="6"/>
  <c r="HE72" i="6"/>
  <c r="GB72" i="6"/>
  <c r="FO72" i="6"/>
  <c r="FC72" i="6"/>
  <c r="EP72" i="6"/>
  <c r="ED72" i="6"/>
  <c r="DS72" i="6"/>
  <c r="DJ72" i="6"/>
  <c r="CZ72" i="6"/>
  <c r="CO72" i="6"/>
  <c r="CF72" i="6"/>
  <c r="BW72" i="6"/>
  <c r="BM72" i="6"/>
  <c r="BC72" i="6"/>
  <c r="AT72" i="6"/>
  <c r="AK72" i="6"/>
  <c r="AB72" i="6"/>
  <c r="R72" i="6"/>
  <c r="JF72" i="6"/>
  <c r="IW72" i="6"/>
  <c r="IN72" i="6"/>
  <c r="IC72" i="6"/>
  <c r="HP72" i="6"/>
  <c r="HD72" i="6"/>
  <c r="GJ72" i="6"/>
  <c r="GA72" i="6"/>
  <c r="FN72" i="6"/>
  <c r="EZ72" i="6"/>
  <c r="EM72" i="6"/>
  <c r="EC72" i="6"/>
  <c r="DR72" i="6"/>
  <c r="DI72" i="6"/>
  <c r="CY72" i="6"/>
  <c r="CN72" i="6"/>
  <c r="CE72" i="6"/>
  <c r="BU72" i="6"/>
  <c r="BL72" i="6"/>
  <c r="BB72" i="6"/>
  <c r="AS72" i="6"/>
  <c r="AJ72" i="6"/>
  <c r="Z72" i="6"/>
  <c r="Q72" i="6"/>
  <c r="JC72" i="6"/>
  <c r="IS72" i="6"/>
  <c r="IJ72" i="6"/>
  <c r="HW72" i="6"/>
  <c r="HL72" i="6"/>
  <c r="HA72" i="6"/>
  <c r="GP72" i="6"/>
  <c r="GG72" i="6"/>
  <c r="FU72" i="6"/>
  <c r="FG72" i="6"/>
  <c r="EW72" i="6"/>
  <c r="EJ72" i="6"/>
  <c r="DX72" i="6"/>
  <c r="DO72" i="6"/>
  <c r="DF72" i="6"/>
  <c r="CV72" i="6"/>
  <c r="CJ72" i="6"/>
  <c r="CB72" i="6"/>
  <c r="BR72" i="6"/>
  <c r="BH72" i="6"/>
  <c r="AY72" i="6"/>
  <c r="AP72" i="6"/>
  <c r="AF72" i="6"/>
  <c r="W72" i="6"/>
  <c r="IV72" i="6"/>
  <c r="HC72" i="6"/>
  <c r="FM72" i="6"/>
  <c r="DQ72" i="6"/>
  <c r="CD72" i="6"/>
  <c r="AR72" i="6"/>
  <c r="IT72" i="6"/>
  <c r="HB72" i="6"/>
  <c r="FJ72" i="6"/>
  <c r="DP72" i="6"/>
  <c r="CC72" i="6"/>
  <c r="AQ72" i="6"/>
  <c r="IM72" i="6"/>
  <c r="EY72" i="6"/>
  <c r="BT72" i="6"/>
  <c r="AH72" i="6"/>
  <c r="GS72" i="6"/>
  <c r="EX72" i="6"/>
  <c r="DG72" i="6"/>
  <c r="BS72" i="6"/>
  <c r="AG72" i="6"/>
  <c r="HZ72" i="6"/>
  <c r="GI72" i="6"/>
  <c r="EL72" i="6"/>
  <c r="CX72" i="6"/>
  <c r="BK72" i="6"/>
  <c r="Y72" i="6"/>
  <c r="HX72" i="6"/>
  <c r="GH72" i="6"/>
  <c r="EK72" i="6"/>
  <c r="CW72" i="6"/>
  <c r="BJ72" i="6"/>
  <c r="X72" i="6"/>
  <c r="JD72" i="6"/>
  <c r="HM72" i="6"/>
  <c r="FV72" i="6"/>
  <c r="DY72" i="6"/>
  <c r="CL72" i="6"/>
  <c r="AZ72" i="6"/>
  <c r="JE72" i="6"/>
  <c r="HO72" i="6"/>
  <c r="FY72" i="6"/>
  <c r="DZ72" i="6"/>
  <c r="P72" i="6"/>
  <c r="CM72" i="6"/>
  <c r="BA72" i="6"/>
  <c r="N72" i="6"/>
  <c r="JH80" i="6"/>
  <c r="IX80" i="6"/>
  <c r="IO80" i="6"/>
  <c r="HQ80" i="6"/>
  <c r="HE80" i="6"/>
  <c r="GB80" i="6"/>
  <c r="FO80" i="6"/>
  <c r="FC80" i="6"/>
  <c r="EP80" i="6"/>
  <c r="ED80" i="6"/>
  <c r="DS80" i="6"/>
  <c r="DJ80" i="6"/>
  <c r="CZ80" i="6"/>
  <c r="CO80" i="6"/>
  <c r="CF80" i="6"/>
  <c r="BW80" i="6"/>
  <c r="BM80" i="6"/>
  <c r="BC80" i="6"/>
  <c r="AT80" i="6"/>
  <c r="AK80" i="6"/>
  <c r="AB80" i="6"/>
  <c r="R80" i="6"/>
  <c r="JF80" i="6"/>
  <c r="IW80" i="6"/>
  <c r="IN80" i="6"/>
  <c r="IC80" i="6"/>
  <c r="HP80" i="6"/>
  <c r="HD80" i="6"/>
  <c r="GJ80" i="6"/>
  <c r="GA80" i="6"/>
  <c r="FN80" i="6"/>
  <c r="EZ80" i="6"/>
  <c r="EM80" i="6"/>
  <c r="EC80" i="6"/>
  <c r="DR80" i="6"/>
  <c r="DI80" i="6"/>
  <c r="CY80" i="6"/>
  <c r="CN80" i="6"/>
  <c r="CE80" i="6"/>
  <c r="BU80" i="6"/>
  <c r="BL80" i="6"/>
  <c r="BB80" i="6"/>
  <c r="AS80" i="6"/>
  <c r="AJ80" i="6"/>
  <c r="Z80" i="6"/>
  <c r="Q80" i="6"/>
  <c r="JE80" i="6"/>
  <c r="IV80" i="6"/>
  <c r="IM80" i="6"/>
  <c r="HZ80" i="6"/>
  <c r="HO80" i="6"/>
  <c r="HC80" i="6"/>
  <c r="GI80" i="6"/>
  <c r="FY80" i="6"/>
  <c r="FM80" i="6"/>
  <c r="EY80" i="6"/>
  <c r="EL80" i="6"/>
  <c r="DZ80" i="6"/>
  <c r="DQ80" i="6"/>
  <c r="CX80" i="6"/>
  <c r="CM80" i="6"/>
  <c r="CD80" i="6"/>
  <c r="BT80" i="6"/>
  <c r="BK80" i="6"/>
  <c r="BA80" i="6"/>
  <c r="AR80" i="6"/>
  <c r="AH80" i="6"/>
  <c r="Y80" i="6"/>
  <c r="P80" i="6"/>
  <c r="JD80" i="6"/>
  <c r="IT80" i="6"/>
  <c r="HX80" i="6"/>
  <c r="HM80" i="6"/>
  <c r="HB80" i="6"/>
  <c r="GS80" i="6"/>
  <c r="GH80" i="6"/>
  <c r="FV80" i="6"/>
  <c r="FJ80" i="6"/>
  <c r="EX80" i="6"/>
  <c r="EK80" i="6"/>
  <c r="DY80" i="6"/>
  <c r="DP80" i="6"/>
  <c r="DG80" i="6"/>
  <c r="CW80" i="6"/>
  <c r="CL80" i="6"/>
  <c r="CC80" i="6"/>
  <c r="BS80" i="6"/>
  <c r="BJ80" i="6"/>
  <c r="AZ80" i="6"/>
  <c r="AQ80" i="6"/>
  <c r="AG80" i="6"/>
  <c r="X80" i="6"/>
  <c r="JC80" i="6"/>
  <c r="IS80" i="6"/>
  <c r="IJ80" i="6"/>
  <c r="HW80" i="6"/>
  <c r="HL80" i="6"/>
  <c r="HA80" i="6"/>
  <c r="GP80" i="6"/>
  <c r="GG80" i="6"/>
  <c r="FU80" i="6"/>
  <c r="FG80" i="6"/>
  <c r="EW80" i="6"/>
  <c r="EJ80" i="6"/>
  <c r="DX80" i="6"/>
  <c r="DO80" i="6"/>
  <c r="DF80" i="6"/>
  <c r="CV80" i="6"/>
  <c r="CJ80" i="6"/>
  <c r="CB80" i="6"/>
  <c r="BR80" i="6"/>
  <c r="BH80" i="6"/>
  <c r="AY80" i="6"/>
  <c r="AP80" i="6"/>
  <c r="AF80" i="6"/>
  <c r="W80" i="6"/>
  <c r="JI80" i="6"/>
  <c r="IY80" i="6"/>
  <c r="IP80" i="6"/>
  <c r="IG80" i="6"/>
  <c r="HS80" i="6"/>
  <c r="HG80" i="6"/>
  <c r="GW80" i="6"/>
  <c r="GC80" i="6"/>
  <c r="FP80" i="6"/>
  <c r="FD80" i="6"/>
  <c r="EQ80" i="6"/>
  <c r="EE80" i="6"/>
  <c r="DT80" i="6"/>
  <c r="DK80" i="6"/>
  <c r="DB80" i="6"/>
  <c r="CP80" i="6"/>
  <c r="CG80" i="6"/>
  <c r="BX80" i="6"/>
  <c r="BO80" i="6"/>
  <c r="BE80" i="6"/>
  <c r="AU80" i="6"/>
  <c r="AL80" i="6"/>
  <c r="AC80" i="6"/>
  <c r="JB80" i="6"/>
  <c r="HK80" i="6"/>
  <c r="FT80" i="6"/>
  <c r="DW80" i="6"/>
  <c r="CI80" i="6"/>
  <c r="AW80" i="6"/>
  <c r="IZ80" i="6"/>
  <c r="HJ80" i="6"/>
  <c r="FS80" i="6"/>
  <c r="DV80" i="6"/>
  <c r="CH80" i="6"/>
  <c r="AV80" i="6"/>
  <c r="IR80" i="6"/>
  <c r="FF80" i="6"/>
  <c r="DN80" i="6"/>
  <c r="BZ80" i="6"/>
  <c r="AO80" i="6"/>
  <c r="IQ80" i="6"/>
  <c r="GX80" i="6"/>
  <c r="FE80" i="6"/>
  <c r="DM80" i="6"/>
  <c r="BY80" i="6"/>
  <c r="AM80" i="6"/>
  <c r="II80" i="6"/>
  <c r="GO80" i="6"/>
  <c r="ES80" i="6"/>
  <c r="BQ80" i="6"/>
  <c r="AE80" i="6"/>
  <c r="IH80" i="6"/>
  <c r="GN80" i="6"/>
  <c r="ER80" i="6"/>
  <c r="DC80" i="6"/>
  <c r="BP80" i="6"/>
  <c r="AD80" i="6"/>
  <c r="JJ80" i="6"/>
  <c r="HT80" i="6"/>
  <c r="EF80" i="6"/>
  <c r="CR80" i="6"/>
  <c r="BF80" i="6"/>
  <c r="HU80" i="6"/>
  <c r="GF80" i="6"/>
  <c r="EG80" i="6"/>
  <c r="CS80" i="6"/>
  <c r="BG80" i="6"/>
  <c r="JK80" i="6"/>
  <c r="N80" i="6"/>
  <c r="V80" i="6"/>
  <c r="JF88" i="6"/>
  <c r="IW88" i="6"/>
  <c r="IN88" i="6"/>
  <c r="IC88" i="6"/>
  <c r="HP88" i="6"/>
  <c r="HD88" i="6"/>
  <c r="GJ88" i="6"/>
  <c r="GA88" i="6"/>
  <c r="FN88" i="6"/>
  <c r="EZ88" i="6"/>
  <c r="EM88" i="6"/>
  <c r="EC88" i="6"/>
  <c r="DR88" i="6"/>
  <c r="DI88" i="6"/>
  <c r="CY88" i="6"/>
  <c r="CN88" i="6"/>
  <c r="CE88" i="6"/>
  <c r="BU88" i="6"/>
  <c r="JE88" i="6"/>
  <c r="IV88" i="6"/>
  <c r="IM88" i="6"/>
  <c r="HZ88" i="6"/>
  <c r="HO88" i="6"/>
  <c r="HC88" i="6"/>
  <c r="GI88" i="6"/>
  <c r="FY88" i="6"/>
  <c r="FM88" i="6"/>
  <c r="EY88" i="6"/>
  <c r="EL88" i="6"/>
  <c r="DZ88" i="6"/>
  <c r="DQ88" i="6"/>
  <c r="CX88" i="6"/>
  <c r="CM88" i="6"/>
  <c r="CD88" i="6"/>
  <c r="BT88" i="6"/>
  <c r="JD88" i="6"/>
  <c r="IT88" i="6"/>
  <c r="HX88" i="6"/>
  <c r="HM88" i="6"/>
  <c r="HB88" i="6"/>
  <c r="GS88" i="6"/>
  <c r="GH88" i="6"/>
  <c r="FV88" i="6"/>
  <c r="FJ88" i="6"/>
  <c r="EX88" i="6"/>
  <c r="EK88" i="6"/>
  <c r="DY88" i="6"/>
  <c r="DP88" i="6"/>
  <c r="DG88" i="6"/>
  <c r="CW88" i="6"/>
  <c r="CL88" i="6"/>
  <c r="CC88" i="6"/>
  <c r="BS88" i="6"/>
  <c r="JC88" i="6"/>
  <c r="IS88" i="6"/>
  <c r="IJ88" i="6"/>
  <c r="HW88" i="6"/>
  <c r="HL88" i="6"/>
  <c r="HA88" i="6"/>
  <c r="GP88" i="6"/>
  <c r="GG88" i="6"/>
  <c r="FU88" i="6"/>
  <c r="FG88" i="6"/>
  <c r="EW88" i="6"/>
  <c r="EJ88" i="6"/>
  <c r="DX88" i="6"/>
  <c r="DO88" i="6"/>
  <c r="DF88" i="6"/>
  <c r="CV88" i="6"/>
  <c r="CJ88" i="6"/>
  <c r="CB88" i="6"/>
  <c r="JK88" i="6"/>
  <c r="JB88" i="6"/>
  <c r="IR88" i="6"/>
  <c r="II88" i="6"/>
  <c r="HU88" i="6"/>
  <c r="HK88" i="6"/>
  <c r="GO88" i="6"/>
  <c r="GF88" i="6"/>
  <c r="FT88" i="6"/>
  <c r="FF88" i="6"/>
  <c r="ES88" i="6"/>
  <c r="EG88" i="6"/>
  <c r="DW88" i="6"/>
  <c r="DN88" i="6"/>
  <c r="CS88" i="6"/>
  <c r="CI88" i="6"/>
  <c r="BZ88" i="6"/>
  <c r="BQ88" i="6"/>
  <c r="JJ88" i="6"/>
  <c r="IZ88" i="6"/>
  <c r="IQ88" i="6"/>
  <c r="IH88" i="6"/>
  <c r="HT88" i="6"/>
  <c r="HJ88" i="6"/>
  <c r="GX88" i="6"/>
  <c r="GN88" i="6"/>
  <c r="FS88" i="6"/>
  <c r="FE88" i="6"/>
  <c r="ER88" i="6"/>
  <c r="EF88" i="6"/>
  <c r="DV88" i="6"/>
  <c r="DM88" i="6"/>
  <c r="DC88" i="6"/>
  <c r="CR88" i="6"/>
  <c r="CH88" i="6"/>
  <c r="JH88" i="6"/>
  <c r="IX88" i="6"/>
  <c r="IO88" i="6"/>
  <c r="HQ88" i="6"/>
  <c r="HE88" i="6"/>
  <c r="GB88" i="6"/>
  <c r="FO88" i="6"/>
  <c r="FC88" i="6"/>
  <c r="EP88" i="6"/>
  <c r="ED88" i="6"/>
  <c r="DS88" i="6"/>
  <c r="DJ88" i="6"/>
  <c r="CZ88" i="6"/>
  <c r="CO88" i="6"/>
  <c r="CF88" i="6"/>
  <c r="BW88" i="6"/>
  <c r="BM88" i="6"/>
  <c r="BC88" i="6"/>
  <c r="HG88" i="6"/>
  <c r="DT88" i="6"/>
  <c r="BP88" i="6"/>
  <c r="BE88" i="6"/>
  <c r="AT88" i="6"/>
  <c r="AK88" i="6"/>
  <c r="AB88" i="6"/>
  <c r="R88" i="6"/>
  <c r="GW88" i="6"/>
  <c r="DK88" i="6"/>
  <c r="BO88" i="6"/>
  <c r="BB88" i="6"/>
  <c r="AS88" i="6"/>
  <c r="AJ88" i="6"/>
  <c r="Z88" i="6"/>
  <c r="Q88" i="6"/>
  <c r="DB88" i="6"/>
  <c r="BL88" i="6"/>
  <c r="BA88" i="6"/>
  <c r="AR88" i="6"/>
  <c r="AH88" i="6"/>
  <c r="Y88" i="6"/>
  <c r="P88" i="6"/>
  <c r="JI88" i="6"/>
  <c r="GC88" i="6"/>
  <c r="CP88" i="6"/>
  <c r="BK88" i="6"/>
  <c r="AZ88" i="6"/>
  <c r="AQ88" i="6"/>
  <c r="AG88" i="6"/>
  <c r="X88" i="6"/>
  <c r="IY88" i="6"/>
  <c r="FP88" i="6"/>
  <c r="CG88" i="6"/>
  <c r="BJ88" i="6"/>
  <c r="AY88" i="6"/>
  <c r="AP88" i="6"/>
  <c r="AF88" i="6"/>
  <c r="W88" i="6"/>
  <c r="HS88" i="6"/>
  <c r="EE88" i="6"/>
  <c r="BR88" i="6"/>
  <c r="BF88" i="6"/>
  <c r="AU88" i="6"/>
  <c r="AL88" i="6"/>
  <c r="AC88" i="6"/>
  <c r="IP88" i="6"/>
  <c r="AW88" i="6"/>
  <c r="IG88" i="6"/>
  <c r="AV88" i="6"/>
  <c r="FD88" i="6"/>
  <c r="AO88" i="6"/>
  <c r="EQ88" i="6"/>
  <c r="AM88" i="6"/>
  <c r="BY88" i="6"/>
  <c r="AE88" i="6"/>
  <c r="BX88" i="6"/>
  <c r="AD88" i="6"/>
  <c r="BG88" i="6"/>
  <c r="BH88" i="6"/>
  <c r="V88" i="6"/>
  <c r="N88" i="6"/>
  <c r="JK96" i="6"/>
  <c r="JB96" i="6"/>
  <c r="IR96" i="6"/>
  <c r="II96" i="6"/>
  <c r="HU96" i="6"/>
  <c r="HK96" i="6"/>
  <c r="GO96" i="6"/>
  <c r="GF96" i="6"/>
  <c r="FT96" i="6"/>
  <c r="FF96" i="6"/>
  <c r="JC96" i="6"/>
  <c r="IS96" i="6"/>
  <c r="IJ96" i="6"/>
  <c r="HW96" i="6"/>
  <c r="HL96" i="6"/>
  <c r="HA96" i="6"/>
  <c r="GP96" i="6"/>
  <c r="GG96" i="6"/>
  <c r="FU96" i="6"/>
  <c r="FG96" i="6"/>
  <c r="EW96" i="6"/>
  <c r="EJ96" i="6"/>
  <c r="DX96" i="6"/>
  <c r="IY96" i="6"/>
  <c r="IN96" i="6"/>
  <c r="HX96" i="6"/>
  <c r="HG96" i="6"/>
  <c r="GH96" i="6"/>
  <c r="FP96" i="6"/>
  <c r="EZ96" i="6"/>
  <c r="EL96" i="6"/>
  <c r="DY96" i="6"/>
  <c r="DO96" i="6"/>
  <c r="DF96" i="6"/>
  <c r="CV96" i="6"/>
  <c r="CJ96" i="6"/>
  <c r="CB96" i="6"/>
  <c r="BR96" i="6"/>
  <c r="BH96" i="6"/>
  <c r="AY96" i="6"/>
  <c r="AP96" i="6"/>
  <c r="AF96" i="6"/>
  <c r="W96" i="6"/>
  <c r="JJ96" i="6"/>
  <c r="IX96" i="6"/>
  <c r="IM96" i="6"/>
  <c r="HT96" i="6"/>
  <c r="HE96" i="6"/>
  <c r="FO96" i="6"/>
  <c r="EY96" i="6"/>
  <c r="EK96" i="6"/>
  <c r="DW96" i="6"/>
  <c r="DN96" i="6"/>
  <c r="CS96" i="6"/>
  <c r="CI96" i="6"/>
  <c r="BZ96" i="6"/>
  <c r="BQ96" i="6"/>
  <c r="BG96" i="6"/>
  <c r="AW96" i="6"/>
  <c r="AO96" i="6"/>
  <c r="AE96" i="6"/>
  <c r="V96" i="6"/>
  <c r="JI96" i="6"/>
  <c r="IW96" i="6"/>
  <c r="HS96" i="6"/>
  <c r="HD96" i="6"/>
  <c r="GS96" i="6"/>
  <c r="GC96" i="6"/>
  <c r="FN96" i="6"/>
  <c r="EX96" i="6"/>
  <c r="EG96" i="6"/>
  <c r="DV96" i="6"/>
  <c r="DM96" i="6"/>
  <c r="DC96" i="6"/>
  <c r="CR96" i="6"/>
  <c r="CH96" i="6"/>
  <c r="BY96" i="6"/>
  <c r="BP96" i="6"/>
  <c r="BF96" i="6"/>
  <c r="AV96" i="6"/>
  <c r="AM96" i="6"/>
  <c r="AD96" i="6"/>
  <c r="JH96" i="6"/>
  <c r="IV96" i="6"/>
  <c r="IH96" i="6"/>
  <c r="HQ96" i="6"/>
  <c r="HC96" i="6"/>
  <c r="GN96" i="6"/>
  <c r="GB96" i="6"/>
  <c r="FM96" i="6"/>
  <c r="ES96" i="6"/>
  <c r="EF96" i="6"/>
  <c r="DT96" i="6"/>
  <c r="DK96" i="6"/>
  <c r="DB96" i="6"/>
  <c r="CP96" i="6"/>
  <c r="CG96" i="6"/>
  <c r="BX96" i="6"/>
  <c r="BO96" i="6"/>
  <c r="BE96" i="6"/>
  <c r="AU96" i="6"/>
  <c r="AL96" i="6"/>
  <c r="AC96" i="6"/>
  <c r="JF96" i="6"/>
  <c r="IT96" i="6"/>
  <c r="IG96" i="6"/>
  <c r="HP96" i="6"/>
  <c r="HB96" i="6"/>
  <c r="GA96" i="6"/>
  <c r="FJ96" i="6"/>
  <c r="ER96" i="6"/>
  <c r="EE96" i="6"/>
  <c r="DS96" i="6"/>
  <c r="DJ96" i="6"/>
  <c r="CZ96" i="6"/>
  <c r="CO96" i="6"/>
  <c r="CF96" i="6"/>
  <c r="BW96" i="6"/>
  <c r="BM96" i="6"/>
  <c r="BC96" i="6"/>
  <c r="AT96" i="6"/>
  <c r="AK96" i="6"/>
  <c r="AB96" i="6"/>
  <c r="R96" i="6"/>
  <c r="JE96" i="6"/>
  <c r="IQ96" i="6"/>
  <c r="HO96" i="6"/>
  <c r="GX96" i="6"/>
  <c r="FY96" i="6"/>
  <c r="FE96" i="6"/>
  <c r="EQ96" i="6"/>
  <c r="ED96" i="6"/>
  <c r="DR96" i="6"/>
  <c r="DI96" i="6"/>
  <c r="CY96" i="6"/>
  <c r="CN96" i="6"/>
  <c r="CE96" i="6"/>
  <c r="BU96" i="6"/>
  <c r="BL96" i="6"/>
  <c r="BB96" i="6"/>
  <c r="AS96" i="6"/>
  <c r="AJ96" i="6"/>
  <c r="Z96" i="6"/>
  <c r="Q96" i="6"/>
  <c r="IZ96" i="6"/>
  <c r="IO96" i="6"/>
  <c r="HZ96" i="6"/>
  <c r="HJ96" i="6"/>
  <c r="GI96" i="6"/>
  <c r="FS96" i="6"/>
  <c r="FC96" i="6"/>
  <c r="EM96" i="6"/>
  <c r="DZ96" i="6"/>
  <c r="DP96" i="6"/>
  <c r="DG96" i="6"/>
  <c r="CW96" i="6"/>
  <c r="CL96" i="6"/>
  <c r="CC96" i="6"/>
  <c r="BS96" i="6"/>
  <c r="BJ96" i="6"/>
  <c r="AZ96" i="6"/>
  <c r="AQ96" i="6"/>
  <c r="AG96" i="6"/>
  <c r="X96" i="6"/>
  <c r="IP96" i="6"/>
  <c r="EC96" i="6"/>
  <c r="BA96" i="6"/>
  <c r="IC96" i="6"/>
  <c r="DQ96" i="6"/>
  <c r="AR96" i="6"/>
  <c r="HM96" i="6"/>
  <c r="AH96" i="6"/>
  <c r="GW96" i="6"/>
  <c r="CX96" i="6"/>
  <c r="Y96" i="6"/>
  <c r="GJ96" i="6"/>
  <c r="CM96" i="6"/>
  <c r="P96" i="6"/>
  <c r="JD96" i="6"/>
  <c r="EP96" i="6"/>
  <c r="BK96" i="6"/>
  <c r="FV96" i="6"/>
  <c r="FD96" i="6"/>
  <c r="CD96" i="6"/>
  <c r="BT96" i="6"/>
  <c r="N96" i="6"/>
  <c r="JK104" i="6"/>
  <c r="JB104" i="6"/>
  <c r="IR104" i="6"/>
  <c r="II104" i="6"/>
  <c r="HU104" i="6"/>
  <c r="HK104" i="6"/>
  <c r="GO104" i="6"/>
  <c r="GF104" i="6"/>
  <c r="FT104" i="6"/>
  <c r="FF104" i="6"/>
  <c r="ES104" i="6"/>
  <c r="EG104" i="6"/>
  <c r="DW104" i="6"/>
  <c r="DN104" i="6"/>
  <c r="CS104" i="6"/>
  <c r="CI104" i="6"/>
  <c r="BZ104" i="6"/>
  <c r="BQ104" i="6"/>
  <c r="BG104" i="6"/>
  <c r="AW104" i="6"/>
  <c r="AO104" i="6"/>
  <c r="AE104" i="6"/>
  <c r="V104" i="6"/>
  <c r="JJ104" i="6"/>
  <c r="IZ104" i="6"/>
  <c r="IQ104" i="6"/>
  <c r="IH104" i="6"/>
  <c r="HT104" i="6"/>
  <c r="HJ104" i="6"/>
  <c r="GX104" i="6"/>
  <c r="GN104" i="6"/>
  <c r="FS104" i="6"/>
  <c r="FE104" i="6"/>
  <c r="ER104" i="6"/>
  <c r="EF104" i="6"/>
  <c r="DV104" i="6"/>
  <c r="DM104" i="6"/>
  <c r="DC104" i="6"/>
  <c r="CR104" i="6"/>
  <c r="CH104" i="6"/>
  <c r="BY104" i="6"/>
  <c r="BP104" i="6"/>
  <c r="BF104" i="6"/>
  <c r="AV104" i="6"/>
  <c r="AM104" i="6"/>
  <c r="AD104" i="6"/>
  <c r="JI104" i="6"/>
  <c r="IY104" i="6"/>
  <c r="IP104" i="6"/>
  <c r="IG104" i="6"/>
  <c r="HS104" i="6"/>
  <c r="HG104" i="6"/>
  <c r="GW104" i="6"/>
  <c r="GC104" i="6"/>
  <c r="FP104" i="6"/>
  <c r="FD104" i="6"/>
  <c r="EQ104" i="6"/>
  <c r="EE104" i="6"/>
  <c r="DT104" i="6"/>
  <c r="DK104" i="6"/>
  <c r="DB104" i="6"/>
  <c r="CP104" i="6"/>
  <c r="CG104" i="6"/>
  <c r="BX104" i="6"/>
  <c r="BO104" i="6"/>
  <c r="BE104" i="6"/>
  <c r="AU104" i="6"/>
  <c r="AL104" i="6"/>
  <c r="AC104" i="6"/>
  <c r="JH104" i="6"/>
  <c r="IX104" i="6"/>
  <c r="IO104" i="6"/>
  <c r="HQ104" i="6"/>
  <c r="HE104" i="6"/>
  <c r="GB104" i="6"/>
  <c r="FO104" i="6"/>
  <c r="FC104" i="6"/>
  <c r="EP104" i="6"/>
  <c r="ED104" i="6"/>
  <c r="DS104" i="6"/>
  <c r="DJ104" i="6"/>
  <c r="CZ104" i="6"/>
  <c r="CO104" i="6"/>
  <c r="CF104" i="6"/>
  <c r="BW104" i="6"/>
  <c r="BM104" i="6"/>
  <c r="BC104" i="6"/>
  <c r="AT104" i="6"/>
  <c r="AK104" i="6"/>
  <c r="AB104" i="6"/>
  <c r="R104" i="6"/>
  <c r="JF104" i="6"/>
  <c r="IW104" i="6"/>
  <c r="IN104" i="6"/>
  <c r="IC104" i="6"/>
  <c r="HP104" i="6"/>
  <c r="HD104" i="6"/>
  <c r="GJ104" i="6"/>
  <c r="GA104" i="6"/>
  <c r="FN104" i="6"/>
  <c r="EZ104" i="6"/>
  <c r="EM104" i="6"/>
  <c r="EC104" i="6"/>
  <c r="DR104" i="6"/>
  <c r="DI104" i="6"/>
  <c r="CY104" i="6"/>
  <c r="CN104" i="6"/>
  <c r="CE104" i="6"/>
  <c r="BU104" i="6"/>
  <c r="BL104" i="6"/>
  <c r="BB104" i="6"/>
  <c r="AS104" i="6"/>
  <c r="AJ104" i="6"/>
  <c r="Z104" i="6"/>
  <c r="Q104" i="6"/>
  <c r="JC104" i="6"/>
  <c r="IS104" i="6"/>
  <c r="IJ104" i="6"/>
  <c r="HW104" i="6"/>
  <c r="HL104" i="6"/>
  <c r="HA104" i="6"/>
  <c r="GP104" i="6"/>
  <c r="GG104" i="6"/>
  <c r="FU104" i="6"/>
  <c r="FG104" i="6"/>
  <c r="EW104" i="6"/>
  <c r="EJ104" i="6"/>
  <c r="DX104" i="6"/>
  <c r="DO104" i="6"/>
  <c r="DF104" i="6"/>
  <c r="CV104" i="6"/>
  <c r="CJ104" i="6"/>
  <c r="CB104" i="6"/>
  <c r="BR104" i="6"/>
  <c r="BH104" i="6"/>
  <c r="AY104" i="6"/>
  <c r="AP104" i="6"/>
  <c r="AF104" i="6"/>
  <c r="W104" i="6"/>
  <c r="IV104" i="6"/>
  <c r="HC104" i="6"/>
  <c r="FM104" i="6"/>
  <c r="DQ104" i="6"/>
  <c r="CD104" i="6"/>
  <c r="AR104" i="6"/>
  <c r="IT104" i="6"/>
  <c r="HB104" i="6"/>
  <c r="FJ104" i="6"/>
  <c r="DP104" i="6"/>
  <c r="CC104" i="6"/>
  <c r="AQ104" i="6"/>
  <c r="IM104" i="6"/>
  <c r="EY104" i="6"/>
  <c r="BT104" i="6"/>
  <c r="AH104" i="6"/>
  <c r="GS104" i="6"/>
  <c r="EX104" i="6"/>
  <c r="DG104" i="6"/>
  <c r="BS104" i="6"/>
  <c r="AG104" i="6"/>
  <c r="HZ104" i="6"/>
  <c r="GI104" i="6"/>
  <c r="EL104" i="6"/>
  <c r="CX104" i="6"/>
  <c r="BK104" i="6"/>
  <c r="Y104" i="6"/>
  <c r="HX104" i="6"/>
  <c r="GH104" i="6"/>
  <c r="EK104" i="6"/>
  <c r="CW104" i="6"/>
  <c r="BJ104" i="6"/>
  <c r="X104" i="6"/>
  <c r="JD104" i="6"/>
  <c r="HM104" i="6"/>
  <c r="FV104" i="6"/>
  <c r="DY104" i="6"/>
  <c r="CL104" i="6"/>
  <c r="AZ104" i="6"/>
  <c r="BA104" i="6"/>
  <c r="P104" i="6"/>
  <c r="JE104" i="6"/>
  <c r="HO104" i="6"/>
  <c r="CM104" i="6"/>
  <c r="FY104" i="6"/>
  <c r="DZ104" i="6"/>
  <c r="N104" i="6"/>
  <c r="JJ112" i="6"/>
  <c r="IZ112" i="6"/>
  <c r="IQ112" i="6"/>
  <c r="IH112" i="6"/>
  <c r="HT112" i="6"/>
  <c r="HJ112" i="6"/>
  <c r="GX112" i="6"/>
  <c r="GN112" i="6"/>
  <c r="FS112" i="6"/>
  <c r="FE112" i="6"/>
  <c r="ER112" i="6"/>
  <c r="EF112" i="6"/>
  <c r="DV112" i="6"/>
  <c r="DM112" i="6"/>
  <c r="DC112" i="6"/>
  <c r="CR112" i="6"/>
  <c r="CH112" i="6"/>
  <c r="BY112" i="6"/>
  <c r="BP112" i="6"/>
  <c r="BF112" i="6"/>
  <c r="AV112" i="6"/>
  <c r="AM112" i="6"/>
  <c r="AD112" i="6"/>
  <c r="JI112" i="6"/>
  <c r="IY112" i="6"/>
  <c r="IP112" i="6"/>
  <c r="IG112" i="6"/>
  <c r="HS112" i="6"/>
  <c r="HG112" i="6"/>
  <c r="GW112" i="6"/>
  <c r="GC112" i="6"/>
  <c r="FP112" i="6"/>
  <c r="FD112" i="6"/>
  <c r="EQ112" i="6"/>
  <c r="EE112" i="6"/>
  <c r="DT112" i="6"/>
  <c r="DK112" i="6"/>
  <c r="DB112" i="6"/>
  <c r="CP112" i="6"/>
  <c r="CG112" i="6"/>
  <c r="BX112" i="6"/>
  <c r="BO112" i="6"/>
  <c r="BE112" i="6"/>
  <c r="AU112" i="6"/>
  <c r="AL112" i="6"/>
  <c r="AC112" i="6"/>
  <c r="JH112" i="6"/>
  <c r="IX112" i="6"/>
  <c r="IO112" i="6"/>
  <c r="HQ112" i="6"/>
  <c r="HE112" i="6"/>
  <c r="GB112" i="6"/>
  <c r="FO112" i="6"/>
  <c r="FC112" i="6"/>
  <c r="EP112" i="6"/>
  <c r="ED112" i="6"/>
  <c r="DS112" i="6"/>
  <c r="DJ112" i="6"/>
  <c r="CZ112" i="6"/>
  <c r="CO112" i="6"/>
  <c r="CF112" i="6"/>
  <c r="BW112" i="6"/>
  <c r="BM112" i="6"/>
  <c r="BC112" i="6"/>
  <c r="AT112" i="6"/>
  <c r="AK112" i="6"/>
  <c r="AB112" i="6"/>
  <c r="R112" i="6"/>
  <c r="JF112" i="6"/>
  <c r="IW112" i="6"/>
  <c r="IN112" i="6"/>
  <c r="IC112" i="6"/>
  <c r="HP112" i="6"/>
  <c r="HD112" i="6"/>
  <c r="GJ112" i="6"/>
  <c r="GA112" i="6"/>
  <c r="FN112" i="6"/>
  <c r="EZ112" i="6"/>
  <c r="EM112" i="6"/>
  <c r="EC112" i="6"/>
  <c r="DR112" i="6"/>
  <c r="DI112" i="6"/>
  <c r="CY112" i="6"/>
  <c r="CN112" i="6"/>
  <c r="CE112" i="6"/>
  <c r="BU112" i="6"/>
  <c r="BL112" i="6"/>
  <c r="BB112" i="6"/>
  <c r="AS112" i="6"/>
  <c r="AJ112" i="6"/>
  <c r="Z112" i="6"/>
  <c r="Q112" i="6"/>
  <c r="JE112" i="6"/>
  <c r="IV112" i="6"/>
  <c r="IM112" i="6"/>
  <c r="HZ112" i="6"/>
  <c r="HO112" i="6"/>
  <c r="HC112" i="6"/>
  <c r="GI112" i="6"/>
  <c r="FY112" i="6"/>
  <c r="FM112" i="6"/>
  <c r="EY112" i="6"/>
  <c r="EL112" i="6"/>
  <c r="DZ112" i="6"/>
  <c r="DQ112" i="6"/>
  <c r="CX112" i="6"/>
  <c r="CM112" i="6"/>
  <c r="CD112" i="6"/>
  <c r="BT112" i="6"/>
  <c r="BK112" i="6"/>
  <c r="BA112" i="6"/>
  <c r="AR112" i="6"/>
  <c r="AH112" i="6"/>
  <c r="Y112" i="6"/>
  <c r="P112" i="6"/>
  <c r="JK112" i="6"/>
  <c r="JB112" i="6"/>
  <c r="IR112" i="6"/>
  <c r="II112" i="6"/>
  <c r="HU112" i="6"/>
  <c r="HK112" i="6"/>
  <c r="GO112" i="6"/>
  <c r="GF112" i="6"/>
  <c r="FT112" i="6"/>
  <c r="FF112" i="6"/>
  <c r="ES112" i="6"/>
  <c r="EG112" i="6"/>
  <c r="DW112" i="6"/>
  <c r="DN112" i="6"/>
  <c r="CS112" i="6"/>
  <c r="CI112" i="6"/>
  <c r="BZ112" i="6"/>
  <c r="BQ112" i="6"/>
  <c r="BG112" i="6"/>
  <c r="AW112" i="6"/>
  <c r="AO112" i="6"/>
  <c r="AE112" i="6"/>
  <c r="V112" i="6"/>
  <c r="IT112" i="6"/>
  <c r="HB112" i="6"/>
  <c r="FJ112" i="6"/>
  <c r="DP112" i="6"/>
  <c r="CC112" i="6"/>
  <c r="AQ112" i="6"/>
  <c r="IS112" i="6"/>
  <c r="HA112" i="6"/>
  <c r="FG112" i="6"/>
  <c r="DO112" i="6"/>
  <c r="CB112" i="6"/>
  <c r="AP112" i="6"/>
  <c r="GS112" i="6"/>
  <c r="EX112" i="6"/>
  <c r="DG112" i="6"/>
  <c r="BS112" i="6"/>
  <c r="AG112" i="6"/>
  <c r="IJ112" i="6"/>
  <c r="GP112" i="6"/>
  <c r="EW112" i="6"/>
  <c r="DF112" i="6"/>
  <c r="BR112" i="6"/>
  <c r="AF112" i="6"/>
  <c r="HX112" i="6"/>
  <c r="GH112" i="6"/>
  <c r="EK112" i="6"/>
  <c r="CW112" i="6"/>
  <c r="BJ112" i="6"/>
  <c r="X112" i="6"/>
  <c r="JC112" i="6"/>
  <c r="HL112" i="6"/>
  <c r="FU112" i="6"/>
  <c r="DX112" i="6"/>
  <c r="CJ112" i="6"/>
  <c r="AY112" i="6"/>
  <c r="CV112" i="6"/>
  <c r="JD112" i="6"/>
  <c r="CL112" i="6"/>
  <c r="HW112" i="6"/>
  <c r="BH112" i="6"/>
  <c r="HM112" i="6"/>
  <c r="AZ112" i="6"/>
  <c r="GG112" i="6"/>
  <c r="W112" i="6"/>
  <c r="FV112" i="6"/>
  <c r="DY112" i="6"/>
  <c r="EJ112" i="6"/>
  <c r="N112" i="6"/>
  <c r="JD120" i="6"/>
  <c r="IT120" i="6"/>
  <c r="HX120" i="6"/>
  <c r="HM120" i="6"/>
  <c r="HB120" i="6"/>
  <c r="GS120" i="6"/>
  <c r="GH120" i="6"/>
  <c r="FV120" i="6"/>
  <c r="FJ120" i="6"/>
  <c r="EX120" i="6"/>
  <c r="EK120" i="6"/>
  <c r="DY120" i="6"/>
  <c r="DP120" i="6"/>
  <c r="DG120" i="6"/>
  <c r="CW120" i="6"/>
  <c r="CL120" i="6"/>
  <c r="CC120" i="6"/>
  <c r="BS120" i="6"/>
  <c r="BJ120" i="6"/>
  <c r="AZ120" i="6"/>
  <c r="AQ120" i="6"/>
  <c r="AG120" i="6"/>
  <c r="X120" i="6"/>
  <c r="JC120" i="6"/>
  <c r="IS120" i="6"/>
  <c r="IJ120" i="6"/>
  <c r="HW120" i="6"/>
  <c r="HL120" i="6"/>
  <c r="HA120" i="6"/>
  <c r="GP120" i="6"/>
  <c r="GG120" i="6"/>
  <c r="FU120" i="6"/>
  <c r="FG120" i="6"/>
  <c r="EW120" i="6"/>
  <c r="EJ120" i="6"/>
  <c r="DX120" i="6"/>
  <c r="DO120" i="6"/>
  <c r="DF120" i="6"/>
  <c r="CV120" i="6"/>
  <c r="CJ120" i="6"/>
  <c r="CB120" i="6"/>
  <c r="BR120" i="6"/>
  <c r="BH120" i="6"/>
  <c r="AY120" i="6"/>
  <c r="AP120" i="6"/>
  <c r="AF120" i="6"/>
  <c r="W120" i="6"/>
  <c r="JK120" i="6"/>
  <c r="JB120" i="6"/>
  <c r="IR120" i="6"/>
  <c r="II120" i="6"/>
  <c r="HU120" i="6"/>
  <c r="HK120" i="6"/>
  <c r="GO120" i="6"/>
  <c r="GF120" i="6"/>
  <c r="FT120" i="6"/>
  <c r="FF120" i="6"/>
  <c r="ES120" i="6"/>
  <c r="EG120" i="6"/>
  <c r="DW120" i="6"/>
  <c r="DN120" i="6"/>
  <c r="CS120" i="6"/>
  <c r="CI120" i="6"/>
  <c r="BZ120" i="6"/>
  <c r="BQ120" i="6"/>
  <c r="BG120" i="6"/>
  <c r="AW120" i="6"/>
  <c r="AO120" i="6"/>
  <c r="AE120" i="6"/>
  <c r="V120" i="6"/>
  <c r="JJ120" i="6"/>
  <c r="IZ120" i="6"/>
  <c r="IQ120" i="6"/>
  <c r="IH120" i="6"/>
  <c r="HT120" i="6"/>
  <c r="HJ120" i="6"/>
  <c r="GX120" i="6"/>
  <c r="GN120" i="6"/>
  <c r="FS120" i="6"/>
  <c r="FE120" i="6"/>
  <c r="ER120" i="6"/>
  <c r="EF120" i="6"/>
  <c r="DV120" i="6"/>
  <c r="DM120" i="6"/>
  <c r="DC120" i="6"/>
  <c r="CR120" i="6"/>
  <c r="CH120" i="6"/>
  <c r="BY120" i="6"/>
  <c r="BP120" i="6"/>
  <c r="BF120" i="6"/>
  <c r="AV120" i="6"/>
  <c r="AM120" i="6"/>
  <c r="AD120" i="6"/>
  <c r="JI120" i="6"/>
  <c r="IY120" i="6"/>
  <c r="IP120" i="6"/>
  <c r="IG120" i="6"/>
  <c r="HS120" i="6"/>
  <c r="HG120" i="6"/>
  <c r="GW120" i="6"/>
  <c r="GC120" i="6"/>
  <c r="FP120" i="6"/>
  <c r="FD120" i="6"/>
  <c r="EQ120" i="6"/>
  <c r="EE120" i="6"/>
  <c r="DT120" i="6"/>
  <c r="DK120" i="6"/>
  <c r="DB120" i="6"/>
  <c r="CP120" i="6"/>
  <c r="CG120" i="6"/>
  <c r="BX120" i="6"/>
  <c r="BO120" i="6"/>
  <c r="BE120" i="6"/>
  <c r="AU120" i="6"/>
  <c r="AL120" i="6"/>
  <c r="AC120" i="6"/>
  <c r="JE120" i="6"/>
  <c r="IV120" i="6"/>
  <c r="IM120" i="6"/>
  <c r="HZ120" i="6"/>
  <c r="HO120" i="6"/>
  <c r="HC120" i="6"/>
  <c r="GI120" i="6"/>
  <c r="FY120" i="6"/>
  <c r="FM120" i="6"/>
  <c r="EY120" i="6"/>
  <c r="EL120" i="6"/>
  <c r="DZ120" i="6"/>
  <c r="DQ120" i="6"/>
  <c r="CX120" i="6"/>
  <c r="CM120" i="6"/>
  <c r="CD120" i="6"/>
  <c r="BT120" i="6"/>
  <c r="BK120" i="6"/>
  <c r="BA120" i="6"/>
  <c r="AR120" i="6"/>
  <c r="AH120" i="6"/>
  <c r="Y120" i="6"/>
  <c r="P120" i="6"/>
  <c r="JH120" i="6"/>
  <c r="HQ120" i="6"/>
  <c r="GB120" i="6"/>
  <c r="ED120" i="6"/>
  <c r="CO120" i="6"/>
  <c r="BC120" i="6"/>
  <c r="R120" i="6"/>
  <c r="JF120" i="6"/>
  <c r="HP120" i="6"/>
  <c r="GA120" i="6"/>
  <c r="EC120" i="6"/>
  <c r="CN120" i="6"/>
  <c r="BB120" i="6"/>
  <c r="Q120" i="6"/>
  <c r="IX120" i="6"/>
  <c r="HE120" i="6"/>
  <c r="FO120" i="6"/>
  <c r="DS120" i="6"/>
  <c r="CF120" i="6"/>
  <c r="AT120" i="6"/>
  <c r="IW120" i="6"/>
  <c r="HD120" i="6"/>
  <c r="FN120" i="6"/>
  <c r="DR120" i="6"/>
  <c r="CE120" i="6"/>
  <c r="AS120" i="6"/>
  <c r="IO120" i="6"/>
  <c r="FC120" i="6"/>
  <c r="DJ120" i="6"/>
  <c r="BW120" i="6"/>
  <c r="AK120" i="6"/>
  <c r="IC120" i="6"/>
  <c r="GJ120" i="6"/>
  <c r="EM120" i="6"/>
  <c r="CY120" i="6"/>
  <c r="BL120" i="6"/>
  <c r="Z120" i="6"/>
  <c r="DI120" i="6"/>
  <c r="CZ120" i="6"/>
  <c r="IN120" i="6"/>
  <c r="BU120" i="6"/>
  <c r="BM120" i="6"/>
  <c r="AJ120" i="6"/>
  <c r="EP120" i="6"/>
  <c r="EZ120" i="6"/>
  <c r="AB120" i="6"/>
  <c r="N120" i="6"/>
  <c r="JD128" i="6"/>
  <c r="IT128" i="6"/>
  <c r="HX128" i="6"/>
  <c r="HM128" i="6"/>
  <c r="HB128" i="6"/>
  <c r="GS128" i="6"/>
  <c r="GH128" i="6"/>
  <c r="FV128" i="6"/>
  <c r="FJ128" i="6"/>
  <c r="EX128" i="6"/>
  <c r="EK128" i="6"/>
  <c r="DY128" i="6"/>
  <c r="DP128" i="6"/>
  <c r="DG128" i="6"/>
  <c r="CW128" i="6"/>
  <c r="CL128" i="6"/>
  <c r="CC128" i="6"/>
  <c r="BS128" i="6"/>
  <c r="BJ128" i="6"/>
  <c r="AZ128" i="6"/>
  <c r="AQ128" i="6"/>
  <c r="AG128" i="6"/>
  <c r="X128" i="6"/>
  <c r="JC128" i="6"/>
  <c r="IS128" i="6"/>
  <c r="IJ128" i="6"/>
  <c r="HW128" i="6"/>
  <c r="HL128" i="6"/>
  <c r="HA128" i="6"/>
  <c r="GP128" i="6"/>
  <c r="GG128" i="6"/>
  <c r="FU128" i="6"/>
  <c r="FG128" i="6"/>
  <c r="EW128" i="6"/>
  <c r="EJ128" i="6"/>
  <c r="DX128" i="6"/>
  <c r="DO128" i="6"/>
  <c r="DF128" i="6"/>
  <c r="CV128" i="6"/>
  <c r="CJ128" i="6"/>
  <c r="CB128" i="6"/>
  <c r="BR128" i="6"/>
  <c r="BH128" i="6"/>
  <c r="AY128" i="6"/>
  <c r="AP128" i="6"/>
  <c r="AF128" i="6"/>
  <c r="W128" i="6"/>
  <c r="JK128" i="6"/>
  <c r="JB128" i="6"/>
  <c r="IR128" i="6"/>
  <c r="II128" i="6"/>
  <c r="HU128" i="6"/>
  <c r="HK128" i="6"/>
  <c r="GO128" i="6"/>
  <c r="GF128" i="6"/>
  <c r="FT128" i="6"/>
  <c r="FF128" i="6"/>
  <c r="ES128" i="6"/>
  <c r="EG128" i="6"/>
  <c r="DW128" i="6"/>
  <c r="DN128" i="6"/>
  <c r="CS128" i="6"/>
  <c r="CI128" i="6"/>
  <c r="BZ128" i="6"/>
  <c r="BQ128" i="6"/>
  <c r="BG128" i="6"/>
  <c r="AW128" i="6"/>
  <c r="AO128" i="6"/>
  <c r="AE128" i="6"/>
  <c r="V128" i="6"/>
  <c r="JJ128" i="6"/>
  <c r="IZ128" i="6"/>
  <c r="IQ128" i="6"/>
  <c r="IH128" i="6"/>
  <c r="HT128" i="6"/>
  <c r="HJ128" i="6"/>
  <c r="GX128" i="6"/>
  <c r="GN128" i="6"/>
  <c r="FS128" i="6"/>
  <c r="FE128" i="6"/>
  <c r="ER128" i="6"/>
  <c r="EF128" i="6"/>
  <c r="DV128" i="6"/>
  <c r="DM128" i="6"/>
  <c r="DC128" i="6"/>
  <c r="CR128" i="6"/>
  <c r="CH128" i="6"/>
  <c r="BY128" i="6"/>
  <c r="BP128" i="6"/>
  <c r="BF128" i="6"/>
  <c r="AV128" i="6"/>
  <c r="AM128" i="6"/>
  <c r="AD128" i="6"/>
  <c r="JI128" i="6"/>
  <c r="IY128" i="6"/>
  <c r="IP128" i="6"/>
  <c r="IG128" i="6"/>
  <c r="HS128" i="6"/>
  <c r="HG128" i="6"/>
  <c r="GW128" i="6"/>
  <c r="GC128" i="6"/>
  <c r="FP128" i="6"/>
  <c r="FD128" i="6"/>
  <c r="EQ128" i="6"/>
  <c r="EE128" i="6"/>
  <c r="DT128" i="6"/>
  <c r="DK128" i="6"/>
  <c r="DB128" i="6"/>
  <c r="CP128" i="6"/>
  <c r="CG128" i="6"/>
  <c r="BX128" i="6"/>
  <c r="BO128" i="6"/>
  <c r="BE128" i="6"/>
  <c r="AU128" i="6"/>
  <c r="AL128" i="6"/>
  <c r="AC128" i="6"/>
  <c r="JH128" i="6"/>
  <c r="IX128" i="6"/>
  <c r="IO128" i="6"/>
  <c r="HQ128" i="6"/>
  <c r="HE128" i="6"/>
  <c r="GB128" i="6"/>
  <c r="FO128" i="6"/>
  <c r="FC128" i="6"/>
  <c r="EP128" i="6"/>
  <c r="ED128" i="6"/>
  <c r="DS128" i="6"/>
  <c r="DJ128" i="6"/>
  <c r="CZ128" i="6"/>
  <c r="CO128" i="6"/>
  <c r="CF128" i="6"/>
  <c r="BW128" i="6"/>
  <c r="BM128" i="6"/>
  <c r="BC128" i="6"/>
  <c r="AT128" i="6"/>
  <c r="AK128" i="6"/>
  <c r="AB128" i="6"/>
  <c r="R128" i="6"/>
  <c r="JE128" i="6"/>
  <c r="IV128" i="6"/>
  <c r="IM128" i="6"/>
  <c r="HZ128" i="6"/>
  <c r="HO128" i="6"/>
  <c r="HC128" i="6"/>
  <c r="GI128" i="6"/>
  <c r="FY128" i="6"/>
  <c r="FM128" i="6"/>
  <c r="EY128" i="6"/>
  <c r="EL128" i="6"/>
  <c r="DZ128" i="6"/>
  <c r="DQ128" i="6"/>
  <c r="CX128" i="6"/>
  <c r="CM128" i="6"/>
  <c r="CD128" i="6"/>
  <c r="BT128" i="6"/>
  <c r="BK128" i="6"/>
  <c r="BA128" i="6"/>
  <c r="AR128" i="6"/>
  <c r="AH128" i="6"/>
  <c r="Y128" i="6"/>
  <c r="P128" i="6"/>
  <c r="IN128" i="6"/>
  <c r="EZ128" i="6"/>
  <c r="BU128" i="6"/>
  <c r="IC128" i="6"/>
  <c r="EM128" i="6"/>
  <c r="BL128" i="6"/>
  <c r="HP128" i="6"/>
  <c r="EC128" i="6"/>
  <c r="BB128" i="6"/>
  <c r="HD128" i="6"/>
  <c r="DR128" i="6"/>
  <c r="AS128" i="6"/>
  <c r="DI128" i="6"/>
  <c r="AJ128" i="6"/>
  <c r="IW128" i="6"/>
  <c r="FN128" i="6"/>
  <c r="CE128" i="6"/>
  <c r="JF128" i="6"/>
  <c r="GJ128" i="6"/>
  <c r="GA128" i="6"/>
  <c r="CY128" i="6"/>
  <c r="Q128" i="6"/>
  <c r="CN128" i="6"/>
  <c r="Z128" i="6"/>
  <c r="N128" i="6"/>
  <c r="JF136" i="6"/>
  <c r="IW136" i="6"/>
  <c r="IN136" i="6"/>
  <c r="IC136" i="6"/>
  <c r="HP136" i="6"/>
  <c r="HD136" i="6"/>
  <c r="GJ136" i="6"/>
  <c r="GA136" i="6"/>
  <c r="FN136" i="6"/>
  <c r="EZ136" i="6"/>
  <c r="EM136" i="6"/>
  <c r="EC136" i="6"/>
  <c r="DR136" i="6"/>
  <c r="DI136" i="6"/>
  <c r="CY136" i="6"/>
  <c r="CN136" i="6"/>
  <c r="CE136" i="6"/>
  <c r="BU136" i="6"/>
  <c r="BL136" i="6"/>
  <c r="BB136" i="6"/>
  <c r="AS136" i="6"/>
  <c r="AJ136" i="6"/>
  <c r="Z136" i="6"/>
  <c r="Q136" i="6"/>
  <c r="JE136" i="6"/>
  <c r="IV136" i="6"/>
  <c r="IM136" i="6"/>
  <c r="HZ136" i="6"/>
  <c r="HO136" i="6"/>
  <c r="HC136" i="6"/>
  <c r="GI136" i="6"/>
  <c r="FY136" i="6"/>
  <c r="FM136" i="6"/>
  <c r="EY136" i="6"/>
  <c r="EL136" i="6"/>
  <c r="DZ136" i="6"/>
  <c r="DQ136" i="6"/>
  <c r="CX136" i="6"/>
  <c r="CM136" i="6"/>
  <c r="CD136" i="6"/>
  <c r="BT136" i="6"/>
  <c r="BK136" i="6"/>
  <c r="BA136" i="6"/>
  <c r="AR136" i="6"/>
  <c r="AH136" i="6"/>
  <c r="Y136" i="6"/>
  <c r="P136" i="6"/>
  <c r="JD136" i="6"/>
  <c r="IT136" i="6"/>
  <c r="HX136" i="6"/>
  <c r="HM136" i="6"/>
  <c r="HB136" i="6"/>
  <c r="GS136" i="6"/>
  <c r="GH136" i="6"/>
  <c r="FV136" i="6"/>
  <c r="FJ136" i="6"/>
  <c r="EX136" i="6"/>
  <c r="EK136" i="6"/>
  <c r="DY136" i="6"/>
  <c r="DP136" i="6"/>
  <c r="DG136" i="6"/>
  <c r="CW136" i="6"/>
  <c r="CL136" i="6"/>
  <c r="CC136" i="6"/>
  <c r="BS136" i="6"/>
  <c r="BJ136" i="6"/>
  <c r="AZ136" i="6"/>
  <c r="AQ136" i="6"/>
  <c r="AG136" i="6"/>
  <c r="X136" i="6"/>
  <c r="JC136" i="6"/>
  <c r="IS136" i="6"/>
  <c r="IJ136" i="6"/>
  <c r="HW136" i="6"/>
  <c r="HL136" i="6"/>
  <c r="HA136" i="6"/>
  <c r="GP136" i="6"/>
  <c r="GG136" i="6"/>
  <c r="FU136" i="6"/>
  <c r="FG136" i="6"/>
  <c r="EW136" i="6"/>
  <c r="EJ136" i="6"/>
  <c r="DX136" i="6"/>
  <c r="DO136" i="6"/>
  <c r="DF136" i="6"/>
  <c r="CV136" i="6"/>
  <c r="CJ136" i="6"/>
  <c r="CB136" i="6"/>
  <c r="BR136" i="6"/>
  <c r="BH136" i="6"/>
  <c r="AY136" i="6"/>
  <c r="AP136" i="6"/>
  <c r="AF136" i="6"/>
  <c r="W136" i="6"/>
  <c r="JK136" i="6"/>
  <c r="JB136" i="6"/>
  <c r="IR136" i="6"/>
  <c r="II136" i="6"/>
  <c r="HU136" i="6"/>
  <c r="HK136" i="6"/>
  <c r="GO136" i="6"/>
  <c r="GF136" i="6"/>
  <c r="FT136" i="6"/>
  <c r="FF136" i="6"/>
  <c r="ES136" i="6"/>
  <c r="EG136" i="6"/>
  <c r="DW136" i="6"/>
  <c r="DN136" i="6"/>
  <c r="CS136" i="6"/>
  <c r="CI136" i="6"/>
  <c r="BZ136" i="6"/>
  <c r="BQ136" i="6"/>
  <c r="BG136" i="6"/>
  <c r="AW136" i="6"/>
  <c r="AO136" i="6"/>
  <c r="AE136" i="6"/>
  <c r="V136" i="6"/>
  <c r="JJ136" i="6"/>
  <c r="IZ136" i="6"/>
  <c r="IQ136" i="6"/>
  <c r="IH136" i="6"/>
  <c r="HT136" i="6"/>
  <c r="HJ136" i="6"/>
  <c r="GX136" i="6"/>
  <c r="GN136" i="6"/>
  <c r="FS136" i="6"/>
  <c r="FE136" i="6"/>
  <c r="ER136" i="6"/>
  <c r="EF136" i="6"/>
  <c r="DV136" i="6"/>
  <c r="DM136" i="6"/>
  <c r="DC136" i="6"/>
  <c r="CR136" i="6"/>
  <c r="CH136" i="6"/>
  <c r="BY136" i="6"/>
  <c r="BP136" i="6"/>
  <c r="BF136" i="6"/>
  <c r="AV136" i="6"/>
  <c r="AM136" i="6"/>
  <c r="AD136" i="6"/>
  <c r="JH136" i="6"/>
  <c r="IX136" i="6"/>
  <c r="IO136" i="6"/>
  <c r="HQ136" i="6"/>
  <c r="HE136" i="6"/>
  <c r="GB136" i="6"/>
  <c r="FO136" i="6"/>
  <c r="FC136" i="6"/>
  <c r="EP136" i="6"/>
  <c r="ED136" i="6"/>
  <c r="DS136" i="6"/>
  <c r="DJ136" i="6"/>
  <c r="CZ136" i="6"/>
  <c r="CO136" i="6"/>
  <c r="CF136" i="6"/>
  <c r="BW136" i="6"/>
  <c r="BM136" i="6"/>
  <c r="BC136" i="6"/>
  <c r="AT136" i="6"/>
  <c r="AK136" i="6"/>
  <c r="AB136" i="6"/>
  <c r="R136" i="6"/>
  <c r="IG136" i="6"/>
  <c r="EQ136" i="6"/>
  <c r="BO136" i="6"/>
  <c r="HS136" i="6"/>
  <c r="EE136" i="6"/>
  <c r="BE136" i="6"/>
  <c r="HG136" i="6"/>
  <c r="DT136" i="6"/>
  <c r="AU136" i="6"/>
  <c r="GW136" i="6"/>
  <c r="DK136" i="6"/>
  <c r="AL136" i="6"/>
  <c r="DB136" i="6"/>
  <c r="AC136" i="6"/>
  <c r="JI136" i="6"/>
  <c r="GC136" i="6"/>
  <c r="CP136" i="6"/>
  <c r="IP136" i="6"/>
  <c r="FD136" i="6"/>
  <c r="BX136" i="6"/>
  <c r="IY136" i="6"/>
  <c r="FP136" i="6"/>
  <c r="CG136" i="6"/>
  <c r="N136" i="6"/>
  <c r="JI144" i="6"/>
  <c r="IY144" i="6"/>
  <c r="IP144" i="6"/>
  <c r="IG144" i="6"/>
  <c r="HS144" i="6"/>
  <c r="HG144" i="6"/>
  <c r="GW144" i="6"/>
  <c r="GC144" i="6"/>
  <c r="FP144" i="6"/>
  <c r="FD144" i="6"/>
  <c r="EQ144" i="6"/>
  <c r="EE144" i="6"/>
  <c r="DT144" i="6"/>
  <c r="DK144" i="6"/>
  <c r="DB144" i="6"/>
  <c r="CP144" i="6"/>
  <c r="CG144" i="6"/>
  <c r="BX144" i="6"/>
  <c r="BO144" i="6"/>
  <c r="BE144" i="6"/>
  <c r="AU144" i="6"/>
  <c r="AL144" i="6"/>
  <c r="AC144" i="6"/>
  <c r="JH144" i="6"/>
  <c r="IX144" i="6"/>
  <c r="IO144" i="6"/>
  <c r="HQ144" i="6"/>
  <c r="HE144" i="6"/>
  <c r="GB144" i="6"/>
  <c r="FO144" i="6"/>
  <c r="FC144" i="6"/>
  <c r="EP144" i="6"/>
  <c r="ED144" i="6"/>
  <c r="DS144" i="6"/>
  <c r="DJ144" i="6"/>
  <c r="CZ144" i="6"/>
  <c r="CO144" i="6"/>
  <c r="CF144" i="6"/>
  <c r="BW144" i="6"/>
  <c r="BM144" i="6"/>
  <c r="BC144" i="6"/>
  <c r="AT144" i="6"/>
  <c r="AK144" i="6"/>
  <c r="AB144" i="6"/>
  <c r="R144" i="6"/>
  <c r="JF144" i="6"/>
  <c r="IW144" i="6"/>
  <c r="IN144" i="6"/>
  <c r="IC144" i="6"/>
  <c r="HP144" i="6"/>
  <c r="HD144" i="6"/>
  <c r="GJ144" i="6"/>
  <c r="GA144" i="6"/>
  <c r="FN144" i="6"/>
  <c r="EZ144" i="6"/>
  <c r="EM144" i="6"/>
  <c r="EC144" i="6"/>
  <c r="DR144" i="6"/>
  <c r="DI144" i="6"/>
  <c r="CY144" i="6"/>
  <c r="CN144" i="6"/>
  <c r="CE144" i="6"/>
  <c r="BU144" i="6"/>
  <c r="BL144" i="6"/>
  <c r="BB144" i="6"/>
  <c r="AS144" i="6"/>
  <c r="AJ144" i="6"/>
  <c r="Z144" i="6"/>
  <c r="Q144" i="6"/>
  <c r="JE144" i="6"/>
  <c r="IV144" i="6"/>
  <c r="IM144" i="6"/>
  <c r="HZ144" i="6"/>
  <c r="HO144" i="6"/>
  <c r="HC144" i="6"/>
  <c r="GI144" i="6"/>
  <c r="FY144" i="6"/>
  <c r="FM144" i="6"/>
  <c r="EY144" i="6"/>
  <c r="EL144" i="6"/>
  <c r="DZ144" i="6"/>
  <c r="DQ144" i="6"/>
  <c r="CX144" i="6"/>
  <c r="CM144" i="6"/>
  <c r="CD144" i="6"/>
  <c r="BT144" i="6"/>
  <c r="BK144" i="6"/>
  <c r="BA144" i="6"/>
  <c r="AR144" i="6"/>
  <c r="AH144" i="6"/>
  <c r="Y144" i="6"/>
  <c r="P144" i="6"/>
  <c r="JD144" i="6"/>
  <c r="IT144" i="6"/>
  <c r="HX144" i="6"/>
  <c r="HM144" i="6"/>
  <c r="HB144" i="6"/>
  <c r="GS144" i="6"/>
  <c r="GH144" i="6"/>
  <c r="FV144" i="6"/>
  <c r="FJ144" i="6"/>
  <c r="EX144" i="6"/>
  <c r="EK144" i="6"/>
  <c r="DY144" i="6"/>
  <c r="DP144" i="6"/>
  <c r="DG144" i="6"/>
  <c r="CW144" i="6"/>
  <c r="CL144" i="6"/>
  <c r="CC144" i="6"/>
  <c r="BS144" i="6"/>
  <c r="BJ144" i="6"/>
  <c r="AZ144" i="6"/>
  <c r="AQ144" i="6"/>
  <c r="AG144" i="6"/>
  <c r="X144" i="6"/>
  <c r="JJ144" i="6"/>
  <c r="IZ144" i="6"/>
  <c r="IQ144" i="6"/>
  <c r="IH144" i="6"/>
  <c r="HT144" i="6"/>
  <c r="HJ144" i="6"/>
  <c r="GX144" i="6"/>
  <c r="GN144" i="6"/>
  <c r="FS144" i="6"/>
  <c r="FE144" i="6"/>
  <c r="ER144" i="6"/>
  <c r="EF144" i="6"/>
  <c r="DV144" i="6"/>
  <c r="DM144" i="6"/>
  <c r="DC144" i="6"/>
  <c r="CR144" i="6"/>
  <c r="CH144" i="6"/>
  <c r="BY144" i="6"/>
  <c r="BP144" i="6"/>
  <c r="BF144" i="6"/>
  <c r="AV144" i="6"/>
  <c r="AM144" i="6"/>
  <c r="AD144" i="6"/>
  <c r="IS144" i="6"/>
  <c r="HA144" i="6"/>
  <c r="FG144" i="6"/>
  <c r="DO144" i="6"/>
  <c r="CB144" i="6"/>
  <c r="AP144" i="6"/>
  <c r="IR144" i="6"/>
  <c r="FF144" i="6"/>
  <c r="DN144" i="6"/>
  <c r="BZ144" i="6"/>
  <c r="AO144" i="6"/>
  <c r="IJ144" i="6"/>
  <c r="GP144" i="6"/>
  <c r="EW144" i="6"/>
  <c r="DF144" i="6"/>
  <c r="BR144" i="6"/>
  <c r="AF144" i="6"/>
  <c r="II144" i="6"/>
  <c r="GO144" i="6"/>
  <c r="ES144" i="6"/>
  <c r="BQ144" i="6"/>
  <c r="AE144" i="6"/>
  <c r="HW144" i="6"/>
  <c r="GG144" i="6"/>
  <c r="EJ144" i="6"/>
  <c r="CV144" i="6"/>
  <c r="BH144" i="6"/>
  <c r="W144" i="6"/>
  <c r="JK144" i="6"/>
  <c r="HU144" i="6"/>
  <c r="GF144" i="6"/>
  <c r="EG144" i="6"/>
  <c r="CS144" i="6"/>
  <c r="BG144" i="6"/>
  <c r="V144" i="6"/>
  <c r="JB144" i="6"/>
  <c r="HK144" i="6"/>
  <c r="FT144" i="6"/>
  <c r="DW144" i="6"/>
  <c r="CI144" i="6"/>
  <c r="AW144" i="6"/>
  <c r="FU144" i="6"/>
  <c r="DX144" i="6"/>
  <c r="CJ144" i="6"/>
  <c r="AY144" i="6"/>
  <c r="HL144" i="6"/>
  <c r="JC144" i="6"/>
  <c r="N144" i="6"/>
  <c r="JK152" i="6"/>
  <c r="JB152" i="6"/>
  <c r="IR152" i="6"/>
  <c r="II152" i="6"/>
  <c r="HU152" i="6"/>
  <c r="HK152" i="6"/>
  <c r="GO152" i="6"/>
  <c r="GF152" i="6"/>
  <c r="FT152" i="6"/>
  <c r="FF152" i="6"/>
  <c r="ES152" i="6"/>
  <c r="EG152" i="6"/>
  <c r="DW152" i="6"/>
  <c r="DN152" i="6"/>
  <c r="CS152" i="6"/>
  <c r="CI152" i="6"/>
  <c r="BZ152" i="6"/>
  <c r="BQ152" i="6"/>
  <c r="BG152" i="6"/>
  <c r="AW152" i="6"/>
  <c r="AO152" i="6"/>
  <c r="AE152" i="6"/>
  <c r="JJ152" i="6"/>
  <c r="IZ152" i="6"/>
  <c r="IQ152" i="6"/>
  <c r="IH152" i="6"/>
  <c r="JI152" i="6"/>
  <c r="IY152" i="6"/>
  <c r="IP152" i="6"/>
  <c r="JH152" i="6"/>
  <c r="IX152" i="6"/>
  <c r="IO152" i="6"/>
  <c r="JF152" i="6"/>
  <c r="IW152" i="6"/>
  <c r="IN152" i="6"/>
  <c r="IC152" i="6"/>
  <c r="JC152" i="6"/>
  <c r="IS152" i="6"/>
  <c r="IJ152" i="6"/>
  <c r="HW152" i="6"/>
  <c r="HL152" i="6"/>
  <c r="HA152" i="6"/>
  <c r="GP152" i="6"/>
  <c r="GG152" i="6"/>
  <c r="FU152" i="6"/>
  <c r="FG152" i="6"/>
  <c r="EW152" i="6"/>
  <c r="EJ152" i="6"/>
  <c r="DX152" i="6"/>
  <c r="DO152" i="6"/>
  <c r="IG152" i="6"/>
  <c r="HO152" i="6"/>
  <c r="GX152" i="6"/>
  <c r="FY152" i="6"/>
  <c r="FE152" i="6"/>
  <c r="EP152" i="6"/>
  <c r="DZ152" i="6"/>
  <c r="DM152" i="6"/>
  <c r="DB152" i="6"/>
  <c r="CO152" i="6"/>
  <c r="CE152" i="6"/>
  <c r="BT152" i="6"/>
  <c r="BJ152" i="6"/>
  <c r="AY152" i="6"/>
  <c r="AM152" i="6"/>
  <c r="AC152" i="6"/>
  <c r="HM152" i="6"/>
  <c r="GW152" i="6"/>
  <c r="GJ152" i="6"/>
  <c r="FV152" i="6"/>
  <c r="FD152" i="6"/>
  <c r="EM152" i="6"/>
  <c r="DY152" i="6"/>
  <c r="DK152" i="6"/>
  <c r="CZ152" i="6"/>
  <c r="CN152" i="6"/>
  <c r="CD152" i="6"/>
  <c r="BS152" i="6"/>
  <c r="BH152" i="6"/>
  <c r="AV152" i="6"/>
  <c r="AL152" i="6"/>
  <c r="AB152" i="6"/>
  <c r="R152" i="6"/>
  <c r="JE152" i="6"/>
  <c r="HZ152" i="6"/>
  <c r="HJ152" i="6"/>
  <c r="GI152" i="6"/>
  <c r="FS152" i="6"/>
  <c r="FC152" i="6"/>
  <c r="EL152" i="6"/>
  <c r="DV152" i="6"/>
  <c r="DJ152" i="6"/>
  <c r="CY152" i="6"/>
  <c r="CM152" i="6"/>
  <c r="CC152" i="6"/>
  <c r="BR152" i="6"/>
  <c r="BF152" i="6"/>
  <c r="AU152" i="6"/>
  <c r="AK152" i="6"/>
  <c r="Z152" i="6"/>
  <c r="Q152" i="6"/>
  <c r="JD152" i="6"/>
  <c r="HX152" i="6"/>
  <c r="HG152" i="6"/>
  <c r="GH152" i="6"/>
  <c r="FP152" i="6"/>
  <c r="EZ152" i="6"/>
  <c r="EK152" i="6"/>
  <c r="DT152" i="6"/>
  <c r="DI152" i="6"/>
  <c r="CX152" i="6"/>
  <c r="CL152" i="6"/>
  <c r="CB152" i="6"/>
  <c r="BP152" i="6"/>
  <c r="BE152" i="6"/>
  <c r="AT152" i="6"/>
  <c r="AJ152" i="6"/>
  <c r="Y152" i="6"/>
  <c r="P152" i="6"/>
  <c r="IV152" i="6"/>
  <c r="HT152" i="6"/>
  <c r="HE152" i="6"/>
  <c r="FO152" i="6"/>
  <c r="EY152" i="6"/>
  <c r="EF152" i="6"/>
  <c r="DS152" i="6"/>
  <c r="CW152" i="6"/>
  <c r="CJ152" i="6"/>
  <c r="BY152" i="6"/>
  <c r="BO152" i="6"/>
  <c r="BC152" i="6"/>
  <c r="AS152" i="6"/>
  <c r="AH152" i="6"/>
  <c r="X152" i="6"/>
  <c r="HP152" i="6"/>
  <c r="HB152" i="6"/>
  <c r="GA152" i="6"/>
  <c r="FJ152" i="6"/>
  <c r="EQ152" i="6"/>
  <c r="EC152" i="6"/>
  <c r="DP152" i="6"/>
  <c r="DC152" i="6"/>
  <c r="CP152" i="6"/>
  <c r="CF152" i="6"/>
  <c r="BU152" i="6"/>
  <c r="BK152" i="6"/>
  <c r="AZ152" i="6"/>
  <c r="AP152" i="6"/>
  <c r="AD152" i="6"/>
  <c r="GS152" i="6"/>
  <c r="EE152" i="6"/>
  <c r="CH152" i="6"/>
  <c r="AR152" i="6"/>
  <c r="GN152" i="6"/>
  <c r="ED152" i="6"/>
  <c r="CG152" i="6"/>
  <c r="AQ152" i="6"/>
  <c r="IT152" i="6"/>
  <c r="GC152" i="6"/>
  <c r="DR152" i="6"/>
  <c r="BX152" i="6"/>
  <c r="AG152" i="6"/>
  <c r="IM152" i="6"/>
  <c r="GB152" i="6"/>
  <c r="DQ152" i="6"/>
  <c r="BW152" i="6"/>
  <c r="AF152" i="6"/>
  <c r="HS152" i="6"/>
  <c r="FN152" i="6"/>
  <c r="DG152" i="6"/>
  <c r="BM152" i="6"/>
  <c r="W152" i="6"/>
  <c r="HQ152" i="6"/>
  <c r="FM152" i="6"/>
  <c r="DF152" i="6"/>
  <c r="BL152" i="6"/>
  <c r="V152" i="6"/>
  <c r="HC152" i="6"/>
  <c r="ER152" i="6"/>
  <c r="CR152" i="6"/>
  <c r="BA152" i="6"/>
  <c r="CV152" i="6"/>
  <c r="BB152" i="6"/>
  <c r="EX152" i="6"/>
  <c r="HD152" i="6"/>
  <c r="N152" i="6"/>
  <c r="JD160" i="6"/>
  <c r="IT160" i="6"/>
  <c r="HX160" i="6"/>
  <c r="HM160" i="6"/>
  <c r="HB160" i="6"/>
  <c r="GS160" i="6"/>
  <c r="GH160" i="6"/>
  <c r="FV160" i="6"/>
  <c r="FJ160" i="6"/>
  <c r="EX160" i="6"/>
  <c r="EK160" i="6"/>
  <c r="DY160" i="6"/>
  <c r="DP160" i="6"/>
  <c r="DG160" i="6"/>
  <c r="CW160" i="6"/>
  <c r="CL160" i="6"/>
  <c r="CC160" i="6"/>
  <c r="BS160" i="6"/>
  <c r="BJ160" i="6"/>
  <c r="AZ160" i="6"/>
  <c r="AQ160" i="6"/>
  <c r="AG160" i="6"/>
  <c r="X160" i="6"/>
  <c r="JC160" i="6"/>
  <c r="IS160" i="6"/>
  <c r="IJ160" i="6"/>
  <c r="HW160" i="6"/>
  <c r="HL160" i="6"/>
  <c r="HA160" i="6"/>
  <c r="GP160" i="6"/>
  <c r="GG160" i="6"/>
  <c r="FU160" i="6"/>
  <c r="FG160" i="6"/>
  <c r="EW160" i="6"/>
  <c r="EJ160" i="6"/>
  <c r="DX160" i="6"/>
  <c r="DO160" i="6"/>
  <c r="DF160" i="6"/>
  <c r="CV160" i="6"/>
  <c r="CJ160" i="6"/>
  <c r="CB160" i="6"/>
  <c r="BR160" i="6"/>
  <c r="BH160" i="6"/>
  <c r="AY160" i="6"/>
  <c r="AP160" i="6"/>
  <c r="AF160" i="6"/>
  <c r="W160" i="6"/>
  <c r="JK160" i="6"/>
  <c r="JB160" i="6"/>
  <c r="IR160" i="6"/>
  <c r="II160" i="6"/>
  <c r="HU160" i="6"/>
  <c r="HK160" i="6"/>
  <c r="GO160" i="6"/>
  <c r="GF160" i="6"/>
  <c r="FT160" i="6"/>
  <c r="FF160" i="6"/>
  <c r="ES160" i="6"/>
  <c r="EG160" i="6"/>
  <c r="DW160" i="6"/>
  <c r="DN160" i="6"/>
  <c r="CS160" i="6"/>
  <c r="CI160" i="6"/>
  <c r="BZ160" i="6"/>
  <c r="BQ160" i="6"/>
  <c r="BG160" i="6"/>
  <c r="AW160" i="6"/>
  <c r="AO160" i="6"/>
  <c r="AE160" i="6"/>
  <c r="V160" i="6"/>
  <c r="JJ160" i="6"/>
  <c r="IZ160" i="6"/>
  <c r="IQ160" i="6"/>
  <c r="IH160" i="6"/>
  <c r="HT160" i="6"/>
  <c r="HJ160" i="6"/>
  <c r="GX160" i="6"/>
  <c r="GN160" i="6"/>
  <c r="FS160" i="6"/>
  <c r="FE160" i="6"/>
  <c r="ER160" i="6"/>
  <c r="EF160" i="6"/>
  <c r="DV160" i="6"/>
  <c r="DM160" i="6"/>
  <c r="DC160" i="6"/>
  <c r="CR160" i="6"/>
  <c r="CH160" i="6"/>
  <c r="BY160" i="6"/>
  <c r="BP160" i="6"/>
  <c r="BF160" i="6"/>
  <c r="AV160" i="6"/>
  <c r="AM160" i="6"/>
  <c r="AD160" i="6"/>
  <c r="JI160" i="6"/>
  <c r="IY160" i="6"/>
  <c r="IP160" i="6"/>
  <c r="IG160" i="6"/>
  <c r="HS160" i="6"/>
  <c r="HG160" i="6"/>
  <c r="GW160" i="6"/>
  <c r="GC160" i="6"/>
  <c r="FP160" i="6"/>
  <c r="FD160" i="6"/>
  <c r="EQ160" i="6"/>
  <c r="EE160" i="6"/>
  <c r="DT160" i="6"/>
  <c r="DK160" i="6"/>
  <c r="DB160" i="6"/>
  <c r="CP160" i="6"/>
  <c r="CG160" i="6"/>
  <c r="BX160" i="6"/>
  <c r="BO160" i="6"/>
  <c r="BE160" i="6"/>
  <c r="AU160" i="6"/>
  <c r="AL160" i="6"/>
  <c r="AC160" i="6"/>
  <c r="JE160" i="6"/>
  <c r="IV160" i="6"/>
  <c r="IM160" i="6"/>
  <c r="HZ160" i="6"/>
  <c r="HO160" i="6"/>
  <c r="HC160" i="6"/>
  <c r="GI160" i="6"/>
  <c r="FY160" i="6"/>
  <c r="FM160" i="6"/>
  <c r="EY160" i="6"/>
  <c r="EL160" i="6"/>
  <c r="DZ160" i="6"/>
  <c r="DQ160" i="6"/>
  <c r="CX160" i="6"/>
  <c r="CM160" i="6"/>
  <c r="CD160" i="6"/>
  <c r="BT160" i="6"/>
  <c r="BK160" i="6"/>
  <c r="BA160" i="6"/>
  <c r="AR160" i="6"/>
  <c r="AH160" i="6"/>
  <c r="Y160" i="6"/>
  <c r="P160" i="6"/>
  <c r="JH160" i="6"/>
  <c r="HQ160" i="6"/>
  <c r="GB160" i="6"/>
  <c r="ED160" i="6"/>
  <c r="CO160" i="6"/>
  <c r="BC160" i="6"/>
  <c r="R160" i="6"/>
  <c r="JF160" i="6"/>
  <c r="HP160" i="6"/>
  <c r="GA160" i="6"/>
  <c r="EC160" i="6"/>
  <c r="CN160" i="6"/>
  <c r="BB160" i="6"/>
  <c r="Q160" i="6"/>
  <c r="IX160" i="6"/>
  <c r="HE160" i="6"/>
  <c r="FO160" i="6"/>
  <c r="DS160" i="6"/>
  <c r="CF160" i="6"/>
  <c r="AT160" i="6"/>
  <c r="IW160" i="6"/>
  <c r="HD160" i="6"/>
  <c r="FN160" i="6"/>
  <c r="DR160" i="6"/>
  <c r="CE160" i="6"/>
  <c r="AS160" i="6"/>
  <c r="IO160" i="6"/>
  <c r="FC160" i="6"/>
  <c r="DJ160" i="6"/>
  <c r="BW160" i="6"/>
  <c r="AK160" i="6"/>
  <c r="IN160" i="6"/>
  <c r="EZ160" i="6"/>
  <c r="DI160" i="6"/>
  <c r="BU160" i="6"/>
  <c r="AJ160" i="6"/>
  <c r="IC160" i="6"/>
  <c r="GJ160" i="6"/>
  <c r="EM160" i="6"/>
  <c r="CY160" i="6"/>
  <c r="BL160" i="6"/>
  <c r="Z160" i="6"/>
  <c r="BM160" i="6"/>
  <c r="AB160" i="6"/>
  <c r="CZ160" i="6"/>
  <c r="EP160" i="6"/>
  <c r="N160" i="6"/>
  <c r="JF168" i="6"/>
  <c r="IW168" i="6"/>
  <c r="IN168" i="6"/>
  <c r="IC168" i="6"/>
  <c r="HP168" i="6"/>
  <c r="HD168" i="6"/>
  <c r="GJ168" i="6"/>
  <c r="GA168" i="6"/>
  <c r="JE168" i="6"/>
  <c r="IV168" i="6"/>
  <c r="IM168" i="6"/>
  <c r="HZ168" i="6"/>
  <c r="JD168" i="6"/>
  <c r="IT168" i="6"/>
  <c r="HX168" i="6"/>
  <c r="HM168" i="6"/>
  <c r="JK168" i="6"/>
  <c r="JB168" i="6"/>
  <c r="JH168" i="6"/>
  <c r="IX168" i="6"/>
  <c r="IO168" i="6"/>
  <c r="HQ168" i="6"/>
  <c r="HE168" i="6"/>
  <c r="IZ168" i="6"/>
  <c r="IH168" i="6"/>
  <c r="HK168" i="6"/>
  <c r="GW168" i="6"/>
  <c r="GI168" i="6"/>
  <c r="FV168" i="6"/>
  <c r="FJ168" i="6"/>
  <c r="EX168" i="6"/>
  <c r="EK168" i="6"/>
  <c r="DY168" i="6"/>
  <c r="DP168" i="6"/>
  <c r="DG168" i="6"/>
  <c r="CW168" i="6"/>
  <c r="CL168" i="6"/>
  <c r="CC168" i="6"/>
  <c r="BS168" i="6"/>
  <c r="BJ168" i="6"/>
  <c r="AZ168" i="6"/>
  <c r="AQ168" i="6"/>
  <c r="AG168" i="6"/>
  <c r="X168" i="6"/>
  <c r="IY168" i="6"/>
  <c r="IG168" i="6"/>
  <c r="HJ168" i="6"/>
  <c r="GH168" i="6"/>
  <c r="FU168" i="6"/>
  <c r="FG168" i="6"/>
  <c r="EW168" i="6"/>
  <c r="EJ168" i="6"/>
  <c r="DX168" i="6"/>
  <c r="DO168" i="6"/>
  <c r="DF168" i="6"/>
  <c r="CV168" i="6"/>
  <c r="CJ168" i="6"/>
  <c r="CB168" i="6"/>
  <c r="BR168" i="6"/>
  <c r="BH168" i="6"/>
  <c r="AY168" i="6"/>
  <c r="AP168" i="6"/>
  <c r="AF168" i="6"/>
  <c r="W168" i="6"/>
  <c r="IS168" i="6"/>
  <c r="HW168" i="6"/>
  <c r="HG168" i="6"/>
  <c r="GS168" i="6"/>
  <c r="GG168" i="6"/>
  <c r="FT168" i="6"/>
  <c r="FF168" i="6"/>
  <c r="ES168" i="6"/>
  <c r="EG168" i="6"/>
  <c r="DW168" i="6"/>
  <c r="DN168" i="6"/>
  <c r="CS168" i="6"/>
  <c r="CI168" i="6"/>
  <c r="BZ168" i="6"/>
  <c r="BQ168" i="6"/>
  <c r="BG168" i="6"/>
  <c r="AW168" i="6"/>
  <c r="AO168" i="6"/>
  <c r="AE168" i="6"/>
  <c r="V168" i="6"/>
  <c r="IR168" i="6"/>
  <c r="HU168" i="6"/>
  <c r="HC168" i="6"/>
  <c r="GP168" i="6"/>
  <c r="GF168" i="6"/>
  <c r="FS168" i="6"/>
  <c r="FE168" i="6"/>
  <c r="ER168" i="6"/>
  <c r="EF168" i="6"/>
  <c r="DV168" i="6"/>
  <c r="DM168" i="6"/>
  <c r="DC168" i="6"/>
  <c r="CR168" i="6"/>
  <c r="CH168" i="6"/>
  <c r="BY168" i="6"/>
  <c r="BP168" i="6"/>
  <c r="BF168" i="6"/>
  <c r="AV168" i="6"/>
  <c r="AM168" i="6"/>
  <c r="AD168" i="6"/>
  <c r="IQ168" i="6"/>
  <c r="HT168" i="6"/>
  <c r="HB168" i="6"/>
  <c r="GO168" i="6"/>
  <c r="FP168" i="6"/>
  <c r="FD168" i="6"/>
  <c r="EQ168" i="6"/>
  <c r="EE168" i="6"/>
  <c r="DT168" i="6"/>
  <c r="DK168" i="6"/>
  <c r="DB168" i="6"/>
  <c r="CP168" i="6"/>
  <c r="CG168" i="6"/>
  <c r="BX168" i="6"/>
  <c r="BO168" i="6"/>
  <c r="BE168" i="6"/>
  <c r="AU168" i="6"/>
  <c r="AL168" i="6"/>
  <c r="AC168" i="6"/>
  <c r="JC168" i="6"/>
  <c r="II168" i="6"/>
  <c r="HL168" i="6"/>
  <c r="GX168" i="6"/>
  <c r="FY168" i="6"/>
  <c r="FM168" i="6"/>
  <c r="EY168" i="6"/>
  <c r="EL168" i="6"/>
  <c r="DZ168" i="6"/>
  <c r="DQ168" i="6"/>
  <c r="CX168" i="6"/>
  <c r="CM168" i="6"/>
  <c r="CD168" i="6"/>
  <c r="BT168" i="6"/>
  <c r="BK168" i="6"/>
  <c r="BA168" i="6"/>
  <c r="AR168" i="6"/>
  <c r="AH168" i="6"/>
  <c r="Y168" i="6"/>
  <c r="P168" i="6"/>
  <c r="HA168" i="6"/>
  <c r="FC168" i="6"/>
  <c r="DJ168" i="6"/>
  <c r="BW168" i="6"/>
  <c r="AK168" i="6"/>
  <c r="EZ168" i="6"/>
  <c r="DI168" i="6"/>
  <c r="BU168" i="6"/>
  <c r="AJ168" i="6"/>
  <c r="JJ168" i="6"/>
  <c r="GN168" i="6"/>
  <c r="EP168" i="6"/>
  <c r="CZ168" i="6"/>
  <c r="BM168" i="6"/>
  <c r="AB168" i="6"/>
  <c r="JI168" i="6"/>
  <c r="EM168" i="6"/>
  <c r="CY168" i="6"/>
  <c r="BL168" i="6"/>
  <c r="Z168" i="6"/>
  <c r="IP168" i="6"/>
  <c r="GC168" i="6"/>
  <c r="ED168" i="6"/>
  <c r="CO168" i="6"/>
  <c r="BC168" i="6"/>
  <c r="R168" i="6"/>
  <c r="HO168" i="6"/>
  <c r="FN168" i="6"/>
  <c r="DR168" i="6"/>
  <c r="CE168" i="6"/>
  <c r="AS168" i="6"/>
  <c r="EC168" i="6"/>
  <c r="DS168" i="6"/>
  <c r="CN168" i="6"/>
  <c r="CF168" i="6"/>
  <c r="IJ168" i="6"/>
  <c r="BB168" i="6"/>
  <c r="HS168" i="6"/>
  <c r="AT168" i="6"/>
  <c r="FO168" i="6"/>
  <c r="GB168" i="6"/>
  <c r="Q168" i="6"/>
  <c r="N168" i="6"/>
  <c r="JJ176" i="6"/>
  <c r="IZ176" i="6"/>
  <c r="IQ176" i="6"/>
  <c r="IH176" i="6"/>
  <c r="HT176" i="6"/>
  <c r="HJ176" i="6"/>
  <c r="GX176" i="6"/>
  <c r="GN176" i="6"/>
  <c r="FS176" i="6"/>
  <c r="FE176" i="6"/>
  <c r="ER176" i="6"/>
  <c r="EF176" i="6"/>
  <c r="DV176" i="6"/>
  <c r="DM176" i="6"/>
  <c r="DC176" i="6"/>
  <c r="CR176" i="6"/>
  <c r="CH176" i="6"/>
  <c r="BY176" i="6"/>
  <c r="BP176" i="6"/>
  <c r="BF176" i="6"/>
  <c r="AV176" i="6"/>
  <c r="AM176" i="6"/>
  <c r="AD176" i="6"/>
  <c r="JH176" i="6"/>
  <c r="IX176" i="6"/>
  <c r="IO176" i="6"/>
  <c r="HQ176" i="6"/>
  <c r="HE176" i="6"/>
  <c r="GB176" i="6"/>
  <c r="FO176" i="6"/>
  <c r="FC176" i="6"/>
  <c r="EP176" i="6"/>
  <c r="ED176" i="6"/>
  <c r="DS176" i="6"/>
  <c r="DJ176" i="6"/>
  <c r="CZ176" i="6"/>
  <c r="CO176" i="6"/>
  <c r="CF176" i="6"/>
  <c r="BW176" i="6"/>
  <c r="BM176" i="6"/>
  <c r="BC176" i="6"/>
  <c r="AT176" i="6"/>
  <c r="AK176" i="6"/>
  <c r="AB176" i="6"/>
  <c r="R176" i="6"/>
  <c r="JF176" i="6"/>
  <c r="IW176" i="6"/>
  <c r="IN176" i="6"/>
  <c r="IC176" i="6"/>
  <c r="HP176" i="6"/>
  <c r="HD176" i="6"/>
  <c r="GJ176" i="6"/>
  <c r="GA176" i="6"/>
  <c r="FN176" i="6"/>
  <c r="EZ176" i="6"/>
  <c r="EM176" i="6"/>
  <c r="EC176" i="6"/>
  <c r="DR176" i="6"/>
  <c r="DI176" i="6"/>
  <c r="CY176" i="6"/>
  <c r="CN176" i="6"/>
  <c r="CE176" i="6"/>
  <c r="BU176" i="6"/>
  <c r="BL176" i="6"/>
  <c r="BB176" i="6"/>
  <c r="AS176" i="6"/>
  <c r="AJ176" i="6"/>
  <c r="Z176" i="6"/>
  <c r="Q176" i="6"/>
  <c r="JD176" i="6"/>
  <c r="IT176" i="6"/>
  <c r="HX176" i="6"/>
  <c r="HM176" i="6"/>
  <c r="HB176" i="6"/>
  <c r="GS176" i="6"/>
  <c r="GH176" i="6"/>
  <c r="FV176" i="6"/>
  <c r="FJ176" i="6"/>
  <c r="EX176" i="6"/>
  <c r="EK176" i="6"/>
  <c r="DY176" i="6"/>
  <c r="DP176" i="6"/>
  <c r="DG176" i="6"/>
  <c r="CW176" i="6"/>
  <c r="CL176" i="6"/>
  <c r="CC176" i="6"/>
  <c r="BS176" i="6"/>
  <c r="BJ176" i="6"/>
  <c r="AZ176" i="6"/>
  <c r="AQ176" i="6"/>
  <c r="AG176" i="6"/>
  <c r="X176" i="6"/>
  <c r="JE176" i="6"/>
  <c r="IM176" i="6"/>
  <c r="HO176" i="6"/>
  <c r="FY176" i="6"/>
  <c r="EY176" i="6"/>
  <c r="DZ176" i="6"/>
  <c r="CM176" i="6"/>
  <c r="BT176" i="6"/>
  <c r="BA176" i="6"/>
  <c r="AH176" i="6"/>
  <c r="P176" i="6"/>
  <c r="JC176" i="6"/>
  <c r="IJ176" i="6"/>
  <c r="HL176" i="6"/>
  <c r="GP176" i="6"/>
  <c r="FU176" i="6"/>
  <c r="EW176" i="6"/>
  <c r="DX176" i="6"/>
  <c r="DF176" i="6"/>
  <c r="CJ176" i="6"/>
  <c r="BR176" i="6"/>
  <c r="AY176" i="6"/>
  <c r="AF176" i="6"/>
  <c r="JB176" i="6"/>
  <c r="II176" i="6"/>
  <c r="HK176" i="6"/>
  <c r="GO176" i="6"/>
  <c r="FT176" i="6"/>
  <c r="ES176" i="6"/>
  <c r="DW176" i="6"/>
  <c r="CI176" i="6"/>
  <c r="BQ176" i="6"/>
  <c r="AW176" i="6"/>
  <c r="AE176" i="6"/>
  <c r="IY176" i="6"/>
  <c r="IG176" i="6"/>
  <c r="HG176" i="6"/>
  <c r="FP176" i="6"/>
  <c r="EQ176" i="6"/>
  <c r="DT176" i="6"/>
  <c r="DB176" i="6"/>
  <c r="CG176" i="6"/>
  <c r="BO176" i="6"/>
  <c r="AU176" i="6"/>
  <c r="AC176" i="6"/>
  <c r="IV176" i="6"/>
  <c r="HZ176" i="6"/>
  <c r="HC176" i="6"/>
  <c r="GI176" i="6"/>
  <c r="FM176" i="6"/>
  <c r="EL176" i="6"/>
  <c r="DQ176" i="6"/>
  <c r="CX176" i="6"/>
  <c r="CD176" i="6"/>
  <c r="BK176" i="6"/>
  <c r="AR176" i="6"/>
  <c r="Y176" i="6"/>
  <c r="JI176" i="6"/>
  <c r="IP176" i="6"/>
  <c r="HS176" i="6"/>
  <c r="GW176" i="6"/>
  <c r="GC176" i="6"/>
  <c r="FD176" i="6"/>
  <c r="EE176" i="6"/>
  <c r="DK176" i="6"/>
  <c r="CP176" i="6"/>
  <c r="BX176" i="6"/>
  <c r="BE176" i="6"/>
  <c r="AL176" i="6"/>
  <c r="IS176" i="6"/>
  <c r="FG176" i="6"/>
  <c r="CB176" i="6"/>
  <c r="IR176" i="6"/>
  <c r="FF176" i="6"/>
  <c r="BZ176" i="6"/>
  <c r="HW176" i="6"/>
  <c r="EJ176" i="6"/>
  <c r="BH176" i="6"/>
  <c r="HU176" i="6"/>
  <c r="EG176" i="6"/>
  <c r="BG176" i="6"/>
  <c r="HA176" i="6"/>
  <c r="DO176" i="6"/>
  <c r="AP176" i="6"/>
  <c r="JK176" i="6"/>
  <c r="GF176" i="6"/>
  <c r="CS176" i="6"/>
  <c r="V176" i="6"/>
  <c r="GG176" i="6"/>
  <c r="DN176" i="6"/>
  <c r="CV176" i="6"/>
  <c r="AO176" i="6"/>
  <c r="W176" i="6"/>
  <c r="N176" i="6"/>
  <c r="JK184" i="6"/>
  <c r="JB184" i="6"/>
  <c r="IR184" i="6"/>
  <c r="II184" i="6"/>
  <c r="HU184" i="6"/>
  <c r="HK184" i="6"/>
  <c r="GO184" i="6"/>
  <c r="GF184" i="6"/>
  <c r="FT184" i="6"/>
  <c r="FF184" i="6"/>
  <c r="ES184" i="6"/>
  <c r="EG184" i="6"/>
  <c r="DW184" i="6"/>
  <c r="DN184" i="6"/>
  <c r="CS184" i="6"/>
  <c r="CI184" i="6"/>
  <c r="BZ184" i="6"/>
  <c r="BQ184" i="6"/>
  <c r="BG184" i="6"/>
  <c r="AW184" i="6"/>
  <c r="AO184" i="6"/>
  <c r="AE184" i="6"/>
  <c r="V184" i="6"/>
  <c r="JJ184" i="6"/>
  <c r="IZ184" i="6"/>
  <c r="IQ184" i="6"/>
  <c r="IH184" i="6"/>
  <c r="HT184" i="6"/>
  <c r="HJ184" i="6"/>
  <c r="GX184" i="6"/>
  <c r="GN184" i="6"/>
  <c r="FS184" i="6"/>
  <c r="FE184" i="6"/>
  <c r="ER184" i="6"/>
  <c r="EF184" i="6"/>
  <c r="DV184" i="6"/>
  <c r="DM184" i="6"/>
  <c r="DC184" i="6"/>
  <c r="CR184" i="6"/>
  <c r="CH184" i="6"/>
  <c r="BY184" i="6"/>
  <c r="BP184" i="6"/>
  <c r="BF184" i="6"/>
  <c r="AV184" i="6"/>
  <c r="AM184" i="6"/>
  <c r="AD184" i="6"/>
  <c r="JI184" i="6"/>
  <c r="IY184" i="6"/>
  <c r="IP184" i="6"/>
  <c r="IG184" i="6"/>
  <c r="HS184" i="6"/>
  <c r="HG184" i="6"/>
  <c r="GW184" i="6"/>
  <c r="GC184" i="6"/>
  <c r="FP184" i="6"/>
  <c r="FD184" i="6"/>
  <c r="EQ184" i="6"/>
  <c r="EE184" i="6"/>
  <c r="DT184" i="6"/>
  <c r="DK184" i="6"/>
  <c r="DB184" i="6"/>
  <c r="CP184" i="6"/>
  <c r="CG184" i="6"/>
  <c r="BX184" i="6"/>
  <c r="BO184" i="6"/>
  <c r="BE184" i="6"/>
  <c r="AU184" i="6"/>
  <c r="AL184" i="6"/>
  <c r="AC184" i="6"/>
  <c r="JH184" i="6"/>
  <c r="IX184" i="6"/>
  <c r="IO184" i="6"/>
  <c r="HQ184" i="6"/>
  <c r="HE184" i="6"/>
  <c r="GB184" i="6"/>
  <c r="FO184" i="6"/>
  <c r="FC184" i="6"/>
  <c r="EP184" i="6"/>
  <c r="ED184" i="6"/>
  <c r="DS184" i="6"/>
  <c r="DJ184" i="6"/>
  <c r="CZ184" i="6"/>
  <c r="CO184" i="6"/>
  <c r="CF184" i="6"/>
  <c r="BW184" i="6"/>
  <c r="BM184" i="6"/>
  <c r="BC184" i="6"/>
  <c r="AT184" i="6"/>
  <c r="AK184" i="6"/>
  <c r="AB184" i="6"/>
  <c r="R184" i="6"/>
  <c r="JF184" i="6"/>
  <c r="IW184" i="6"/>
  <c r="IN184" i="6"/>
  <c r="IC184" i="6"/>
  <c r="HP184" i="6"/>
  <c r="HD184" i="6"/>
  <c r="GJ184" i="6"/>
  <c r="GA184" i="6"/>
  <c r="FN184" i="6"/>
  <c r="EZ184" i="6"/>
  <c r="EM184" i="6"/>
  <c r="EC184" i="6"/>
  <c r="DR184" i="6"/>
  <c r="DI184" i="6"/>
  <c r="CY184" i="6"/>
  <c r="CN184" i="6"/>
  <c r="CE184" i="6"/>
  <c r="BU184" i="6"/>
  <c r="BL184" i="6"/>
  <c r="BB184" i="6"/>
  <c r="AS184" i="6"/>
  <c r="AJ184" i="6"/>
  <c r="Z184" i="6"/>
  <c r="Q184" i="6"/>
  <c r="JE184" i="6"/>
  <c r="IV184" i="6"/>
  <c r="IM184" i="6"/>
  <c r="HZ184" i="6"/>
  <c r="HO184" i="6"/>
  <c r="HC184" i="6"/>
  <c r="GI184" i="6"/>
  <c r="FY184" i="6"/>
  <c r="FM184" i="6"/>
  <c r="EY184" i="6"/>
  <c r="EL184" i="6"/>
  <c r="DZ184" i="6"/>
  <c r="DQ184" i="6"/>
  <c r="CX184" i="6"/>
  <c r="CM184" i="6"/>
  <c r="CD184" i="6"/>
  <c r="BT184" i="6"/>
  <c r="BK184" i="6"/>
  <c r="BA184" i="6"/>
  <c r="AR184" i="6"/>
  <c r="AH184" i="6"/>
  <c r="Y184" i="6"/>
  <c r="P184" i="6"/>
  <c r="JC184" i="6"/>
  <c r="IS184" i="6"/>
  <c r="IJ184" i="6"/>
  <c r="HW184" i="6"/>
  <c r="HL184" i="6"/>
  <c r="HA184" i="6"/>
  <c r="GP184" i="6"/>
  <c r="GG184" i="6"/>
  <c r="FU184" i="6"/>
  <c r="FG184" i="6"/>
  <c r="EW184" i="6"/>
  <c r="EJ184" i="6"/>
  <c r="DX184" i="6"/>
  <c r="DO184" i="6"/>
  <c r="DF184" i="6"/>
  <c r="CV184" i="6"/>
  <c r="CJ184" i="6"/>
  <c r="CB184" i="6"/>
  <c r="BR184" i="6"/>
  <c r="BH184" i="6"/>
  <c r="AY184" i="6"/>
  <c r="AP184" i="6"/>
  <c r="AF184" i="6"/>
  <c r="W184" i="6"/>
  <c r="IT184" i="6"/>
  <c r="FJ184" i="6"/>
  <c r="CC184" i="6"/>
  <c r="EX184" i="6"/>
  <c r="BS184" i="6"/>
  <c r="HX184" i="6"/>
  <c r="EK184" i="6"/>
  <c r="BJ184" i="6"/>
  <c r="HM184" i="6"/>
  <c r="DY184" i="6"/>
  <c r="AZ184" i="6"/>
  <c r="HB184" i="6"/>
  <c r="DP184" i="6"/>
  <c r="AQ184" i="6"/>
  <c r="GS184" i="6"/>
  <c r="DG184" i="6"/>
  <c r="AG184" i="6"/>
  <c r="GH184" i="6"/>
  <c r="CW184" i="6"/>
  <c r="X184" i="6"/>
  <c r="JD184" i="6"/>
  <c r="FV184" i="6"/>
  <c r="CL184" i="6"/>
  <c r="N184" i="6"/>
  <c r="JH192" i="6"/>
  <c r="IX192" i="6"/>
  <c r="IO192" i="6"/>
  <c r="HQ192" i="6"/>
  <c r="HE192" i="6"/>
  <c r="GB192" i="6"/>
  <c r="FO192" i="6"/>
  <c r="FC192" i="6"/>
  <c r="EP192" i="6"/>
  <c r="ED192" i="6"/>
  <c r="DS192" i="6"/>
  <c r="DJ192" i="6"/>
  <c r="CZ192" i="6"/>
  <c r="CO192" i="6"/>
  <c r="CF192" i="6"/>
  <c r="BW192" i="6"/>
  <c r="BM192" i="6"/>
  <c r="BC192" i="6"/>
  <c r="AT192" i="6"/>
  <c r="AK192" i="6"/>
  <c r="AB192" i="6"/>
  <c r="R192" i="6"/>
  <c r="JF192" i="6"/>
  <c r="IW192" i="6"/>
  <c r="IN192" i="6"/>
  <c r="IC192" i="6"/>
  <c r="HP192" i="6"/>
  <c r="HD192" i="6"/>
  <c r="GJ192" i="6"/>
  <c r="GA192" i="6"/>
  <c r="FN192" i="6"/>
  <c r="EZ192" i="6"/>
  <c r="EM192" i="6"/>
  <c r="EC192" i="6"/>
  <c r="DR192" i="6"/>
  <c r="DI192" i="6"/>
  <c r="CY192" i="6"/>
  <c r="CN192" i="6"/>
  <c r="CE192" i="6"/>
  <c r="BU192" i="6"/>
  <c r="BL192" i="6"/>
  <c r="BB192" i="6"/>
  <c r="AS192" i="6"/>
  <c r="AJ192" i="6"/>
  <c r="Z192" i="6"/>
  <c r="Q192" i="6"/>
  <c r="JE192" i="6"/>
  <c r="IV192" i="6"/>
  <c r="IM192" i="6"/>
  <c r="HZ192" i="6"/>
  <c r="HO192" i="6"/>
  <c r="HC192" i="6"/>
  <c r="GI192" i="6"/>
  <c r="FY192" i="6"/>
  <c r="FM192" i="6"/>
  <c r="EY192" i="6"/>
  <c r="EL192" i="6"/>
  <c r="DZ192" i="6"/>
  <c r="DQ192" i="6"/>
  <c r="CX192" i="6"/>
  <c r="CM192" i="6"/>
  <c r="CD192" i="6"/>
  <c r="BT192" i="6"/>
  <c r="BK192" i="6"/>
  <c r="BA192" i="6"/>
  <c r="AR192" i="6"/>
  <c r="AH192" i="6"/>
  <c r="Y192" i="6"/>
  <c r="P192" i="6"/>
  <c r="JD192" i="6"/>
  <c r="IT192" i="6"/>
  <c r="HX192" i="6"/>
  <c r="HM192" i="6"/>
  <c r="HB192" i="6"/>
  <c r="GS192" i="6"/>
  <c r="GH192" i="6"/>
  <c r="FV192" i="6"/>
  <c r="FJ192" i="6"/>
  <c r="EX192" i="6"/>
  <c r="EK192" i="6"/>
  <c r="DY192" i="6"/>
  <c r="DP192" i="6"/>
  <c r="DG192" i="6"/>
  <c r="CW192" i="6"/>
  <c r="CL192" i="6"/>
  <c r="CC192" i="6"/>
  <c r="BS192" i="6"/>
  <c r="BJ192" i="6"/>
  <c r="AZ192" i="6"/>
  <c r="AQ192" i="6"/>
  <c r="AG192" i="6"/>
  <c r="X192" i="6"/>
  <c r="JC192" i="6"/>
  <c r="IS192" i="6"/>
  <c r="IJ192" i="6"/>
  <c r="HW192" i="6"/>
  <c r="HL192" i="6"/>
  <c r="HA192" i="6"/>
  <c r="GP192" i="6"/>
  <c r="GG192" i="6"/>
  <c r="FU192" i="6"/>
  <c r="FG192" i="6"/>
  <c r="EW192" i="6"/>
  <c r="EJ192" i="6"/>
  <c r="DX192" i="6"/>
  <c r="DO192" i="6"/>
  <c r="DF192" i="6"/>
  <c r="CV192" i="6"/>
  <c r="CJ192" i="6"/>
  <c r="CB192" i="6"/>
  <c r="BR192" i="6"/>
  <c r="BH192" i="6"/>
  <c r="AY192" i="6"/>
  <c r="AP192" i="6"/>
  <c r="AF192" i="6"/>
  <c r="W192" i="6"/>
  <c r="JK192" i="6"/>
  <c r="JB192" i="6"/>
  <c r="IR192" i="6"/>
  <c r="II192" i="6"/>
  <c r="HU192" i="6"/>
  <c r="HK192" i="6"/>
  <c r="GO192" i="6"/>
  <c r="GF192" i="6"/>
  <c r="FT192" i="6"/>
  <c r="FF192" i="6"/>
  <c r="ES192" i="6"/>
  <c r="EG192" i="6"/>
  <c r="DW192" i="6"/>
  <c r="DN192" i="6"/>
  <c r="CS192" i="6"/>
  <c r="CI192" i="6"/>
  <c r="BZ192" i="6"/>
  <c r="BQ192" i="6"/>
  <c r="BG192" i="6"/>
  <c r="AW192" i="6"/>
  <c r="AO192" i="6"/>
  <c r="AE192" i="6"/>
  <c r="V192" i="6"/>
  <c r="JI192" i="6"/>
  <c r="IY192" i="6"/>
  <c r="IP192" i="6"/>
  <c r="IG192" i="6"/>
  <c r="HS192" i="6"/>
  <c r="HG192" i="6"/>
  <c r="GW192" i="6"/>
  <c r="GC192" i="6"/>
  <c r="FP192" i="6"/>
  <c r="FD192" i="6"/>
  <c r="EQ192" i="6"/>
  <c r="EE192" i="6"/>
  <c r="DT192" i="6"/>
  <c r="DK192" i="6"/>
  <c r="DB192" i="6"/>
  <c r="CP192" i="6"/>
  <c r="CG192" i="6"/>
  <c r="BX192" i="6"/>
  <c r="BO192" i="6"/>
  <c r="BE192" i="6"/>
  <c r="AU192" i="6"/>
  <c r="AL192" i="6"/>
  <c r="AC192" i="6"/>
  <c r="IH192" i="6"/>
  <c r="ER192" i="6"/>
  <c r="BP192" i="6"/>
  <c r="HT192" i="6"/>
  <c r="EF192" i="6"/>
  <c r="BF192" i="6"/>
  <c r="HJ192" i="6"/>
  <c r="DV192" i="6"/>
  <c r="AV192" i="6"/>
  <c r="GX192" i="6"/>
  <c r="DM192" i="6"/>
  <c r="AM192" i="6"/>
  <c r="GN192" i="6"/>
  <c r="DC192" i="6"/>
  <c r="AD192" i="6"/>
  <c r="JJ192" i="6"/>
  <c r="CR192" i="6"/>
  <c r="IQ192" i="6"/>
  <c r="FE192" i="6"/>
  <c r="BY192" i="6"/>
  <c r="IZ192" i="6"/>
  <c r="FS192" i="6"/>
  <c r="CH192" i="6"/>
  <c r="N192" i="6"/>
  <c r="N2" i="6"/>
  <c r="F208" i="6"/>
  <c r="J208" i="6"/>
  <c r="L208" i="6"/>
  <c r="GV202" i="6"/>
  <c r="CD205" i="6"/>
  <c r="Y204" i="6"/>
  <c r="BS205" i="6"/>
  <c r="GU204" i="6"/>
  <c r="GU209" i="6"/>
  <c r="FS204" i="6"/>
  <c r="ED204" i="6"/>
  <c r="CF203" i="6"/>
  <c r="FF203" i="6"/>
  <c r="IO206" i="6"/>
  <c r="GU210" i="6"/>
  <c r="DO204" i="6"/>
  <c r="BW204" i="6"/>
  <c r="EJ203" i="6"/>
  <c r="BP203" i="6"/>
  <c r="GB204" i="6"/>
  <c r="BA206" i="6"/>
  <c r="GA203" i="6"/>
  <c r="W205" i="6"/>
  <c r="FO203" i="6"/>
  <c r="CM203" i="6"/>
  <c r="JE204" i="6"/>
  <c r="IX205" i="6"/>
  <c r="JI204" i="6"/>
  <c r="GI203" i="6"/>
  <c r="GI204" i="6"/>
  <c r="DG205" i="6"/>
  <c r="BX203" i="6"/>
  <c r="FC205" i="6"/>
  <c r="U204" i="6"/>
  <c r="AT204" i="6"/>
  <c r="BU205" i="6"/>
  <c r="BC204" i="6"/>
  <c r="JC203" i="6"/>
  <c r="DW206" i="6"/>
  <c r="IV203" i="6"/>
  <c r="BB204" i="6"/>
  <c r="AH203" i="6"/>
  <c r="JE203" i="6"/>
  <c r="BP206" i="6"/>
  <c r="BM204" i="6"/>
  <c r="EL207" i="6"/>
  <c r="IN205" i="6"/>
  <c r="AU204" i="6"/>
  <c r="DS203" i="6"/>
  <c r="CI203" i="6"/>
  <c r="AO204" i="6"/>
  <c r="AK203" i="6"/>
  <c r="II204" i="6"/>
  <c r="GC203" i="6"/>
  <c r="EP203" i="6"/>
  <c r="IO205" i="6"/>
  <c r="CW204" i="6"/>
  <c r="EW204" i="6"/>
  <c r="HC203" i="6"/>
  <c r="GT207" i="6"/>
  <c r="IX204" i="6"/>
  <c r="BK206" i="6"/>
  <c r="FD204" i="6"/>
  <c r="DX206" i="6"/>
  <c r="IO203" i="6"/>
  <c r="HD203" i="6"/>
  <c r="CD206" i="6"/>
  <c r="CW205" i="6"/>
  <c r="AJ203" i="6"/>
  <c r="II205" i="6"/>
  <c r="S205" i="6"/>
  <c r="JB205" i="6"/>
  <c r="BX205" i="6"/>
  <c r="GX204" i="6"/>
  <c r="CO203" i="6"/>
  <c r="CE205" i="6"/>
  <c r="GF204" i="6"/>
  <c r="BQ203" i="6"/>
  <c r="BA205" i="6"/>
  <c r="CI204" i="6"/>
  <c r="IG206" i="6"/>
  <c r="BU204" i="6"/>
  <c r="DT205" i="6"/>
  <c r="DP203" i="6"/>
  <c r="HQ204" i="6"/>
  <c r="BA203" i="6"/>
  <c r="DO203" i="6"/>
  <c r="FP203" i="6"/>
  <c r="AB203" i="6"/>
  <c r="DZ203" i="6"/>
  <c r="CM205" i="6"/>
  <c r="CF204" i="6"/>
  <c r="EY203" i="6"/>
  <c r="U205" i="6"/>
  <c r="N203" i="6"/>
  <c r="BO203" i="6"/>
  <c r="IZ203" i="6"/>
  <c r="GU206" i="6"/>
  <c r="AF203" i="6"/>
  <c r="DJ204" i="6"/>
  <c r="AH204" i="6"/>
  <c r="BZ205" i="6"/>
  <c r="BQ207" i="6"/>
  <c r="EF204" i="6"/>
  <c r="EK204" i="6"/>
  <c r="AS203" i="6"/>
  <c r="DT204" i="6"/>
  <c r="Y205" i="6"/>
  <c r="AP205" i="6"/>
  <c r="BY207" i="6"/>
  <c r="P206" i="6"/>
  <c r="BX204" i="6"/>
  <c r="O204" i="6"/>
  <c r="HL203" i="6"/>
  <c r="Q203" i="6"/>
  <c r="CH205" i="6"/>
  <c r="GW204" i="6"/>
  <c r="CY204" i="6"/>
  <c r="R203" i="6"/>
  <c r="AC203" i="6"/>
  <c r="AV205" i="6"/>
  <c r="Z204" i="6"/>
  <c r="ES203" i="6"/>
  <c r="V203" i="6"/>
  <c r="EE204" i="6"/>
  <c r="BT203" i="6"/>
  <c r="IR203" i="6"/>
  <c r="AT205" i="6"/>
  <c r="BK204" i="6"/>
  <c r="AH205" i="6"/>
  <c r="HA204" i="6"/>
  <c r="FC203" i="6"/>
  <c r="AZ203" i="6"/>
  <c r="CR204" i="6"/>
  <c r="FT206" i="6"/>
  <c r="FU205" i="6"/>
  <c r="BR203" i="6"/>
  <c r="AL203" i="6"/>
  <c r="AW203" i="6"/>
  <c r="X205" i="6"/>
  <c r="Q204" i="6"/>
  <c r="DX203" i="6"/>
  <c r="GB203" i="6"/>
  <c r="CY203" i="6"/>
  <c r="AZ205" i="6"/>
  <c r="CW206" i="6"/>
  <c r="AY205" i="6"/>
  <c r="JJ203" i="6"/>
  <c r="ED203" i="6"/>
  <c r="IH204" i="6"/>
  <c r="BF204" i="6"/>
  <c r="W204" i="6"/>
  <c r="FF204" i="6"/>
  <c r="ER204" i="6"/>
  <c r="BR205" i="6"/>
  <c r="AM204" i="6"/>
  <c r="AJ204" i="6"/>
  <c r="HU205" i="6"/>
  <c r="DV205" i="6"/>
  <c r="EL204" i="6"/>
  <c r="CY205" i="6"/>
  <c r="BY203" i="6"/>
  <c r="AW204" i="6"/>
  <c r="EQ205" i="6"/>
  <c r="BJ205" i="6"/>
  <c r="GH203" i="6"/>
  <c r="AO205" i="6"/>
  <c r="IH203" i="6"/>
  <c r="CP204" i="6"/>
  <c r="BO204" i="6"/>
  <c r="N205" i="6"/>
  <c r="EX203" i="6"/>
  <c r="CO205" i="6"/>
  <c r="EF203" i="6"/>
  <c r="DB205" i="6"/>
  <c r="BM205" i="6"/>
  <c r="EJ204" i="6"/>
  <c r="DX205" i="6"/>
  <c r="HD204" i="6"/>
  <c r="BY204" i="6"/>
  <c r="FT205" i="6"/>
  <c r="O206" i="6"/>
  <c r="CX206" i="6"/>
  <c r="AZ204" i="6"/>
  <c r="AB204" i="6"/>
  <c r="IN204" i="6"/>
  <c r="BY206" i="6"/>
  <c r="IT205" i="6"/>
  <c r="CX205" i="6"/>
  <c r="JJ204" i="6"/>
  <c r="AE204" i="6"/>
  <c r="AU205" i="6"/>
  <c r="FS203" i="6"/>
  <c r="IS204" i="6"/>
  <c r="AY203" i="6"/>
  <c r="EL206" i="6"/>
  <c r="HD205" i="6"/>
  <c r="IN203" i="6"/>
  <c r="IJ205" i="6"/>
  <c r="JD203" i="6"/>
  <c r="CN204" i="6"/>
  <c r="FT203" i="6"/>
  <c r="HJ204" i="6"/>
  <c r="FD203" i="6"/>
  <c r="EZ204" i="6"/>
  <c r="EQ206" i="6"/>
  <c r="AF204" i="6"/>
  <c r="IW204" i="6"/>
  <c r="IY205" i="6"/>
  <c r="HG205" i="6"/>
  <c r="FN203" i="6"/>
  <c r="HW205" i="6"/>
  <c r="CB203" i="6"/>
  <c r="GX203" i="6"/>
  <c r="CC205" i="6"/>
  <c r="IO204" i="6"/>
  <c r="HP203" i="6"/>
  <c r="DS204" i="6"/>
  <c r="BB203" i="6"/>
  <c r="BK205" i="6"/>
  <c r="CJ203" i="6"/>
  <c r="GU207" i="6"/>
  <c r="BL205" i="6"/>
  <c r="BU203" i="6"/>
  <c r="JH204" i="6"/>
  <c r="EX204" i="6"/>
  <c r="DQ204" i="6"/>
  <c r="AY204" i="6"/>
  <c r="JI203" i="6"/>
  <c r="FJ204" i="6"/>
  <c r="P205" i="6"/>
  <c r="CO204" i="6"/>
  <c r="HL204" i="6"/>
  <c r="AS204" i="6"/>
  <c r="BY205" i="6"/>
  <c r="GJ204" i="6"/>
  <c r="DI204" i="6"/>
  <c r="HU203" i="6"/>
  <c r="CD203" i="6"/>
  <c r="GH204" i="6"/>
  <c r="BO205" i="6"/>
  <c r="IY204" i="6"/>
  <c r="FE204" i="6"/>
  <c r="GJ203" i="6"/>
  <c r="EP205" i="6"/>
  <c r="DR204" i="6"/>
  <c r="FP205" i="6"/>
  <c r="P203" i="6"/>
  <c r="JC206" i="6"/>
  <c r="X206" i="6"/>
  <c r="AT203" i="6"/>
  <c r="BE204" i="6"/>
  <c r="DB203" i="6"/>
  <c r="Q207" i="6"/>
  <c r="AD203" i="6"/>
  <c r="EG203" i="6"/>
  <c r="AD204" i="6"/>
  <c r="AK204" i="6"/>
  <c r="HX203" i="6"/>
  <c r="GF203" i="6"/>
  <c r="IP203" i="6"/>
  <c r="EC204" i="6"/>
  <c r="HS203" i="6"/>
  <c r="CE203" i="6"/>
  <c r="Q205" i="6"/>
  <c r="FG204" i="6"/>
  <c r="HW204" i="6"/>
  <c r="FO204" i="6"/>
  <c r="CB204" i="6"/>
  <c r="GN204" i="6"/>
  <c r="AE203" i="6"/>
  <c r="IR204" i="6"/>
  <c r="HA203" i="6"/>
  <c r="GU203" i="6"/>
  <c r="FD206" i="6"/>
  <c r="FE203" i="6"/>
  <c r="DC204" i="6"/>
  <c r="FO206" i="6"/>
  <c r="AP204" i="6"/>
  <c r="BK203" i="6"/>
  <c r="Z205" i="6"/>
  <c r="CP203" i="6"/>
  <c r="GT206" i="6"/>
  <c r="IX203" i="6"/>
  <c r="Z203" i="6"/>
  <c r="BW203" i="6"/>
  <c r="IP204" i="6"/>
  <c r="DZ204" i="6"/>
  <c r="BG205" i="6"/>
  <c r="BH205" i="6"/>
  <c r="AL204" i="6"/>
  <c r="BL204" i="6"/>
  <c r="IQ204" i="6"/>
  <c r="ED205" i="6"/>
  <c r="EL203" i="6"/>
  <c r="JB204" i="6"/>
  <c r="GT204" i="6"/>
  <c r="V205" i="6"/>
  <c r="IQ205" i="6"/>
  <c r="HB203" i="6"/>
  <c r="EW205" i="6"/>
  <c r="FC204" i="6"/>
  <c r="BJ204" i="6"/>
  <c r="HG206" i="6"/>
  <c r="BE203" i="6"/>
  <c r="AP206" i="6"/>
  <c r="FD205" i="6"/>
  <c r="AL205" i="6"/>
  <c r="CJ204" i="6"/>
  <c r="AM205" i="6"/>
  <c r="IG204" i="6"/>
  <c r="GP203" i="6"/>
  <c r="DY203" i="6"/>
  <c r="DG204" i="6"/>
  <c r="Y206" i="6"/>
  <c r="CX204" i="6"/>
  <c r="JD204" i="6"/>
  <c r="CL205" i="6"/>
  <c r="FV204" i="6"/>
  <c r="DV204" i="6"/>
  <c r="HC204" i="6"/>
  <c r="HM205" i="6"/>
  <c r="FE205" i="6"/>
  <c r="JF204" i="6"/>
  <c r="GG203" i="6"/>
  <c r="Q206" i="6"/>
  <c r="EK205" i="6"/>
  <c r="CC204" i="6"/>
  <c r="S203" i="6"/>
  <c r="DT203" i="6"/>
  <c r="BZ204" i="6"/>
  <c r="IT203" i="6"/>
  <c r="EJ205" i="6"/>
  <c r="W203" i="6"/>
  <c r="JC204" i="6"/>
  <c r="JK204" i="6"/>
  <c r="GO204" i="6"/>
  <c r="HM204" i="6"/>
  <c r="IJ203" i="6"/>
  <c r="CS205" i="6"/>
  <c r="X203" i="6"/>
  <c r="CG204" i="6"/>
  <c r="S204" i="6"/>
  <c r="DW203" i="6"/>
  <c r="BB205" i="6"/>
  <c r="EC203" i="6"/>
  <c r="IV204" i="6"/>
  <c r="CL203" i="6"/>
  <c r="EG204" i="6"/>
  <c r="AR204" i="6"/>
  <c r="FJ203" i="6"/>
  <c r="GA204" i="6"/>
  <c r="AW205" i="6"/>
  <c r="BZ203" i="6"/>
  <c r="HT204" i="6"/>
  <c r="CB205" i="6"/>
  <c r="DW205" i="6"/>
  <c r="IZ205" i="6"/>
  <c r="CH203" i="6"/>
  <c r="BW205" i="6"/>
  <c r="HS204" i="6"/>
  <c r="EX205" i="6"/>
  <c r="BF203" i="6"/>
  <c r="EY204" i="6"/>
  <c r="EQ203" i="6"/>
  <c r="IS205" i="6"/>
  <c r="JK203" i="6"/>
  <c r="BP205" i="6"/>
  <c r="AB205" i="6"/>
  <c r="CN203" i="6"/>
  <c r="GS203" i="6"/>
  <c r="CS204" i="6"/>
  <c r="DQ203" i="6"/>
  <c r="EL205" i="6"/>
  <c r="AR206" i="6"/>
  <c r="DC206" i="6"/>
  <c r="HJ203" i="6"/>
  <c r="IY203" i="6"/>
  <c r="BG203" i="6"/>
  <c r="HO203" i="6"/>
  <c r="V204" i="6"/>
  <c r="EE203" i="6"/>
  <c r="CJ205" i="6"/>
  <c r="BL203" i="6"/>
  <c r="CV203" i="6"/>
  <c r="BQ206" i="6"/>
  <c r="AO203" i="6"/>
  <c r="AQ203" i="6"/>
  <c r="FV205" i="6"/>
  <c r="FN204" i="6"/>
  <c r="CV204" i="6"/>
  <c r="IQ206" i="6"/>
  <c r="JB203" i="6"/>
  <c r="AG203" i="6"/>
  <c r="BP204" i="6"/>
  <c r="HQ203" i="6"/>
  <c r="HT203" i="6"/>
  <c r="GP204" i="6"/>
  <c r="IX206" i="6"/>
  <c r="CH204" i="6"/>
  <c r="II206" i="6"/>
  <c r="HB205" i="6"/>
  <c r="ER203" i="6"/>
  <c r="FV203" i="6"/>
  <c r="BA204" i="6"/>
  <c r="FP204" i="6"/>
  <c r="IZ204" i="6"/>
  <c r="DC205" i="6"/>
  <c r="HM203" i="6"/>
  <c r="DV203" i="6"/>
  <c r="CL204" i="6"/>
  <c r="CV205" i="6"/>
  <c r="II203" i="6"/>
  <c r="BS203" i="6"/>
  <c r="U203" i="6"/>
  <c r="BH203" i="6"/>
  <c r="HA205" i="6"/>
  <c r="DR203" i="6"/>
  <c r="DG203" i="6"/>
  <c r="AS205" i="6"/>
  <c r="IR205" i="6"/>
  <c r="EM203" i="6"/>
  <c r="O205" i="6"/>
  <c r="FG203" i="6"/>
  <c r="FO205" i="6"/>
  <c r="AR205" i="6"/>
  <c r="HG203" i="6"/>
  <c r="HG204" i="6"/>
  <c r="IV205" i="6"/>
  <c r="HW203" i="6"/>
  <c r="AK205" i="6"/>
  <c r="JH203" i="6"/>
  <c r="AQ204" i="6"/>
  <c r="DB204" i="6"/>
  <c r="HX205" i="6"/>
  <c r="BC205" i="6"/>
  <c r="HU204" i="6"/>
  <c r="CE204" i="6"/>
  <c r="AM203" i="6"/>
  <c r="FT204" i="6"/>
  <c r="FY204" i="6"/>
  <c r="CM204" i="6"/>
  <c r="EZ203" i="6"/>
  <c r="DN203" i="6"/>
  <c r="DN205" i="6"/>
  <c r="R205" i="6"/>
  <c r="DN204" i="6"/>
  <c r="JF205" i="6"/>
  <c r="AC205" i="6"/>
  <c r="HK204" i="6"/>
  <c r="DI203" i="6"/>
  <c r="HJ205" i="6"/>
  <c r="HO204" i="6"/>
  <c r="EQ204" i="6"/>
  <c r="CW203" i="6"/>
  <c r="GG204" i="6"/>
  <c r="EK203" i="6"/>
  <c r="IG203" i="6"/>
  <c r="GT203" i="6"/>
  <c r="BG204" i="6"/>
  <c r="ES204" i="6"/>
  <c r="HK203" i="6"/>
  <c r="CD204" i="6"/>
  <c r="EX206" i="6"/>
  <c r="HS205" i="6"/>
  <c r="O203" i="6"/>
  <c r="IW203" i="6"/>
  <c r="AP203" i="6"/>
  <c r="BQ204" i="6"/>
  <c r="BQ205" i="6"/>
  <c r="CS206" i="6"/>
  <c r="BF206" i="6"/>
  <c r="CG205" i="6"/>
  <c r="P204" i="6"/>
  <c r="GW203" i="6"/>
  <c r="IJ204" i="6"/>
  <c r="JF203" i="6"/>
  <c r="GU205" i="6"/>
  <c r="FU204" i="6"/>
  <c r="JC207" i="6"/>
  <c r="CP205" i="6"/>
  <c r="JC205" i="6"/>
  <c r="BS204" i="6"/>
  <c r="EC205" i="6"/>
  <c r="DC203" i="6"/>
  <c r="BT204" i="6"/>
  <c r="AV203" i="6"/>
  <c r="EP204" i="6"/>
  <c r="Y203" i="6"/>
  <c r="HC205" i="6"/>
  <c r="GU208" i="6"/>
  <c r="AC204" i="6"/>
  <c r="CR205" i="6"/>
  <c r="HB204" i="6"/>
  <c r="HQ205" i="6"/>
  <c r="IS203" i="6"/>
  <c r="IG205" i="6"/>
  <c r="CC203" i="6"/>
  <c r="DW204" i="6"/>
  <c r="AD205" i="6"/>
  <c r="GC204" i="6"/>
  <c r="GS204" i="6"/>
  <c r="AR203" i="6"/>
  <c r="HP204" i="6"/>
  <c r="CG203" i="6"/>
  <c r="BE205" i="6"/>
  <c r="CM206" i="6"/>
  <c r="GN203" i="6"/>
  <c r="R204" i="6"/>
  <c r="DY204" i="6"/>
  <c r="DP204" i="6"/>
  <c r="AV204" i="6"/>
  <c r="DX204" i="6"/>
  <c r="HO205" i="6"/>
  <c r="CX203" i="6"/>
  <c r="BR204" i="6"/>
  <c r="AU203" i="6"/>
  <c r="HX204" i="6"/>
  <c r="IT204" i="6"/>
  <c r="DJ203" i="6"/>
  <c r="GO203" i="6"/>
  <c r="AJ205" i="6"/>
  <c r="BM203" i="6"/>
  <c r="BH204" i="6"/>
  <c r="N204" i="6"/>
  <c r="BX206" i="6"/>
  <c r="AQ205" i="6"/>
  <c r="X204" i="6"/>
  <c r="BF205" i="6"/>
  <c r="FU203" i="6"/>
  <c r="CR203" i="6"/>
  <c r="BJ203" i="6"/>
  <c r="EW203" i="6"/>
  <c r="IQ203" i="6"/>
  <c r="GT205" i="6"/>
  <c r="EM204" i="6"/>
  <c r="AG204" i="6"/>
  <c r="FY203" i="6"/>
  <c r="CS203" i="6"/>
  <c r="GS205" i="6"/>
  <c r="BC203" i="6"/>
  <c r="DO202" i="6" l="1"/>
  <c r="JE202" i="6"/>
  <c r="DX202" i="6"/>
  <c r="JJ202" i="6"/>
  <c r="N202" i="6"/>
  <c r="IJ202" i="6"/>
  <c r="FE202" i="6"/>
  <c r="AZ202" i="6"/>
  <c r="DT202" i="6"/>
  <c r="AP202" i="6"/>
  <c r="AJ202" i="6"/>
  <c r="BT202" i="6"/>
  <c r="CL202" i="6"/>
  <c r="JB202" i="6"/>
  <c r="HL202" i="6"/>
  <c r="JK202" i="6"/>
  <c r="BJ202" i="6"/>
  <c r="HC202" i="6"/>
  <c r="DQ202" i="6"/>
  <c r="FU202" i="6"/>
  <c r="GJ202" i="6"/>
  <c r="EL202" i="6"/>
  <c r="CV202" i="6"/>
  <c r="P202" i="6"/>
  <c r="U202" i="6"/>
  <c r="GA202" i="6"/>
  <c r="AD202" i="6"/>
  <c r="EQ202" i="6"/>
  <c r="GG202" i="6"/>
  <c r="GO202" i="6"/>
  <c r="CI202" i="6"/>
  <c r="DS202" i="6"/>
  <c r="DB202" i="6"/>
  <c r="BP202" i="6"/>
  <c r="ER202" i="6"/>
  <c r="AL202" i="6"/>
  <c r="BA202" i="6"/>
  <c r="CP202" i="6"/>
  <c r="CJ202" i="6"/>
  <c r="AO202" i="6"/>
  <c r="HU202" i="6"/>
  <c r="DV202" i="6"/>
  <c r="IV202" i="6"/>
  <c r="GP202" i="6"/>
  <c r="HJ202" i="6"/>
  <c r="FF202" i="6"/>
  <c r="DZ202" i="6"/>
  <c r="CM202" i="6"/>
  <c r="EC202" i="6"/>
  <c r="AM202" i="6"/>
  <c r="S202" i="6"/>
  <c r="DG202" i="6"/>
  <c r="AF202" i="6"/>
  <c r="GH202" i="6"/>
  <c r="EM202" i="6"/>
  <c r="CW202" i="6"/>
  <c r="HT202" i="6"/>
  <c r="BZ202" i="6"/>
  <c r="IO202" i="6"/>
  <c r="BG202" i="6"/>
  <c r="IS202" i="6"/>
  <c r="EZ202" i="6"/>
  <c r="AR202" i="6"/>
  <c r="HA202" i="6"/>
  <c r="FY202" i="6"/>
  <c r="AC202" i="6"/>
  <c r="EE202" i="6"/>
  <c r="GS202" i="6"/>
  <c r="HQ202" i="6"/>
  <c r="JF202" i="6"/>
  <c r="HS202" i="6"/>
  <c r="BM202" i="6"/>
  <c r="FT202" i="6"/>
  <c r="AK202" i="6"/>
  <c r="HK202" i="6"/>
  <c r="X202" i="6"/>
  <c r="BQ202" i="6"/>
  <c r="HD202" i="6"/>
  <c r="IY202" i="6"/>
  <c r="JH202" i="6"/>
  <c r="FS202" i="6"/>
  <c r="HW202" i="6"/>
  <c r="AQ202" i="6"/>
  <c r="CX202" i="6"/>
  <c r="AB202" i="6"/>
  <c r="IW202" i="6"/>
  <c r="CH202" i="6"/>
  <c r="CY202" i="6"/>
  <c r="HB202" i="6"/>
  <c r="DJ202" i="6"/>
  <c r="DI202" i="6"/>
  <c r="CD202" i="6"/>
  <c r="GW202" i="6"/>
  <c r="V202" i="6"/>
  <c r="BR202" i="6"/>
  <c r="IN202" i="6"/>
  <c r="BC202" i="6"/>
  <c r="HO202" i="6"/>
  <c r="BY202" i="6"/>
  <c r="FV202" i="6"/>
  <c r="EK202" i="6"/>
  <c r="FJ202" i="6"/>
  <c r="Q202" i="6"/>
  <c r="GF202" i="6"/>
  <c r="AY202" i="6"/>
  <c r="GU202" i="6"/>
  <c r="AE202" i="6"/>
  <c r="IP202" i="6"/>
  <c r="II202" i="6"/>
  <c r="FO202" i="6"/>
  <c r="EG202" i="6"/>
  <c r="HG202" i="6"/>
  <c r="EY202" i="6"/>
  <c r="AS202" i="6"/>
  <c r="R202" i="6"/>
  <c r="Z202" i="6"/>
  <c r="GT202" i="6"/>
  <c r="BK202" i="6"/>
  <c r="EW202" i="6"/>
  <c r="CB202" i="6"/>
  <c r="FC202" i="6"/>
  <c r="GI202" i="6"/>
  <c r="BO202" i="6"/>
  <c r="AT202" i="6"/>
  <c r="IQ202" i="6"/>
  <c r="W202" i="6"/>
  <c r="DN202" i="6"/>
  <c r="BH202" i="6"/>
  <c r="CN202" i="6"/>
  <c r="JD202" i="6"/>
  <c r="JI202" i="6"/>
  <c r="IZ202" i="6"/>
  <c r="IX202" i="6"/>
  <c r="BF202" i="6"/>
  <c r="AV202" i="6"/>
  <c r="AU202" i="6"/>
  <c r="EX202" i="6"/>
  <c r="ED202" i="6"/>
  <c r="DC202" i="6"/>
  <c r="BU202" i="6"/>
  <c r="DR202" i="6"/>
  <c r="ES202" i="6"/>
  <c r="FG202" i="6"/>
  <c r="CG202" i="6"/>
  <c r="CF202" i="6"/>
  <c r="EF202" i="6"/>
  <c r="GX202" i="6"/>
  <c r="AW202" i="6"/>
  <c r="BX202" i="6"/>
  <c r="HM202" i="6"/>
  <c r="CS202" i="6"/>
  <c r="JC202" i="6"/>
  <c r="DY202" i="6"/>
  <c r="IG202" i="6"/>
  <c r="AH202" i="6"/>
  <c r="IR202" i="6"/>
  <c r="BS202" i="6"/>
  <c r="Y202" i="6"/>
  <c r="BW202" i="6"/>
  <c r="FD202" i="6"/>
  <c r="EP202" i="6"/>
  <c r="O202" i="6"/>
  <c r="BE202" i="6"/>
  <c r="GC202" i="6"/>
  <c r="EJ202" i="6"/>
  <c r="HX202" i="6"/>
  <c r="CC202" i="6"/>
  <c r="DW202" i="6"/>
  <c r="CE202" i="6"/>
  <c r="CR202" i="6"/>
  <c r="FP202" i="6"/>
  <c r="BB202" i="6"/>
  <c r="CO202" i="6"/>
  <c r="IH202" i="6"/>
  <c r="FN202" i="6"/>
  <c r="GB202" i="6"/>
  <c r="HP202" i="6"/>
  <c r="BL202" i="6"/>
  <c r="IT202" i="6"/>
  <c r="AG202" i="6"/>
  <c r="DP202" i="6"/>
  <c r="GN202" i="6"/>
  <c r="K2" i="6"/>
  <c r="M2" i="6"/>
  <c r="M199" i="6"/>
  <c r="G137" i="6"/>
  <c r="G137" i="9" s="1"/>
  <c r="G69" i="6"/>
  <c r="G69" i="9" s="1"/>
  <c r="G84" i="6"/>
  <c r="G84" i="9" s="1"/>
  <c r="G80" i="6"/>
  <c r="G80" i="9" s="1"/>
  <c r="G7" i="6"/>
  <c r="G7" i="9" s="1"/>
  <c r="G151" i="6"/>
  <c r="G151" i="9" s="1"/>
  <c r="G103" i="6"/>
  <c r="G103" i="9" s="1"/>
  <c r="G177" i="6"/>
  <c r="G177" i="9" s="1"/>
  <c r="G28" i="6"/>
  <c r="G28" i="9" s="1"/>
  <c r="G183" i="6"/>
  <c r="G183" i="9" s="1"/>
  <c r="G167" i="6"/>
  <c r="G167" i="9" s="1"/>
  <c r="G87" i="6"/>
  <c r="G87" i="9" s="1"/>
  <c r="G71" i="6"/>
  <c r="G71" i="9" s="1"/>
  <c r="G39" i="6"/>
  <c r="G39" i="9" s="1"/>
  <c r="G18" i="6"/>
  <c r="G18" i="9" s="1"/>
  <c r="G81" i="6"/>
  <c r="G81" i="9" s="1"/>
  <c r="G78" i="6"/>
  <c r="G78" i="9" s="1"/>
  <c r="G62" i="6"/>
  <c r="G62" i="9" s="1"/>
  <c r="G46" i="6"/>
  <c r="G46" i="9" s="1"/>
  <c r="G30" i="6"/>
  <c r="G30" i="9" s="1"/>
  <c r="G14" i="6"/>
  <c r="G14" i="9" s="1"/>
  <c r="G106" i="6"/>
  <c r="G106" i="9" s="1"/>
  <c r="G25" i="6"/>
  <c r="G25" i="9" s="1"/>
  <c r="G57" i="6"/>
  <c r="G57" i="9" s="1"/>
  <c r="G49" i="6"/>
  <c r="G49" i="9" s="1"/>
  <c r="G10" i="6"/>
  <c r="G10" i="9" s="1"/>
  <c r="G199" i="6"/>
  <c r="G199" i="9" s="1"/>
  <c r="G135" i="6"/>
  <c r="G135" i="9" s="1"/>
  <c r="G23" i="6"/>
  <c r="G23" i="9" s="1"/>
  <c r="G184" i="6"/>
  <c r="G184" i="9" s="1"/>
  <c r="G168" i="6"/>
  <c r="G168" i="9" s="1"/>
  <c r="G152" i="6"/>
  <c r="G152" i="9" s="1"/>
  <c r="G136" i="6"/>
  <c r="G136" i="9" s="1"/>
  <c r="G120" i="6"/>
  <c r="G120" i="9" s="1"/>
  <c r="G104" i="6"/>
  <c r="G104" i="9" s="1"/>
  <c r="G88" i="6"/>
  <c r="G88" i="9" s="1"/>
  <c r="G72" i="6"/>
  <c r="G72" i="9" s="1"/>
  <c r="G56" i="6"/>
  <c r="G56" i="9" s="1"/>
  <c r="G32" i="6"/>
  <c r="G32" i="9" s="1"/>
  <c r="G8" i="6"/>
  <c r="G8" i="9" s="1"/>
  <c r="G146" i="6"/>
  <c r="G146" i="9" s="1"/>
  <c r="G166" i="6"/>
  <c r="G166" i="9" s="1"/>
  <c r="G150" i="6"/>
  <c r="G150" i="9" s="1"/>
  <c r="G134" i="6"/>
  <c r="G134" i="9" s="1"/>
  <c r="G118" i="6"/>
  <c r="G118" i="9" s="1"/>
  <c r="G102" i="6"/>
  <c r="G102" i="9" s="1"/>
  <c r="G189" i="6"/>
  <c r="G189" i="9" s="1"/>
  <c r="G173" i="6"/>
  <c r="G173" i="9" s="1"/>
  <c r="G157" i="6"/>
  <c r="G157" i="9" s="1"/>
  <c r="G141" i="6"/>
  <c r="G141" i="9" s="1"/>
  <c r="G125" i="6"/>
  <c r="G125" i="9" s="1"/>
  <c r="G109" i="6"/>
  <c r="G109" i="9" s="1"/>
  <c r="G29" i="6"/>
  <c r="G29" i="9" s="1"/>
  <c r="G5" i="6"/>
  <c r="G5" i="9" s="1"/>
  <c r="G186" i="6"/>
  <c r="G186" i="9" s="1"/>
  <c r="G90" i="6"/>
  <c r="G90" i="9" s="1"/>
  <c r="G153" i="6"/>
  <c r="G153" i="9" s="1"/>
  <c r="G68" i="6"/>
  <c r="G68" i="9" s="1"/>
  <c r="G60" i="6"/>
  <c r="G60" i="9" s="1"/>
  <c r="G83" i="6"/>
  <c r="G83" i="9" s="1"/>
  <c r="G130" i="9"/>
  <c r="G105" i="6"/>
  <c r="G105" i="9" s="1"/>
  <c r="G187" i="6"/>
  <c r="G187" i="9" s="1"/>
  <c r="G171" i="6"/>
  <c r="G171" i="9" s="1"/>
  <c r="G155" i="6"/>
  <c r="G155" i="9" s="1"/>
  <c r="G139" i="6"/>
  <c r="G139" i="9" s="1"/>
  <c r="G123" i="6"/>
  <c r="G123" i="9" s="1"/>
  <c r="G107" i="6"/>
  <c r="G107" i="9" s="1"/>
  <c r="G75" i="6"/>
  <c r="G75" i="9" s="1"/>
  <c r="G59" i="6"/>
  <c r="G59" i="9" s="1"/>
  <c r="G178" i="6"/>
  <c r="G178" i="9" s="1"/>
  <c r="G145" i="6"/>
  <c r="G145" i="9" s="1"/>
  <c r="G119" i="6"/>
  <c r="G119" i="9" s="1"/>
  <c r="G55" i="6"/>
  <c r="G55" i="9" s="1"/>
  <c r="G162" i="6"/>
  <c r="G162" i="9" s="1"/>
  <c r="G2" i="6"/>
  <c r="G34" i="6"/>
  <c r="G34" i="9" s="1"/>
  <c r="G190" i="6"/>
  <c r="G190" i="9" s="1"/>
  <c r="G174" i="6"/>
  <c r="G174" i="9" s="1"/>
  <c r="G97" i="6"/>
  <c r="G97" i="9" s="1"/>
  <c r="G93" i="6"/>
  <c r="G93" i="9" s="1"/>
  <c r="G19" i="6"/>
  <c r="G19" i="9" s="1"/>
  <c r="G65" i="6"/>
  <c r="G65" i="9" s="1"/>
  <c r="G196" i="6"/>
  <c r="G196" i="9" s="1"/>
  <c r="G188" i="6"/>
  <c r="G188" i="9" s="1"/>
  <c r="G172" i="6"/>
  <c r="G172" i="9" s="1"/>
  <c r="G156" i="6"/>
  <c r="G156" i="9" s="1"/>
  <c r="G140" i="6"/>
  <c r="G140" i="9" s="1"/>
  <c r="G124" i="6"/>
  <c r="G124" i="9" s="1"/>
  <c r="G108" i="6"/>
  <c r="G108" i="9" s="1"/>
  <c r="G92" i="6"/>
  <c r="G92" i="9" s="1"/>
  <c r="G12" i="6"/>
  <c r="G12" i="9" s="1"/>
  <c r="G74" i="6"/>
  <c r="G74" i="9" s="1"/>
  <c r="G169" i="6"/>
  <c r="G169" i="9" s="1"/>
  <c r="G73" i="6"/>
  <c r="G73" i="9" s="1"/>
  <c r="G66" i="6"/>
  <c r="G66" i="9" s="1"/>
  <c r="G121" i="6"/>
  <c r="G121" i="9" s="1"/>
  <c r="G191" i="6"/>
  <c r="G191" i="9" s="1"/>
  <c r="G175" i="6"/>
  <c r="G175" i="9" s="1"/>
  <c r="G159" i="6"/>
  <c r="G159" i="9" s="1"/>
  <c r="G143" i="6"/>
  <c r="G143" i="9" s="1"/>
  <c r="G127" i="6"/>
  <c r="G127" i="9" s="1"/>
  <c r="G111" i="6"/>
  <c r="G111" i="9" s="1"/>
  <c r="G95" i="6"/>
  <c r="G95" i="9" s="1"/>
  <c r="G79" i="6"/>
  <c r="G79" i="9" s="1"/>
  <c r="G63" i="6"/>
  <c r="G63" i="9" s="1"/>
  <c r="G47" i="6"/>
  <c r="G47" i="9" s="1"/>
  <c r="G31" i="6"/>
  <c r="G31" i="9" s="1"/>
  <c r="G15" i="6"/>
  <c r="G15" i="9" s="1"/>
  <c r="G6" i="6"/>
  <c r="G6" i="9" s="1"/>
  <c r="G114" i="6"/>
  <c r="G114" i="9" s="1"/>
  <c r="G129" i="6"/>
  <c r="G129" i="9" s="1"/>
  <c r="G17" i="6"/>
  <c r="G17" i="9" s="1"/>
  <c r="G58" i="6"/>
  <c r="G58" i="9" s="1"/>
  <c r="G185" i="6"/>
  <c r="G185" i="9" s="1"/>
  <c r="G77" i="6"/>
  <c r="G77" i="9" s="1"/>
  <c r="G53" i="6"/>
  <c r="G53" i="9" s="1"/>
  <c r="G42" i="6"/>
  <c r="G42" i="9" s="1"/>
  <c r="G36" i="6"/>
  <c r="G36" i="9" s="1"/>
  <c r="G20" i="6"/>
  <c r="G20" i="9" s="1"/>
  <c r="G43" i="6"/>
  <c r="G43" i="9" s="1"/>
  <c r="G41" i="6"/>
  <c r="G41" i="9" s="1"/>
  <c r="G64" i="6"/>
  <c r="G64" i="9" s="1"/>
  <c r="G48" i="6"/>
  <c r="G48" i="9" s="1"/>
  <c r="G9" i="6"/>
  <c r="G9" i="9" s="1"/>
  <c r="G86" i="6"/>
  <c r="G86" i="9" s="1"/>
  <c r="G70" i="6"/>
  <c r="G70" i="9" s="1"/>
  <c r="G54" i="6"/>
  <c r="G54" i="9" s="1"/>
  <c r="G38" i="6"/>
  <c r="G38" i="9" s="1"/>
  <c r="G22" i="6"/>
  <c r="G22" i="9" s="1"/>
  <c r="G154" i="6"/>
  <c r="G154" i="9" s="1"/>
  <c r="G3" i="6"/>
  <c r="G3" i="9" s="1"/>
  <c r="G76" i="6"/>
  <c r="G76" i="9" s="1"/>
  <c r="G50" i="6"/>
  <c r="G50" i="9" s="1"/>
  <c r="G11" i="6"/>
  <c r="G11" i="9" s="1"/>
  <c r="G26" i="6"/>
  <c r="G26" i="9" s="1"/>
  <c r="G198" i="6"/>
  <c r="G198" i="9" s="1"/>
  <c r="G192" i="6"/>
  <c r="G192" i="9" s="1"/>
  <c r="G176" i="6"/>
  <c r="G176" i="9" s="1"/>
  <c r="G160" i="6"/>
  <c r="G160" i="9" s="1"/>
  <c r="G144" i="6"/>
  <c r="G144" i="9" s="1"/>
  <c r="G128" i="6"/>
  <c r="G128" i="9" s="1"/>
  <c r="G112" i="6"/>
  <c r="G112" i="9" s="1"/>
  <c r="G96" i="6"/>
  <c r="G96" i="9" s="1"/>
  <c r="G40" i="6"/>
  <c r="G40" i="9" s="1"/>
  <c r="G24" i="6"/>
  <c r="G24" i="9" s="1"/>
  <c r="G16" i="6"/>
  <c r="G16" i="9" s="1"/>
  <c r="G194" i="6"/>
  <c r="G194" i="9" s="1"/>
  <c r="G82" i="6"/>
  <c r="G82" i="9" s="1"/>
  <c r="G33" i="6"/>
  <c r="G33" i="9" s="1"/>
  <c r="G158" i="6"/>
  <c r="G158" i="9" s="1"/>
  <c r="G142" i="6"/>
  <c r="G142" i="9" s="1"/>
  <c r="G126" i="6"/>
  <c r="G126" i="9" s="1"/>
  <c r="G110" i="6"/>
  <c r="G110" i="9" s="1"/>
  <c r="G94" i="6"/>
  <c r="G94" i="9" s="1"/>
  <c r="G197" i="6"/>
  <c r="G197" i="9" s="1"/>
  <c r="G181" i="6"/>
  <c r="G181" i="9" s="1"/>
  <c r="G165" i="6"/>
  <c r="G165" i="9" s="1"/>
  <c r="G149" i="6"/>
  <c r="G149" i="9" s="1"/>
  <c r="G133" i="6"/>
  <c r="G133" i="9" s="1"/>
  <c r="G117" i="6"/>
  <c r="G117" i="9" s="1"/>
  <c r="G101" i="6"/>
  <c r="G101" i="9" s="1"/>
  <c r="G37" i="6"/>
  <c r="G37" i="9" s="1"/>
  <c r="G21" i="6"/>
  <c r="G21" i="9" s="1"/>
  <c r="G13" i="6"/>
  <c r="G13" i="9" s="1"/>
  <c r="G138" i="6"/>
  <c r="G138" i="9" s="1"/>
  <c r="G113" i="6"/>
  <c r="G113" i="9" s="1"/>
  <c r="G52" i="6"/>
  <c r="G52" i="9" s="1"/>
  <c r="G44" i="6"/>
  <c r="G44" i="9" s="1"/>
  <c r="G99" i="6"/>
  <c r="G99" i="9" s="1"/>
  <c r="G51" i="6"/>
  <c r="G51" i="9" s="1"/>
  <c r="G27" i="6"/>
  <c r="G27" i="9" s="1"/>
  <c r="G170" i="6"/>
  <c r="G170" i="9" s="1"/>
  <c r="G98" i="6"/>
  <c r="G98" i="9" s="1"/>
  <c r="G161" i="6"/>
  <c r="G161" i="9" s="1"/>
  <c r="G195" i="6"/>
  <c r="G195" i="9" s="1"/>
  <c r="G179" i="6"/>
  <c r="G179" i="9" s="1"/>
  <c r="G163" i="6"/>
  <c r="G163" i="9" s="1"/>
  <c r="G147" i="6"/>
  <c r="G147" i="9" s="1"/>
  <c r="G131" i="6"/>
  <c r="G131" i="9" s="1"/>
  <c r="G115" i="6"/>
  <c r="G115" i="9" s="1"/>
  <c r="G91" i="6"/>
  <c r="G91" i="9" s="1"/>
  <c r="G35" i="6"/>
  <c r="G35" i="9" s="1"/>
  <c r="G122" i="6"/>
  <c r="G122" i="9" s="1"/>
  <c r="G193" i="6"/>
  <c r="G193" i="9" s="1"/>
  <c r="G89" i="6"/>
  <c r="G89" i="9" s="1"/>
  <c r="G182" i="6"/>
  <c r="G182" i="9" s="1"/>
  <c r="G85" i="6"/>
  <c r="G85" i="9" s="1"/>
  <c r="G61" i="6"/>
  <c r="G61" i="9" s="1"/>
  <c r="G45" i="6"/>
  <c r="G45" i="9" s="1"/>
  <c r="G180" i="6"/>
  <c r="G180" i="9" s="1"/>
  <c r="G164" i="6"/>
  <c r="G164" i="9" s="1"/>
  <c r="G148" i="6"/>
  <c r="G148" i="9" s="1"/>
  <c r="G132" i="6"/>
  <c r="G132" i="9" s="1"/>
  <c r="G116" i="6"/>
  <c r="G116" i="9" s="1"/>
  <c r="G100" i="6"/>
  <c r="G100" i="9" s="1"/>
  <c r="G4" i="6"/>
  <c r="G4" i="9" s="1"/>
  <c r="G67" i="6"/>
  <c r="G67" i="9" s="1"/>
  <c r="K78" i="6"/>
  <c r="K70" i="6"/>
  <c r="K157" i="6"/>
  <c r="K157" i="9" s="1"/>
  <c r="K132" i="6"/>
  <c r="K52" i="6"/>
  <c r="K99" i="6"/>
  <c r="K99" i="9" s="1"/>
  <c r="K43" i="6"/>
  <c r="K50" i="6"/>
  <c r="K179" i="6"/>
  <c r="K147" i="6"/>
  <c r="K59" i="6"/>
  <c r="K122" i="6"/>
  <c r="K55" i="6"/>
  <c r="K25" i="6"/>
  <c r="K42" i="6"/>
  <c r="K152" i="6"/>
  <c r="K64" i="6"/>
  <c r="K18" i="6"/>
  <c r="K33" i="6"/>
  <c r="K79" i="6"/>
  <c r="K66" i="6"/>
  <c r="K9" i="6"/>
  <c r="K9" i="9" s="1"/>
  <c r="K46" i="6"/>
  <c r="K197" i="6"/>
  <c r="K85" i="6"/>
  <c r="K21" i="6"/>
  <c r="K21" i="9" s="1"/>
  <c r="K170" i="6"/>
  <c r="K170" i="9" s="1"/>
  <c r="K171" i="6"/>
  <c r="K139" i="6"/>
  <c r="K115" i="6"/>
  <c r="K35" i="6"/>
  <c r="K136" i="6"/>
  <c r="K192" i="6"/>
  <c r="K88" i="6"/>
  <c r="K32" i="6"/>
  <c r="K32" i="9" s="1"/>
  <c r="K8" i="6"/>
  <c r="K73" i="6"/>
  <c r="K143" i="6"/>
  <c r="K47" i="6"/>
  <c r="K129" i="6"/>
  <c r="K126" i="6"/>
  <c r="K38" i="6"/>
  <c r="K14" i="6"/>
  <c r="K14" i="9" s="1"/>
  <c r="K106" i="6"/>
  <c r="K58" i="6"/>
  <c r="K181" i="6"/>
  <c r="K149" i="6"/>
  <c r="K117" i="6"/>
  <c r="K53" i="6"/>
  <c r="K3" i="6"/>
  <c r="K57" i="6"/>
  <c r="K57" i="9" s="1"/>
  <c r="K188" i="6"/>
  <c r="K92" i="6"/>
  <c r="K68" i="6"/>
  <c r="K44" i="6"/>
  <c r="K12" i="6"/>
  <c r="K161" i="6"/>
  <c r="K163" i="6"/>
  <c r="K107" i="6"/>
  <c r="K193" i="6"/>
  <c r="K145" i="6"/>
  <c r="K166" i="6"/>
  <c r="K153" i="6"/>
  <c r="K168" i="6"/>
  <c r="K160" i="6"/>
  <c r="K128" i="6"/>
  <c r="K169" i="6"/>
  <c r="K135" i="6"/>
  <c r="K111" i="6"/>
  <c r="K39" i="6"/>
  <c r="K15" i="6"/>
  <c r="K114" i="6"/>
  <c r="K81" i="6"/>
  <c r="K174" i="6"/>
  <c r="K154" i="6"/>
  <c r="K154" i="9" s="1"/>
  <c r="K77" i="6"/>
  <c r="K65" i="6"/>
  <c r="K156" i="6"/>
  <c r="K156" i="9" s="1"/>
  <c r="K124" i="6"/>
  <c r="K36" i="6"/>
  <c r="K67" i="6"/>
  <c r="K131" i="6"/>
  <c r="K131" i="9" s="1"/>
  <c r="K91" i="6"/>
  <c r="K91" i="9" s="1"/>
  <c r="K26" i="6"/>
  <c r="K89" i="6"/>
  <c r="K119" i="6"/>
  <c r="K61" i="6"/>
  <c r="K24" i="6"/>
  <c r="K183" i="6"/>
  <c r="K167" i="6"/>
  <c r="K167" i="9" s="1"/>
  <c r="K150" i="6"/>
  <c r="K30" i="6"/>
  <c r="K185" i="6"/>
  <c r="K137" i="6"/>
  <c r="K97" i="6"/>
  <c r="K141" i="6"/>
  <c r="K45" i="6"/>
  <c r="K13" i="6"/>
  <c r="K13" i="9" s="1"/>
  <c r="K186" i="6"/>
  <c r="K186" i="9" s="1"/>
  <c r="K196" i="6"/>
  <c r="K84" i="6"/>
  <c r="K76" i="6"/>
  <c r="K4" i="6"/>
  <c r="K51" i="6"/>
  <c r="K11" i="6"/>
  <c r="K151" i="6"/>
  <c r="K151" i="9" s="1"/>
  <c r="K184" i="6"/>
  <c r="K184" i="9" s="1"/>
  <c r="K176" i="6"/>
  <c r="K120" i="6"/>
  <c r="K96" i="6"/>
  <c r="K56" i="6"/>
  <c r="K194" i="6"/>
  <c r="K146" i="6"/>
  <c r="K199" i="6"/>
  <c r="K191" i="6"/>
  <c r="K103" i="6"/>
  <c r="K71" i="6"/>
  <c r="K31" i="6"/>
  <c r="K7" i="6"/>
  <c r="K34" i="6"/>
  <c r="K177" i="6"/>
  <c r="K102" i="6"/>
  <c r="K102" i="9" s="1"/>
  <c r="K173" i="6"/>
  <c r="K133" i="6"/>
  <c r="K125" i="6"/>
  <c r="K109" i="6"/>
  <c r="K37" i="6"/>
  <c r="K19" i="6"/>
  <c r="K138" i="6"/>
  <c r="K180" i="6"/>
  <c r="K180" i="9" s="1"/>
  <c r="K172" i="6"/>
  <c r="K172" i="9" s="1"/>
  <c r="K148" i="6"/>
  <c r="K108" i="6"/>
  <c r="K28" i="6"/>
  <c r="K187" i="6"/>
  <c r="K41" i="6"/>
  <c r="K95" i="6"/>
  <c r="K198" i="6"/>
  <c r="K80" i="6"/>
  <c r="K82" i="6"/>
  <c r="K121" i="6"/>
  <c r="K121" i="9" s="1"/>
  <c r="K159" i="6"/>
  <c r="K127" i="6"/>
  <c r="K63" i="6"/>
  <c r="K190" i="6"/>
  <c r="K158" i="6"/>
  <c r="K158" i="9" s="1"/>
  <c r="K142" i="6"/>
  <c r="K118" i="6"/>
  <c r="K86" i="6"/>
  <c r="K22" i="6"/>
  <c r="K165" i="6"/>
  <c r="K69" i="6"/>
  <c r="K5" i="6"/>
  <c r="K164" i="6"/>
  <c r="K116" i="6"/>
  <c r="K60" i="6"/>
  <c r="K98" i="6"/>
  <c r="K49" i="6"/>
  <c r="K195" i="6"/>
  <c r="K155" i="6"/>
  <c r="K123" i="6"/>
  <c r="K10" i="6"/>
  <c r="K112" i="6"/>
  <c r="K40" i="6"/>
  <c r="K16" i="6"/>
  <c r="K162" i="6"/>
  <c r="K182" i="6"/>
  <c r="K144" i="6"/>
  <c r="K104" i="6"/>
  <c r="K72" i="6"/>
  <c r="K48" i="6"/>
  <c r="K175" i="6"/>
  <c r="K87" i="6"/>
  <c r="K23" i="6"/>
  <c r="K6" i="6"/>
  <c r="K17" i="6"/>
  <c r="K134" i="6"/>
  <c r="K110" i="6"/>
  <c r="K110" i="9" s="1"/>
  <c r="K94" i="6"/>
  <c r="K62" i="6"/>
  <c r="K54" i="6"/>
  <c r="K189" i="6"/>
  <c r="K101" i="6"/>
  <c r="K93" i="6"/>
  <c r="K29" i="6"/>
  <c r="K90" i="6"/>
  <c r="K113" i="6"/>
  <c r="K113" i="9" s="1"/>
  <c r="K140" i="6"/>
  <c r="K100" i="6"/>
  <c r="K20" i="6"/>
  <c r="K83" i="6"/>
  <c r="K27" i="6"/>
  <c r="K105" i="6"/>
  <c r="K75" i="6"/>
  <c r="K178" i="6"/>
  <c r="K74" i="6"/>
  <c r="I87" i="6"/>
  <c r="I55" i="6"/>
  <c r="I34" i="6"/>
  <c r="I54" i="6"/>
  <c r="I57" i="6"/>
  <c r="I180" i="6"/>
  <c r="I28" i="6"/>
  <c r="I35" i="6"/>
  <c r="I193" i="6"/>
  <c r="I144" i="6"/>
  <c r="I114" i="6"/>
  <c r="I69" i="6"/>
  <c r="I119" i="6"/>
  <c r="I30" i="6"/>
  <c r="I157" i="6"/>
  <c r="I85" i="6"/>
  <c r="I21" i="6"/>
  <c r="I5" i="6"/>
  <c r="I113" i="6"/>
  <c r="I196" i="6"/>
  <c r="I148" i="6"/>
  <c r="I84" i="6"/>
  <c r="I51" i="6"/>
  <c r="I43" i="6"/>
  <c r="I27" i="6"/>
  <c r="I107" i="6"/>
  <c r="I178" i="6"/>
  <c r="I41" i="6"/>
  <c r="I120" i="6"/>
  <c r="I146" i="6"/>
  <c r="I80" i="6"/>
  <c r="I82" i="6"/>
  <c r="I169" i="6"/>
  <c r="I183" i="6"/>
  <c r="I143" i="6"/>
  <c r="I23" i="6"/>
  <c r="I129" i="6"/>
  <c r="I182" i="6"/>
  <c r="I158" i="6"/>
  <c r="I158" i="9" s="1"/>
  <c r="I150" i="6"/>
  <c r="I86" i="6"/>
  <c r="I185" i="6"/>
  <c r="I141" i="6"/>
  <c r="I117" i="6"/>
  <c r="I172" i="6"/>
  <c r="I132" i="6"/>
  <c r="I60" i="6"/>
  <c r="I170" i="6"/>
  <c r="I195" i="6"/>
  <c r="I163" i="6"/>
  <c r="I155" i="6"/>
  <c r="I75" i="6"/>
  <c r="I11" i="6"/>
  <c r="I122" i="6"/>
  <c r="I121" i="6"/>
  <c r="I71" i="6"/>
  <c r="I154" i="6"/>
  <c r="I109" i="6"/>
  <c r="I184" i="6"/>
  <c r="I128" i="6"/>
  <c r="I104" i="6"/>
  <c r="I40" i="6"/>
  <c r="I16" i="6"/>
  <c r="I167" i="6"/>
  <c r="I81" i="6"/>
  <c r="I9" i="6"/>
  <c r="I134" i="6"/>
  <c r="I106" i="6"/>
  <c r="I58" i="6"/>
  <c r="I97" i="6"/>
  <c r="I25" i="6"/>
  <c r="I189" i="6"/>
  <c r="I165" i="6"/>
  <c r="I61" i="6"/>
  <c r="I3" i="6"/>
  <c r="I138" i="6"/>
  <c r="I153" i="6"/>
  <c r="I188" i="6"/>
  <c r="I92" i="6"/>
  <c r="I44" i="6"/>
  <c r="I36" i="6"/>
  <c r="I12" i="6"/>
  <c r="I83" i="6"/>
  <c r="I105" i="6"/>
  <c r="I91" i="6"/>
  <c r="I10" i="6"/>
  <c r="I145" i="6"/>
  <c r="I96" i="6"/>
  <c r="I8" i="6"/>
  <c r="I2" i="6"/>
  <c r="I175" i="6"/>
  <c r="I39" i="6"/>
  <c r="I70" i="6"/>
  <c r="I100" i="6"/>
  <c r="I4" i="6"/>
  <c r="I64" i="6"/>
  <c r="I48" i="6"/>
  <c r="I18" i="6"/>
  <c r="I127" i="6"/>
  <c r="I103" i="6"/>
  <c r="I15" i="6"/>
  <c r="I66" i="6"/>
  <c r="I118" i="6"/>
  <c r="I118" i="9" s="1"/>
  <c r="I38" i="6"/>
  <c r="I14" i="6"/>
  <c r="I125" i="6"/>
  <c r="I101" i="6"/>
  <c r="I29" i="6"/>
  <c r="I13" i="6"/>
  <c r="I42" i="6"/>
  <c r="I108" i="6"/>
  <c r="I99" i="6"/>
  <c r="I98" i="6"/>
  <c r="I187" i="6"/>
  <c r="I179" i="6"/>
  <c r="I171" i="6"/>
  <c r="I115" i="6"/>
  <c r="I26" i="6"/>
  <c r="I159" i="6"/>
  <c r="I166" i="6"/>
  <c r="I53" i="6"/>
  <c r="I63" i="6"/>
  <c r="I7" i="6"/>
  <c r="I102" i="6"/>
  <c r="I62" i="6"/>
  <c r="I192" i="6"/>
  <c r="I136" i="6"/>
  <c r="I24" i="6"/>
  <c r="I194" i="6"/>
  <c r="I151" i="6"/>
  <c r="I79" i="6"/>
  <c r="I47" i="6"/>
  <c r="I31" i="6"/>
  <c r="I110" i="6"/>
  <c r="I46" i="6"/>
  <c r="I137" i="6"/>
  <c r="I149" i="6"/>
  <c r="I45" i="6"/>
  <c r="I65" i="6"/>
  <c r="I156" i="6"/>
  <c r="I140" i="6"/>
  <c r="I76" i="6"/>
  <c r="I20" i="6"/>
  <c r="I20" i="9" s="1"/>
  <c r="I161" i="6"/>
  <c r="I123" i="6"/>
  <c r="I59" i="6"/>
  <c r="I32" i="6"/>
  <c r="I124" i="6"/>
  <c r="I74" i="6"/>
  <c r="I198" i="6"/>
  <c r="I168" i="6"/>
  <c r="I73" i="6"/>
  <c r="I33" i="6"/>
  <c r="I135" i="6"/>
  <c r="I6" i="6"/>
  <c r="I177" i="6"/>
  <c r="I17" i="6"/>
  <c r="I94" i="6"/>
  <c r="I22" i="6"/>
  <c r="I181" i="6"/>
  <c r="I173" i="6"/>
  <c r="I133" i="6"/>
  <c r="I77" i="6"/>
  <c r="I19" i="6"/>
  <c r="I164" i="6"/>
  <c r="I67" i="6"/>
  <c r="I49" i="6"/>
  <c r="I49" i="9" s="1"/>
  <c r="I147" i="6"/>
  <c r="I139" i="6"/>
  <c r="I111" i="6"/>
  <c r="I95" i="6"/>
  <c r="I191" i="6"/>
  <c r="I162" i="6"/>
  <c r="I190" i="6"/>
  <c r="I126" i="6"/>
  <c r="I176" i="6"/>
  <c r="I160" i="6"/>
  <c r="I152" i="6"/>
  <c r="I112" i="6"/>
  <c r="I88" i="6"/>
  <c r="I72" i="6"/>
  <c r="I56" i="6"/>
  <c r="I199" i="6"/>
  <c r="I174" i="6"/>
  <c r="I142" i="6"/>
  <c r="I78" i="6"/>
  <c r="I197" i="6"/>
  <c r="I93" i="6"/>
  <c r="I37" i="6"/>
  <c r="I186" i="6"/>
  <c r="I90" i="6"/>
  <c r="I116" i="6"/>
  <c r="I68" i="6"/>
  <c r="I52" i="6"/>
  <c r="I50" i="6"/>
  <c r="I131" i="6"/>
  <c r="I89" i="6"/>
  <c r="E210" i="6"/>
  <c r="M139" i="6"/>
  <c r="M103" i="6"/>
  <c r="M119" i="6"/>
  <c r="M94" i="6"/>
  <c r="M92" i="6"/>
  <c r="M90" i="6"/>
  <c r="M88" i="6"/>
  <c r="M86" i="6"/>
  <c r="M84" i="6"/>
  <c r="M82" i="6"/>
  <c r="M80" i="6"/>
  <c r="M78" i="6"/>
  <c r="M57" i="6"/>
  <c r="M54" i="6"/>
  <c r="M43" i="6"/>
  <c r="M178" i="6"/>
  <c r="M49" i="6"/>
  <c r="M13" i="6"/>
  <c r="M95" i="6"/>
  <c r="M187" i="6"/>
  <c r="M176" i="6"/>
  <c r="M133" i="6"/>
  <c r="M126" i="6"/>
  <c r="M110" i="6"/>
  <c r="M41" i="6"/>
  <c r="M42" i="6"/>
  <c r="M8" i="6"/>
  <c r="M6" i="6"/>
  <c r="M196" i="6"/>
  <c r="M185" i="6"/>
  <c r="M159" i="6"/>
  <c r="M123" i="6"/>
  <c r="M137" i="6"/>
  <c r="M59" i="6"/>
  <c r="M65" i="6"/>
  <c r="M35" i="6"/>
  <c r="M14" i="6"/>
  <c r="M106" i="6"/>
  <c r="M182" i="6"/>
  <c r="M168" i="6"/>
  <c r="M161" i="6"/>
  <c r="M135" i="6"/>
  <c r="M75" i="6"/>
  <c r="M115" i="6"/>
  <c r="M74" i="6"/>
  <c r="M67" i="6"/>
  <c r="M180" i="6"/>
  <c r="M164" i="6"/>
  <c r="M165" i="6"/>
  <c r="M125" i="6"/>
  <c r="M117" i="6"/>
  <c r="M58" i="6"/>
  <c r="M70" i="6"/>
  <c r="M16" i="6"/>
  <c r="M171" i="6"/>
  <c r="M62" i="6"/>
  <c r="M4" i="6"/>
  <c r="M152" i="6"/>
  <c r="M143" i="6"/>
  <c r="M167" i="6"/>
  <c r="M144" i="6"/>
  <c r="M104" i="6"/>
  <c r="M89" i="6"/>
  <c r="M77" i="6"/>
  <c r="M66" i="6"/>
  <c r="M39" i="6"/>
  <c r="M33" i="6"/>
  <c r="M10" i="6"/>
  <c r="M192" i="6"/>
  <c r="M190" i="6"/>
  <c r="M188" i="6"/>
  <c r="M183" i="6"/>
  <c r="M184" i="6"/>
  <c r="M154" i="6"/>
  <c r="M172" i="6"/>
  <c r="M157" i="6"/>
  <c r="M131" i="6"/>
  <c r="M114" i="6"/>
  <c r="M121" i="6"/>
  <c r="M61" i="6"/>
  <c r="M73" i="6"/>
  <c r="M25" i="6"/>
  <c r="M81" i="6"/>
  <c r="M79" i="6"/>
  <c r="M63" i="6"/>
  <c r="M32" i="6"/>
  <c r="M44" i="6"/>
  <c r="M30" i="6"/>
  <c r="M22" i="6"/>
  <c r="M9" i="6"/>
  <c r="M7" i="6"/>
  <c r="M15" i="6"/>
  <c r="M19" i="6"/>
  <c r="M27" i="6"/>
  <c r="M20" i="6"/>
  <c r="M197" i="6"/>
  <c r="E209" i="6"/>
  <c r="M169" i="6"/>
  <c r="M149" i="6"/>
  <c r="M150" i="6"/>
  <c r="M122" i="6"/>
  <c r="M141" i="6"/>
  <c r="M64" i="6"/>
  <c r="M120" i="6"/>
  <c r="M91" i="6"/>
  <c r="M102" i="6"/>
  <c r="M69" i="6"/>
  <c r="M45" i="6"/>
  <c r="M23" i="6"/>
  <c r="M146" i="6"/>
  <c r="M113" i="6"/>
  <c r="M87" i="6"/>
  <c r="M76" i="6"/>
  <c r="M60" i="6"/>
  <c r="M37" i="6"/>
  <c r="M26" i="6"/>
  <c r="M17" i="6"/>
  <c r="M189" i="6"/>
  <c r="M170" i="6"/>
  <c r="M153" i="6"/>
  <c r="M160" i="6"/>
  <c r="M124" i="6"/>
  <c r="M109" i="6"/>
  <c r="M128" i="6"/>
  <c r="M111" i="6"/>
  <c r="M107" i="6"/>
  <c r="M98" i="6"/>
  <c r="M97" i="6"/>
  <c r="M93" i="6"/>
  <c r="M83" i="6"/>
  <c r="M52" i="6"/>
  <c r="M36" i="6"/>
  <c r="M48" i="6"/>
  <c r="M50" i="6"/>
  <c r="M53" i="6"/>
  <c r="M38" i="6"/>
  <c r="M28" i="6"/>
  <c r="M21" i="6"/>
  <c r="M3" i="6"/>
  <c r="M181" i="6"/>
  <c r="M194" i="6"/>
  <c r="M186" i="6"/>
  <c r="M174" i="6"/>
  <c r="M163" i="6"/>
  <c r="M147" i="6"/>
  <c r="M118" i="6"/>
  <c r="M148" i="6"/>
  <c r="M132" i="6"/>
  <c r="M145" i="6"/>
  <c r="M85" i="6"/>
  <c r="M99" i="6"/>
  <c r="M46" i="6"/>
  <c r="M56" i="6"/>
  <c r="M40" i="6"/>
  <c r="M47" i="6"/>
  <c r="M12" i="6"/>
  <c r="M11" i="6"/>
  <c r="M179" i="6"/>
  <c r="M195" i="6"/>
  <c r="M198" i="6"/>
  <c r="M193" i="6"/>
  <c r="M175" i="6"/>
  <c r="M177" i="6"/>
  <c r="M162" i="6"/>
  <c r="M138" i="6"/>
  <c r="M158" i="6"/>
  <c r="M155" i="6"/>
  <c r="M134" i="6"/>
  <c r="M116" i="6"/>
  <c r="M96" i="6"/>
  <c r="M136" i="6"/>
  <c r="M129" i="6"/>
  <c r="M105" i="6"/>
  <c r="M127" i="6"/>
  <c r="M68" i="6"/>
  <c r="M55" i="6"/>
  <c r="M18" i="6"/>
  <c r="M34" i="6"/>
  <c r="M166" i="6"/>
  <c r="M191" i="6"/>
  <c r="M173" i="6"/>
  <c r="M140" i="6"/>
  <c r="M156" i="6"/>
  <c r="M151" i="6"/>
  <c r="M142" i="6"/>
  <c r="M101" i="6"/>
  <c r="M112" i="6"/>
  <c r="M108" i="6"/>
  <c r="M100" i="6"/>
  <c r="M71" i="6"/>
  <c r="M72" i="6"/>
  <c r="M51" i="6"/>
  <c r="M31" i="6"/>
  <c r="M29" i="6"/>
  <c r="M5" i="6"/>
  <c r="M24" i="6"/>
  <c r="G2" i="9" l="1"/>
  <c r="B208" i="6"/>
  <c r="B211" i="6"/>
  <c r="B209" i="6"/>
  <c r="B210" i="6"/>
  <c r="DN9" i="10"/>
  <c r="L174" i="6"/>
  <c r="L174" i="9" s="1"/>
  <c r="M174" i="9"/>
  <c r="L44" i="6"/>
  <c r="L44" i="9" s="1"/>
  <c r="M44" i="9"/>
  <c r="L179" i="6"/>
  <c r="L179" i="9" s="1"/>
  <c r="M179" i="9"/>
  <c r="L141" i="6"/>
  <c r="L141" i="9" s="1"/>
  <c r="M141" i="9"/>
  <c r="L106" i="6"/>
  <c r="L106" i="9" s="1"/>
  <c r="M106" i="9"/>
  <c r="H37" i="6"/>
  <c r="H37" i="9" s="1"/>
  <c r="I37" i="9"/>
  <c r="H62" i="6"/>
  <c r="H62" i="9" s="1"/>
  <c r="I62" i="9"/>
  <c r="J72" i="6"/>
  <c r="J72" i="9" s="1"/>
  <c r="K72" i="9"/>
  <c r="J10" i="6"/>
  <c r="J10" i="9" s="1"/>
  <c r="K10" i="9"/>
  <c r="J198" i="6"/>
  <c r="J198" i="9" s="1"/>
  <c r="K198" i="9"/>
  <c r="L100" i="6"/>
  <c r="L100" i="9" s="1"/>
  <c r="M100" i="9"/>
  <c r="L138" i="6"/>
  <c r="L138" i="9" s="1"/>
  <c r="M138" i="9"/>
  <c r="L24" i="6"/>
  <c r="L24" i="9" s="1"/>
  <c r="M24" i="9"/>
  <c r="L29" i="6"/>
  <c r="L29" i="9" s="1"/>
  <c r="M29" i="9"/>
  <c r="L101" i="6"/>
  <c r="L101" i="9" s="1"/>
  <c r="M101" i="9"/>
  <c r="L34" i="6"/>
  <c r="L34" i="9" s="1"/>
  <c r="M34" i="9"/>
  <c r="L96" i="6"/>
  <c r="L96" i="9" s="1"/>
  <c r="M96" i="9"/>
  <c r="L175" i="6"/>
  <c r="L175" i="9" s="1"/>
  <c r="M175" i="9"/>
  <c r="L40" i="6"/>
  <c r="L40" i="9" s="1"/>
  <c r="M40" i="9"/>
  <c r="L118" i="6"/>
  <c r="L118" i="9" s="1"/>
  <c r="M118" i="9"/>
  <c r="L21" i="6"/>
  <c r="L21" i="9" s="1"/>
  <c r="M21" i="9"/>
  <c r="L83" i="6"/>
  <c r="L83" i="9" s="1"/>
  <c r="M83" i="9"/>
  <c r="L124" i="6"/>
  <c r="L124" i="9" s="1"/>
  <c r="M124" i="9"/>
  <c r="L60" i="6"/>
  <c r="L60" i="9" s="1"/>
  <c r="M60" i="9"/>
  <c r="L102" i="6"/>
  <c r="L102" i="9" s="1"/>
  <c r="M102" i="9"/>
  <c r="L169" i="6"/>
  <c r="L169" i="9" s="1"/>
  <c r="M169" i="9"/>
  <c r="L9" i="6"/>
  <c r="L9" i="9" s="1"/>
  <c r="M9" i="9"/>
  <c r="L25" i="6"/>
  <c r="L25" i="9" s="1"/>
  <c r="M25" i="9"/>
  <c r="L154" i="6"/>
  <c r="L154" i="9" s="1"/>
  <c r="M154" i="9"/>
  <c r="L39" i="6"/>
  <c r="L39" i="9" s="1"/>
  <c r="M39" i="9"/>
  <c r="L152" i="6"/>
  <c r="L152" i="9" s="1"/>
  <c r="M152" i="9"/>
  <c r="L125" i="6"/>
  <c r="L125" i="9" s="1"/>
  <c r="M125" i="9"/>
  <c r="L135" i="6"/>
  <c r="L135" i="9" s="1"/>
  <c r="M135" i="9"/>
  <c r="L59" i="6"/>
  <c r="L59" i="9" s="1"/>
  <c r="M59" i="9"/>
  <c r="L42" i="6"/>
  <c r="L42" i="9" s="1"/>
  <c r="M42" i="9"/>
  <c r="L13" i="6"/>
  <c r="L13" i="9" s="1"/>
  <c r="M13" i="9"/>
  <c r="L80" i="6"/>
  <c r="L80" i="9" s="1"/>
  <c r="M80" i="9"/>
  <c r="L119" i="6"/>
  <c r="L119" i="9" s="1"/>
  <c r="M119" i="9"/>
  <c r="H68" i="6"/>
  <c r="H68" i="9" s="1"/>
  <c r="I68" i="9"/>
  <c r="H142" i="6"/>
  <c r="H142" i="9" s="1"/>
  <c r="I142" i="9"/>
  <c r="H160" i="6"/>
  <c r="H160" i="9" s="1"/>
  <c r="I160" i="9"/>
  <c r="H139" i="6"/>
  <c r="H139" i="9" s="1"/>
  <c r="I139" i="9"/>
  <c r="H173" i="6"/>
  <c r="H173" i="9" s="1"/>
  <c r="I173" i="9"/>
  <c r="H33" i="6"/>
  <c r="H33" i="9" s="1"/>
  <c r="I33" i="9"/>
  <c r="H123" i="6"/>
  <c r="H123" i="9" s="1"/>
  <c r="I123" i="9"/>
  <c r="H149" i="6"/>
  <c r="H149" i="9" s="1"/>
  <c r="I149" i="9"/>
  <c r="H194" i="6"/>
  <c r="H194" i="9" s="1"/>
  <c r="I194" i="9"/>
  <c r="H53" i="6"/>
  <c r="H53" i="9" s="1"/>
  <c r="I53" i="9"/>
  <c r="H98" i="6"/>
  <c r="H98" i="9" s="1"/>
  <c r="I98" i="9"/>
  <c r="H14" i="6"/>
  <c r="H14" i="9" s="1"/>
  <c r="I14" i="9"/>
  <c r="H48" i="6"/>
  <c r="H48" i="9" s="1"/>
  <c r="I48" i="9"/>
  <c r="H8" i="6"/>
  <c r="H8" i="9" s="1"/>
  <c r="I8" i="9"/>
  <c r="H36" i="6"/>
  <c r="H36" i="9" s="1"/>
  <c r="I36" i="9"/>
  <c r="H165" i="6"/>
  <c r="H165" i="9" s="1"/>
  <c r="I165" i="9"/>
  <c r="H81" i="6"/>
  <c r="H81" i="9" s="1"/>
  <c r="I81" i="9"/>
  <c r="H154" i="6"/>
  <c r="H154" i="9" s="1"/>
  <c r="I154" i="9"/>
  <c r="H195" i="6"/>
  <c r="H195" i="9" s="1"/>
  <c r="I195" i="9"/>
  <c r="H86" i="6"/>
  <c r="H86" i="9" s="1"/>
  <c r="I86" i="9"/>
  <c r="H169" i="6"/>
  <c r="H169" i="9" s="1"/>
  <c r="I169" i="9"/>
  <c r="H130" i="9"/>
  <c r="I130" i="9"/>
  <c r="H5" i="6"/>
  <c r="H5" i="9" s="1"/>
  <c r="I5" i="9"/>
  <c r="H144" i="6"/>
  <c r="H144" i="9" s="1"/>
  <c r="I144" i="9"/>
  <c r="H55" i="6"/>
  <c r="H55" i="9" s="1"/>
  <c r="I55" i="9"/>
  <c r="J20" i="6"/>
  <c r="J20" i="9" s="1"/>
  <c r="K20" i="9"/>
  <c r="J189" i="6"/>
  <c r="J189" i="9" s="1"/>
  <c r="K189" i="9"/>
  <c r="J23" i="6"/>
  <c r="J23" i="9" s="1"/>
  <c r="K23" i="9"/>
  <c r="J162" i="6"/>
  <c r="J162" i="9" s="1"/>
  <c r="K162" i="9"/>
  <c r="J49" i="6"/>
  <c r="J49" i="9" s="1"/>
  <c r="K49" i="9"/>
  <c r="J22" i="6"/>
  <c r="J22" i="9" s="1"/>
  <c r="K22" i="9"/>
  <c r="J159" i="6"/>
  <c r="J159" i="9" s="1"/>
  <c r="K159" i="9"/>
  <c r="J28" i="6"/>
  <c r="J28" i="9" s="1"/>
  <c r="K28" i="9"/>
  <c r="J109" i="6"/>
  <c r="J109" i="9" s="1"/>
  <c r="K109" i="9"/>
  <c r="J31" i="6"/>
  <c r="J31" i="9" s="1"/>
  <c r="K31" i="9"/>
  <c r="J96" i="6"/>
  <c r="J96" i="9" s="1"/>
  <c r="K96" i="9"/>
  <c r="J76" i="6"/>
  <c r="J76" i="9" s="1"/>
  <c r="K76" i="9"/>
  <c r="J137" i="6"/>
  <c r="J137" i="9" s="1"/>
  <c r="K137" i="9"/>
  <c r="J119" i="6"/>
  <c r="J119" i="9" s="1"/>
  <c r="K119" i="9"/>
  <c r="J124" i="6"/>
  <c r="J124" i="9" s="1"/>
  <c r="K124" i="9"/>
  <c r="J15" i="6"/>
  <c r="J15" i="9" s="1"/>
  <c r="K15" i="9"/>
  <c r="J153" i="6"/>
  <c r="J153" i="9" s="1"/>
  <c r="K153" i="9"/>
  <c r="J44" i="6"/>
  <c r="J44" i="9" s="1"/>
  <c r="K44" i="9"/>
  <c r="J149" i="6"/>
  <c r="J149" i="9" s="1"/>
  <c r="K149" i="9"/>
  <c r="J47" i="6"/>
  <c r="J47" i="9" s="1"/>
  <c r="K47" i="9"/>
  <c r="J35" i="6"/>
  <c r="J35" i="9" s="1"/>
  <c r="K35" i="9"/>
  <c r="J46" i="6"/>
  <c r="J46" i="9" s="1"/>
  <c r="K46" i="9"/>
  <c r="J42" i="6"/>
  <c r="J42" i="9" s="1"/>
  <c r="K42" i="9"/>
  <c r="J43" i="6"/>
  <c r="J43" i="9" s="1"/>
  <c r="K43" i="9"/>
  <c r="L68" i="6"/>
  <c r="L68" i="9" s="1"/>
  <c r="M68" i="9"/>
  <c r="L113" i="6"/>
  <c r="L113" i="9" s="1"/>
  <c r="M113" i="9"/>
  <c r="L158" i="6"/>
  <c r="L158" i="9" s="1"/>
  <c r="M158" i="9"/>
  <c r="L189" i="6"/>
  <c r="L189" i="9" s="1"/>
  <c r="M189" i="9"/>
  <c r="L114" i="6"/>
  <c r="L114" i="9" s="1"/>
  <c r="M114" i="9"/>
  <c r="L185" i="6"/>
  <c r="L185" i="9" s="1"/>
  <c r="M185" i="9"/>
  <c r="H89" i="6"/>
  <c r="H89" i="9" s="1"/>
  <c r="I89" i="9"/>
  <c r="H164" i="6"/>
  <c r="H164" i="9" s="1"/>
  <c r="I164" i="9"/>
  <c r="H31" i="6"/>
  <c r="H31" i="9" s="1"/>
  <c r="I31" i="9"/>
  <c r="H70" i="6"/>
  <c r="H70" i="9" s="1"/>
  <c r="I70" i="9"/>
  <c r="H153" i="6"/>
  <c r="H153" i="9" s="1"/>
  <c r="I153" i="9"/>
  <c r="H11" i="6"/>
  <c r="H11" i="9" s="1"/>
  <c r="I11" i="9"/>
  <c r="H120" i="6"/>
  <c r="H120" i="9" s="1"/>
  <c r="I120" i="9"/>
  <c r="H30" i="6"/>
  <c r="H30" i="9" s="1"/>
  <c r="I30" i="9"/>
  <c r="J75" i="6"/>
  <c r="J75" i="9" s="1"/>
  <c r="K75" i="9"/>
  <c r="J90" i="6"/>
  <c r="J90" i="9" s="1"/>
  <c r="K90" i="9"/>
  <c r="J164" i="6"/>
  <c r="J164" i="9" s="1"/>
  <c r="K164" i="9"/>
  <c r="L31" i="6"/>
  <c r="L31" i="9" s="1"/>
  <c r="M31" i="9"/>
  <c r="L142" i="6"/>
  <c r="L142" i="9" s="1"/>
  <c r="M142" i="9"/>
  <c r="L18" i="6"/>
  <c r="L18" i="9" s="1"/>
  <c r="M18" i="9"/>
  <c r="L116" i="6"/>
  <c r="L116" i="9" s="1"/>
  <c r="M116" i="9"/>
  <c r="L193" i="6"/>
  <c r="L193" i="9" s="1"/>
  <c r="M193" i="9"/>
  <c r="L56" i="6"/>
  <c r="L56" i="9" s="1"/>
  <c r="M56" i="9"/>
  <c r="L147" i="6"/>
  <c r="L147" i="9" s="1"/>
  <c r="M147" i="9"/>
  <c r="L28" i="6"/>
  <c r="L28" i="9" s="1"/>
  <c r="M28" i="9"/>
  <c r="L93" i="6"/>
  <c r="L93" i="9" s="1"/>
  <c r="M93" i="9"/>
  <c r="L160" i="6"/>
  <c r="L160" i="9" s="1"/>
  <c r="M160" i="9"/>
  <c r="L76" i="6"/>
  <c r="L76" i="9" s="1"/>
  <c r="M76" i="9"/>
  <c r="L91" i="6"/>
  <c r="L91" i="9" s="1"/>
  <c r="M91" i="9"/>
  <c r="L22" i="6"/>
  <c r="L22" i="9" s="1"/>
  <c r="M22" i="9"/>
  <c r="L73" i="6"/>
  <c r="L73" i="9" s="1"/>
  <c r="M73" i="9"/>
  <c r="L184" i="6"/>
  <c r="L184" i="9" s="1"/>
  <c r="M184" i="9"/>
  <c r="L66" i="6"/>
  <c r="L66" i="9" s="1"/>
  <c r="M66" i="9"/>
  <c r="L4" i="6"/>
  <c r="L4" i="9" s="1"/>
  <c r="M4" i="9"/>
  <c r="L165" i="6"/>
  <c r="L165" i="9" s="1"/>
  <c r="M165" i="9"/>
  <c r="L161" i="6"/>
  <c r="L161" i="9" s="1"/>
  <c r="M161" i="9"/>
  <c r="L137" i="6"/>
  <c r="L137" i="9" s="1"/>
  <c r="M137" i="9"/>
  <c r="L41" i="6"/>
  <c r="L41" i="9" s="1"/>
  <c r="M41" i="9"/>
  <c r="L49" i="6"/>
  <c r="L49" i="9" s="1"/>
  <c r="M49" i="9"/>
  <c r="L82" i="6"/>
  <c r="L82" i="9" s="1"/>
  <c r="M82" i="9"/>
  <c r="L103" i="6"/>
  <c r="L103" i="9" s="1"/>
  <c r="M103" i="9"/>
  <c r="H116" i="6"/>
  <c r="H116" i="9" s="1"/>
  <c r="I116" i="9"/>
  <c r="H174" i="6"/>
  <c r="H174" i="9" s="1"/>
  <c r="I174" i="9"/>
  <c r="H176" i="6"/>
  <c r="H176" i="9" s="1"/>
  <c r="I176" i="9"/>
  <c r="H147" i="6"/>
  <c r="H147" i="9" s="1"/>
  <c r="I147" i="9"/>
  <c r="H181" i="6"/>
  <c r="H181" i="9" s="1"/>
  <c r="I181" i="9"/>
  <c r="H73" i="6"/>
  <c r="H73" i="9" s="1"/>
  <c r="I73" i="9"/>
  <c r="H161" i="6"/>
  <c r="H161" i="9" s="1"/>
  <c r="I161" i="9"/>
  <c r="H137" i="6"/>
  <c r="H137" i="9" s="1"/>
  <c r="I137" i="9"/>
  <c r="H24" i="6"/>
  <c r="H24" i="9" s="1"/>
  <c r="I24" i="9"/>
  <c r="H166" i="6"/>
  <c r="H166" i="9" s="1"/>
  <c r="I166" i="9"/>
  <c r="H99" i="6"/>
  <c r="H99" i="9" s="1"/>
  <c r="I99" i="9"/>
  <c r="H38" i="6"/>
  <c r="H38" i="9" s="1"/>
  <c r="I38" i="9"/>
  <c r="H64" i="6"/>
  <c r="H64" i="9" s="1"/>
  <c r="I64" i="9"/>
  <c r="H96" i="6"/>
  <c r="H96" i="9" s="1"/>
  <c r="I96" i="9"/>
  <c r="H44" i="6"/>
  <c r="H44" i="9" s="1"/>
  <c r="I44" i="9"/>
  <c r="H189" i="6"/>
  <c r="H189" i="9" s="1"/>
  <c r="I189" i="9"/>
  <c r="H167" i="6"/>
  <c r="H167" i="9" s="1"/>
  <c r="I167" i="9"/>
  <c r="H71" i="6"/>
  <c r="H71" i="9" s="1"/>
  <c r="I71" i="9"/>
  <c r="H170" i="6"/>
  <c r="H170" i="9" s="1"/>
  <c r="I170" i="9"/>
  <c r="H150" i="6"/>
  <c r="H150" i="9" s="1"/>
  <c r="I150" i="9"/>
  <c r="H82" i="6"/>
  <c r="H82" i="9" s="1"/>
  <c r="I82" i="9"/>
  <c r="H27" i="6"/>
  <c r="H27" i="9" s="1"/>
  <c r="I27" i="9"/>
  <c r="H21" i="6"/>
  <c r="H21" i="9" s="1"/>
  <c r="I21" i="9"/>
  <c r="H193" i="6"/>
  <c r="H193" i="9" s="1"/>
  <c r="I193" i="9"/>
  <c r="H87" i="6"/>
  <c r="H87" i="9" s="1"/>
  <c r="I87" i="9"/>
  <c r="J100" i="6"/>
  <c r="J100" i="9" s="1"/>
  <c r="K100" i="9"/>
  <c r="J54" i="6"/>
  <c r="J54" i="9" s="1"/>
  <c r="K54" i="9"/>
  <c r="J87" i="6"/>
  <c r="J87" i="9" s="1"/>
  <c r="K87" i="9"/>
  <c r="J16" i="6"/>
  <c r="J16" i="9" s="1"/>
  <c r="K16" i="9"/>
  <c r="J98" i="6"/>
  <c r="J98" i="9" s="1"/>
  <c r="K98" i="9"/>
  <c r="J86" i="6"/>
  <c r="J86" i="9" s="1"/>
  <c r="K86" i="9"/>
  <c r="J108" i="6"/>
  <c r="J108" i="9" s="1"/>
  <c r="K108" i="9"/>
  <c r="J125" i="6"/>
  <c r="J125" i="9" s="1"/>
  <c r="K125" i="9"/>
  <c r="J71" i="6"/>
  <c r="J71" i="9" s="1"/>
  <c r="K71" i="9"/>
  <c r="J120" i="6"/>
  <c r="J120" i="9" s="1"/>
  <c r="K120" i="9"/>
  <c r="J84" i="6"/>
  <c r="J84" i="9" s="1"/>
  <c r="K84" i="9"/>
  <c r="J185" i="6"/>
  <c r="J185" i="9" s="1"/>
  <c r="K185" i="9"/>
  <c r="J89" i="6"/>
  <c r="J89" i="9" s="1"/>
  <c r="K89" i="9"/>
  <c r="J39" i="6"/>
  <c r="J39" i="9" s="1"/>
  <c r="K39" i="9"/>
  <c r="J166" i="6"/>
  <c r="J166" i="9" s="1"/>
  <c r="K166" i="9"/>
  <c r="J68" i="6"/>
  <c r="J68" i="9" s="1"/>
  <c r="K68" i="9"/>
  <c r="J181" i="6"/>
  <c r="J181" i="9" s="1"/>
  <c r="K181" i="9"/>
  <c r="J143" i="6"/>
  <c r="J143" i="9" s="1"/>
  <c r="K143" i="9"/>
  <c r="J115" i="6"/>
  <c r="J115" i="9" s="1"/>
  <c r="K115" i="9"/>
  <c r="J25" i="6"/>
  <c r="J25" i="9" s="1"/>
  <c r="K25" i="9"/>
  <c r="AU2" i="9"/>
  <c r="AS20" i="9" s="1"/>
  <c r="AS21" i="9"/>
  <c r="L156" i="6"/>
  <c r="L156" i="9" s="1"/>
  <c r="M156" i="9"/>
  <c r="L170" i="6"/>
  <c r="L170" i="9" s="1"/>
  <c r="M170" i="9"/>
  <c r="L140" i="6"/>
  <c r="L140" i="9" s="1"/>
  <c r="M140" i="9"/>
  <c r="L51" i="6"/>
  <c r="L51" i="9" s="1"/>
  <c r="M51" i="9"/>
  <c r="L151" i="6"/>
  <c r="L151" i="9" s="1"/>
  <c r="M151" i="9"/>
  <c r="L55" i="6"/>
  <c r="L55" i="9" s="1"/>
  <c r="M55" i="9"/>
  <c r="L134" i="6"/>
  <c r="L134" i="9" s="1"/>
  <c r="M134" i="9"/>
  <c r="L198" i="6"/>
  <c r="L198" i="9" s="1"/>
  <c r="M198" i="9"/>
  <c r="L46" i="6"/>
  <c r="L46" i="9" s="1"/>
  <c r="M46" i="9"/>
  <c r="L163" i="6"/>
  <c r="L163" i="9" s="1"/>
  <c r="M163" i="9"/>
  <c r="L38" i="6"/>
  <c r="L38" i="9" s="1"/>
  <c r="M38" i="9"/>
  <c r="L97" i="6"/>
  <c r="L97" i="9" s="1"/>
  <c r="M97" i="9"/>
  <c r="L153" i="6"/>
  <c r="L153" i="9" s="1"/>
  <c r="M153" i="9"/>
  <c r="L87" i="6"/>
  <c r="L87" i="9" s="1"/>
  <c r="M87" i="9"/>
  <c r="L120" i="6"/>
  <c r="L120" i="9" s="1"/>
  <c r="M120" i="9"/>
  <c r="L197" i="6"/>
  <c r="L197" i="9" s="1"/>
  <c r="M197" i="9"/>
  <c r="L30" i="6"/>
  <c r="L30" i="9" s="1"/>
  <c r="M30" i="9"/>
  <c r="L61" i="6"/>
  <c r="L61" i="9" s="1"/>
  <c r="M61" i="9"/>
  <c r="L183" i="6"/>
  <c r="L183" i="9" s="1"/>
  <c r="M183" i="9"/>
  <c r="L77" i="6"/>
  <c r="L77" i="9" s="1"/>
  <c r="M77" i="9"/>
  <c r="L62" i="6"/>
  <c r="L62" i="9" s="1"/>
  <c r="M62" i="9"/>
  <c r="L164" i="6"/>
  <c r="L164" i="9" s="1"/>
  <c r="M164" i="9"/>
  <c r="L168" i="6"/>
  <c r="L168" i="9" s="1"/>
  <c r="M168" i="9"/>
  <c r="L123" i="6"/>
  <c r="L123" i="9" s="1"/>
  <c r="M123" i="9"/>
  <c r="L110" i="6"/>
  <c r="L110" i="9" s="1"/>
  <c r="M110" i="9"/>
  <c r="L178" i="6"/>
  <c r="L178" i="9" s="1"/>
  <c r="M178" i="9"/>
  <c r="L84" i="6"/>
  <c r="L84" i="9" s="1"/>
  <c r="M84" i="9"/>
  <c r="L139" i="6"/>
  <c r="L139" i="9" s="1"/>
  <c r="M139" i="9"/>
  <c r="H90" i="6"/>
  <c r="H90" i="9" s="1"/>
  <c r="I90" i="9"/>
  <c r="H199" i="6"/>
  <c r="H199" i="9" s="1"/>
  <c r="I199" i="9"/>
  <c r="H126" i="6"/>
  <c r="H126" i="9" s="1"/>
  <c r="I126" i="9"/>
  <c r="H22" i="6"/>
  <c r="H22" i="9" s="1"/>
  <c r="I22" i="9"/>
  <c r="H168" i="6"/>
  <c r="H168" i="9" s="1"/>
  <c r="I168" i="9"/>
  <c r="H46" i="6"/>
  <c r="H46" i="9" s="1"/>
  <c r="I46" i="9"/>
  <c r="H136" i="6"/>
  <c r="H136" i="9" s="1"/>
  <c r="I136" i="9"/>
  <c r="H159" i="6"/>
  <c r="H159" i="9" s="1"/>
  <c r="I159" i="9"/>
  <c r="H108" i="6"/>
  <c r="H108" i="9" s="1"/>
  <c r="I108" i="9"/>
  <c r="H4" i="6"/>
  <c r="H4" i="9" s="1"/>
  <c r="I4" i="9"/>
  <c r="H145" i="6"/>
  <c r="H145" i="9" s="1"/>
  <c r="I145" i="9"/>
  <c r="H92" i="6"/>
  <c r="H92" i="9" s="1"/>
  <c r="I92" i="9"/>
  <c r="H25" i="6"/>
  <c r="H25" i="9" s="1"/>
  <c r="I25" i="9"/>
  <c r="H16" i="6"/>
  <c r="H16" i="9" s="1"/>
  <c r="I16" i="9"/>
  <c r="H121" i="6"/>
  <c r="H121" i="9" s="1"/>
  <c r="I121" i="9"/>
  <c r="H60" i="6"/>
  <c r="H60" i="9" s="1"/>
  <c r="I60" i="9"/>
  <c r="H80" i="6"/>
  <c r="H80" i="9" s="1"/>
  <c r="I80" i="9"/>
  <c r="H43" i="6"/>
  <c r="H43" i="9" s="1"/>
  <c r="I43" i="9"/>
  <c r="H85" i="6"/>
  <c r="H85" i="9" s="1"/>
  <c r="I85" i="9"/>
  <c r="H35" i="6"/>
  <c r="H35" i="9" s="1"/>
  <c r="I35" i="9"/>
  <c r="J74" i="6"/>
  <c r="J74" i="9" s="1"/>
  <c r="K74" i="9"/>
  <c r="J140" i="6"/>
  <c r="J140" i="9" s="1"/>
  <c r="K140" i="9"/>
  <c r="J62" i="6"/>
  <c r="J62" i="9" s="1"/>
  <c r="K62" i="9"/>
  <c r="J175" i="6"/>
  <c r="J175" i="9" s="1"/>
  <c r="K175" i="9"/>
  <c r="J40" i="6"/>
  <c r="J40" i="9" s="1"/>
  <c r="K40" i="9"/>
  <c r="J60" i="6"/>
  <c r="J60" i="9" s="1"/>
  <c r="K60" i="9"/>
  <c r="J118" i="6"/>
  <c r="J118" i="9" s="1"/>
  <c r="K118" i="9"/>
  <c r="J82" i="6"/>
  <c r="J82" i="9" s="1"/>
  <c r="K82" i="9"/>
  <c r="J148" i="6"/>
  <c r="J148" i="9" s="1"/>
  <c r="K148" i="9"/>
  <c r="J133" i="6"/>
  <c r="J133" i="9" s="1"/>
  <c r="K133" i="9"/>
  <c r="J103" i="6"/>
  <c r="J103" i="9" s="1"/>
  <c r="K103" i="9"/>
  <c r="J176" i="6"/>
  <c r="J176" i="9" s="1"/>
  <c r="K176" i="9"/>
  <c r="J196" i="6"/>
  <c r="J196" i="9" s="1"/>
  <c r="K196" i="9"/>
  <c r="J30" i="6"/>
  <c r="J30" i="9" s="1"/>
  <c r="K30" i="9"/>
  <c r="J26" i="6"/>
  <c r="J26" i="9" s="1"/>
  <c r="K26" i="9"/>
  <c r="J65" i="6"/>
  <c r="J65" i="9" s="1"/>
  <c r="K65" i="9"/>
  <c r="J111" i="6"/>
  <c r="J111" i="9" s="1"/>
  <c r="K111" i="9"/>
  <c r="J145" i="6"/>
  <c r="J145" i="9" s="1"/>
  <c r="K145" i="9"/>
  <c r="J92" i="6"/>
  <c r="J92" i="9" s="1"/>
  <c r="K92" i="9"/>
  <c r="J58" i="6"/>
  <c r="J58" i="9" s="1"/>
  <c r="K58" i="9"/>
  <c r="J73" i="6"/>
  <c r="J73" i="9" s="1"/>
  <c r="K73" i="9"/>
  <c r="J139" i="6"/>
  <c r="J139" i="9" s="1"/>
  <c r="K139" i="9"/>
  <c r="J66" i="6"/>
  <c r="J66" i="9" s="1"/>
  <c r="K66" i="9"/>
  <c r="J55" i="6"/>
  <c r="J55" i="9" s="1"/>
  <c r="K55" i="9"/>
  <c r="J52" i="6"/>
  <c r="J52" i="9" s="1"/>
  <c r="K52" i="9"/>
  <c r="L53" i="6"/>
  <c r="L53" i="9" s="1"/>
  <c r="M53" i="9"/>
  <c r="L121" i="6"/>
  <c r="L121" i="9" s="1"/>
  <c r="M121" i="9"/>
  <c r="L89" i="6"/>
  <c r="L89" i="9" s="1"/>
  <c r="M89" i="9"/>
  <c r="L171" i="6"/>
  <c r="L171" i="9" s="1"/>
  <c r="M171" i="9"/>
  <c r="L180" i="6"/>
  <c r="L180" i="9" s="1"/>
  <c r="M180" i="9"/>
  <c r="L182" i="6"/>
  <c r="L182" i="9" s="1"/>
  <c r="M182" i="9"/>
  <c r="L159" i="6"/>
  <c r="L159" i="9" s="1"/>
  <c r="M159" i="9"/>
  <c r="L126" i="6"/>
  <c r="L126" i="9" s="1"/>
  <c r="M126" i="9"/>
  <c r="L43" i="6"/>
  <c r="L43" i="9" s="1"/>
  <c r="M43" i="9"/>
  <c r="L86" i="6"/>
  <c r="L86" i="9" s="1"/>
  <c r="M86" i="9"/>
  <c r="H186" i="6"/>
  <c r="H186" i="9" s="1"/>
  <c r="I186" i="9"/>
  <c r="H56" i="6"/>
  <c r="H56" i="9" s="1"/>
  <c r="I56" i="9"/>
  <c r="H190" i="6"/>
  <c r="H190" i="9" s="1"/>
  <c r="I190" i="9"/>
  <c r="H67" i="6"/>
  <c r="H67" i="9" s="1"/>
  <c r="I67" i="9"/>
  <c r="H94" i="6"/>
  <c r="H94" i="9" s="1"/>
  <c r="I94" i="9"/>
  <c r="H198" i="6"/>
  <c r="H198" i="9" s="1"/>
  <c r="I198" i="9"/>
  <c r="H76" i="6"/>
  <c r="H76" i="9" s="1"/>
  <c r="I76" i="9"/>
  <c r="H110" i="6"/>
  <c r="H110" i="9" s="1"/>
  <c r="I110" i="9"/>
  <c r="H192" i="6"/>
  <c r="H192" i="9" s="1"/>
  <c r="I192" i="9"/>
  <c r="H26" i="6"/>
  <c r="H26" i="9" s="1"/>
  <c r="I26" i="9"/>
  <c r="H42" i="6"/>
  <c r="H42" i="9" s="1"/>
  <c r="I42" i="9"/>
  <c r="H66" i="6"/>
  <c r="H66" i="9" s="1"/>
  <c r="I66" i="9"/>
  <c r="H100" i="6"/>
  <c r="H100" i="9" s="1"/>
  <c r="I100" i="9"/>
  <c r="H10" i="6"/>
  <c r="H10" i="9" s="1"/>
  <c r="I10" i="9"/>
  <c r="H188" i="6"/>
  <c r="H188" i="9" s="1"/>
  <c r="I188" i="9"/>
  <c r="H97" i="6"/>
  <c r="H97" i="9" s="1"/>
  <c r="I97" i="9"/>
  <c r="H40" i="6"/>
  <c r="H40" i="9" s="1"/>
  <c r="I40" i="9"/>
  <c r="H122" i="6"/>
  <c r="H122" i="9" s="1"/>
  <c r="I122" i="9"/>
  <c r="H132" i="6"/>
  <c r="H132" i="9" s="1"/>
  <c r="I132" i="9"/>
  <c r="H182" i="6"/>
  <c r="H182" i="9" s="1"/>
  <c r="I182" i="9"/>
  <c r="H146" i="6"/>
  <c r="H146" i="9" s="1"/>
  <c r="I146" i="9"/>
  <c r="H51" i="6"/>
  <c r="H51" i="9" s="1"/>
  <c r="I51" i="9"/>
  <c r="H157" i="6"/>
  <c r="H157" i="9" s="1"/>
  <c r="I157" i="9"/>
  <c r="H28" i="6"/>
  <c r="H28" i="9" s="1"/>
  <c r="I28" i="9"/>
  <c r="J178" i="6"/>
  <c r="J178" i="9" s="1"/>
  <c r="K178" i="9"/>
  <c r="J94" i="6"/>
  <c r="J94" i="9" s="1"/>
  <c r="K94" i="9"/>
  <c r="J48" i="6"/>
  <c r="J48" i="9" s="1"/>
  <c r="K48" i="9"/>
  <c r="J112" i="6"/>
  <c r="J112" i="9" s="1"/>
  <c r="K112" i="9"/>
  <c r="J116" i="6"/>
  <c r="J116" i="9" s="1"/>
  <c r="K116" i="9"/>
  <c r="J142" i="6"/>
  <c r="J142" i="9" s="1"/>
  <c r="K142" i="9"/>
  <c r="J80" i="6"/>
  <c r="J80" i="9" s="1"/>
  <c r="K80" i="9"/>
  <c r="J173" i="6"/>
  <c r="J173" i="9" s="1"/>
  <c r="K173" i="9"/>
  <c r="J191" i="6"/>
  <c r="J191" i="9" s="1"/>
  <c r="K191" i="9"/>
  <c r="J150" i="6"/>
  <c r="J150" i="9" s="1"/>
  <c r="K150" i="9"/>
  <c r="J77" i="6"/>
  <c r="J77" i="9" s="1"/>
  <c r="K77" i="9"/>
  <c r="J135" i="6"/>
  <c r="J135" i="9" s="1"/>
  <c r="K135" i="9"/>
  <c r="J193" i="6"/>
  <c r="J193" i="9" s="1"/>
  <c r="K193" i="9"/>
  <c r="J188" i="6"/>
  <c r="J188" i="9" s="1"/>
  <c r="K188" i="9"/>
  <c r="J106" i="6"/>
  <c r="J106" i="9" s="1"/>
  <c r="K106" i="9"/>
  <c r="J8" i="6"/>
  <c r="J8" i="9" s="1"/>
  <c r="K8" i="9"/>
  <c r="J171" i="6"/>
  <c r="J171" i="9" s="1"/>
  <c r="K171" i="9"/>
  <c r="J79" i="6"/>
  <c r="J79" i="9" s="1"/>
  <c r="K79" i="9"/>
  <c r="J122" i="6"/>
  <c r="J122" i="9" s="1"/>
  <c r="K122" i="9"/>
  <c r="J132" i="6"/>
  <c r="J132" i="9" s="1"/>
  <c r="K132" i="9"/>
  <c r="L195" i="6"/>
  <c r="L195" i="9" s="1"/>
  <c r="M195" i="9"/>
  <c r="L188" i="6"/>
  <c r="L188" i="9" s="1"/>
  <c r="M188" i="9"/>
  <c r="L186" i="6"/>
  <c r="L186" i="9" s="1"/>
  <c r="M186" i="9"/>
  <c r="L27" i="6"/>
  <c r="L27" i="9" s="1"/>
  <c r="M27" i="9"/>
  <c r="L104" i="6"/>
  <c r="L104" i="9" s="1"/>
  <c r="M104" i="9"/>
  <c r="L133" i="6"/>
  <c r="L133" i="9" s="1"/>
  <c r="M133" i="9"/>
  <c r="H72" i="6"/>
  <c r="H72" i="9" s="1"/>
  <c r="I72" i="9"/>
  <c r="H140" i="6"/>
  <c r="H140" i="9" s="1"/>
  <c r="I140" i="9"/>
  <c r="H15" i="6"/>
  <c r="H15" i="9" s="1"/>
  <c r="I15" i="9"/>
  <c r="H58" i="6"/>
  <c r="H58" i="9" s="1"/>
  <c r="I58" i="9"/>
  <c r="H129" i="6"/>
  <c r="H129" i="9" s="1"/>
  <c r="I129" i="9"/>
  <c r="H180" i="6"/>
  <c r="H180" i="9" s="1"/>
  <c r="I180" i="9"/>
  <c r="J199" i="6"/>
  <c r="J199" i="9" s="1"/>
  <c r="K199" i="9"/>
  <c r="J169" i="6"/>
  <c r="J169" i="9" s="1"/>
  <c r="K169" i="9"/>
  <c r="J107" i="6"/>
  <c r="J107" i="9" s="1"/>
  <c r="K107" i="9"/>
  <c r="J33" i="6"/>
  <c r="J33" i="9" s="1"/>
  <c r="K33" i="9"/>
  <c r="J59" i="6"/>
  <c r="J59" i="9" s="1"/>
  <c r="K59" i="9"/>
  <c r="L155" i="6"/>
  <c r="L155" i="9" s="1"/>
  <c r="M155" i="9"/>
  <c r="L64" i="6"/>
  <c r="L64" i="9" s="1"/>
  <c r="M64" i="9"/>
  <c r="L127" i="6"/>
  <c r="L127" i="9" s="1"/>
  <c r="M127" i="9"/>
  <c r="L107" i="6"/>
  <c r="L107" i="9" s="1"/>
  <c r="M107" i="9"/>
  <c r="L32" i="6"/>
  <c r="L32" i="9" s="1"/>
  <c r="M32" i="9"/>
  <c r="L67" i="6"/>
  <c r="L67" i="9" s="1"/>
  <c r="M67" i="9"/>
  <c r="L88" i="6"/>
  <c r="L88" i="9" s="1"/>
  <c r="M88" i="9"/>
  <c r="H17" i="6"/>
  <c r="H17" i="9" s="1"/>
  <c r="I17" i="9"/>
  <c r="H13" i="6"/>
  <c r="H13" i="9" s="1"/>
  <c r="I13" i="9"/>
  <c r="H91" i="6"/>
  <c r="H91" i="9" s="1"/>
  <c r="I91" i="9"/>
  <c r="H104" i="6"/>
  <c r="H104" i="9" s="1"/>
  <c r="I104" i="9"/>
  <c r="H84" i="6"/>
  <c r="H84" i="9" s="1"/>
  <c r="I84" i="9"/>
  <c r="L105" i="6"/>
  <c r="L105" i="9" s="1"/>
  <c r="M105" i="9"/>
  <c r="L194" i="6"/>
  <c r="L194" i="9" s="1"/>
  <c r="M194" i="9"/>
  <c r="L48" i="6"/>
  <c r="L48" i="9" s="1"/>
  <c r="M48" i="9"/>
  <c r="L111" i="6"/>
  <c r="L111" i="9" s="1"/>
  <c r="M111" i="9"/>
  <c r="L17" i="6"/>
  <c r="L17" i="9" s="1"/>
  <c r="M17" i="9"/>
  <c r="L23" i="6"/>
  <c r="L23" i="9" s="1"/>
  <c r="M23" i="9"/>
  <c r="L122" i="6"/>
  <c r="L122" i="9" s="1"/>
  <c r="M122" i="9"/>
  <c r="L19" i="6"/>
  <c r="L19" i="9" s="1"/>
  <c r="M19" i="9"/>
  <c r="L63" i="6"/>
  <c r="L63" i="9" s="1"/>
  <c r="M63" i="9"/>
  <c r="L131" i="6"/>
  <c r="L131" i="9" s="1"/>
  <c r="M131" i="9"/>
  <c r="L192" i="6"/>
  <c r="L192" i="9" s="1"/>
  <c r="M192" i="9"/>
  <c r="L144" i="6"/>
  <c r="L144" i="9" s="1"/>
  <c r="M144" i="9"/>
  <c r="L70" i="6"/>
  <c r="L70" i="9" s="1"/>
  <c r="M70" i="9"/>
  <c r="L74" i="6"/>
  <c r="L74" i="9" s="1"/>
  <c r="M74" i="9"/>
  <c r="L14" i="6"/>
  <c r="L14" i="9" s="1"/>
  <c r="M14" i="9"/>
  <c r="L196" i="6"/>
  <c r="L196" i="9" s="1"/>
  <c r="M196" i="9"/>
  <c r="L176" i="6"/>
  <c r="L176" i="9" s="1"/>
  <c r="M176" i="9"/>
  <c r="L57" i="6"/>
  <c r="L57" i="9" s="1"/>
  <c r="M57" i="9"/>
  <c r="L90" i="6"/>
  <c r="L90" i="9" s="1"/>
  <c r="M90" i="9"/>
  <c r="H131" i="6"/>
  <c r="H131" i="9" s="1"/>
  <c r="I131" i="9"/>
  <c r="H93" i="6"/>
  <c r="H93" i="9" s="1"/>
  <c r="I93" i="9"/>
  <c r="H88" i="6"/>
  <c r="H88" i="9" s="1"/>
  <c r="I88" i="9"/>
  <c r="H191" i="6"/>
  <c r="H191" i="9" s="1"/>
  <c r="I191" i="9"/>
  <c r="H19" i="6"/>
  <c r="H19" i="9" s="1"/>
  <c r="I19" i="9"/>
  <c r="H177" i="6"/>
  <c r="H177" i="9" s="1"/>
  <c r="I177" i="9"/>
  <c r="H124" i="6"/>
  <c r="H124" i="9" s="1"/>
  <c r="I124" i="9"/>
  <c r="H156" i="6"/>
  <c r="H156" i="9" s="1"/>
  <c r="I156" i="9"/>
  <c r="H47" i="6"/>
  <c r="H47" i="9" s="1"/>
  <c r="I47" i="9"/>
  <c r="H102" i="6"/>
  <c r="H102" i="9" s="1"/>
  <c r="I102" i="9"/>
  <c r="H171" i="6"/>
  <c r="H171" i="9" s="1"/>
  <c r="I171" i="9"/>
  <c r="H29" i="6"/>
  <c r="H29" i="9" s="1"/>
  <c r="I29" i="9"/>
  <c r="H103" i="6"/>
  <c r="H103" i="9" s="1"/>
  <c r="I103" i="9"/>
  <c r="H39" i="6"/>
  <c r="H39" i="9" s="1"/>
  <c r="I39" i="9"/>
  <c r="H105" i="6"/>
  <c r="H105" i="9" s="1"/>
  <c r="I105" i="9"/>
  <c r="H138" i="6"/>
  <c r="H138" i="9" s="1"/>
  <c r="I138" i="9"/>
  <c r="H106" i="6"/>
  <c r="H106" i="9" s="1"/>
  <c r="I106" i="9"/>
  <c r="H128" i="6"/>
  <c r="H128" i="9" s="1"/>
  <c r="I128" i="9"/>
  <c r="H75" i="6"/>
  <c r="H75" i="9" s="1"/>
  <c r="I75" i="9"/>
  <c r="H117" i="6"/>
  <c r="H117" i="9" s="1"/>
  <c r="I117" i="9"/>
  <c r="H23" i="6"/>
  <c r="H23" i="9" s="1"/>
  <c r="I23" i="9"/>
  <c r="H41" i="6"/>
  <c r="H41" i="9" s="1"/>
  <c r="I41" i="9"/>
  <c r="H148" i="6"/>
  <c r="H148" i="9" s="1"/>
  <c r="I148" i="9"/>
  <c r="H119" i="6"/>
  <c r="H119" i="9" s="1"/>
  <c r="I119" i="9"/>
  <c r="H57" i="6"/>
  <c r="H57" i="9" s="1"/>
  <c r="I57" i="9"/>
  <c r="J105" i="6"/>
  <c r="J105" i="9" s="1"/>
  <c r="K105" i="9"/>
  <c r="J29" i="6"/>
  <c r="J29" i="9" s="1"/>
  <c r="K29" i="9"/>
  <c r="J134" i="6"/>
  <c r="J134" i="9" s="1"/>
  <c r="K134" i="9"/>
  <c r="J104" i="6"/>
  <c r="J104" i="9" s="1"/>
  <c r="K104" i="9"/>
  <c r="J123" i="6"/>
  <c r="J123" i="9" s="1"/>
  <c r="K123" i="9"/>
  <c r="J5" i="6"/>
  <c r="J5" i="9" s="1"/>
  <c r="K5" i="9"/>
  <c r="J190" i="6"/>
  <c r="J190" i="9" s="1"/>
  <c r="K190" i="9"/>
  <c r="J95" i="6"/>
  <c r="J95" i="9" s="1"/>
  <c r="K95" i="9"/>
  <c r="J138" i="6"/>
  <c r="J138" i="9" s="1"/>
  <c r="K138" i="9"/>
  <c r="J177" i="6"/>
  <c r="J177" i="9" s="1"/>
  <c r="K177" i="9"/>
  <c r="J146" i="6"/>
  <c r="J146" i="9" s="1"/>
  <c r="K146" i="9"/>
  <c r="J11" i="6"/>
  <c r="J11" i="9" s="1"/>
  <c r="K11" i="9"/>
  <c r="J45" i="6"/>
  <c r="J45" i="9" s="1"/>
  <c r="K45" i="9"/>
  <c r="J183" i="6"/>
  <c r="J183" i="9" s="1"/>
  <c r="K183" i="9"/>
  <c r="J130" i="9"/>
  <c r="K130" i="9"/>
  <c r="J174" i="6"/>
  <c r="J174" i="9" s="1"/>
  <c r="K174" i="9"/>
  <c r="J128" i="6"/>
  <c r="J128" i="9" s="1"/>
  <c r="K128" i="9"/>
  <c r="J163" i="6"/>
  <c r="J163" i="9" s="1"/>
  <c r="K163" i="9"/>
  <c r="J3" i="6"/>
  <c r="J3" i="9" s="1"/>
  <c r="K3" i="9"/>
  <c r="J38" i="6"/>
  <c r="J38" i="9" s="1"/>
  <c r="K38" i="9"/>
  <c r="J88" i="6"/>
  <c r="J88" i="9" s="1"/>
  <c r="K88" i="9"/>
  <c r="J18" i="6"/>
  <c r="J18" i="9" s="1"/>
  <c r="K18" i="9"/>
  <c r="J147" i="6"/>
  <c r="J147" i="9" s="1"/>
  <c r="K147" i="9"/>
  <c r="J70" i="6"/>
  <c r="J70" i="9" s="1"/>
  <c r="K70" i="9"/>
  <c r="L199" i="6"/>
  <c r="L199" i="9" s="1"/>
  <c r="M199" i="9"/>
  <c r="L72" i="6"/>
  <c r="L72" i="9" s="1"/>
  <c r="M72" i="9"/>
  <c r="L98" i="6"/>
  <c r="L98" i="9" s="1"/>
  <c r="M98" i="9"/>
  <c r="L71" i="6"/>
  <c r="L71" i="9" s="1"/>
  <c r="M71" i="9"/>
  <c r="L50" i="6"/>
  <c r="L50" i="9" s="1"/>
  <c r="M50" i="9"/>
  <c r="L190" i="6"/>
  <c r="L190" i="9" s="1"/>
  <c r="M190" i="9"/>
  <c r="H74" i="6"/>
  <c r="H74" i="9" s="1"/>
  <c r="I74" i="9"/>
  <c r="L173" i="6"/>
  <c r="L173" i="9" s="1"/>
  <c r="M173" i="9"/>
  <c r="L145" i="6"/>
  <c r="L145" i="9" s="1"/>
  <c r="M145" i="9"/>
  <c r="L108" i="6"/>
  <c r="L108" i="9" s="1"/>
  <c r="M108" i="9"/>
  <c r="L191" i="6"/>
  <c r="L191" i="9" s="1"/>
  <c r="M191" i="9"/>
  <c r="L129" i="6"/>
  <c r="L129" i="9" s="1"/>
  <c r="M129" i="9"/>
  <c r="L162" i="6"/>
  <c r="L162" i="9" s="1"/>
  <c r="M162" i="9"/>
  <c r="L12" i="6"/>
  <c r="L12" i="9" s="1"/>
  <c r="M12" i="9"/>
  <c r="L132" i="6"/>
  <c r="L132" i="9" s="1"/>
  <c r="M132" i="9"/>
  <c r="L181" i="6"/>
  <c r="L181" i="9" s="1"/>
  <c r="M181" i="9"/>
  <c r="L36" i="6"/>
  <c r="L36" i="9" s="1"/>
  <c r="M36" i="9"/>
  <c r="L128" i="6"/>
  <c r="L128" i="9" s="1"/>
  <c r="M128" i="9"/>
  <c r="L26" i="6"/>
  <c r="L26" i="9" s="1"/>
  <c r="M26" i="9"/>
  <c r="L45" i="6"/>
  <c r="L45" i="9" s="1"/>
  <c r="M45" i="9"/>
  <c r="L150" i="6"/>
  <c r="L150" i="9" s="1"/>
  <c r="M150" i="9"/>
  <c r="L15" i="6"/>
  <c r="L15" i="9" s="1"/>
  <c r="M15" i="9"/>
  <c r="L79" i="6"/>
  <c r="L79" i="9" s="1"/>
  <c r="M79" i="9"/>
  <c r="L157" i="6"/>
  <c r="L157" i="9" s="1"/>
  <c r="M157" i="9"/>
  <c r="L10" i="6"/>
  <c r="L10" i="9" s="1"/>
  <c r="M10" i="9"/>
  <c r="L167" i="6"/>
  <c r="L167" i="9" s="1"/>
  <c r="M167" i="9"/>
  <c r="L58" i="6"/>
  <c r="L58" i="9" s="1"/>
  <c r="M58" i="9"/>
  <c r="L115" i="6"/>
  <c r="L115" i="9" s="1"/>
  <c r="M115" i="9"/>
  <c r="L35" i="6"/>
  <c r="L35" i="9" s="1"/>
  <c r="M35" i="9"/>
  <c r="L6" i="6"/>
  <c r="L6" i="9" s="1"/>
  <c r="M6" i="9"/>
  <c r="L187" i="6"/>
  <c r="L187" i="9" s="1"/>
  <c r="M187" i="9"/>
  <c r="L130" i="9"/>
  <c r="M130" i="9"/>
  <c r="L92" i="6"/>
  <c r="L92" i="9" s="1"/>
  <c r="M92" i="9"/>
  <c r="H50" i="6"/>
  <c r="H50" i="9" s="1"/>
  <c r="I50" i="9"/>
  <c r="H197" i="6"/>
  <c r="H197" i="9" s="1"/>
  <c r="I197" i="9"/>
  <c r="H112" i="6"/>
  <c r="H112" i="9" s="1"/>
  <c r="I112" i="9"/>
  <c r="H95" i="6"/>
  <c r="H95" i="9" s="1"/>
  <c r="I95" i="9"/>
  <c r="H77" i="6"/>
  <c r="H77" i="9" s="1"/>
  <c r="I77" i="9"/>
  <c r="H6" i="6"/>
  <c r="H6" i="9" s="1"/>
  <c r="I6" i="9"/>
  <c r="H32" i="6"/>
  <c r="H32" i="9" s="1"/>
  <c r="I32" i="9"/>
  <c r="H65" i="6"/>
  <c r="H65" i="9" s="1"/>
  <c r="I65" i="9"/>
  <c r="H79" i="6"/>
  <c r="H79" i="9" s="1"/>
  <c r="I79" i="9"/>
  <c r="H7" i="6"/>
  <c r="H7" i="9" s="1"/>
  <c r="I7" i="9"/>
  <c r="H179" i="6"/>
  <c r="H179" i="9" s="1"/>
  <c r="I179" i="9"/>
  <c r="H101" i="6"/>
  <c r="H101" i="9" s="1"/>
  <c r="I101" i="9"/>
  <c r="H127" i="6"/>
  <c r="H127" i="9" s="1"/>
  <c r="I127" i="9"/>
  <c r="H175" i="6"/>
  <c r="H175" i="9" s="1"/>
  <c r="I175" i="9"/>
  <c r="H83" i="6"/>
  <c r="H83" i="9" s="1"/>
  <c r="I83" i="9"/>
  <c r="H3" i="6"/>
  <c r="H3" i="9" s="1"/>
  <c r="I3" i="9"/>
  <c r="H134" i="6"/>
  <c r="H134" i="9" s="1"/>
  <c r="I134" i="9"/>
  <c r="H184" i="6"/>
  <c r="H184" i="9" s="1"/>
  <c r="I184" i="9"/>
  <c r="H155" i="6"/>
  <c r="H155" i="9" s="1"/>
  <c r="I155" i="9"/>
  <c r="H141" i="6"/>
  <c r="H141" i="9" s="1"/>
  <c r="I141" i="9"/>
  <c r="H143" i="6"/>
  <c r="H143" i="9" s="1"/>
  <c r="I143" i="9"/>
  <c r="H178" i="6"/>
  <c r="H178" i="9" s="1"/>
  <c r="I178" i="9"/>
  <c r="H196" i="6"/>
  <c r="H196" i="9" s="1"/>
  <c r="I196" i="9"/>
  <c r="H69" i="6"/>
  <c r="H69" i="9" s="1"/>
  <c r="I69" i="9"/>
  <c r="H54" i="6"/>
  <c r="H54" i="9" s="1"/>
  <c r="I54" i="9"/>
  <c r="J27" i="6"/>
  <c r="J27" i="9" s="1"/>
  <c r="K27" i="9"/>
  <c r="J93" i="6"/>
  <c r="J93" i="9" s="1"/>
  <c r="K93" i="9"/>
  <c r="J17" i="6"/>
  <c r="J17" i="9" s="1"/>
  <c r="K17" i="9"/>
  <c r="J144" i="6"/>
  <c r="J144" i="9" s="1"/>
  <c r="K144" i="9"/>
  <c r="J155" i="6"/>
  <c r="J155" i="9" s="1"/>
  <c r="K155" i="9"/>
  <c r="J69" i="6"/>
  <c r="J69" i="9" s="1"/>
  <c r="K69" i="9"/>
  <c r="J63" i="6"/>
  <c r="J63" i="9" s="1"/>
  <c r="K63" i="9"/>
  <c r="J41" i="6"/>
  <c r="J41" i="9" s="1"/>
  <c r="K41" i="9"/>
  <c r="J19" i="6"/>
  <c r="J19" i="9" s="1"/>
  <c r="K19" i="9"/>
  <c r="J34" i="6"/>
  <c r="J34" i="9" s="1"/>
  <c r="K34" i="9"/>
  <c r="J194" i="6"/>
  <c r="J194" i="9" s="1"/>
  <c r="K194" i="9"/>
  <c r="J51" i="6"/>
  <c r="J51" i="9" s="1"/>
  <c r="K51" i="9"/>
  <c r="J141" i="6"/>
  <c r="J141" i="9" s="1"/>
  <c r="K141" i="9"/>
  <c r="J24" i="6"/>
  <c r="J24" i="9" s="1"/>
  <c r="K24" i="9"/>
  <c r="J67" i="6"/>
  <c r="J67" i="9" s="1"/>
  <c r="K67" i="9"/>
  <c r="J81" i="6"/>
  <c r="J81" i="9" s="1"/>
  <c r="K81" i="9"/>
  <c r="J160" i="6"/>
  <c r="J160" i="9" s="1"/>
  <c r="K160" i="9"/>
  <c r="J161" i="6"/>
  <c r="J161" i="9" s="1"/>
  <c r="K161" i="9"/>
  <c r="J53" i="6"/>
  <c r="J53" i="9" s="1"/>
  <c r="K53" i="9"/>
  <c r="J126" i="6"/>
  <c r="J126" i="9" s="1"/>
  <c r="K126" i="9"/>
  <c r="J192" i="6"/>
  <c r="J192" i="9" s="1"/>
  <c r="K192" i="9"/>
  <c r="J85" i="6"/>
  <c r="J85" i="9" s="1"/>
  <c r="K85" i="9"/>
  <c r="J64" i="6"/>
  <c r="J64" i="9" s="1"/>
  <c r="K64" i="9"/>
  <c r="J179" i="6"/>
  <c r="J179" i="9" s="1"/>
  <c r="K179" i="9"/>
  <c r="J78" i="6"/>
  <c r="J78" i="9" s="1"/>
  <c r="K78" i="9"/>
  <c r="L2" i="6"/>
  <c r="L2" i="9" s="1"/>
  <c r="M2" i="9"/>
  <c r="L99" i="6"/>
  <c r="L99" i="9" s="1"/>
  <c r="M99" i="9"/>
  <c r="L20" i="6"/>
  <c r="L20" i="9" s="1"/>
  <c r="M20" i="9"/>
  <c r="L85" i="6"/>
  <c r="L85" i="9" s="1"/>
  <c r="M85" i="9"/>
  <c r="L146" i="6"/>
  <c r="L146" i="9" s="1"/>
  <c r="M146" i="9"/>
  <c r="L16" i="6"/>
  <c r="L16" i="9" s="1"/>
  <c r="M16" i="9"/>
  <c r="L54" i="6"/>
  <c r="L54" i="9" s="1"/>
  <c r="M54" i="9"/>
  <c r="H162" i="6"/>
  <c r="H162" i="9" s="1"/>
  <c r="I162" i="9"/>
  <c r="H115" i="6"/>
  <c r="H115" i="9" s="1"/>
  <c r="I115" i="9"/>
  <c r="H172" i="6"/>
  <c r="H172" i="9" s="1"/>
  <c r="I172" i="9"/>
  <c r="L11" i="6"/>
  <c r="L11" i="9" s="1"/>
  <c r="M11" i="9"/>
  <c r="L5" i="6"/>
  <c r="L5" i="9" s="1"/>
  <c r="M5" i="9"/>
  <c r="L112" i="6"/>
  <c r="L112" i="9" s="1"/>
  <c r="M112" i="9"/>
  <c r="L166" i="6"/>
  <c r="L166" i="9" s="1"/>
  <c r="M166" i="9"/>
  <c r="L136" i="6"/>
  <c r="L136" i="9" s="1"/>
  <c r="M136" i="9"/>
  <c r="L177" i="6"/>
  <c r="L177" i="9" s="1"/>
  <c r="M177" i="9"/>
  <c r="L47" i="6"/>
  <c r="L47" i="9" s="1"/>
  <c r="M47" i="9"/>
  <c r="L148" i="6"/>
  <c r="L148" i="9" s="1"/>
  <c r="M148" i="9"/>
  <c r="L3" i="6"/>
  <c r="L3" i="9" s="1"/>
  <c r="M3" i="9"/>
  <c r="L52" i="6"/>
  <c r="L52" i="9" s="1"/>
  <c r="M52" i="9"/>
  <c r="L109" i="6"/>
  <c r="L109" i="9" s="1"/>
  <c r="M109" i="9"/>
  <c r="L37" i="6"/>
  <c r="L37" i="9" s="1"/>
  <c r="M37" i="9"/>
  <c r="L69" i="6"/>
  <c r="L69" i="9" s="1"/>
  <c r="M69" i="9"/>
  <c r="L149" i="6"/>
  <c r="L149" i="9" s="1"/>
  <c r="M149" i="9"/>
  <c r="L7" i="6"/>
  <c r="L7" i="9" s="1"/>
  <c r="M7" i="9"/>
  <c r="L81" i="6"/>
  <c r="L81" i="9" s="1"/>
  <c r="M81" i="9"/>
  <c r="L172" i="6"/>
  <c r="L172" i="9" s="1"/>
  <c r="M172" i="9"/>
  <c r="L33" i="6"/>
  <c r="L33" i="9" s="1"/>
  <c r="M33" i="9"/>
  <c r="L143" i="6"/>
  <c r="L143" i="9" s="1"/>
  <c r="M143" i="9"/>
  <c r="L117" i="6"/>
  <c r="L117" i="9" s="1"/>
  <c r="M117" i="9"/>
  <c r="L75" i="6"/>
  <c r="L75" i="9" s="1"/>
  <c r="M75" i="9"/>
  <c r="L65" i="6"/>
  <c r="L65" i="9" s="1"/>
  <c r="M65" i="9"/>
  <c r="L8" i="6"/>
  <c r="L8" i="9" s="1"/>
  <c r="M8" i="9"/>
  <c r="L95" i="6"/>
  <c r="L95" i="9" s="1"/>
  <c r="M95" i="9"/>
  <c r="L78" i="6"/>
  <c r="L78" i="9" s="1"/>
  <c r="M78" i="9"/>
  <c r="L94" i="6"/>
  <c r="L94" i="9" s="1"/>
  <c r="M94" i="9"/>
  <c r="H52" i="6"/>
  <c r="H52" i="9" s="1"/>
  <c r="I52" i="9"/>
  <c r="H78" i="6"/>
  <c r="H78" i="9" s="1"/>
  <c r="I78" i="9"/>
  <c r="H152" i="6"/>
  <c r="H152" i="9" s="1"/>
  <c r="I152" i="9"/>
  <c r="H111" i="6"/>
  <c r="H111" i="9" s="1"/>
  <c r="I111" i="9"/>
  <c r="H133" i="6"/>
  <c r="H133" i="9" s="1"/>
  <c r="I133" i="9"/>
  <c r="H135" i="6"/>
  <c r="H135" i="9" s="1"/>
  <c r="I135" i="9"/>
  <c r="H59" i="6"/>
  <c r="H59" i="9" s="1"/>
  <c r="I59" i="9"/>
  <c r="H45" i="6"/>
  <c r="H45" i="9" s="1"/>
  <c r="I45" i="9"/>
  <c r="H151" i="6"/>
  <c r="H151" i="9" s="1"/>
  <c r="I151" i="9"/>
  <c r="H63" i="6"/>
  <c r="H63" i="9" s="1"/>
  <c r="I63" i="9"/>
  <c r="H187" i="6"/>
  <c r="H187" i="9" s="1"/>
  <c r="I187" i="9"/>
  <c r="H125" i="6"/>
  <c r="H125" i="9" s="1"/>
  <c r="I125" i="9"/>
  <c r="H18" i="6"/>
  <c r="H18" i="9" s="1"/>
  <c r="I18" i="9"/>
  <c r="H2" i="6"/>
  <c r="H2" i="9" s="1"/>
  <c r="I2" i="9"/>
  <c r="H12" i="6"/>
  <c r="H12" i="9" s="1"/>
  <c r="I12" i="9"/>
  <c r="H61" i="6"/>
  <c r="H61" i="9" s="1"/>
  <c r="I61" i="9"/>
  <c r="H9" i="6"/>
  <c r="H9" i="9" s="1"/>
  <c r="I9" i="9"/>
  <c r="H109" i="6"/>
  <c r="H109" i="9" s="1"/>
  <c r="I109" i="9"/>
  <c r="H163" i="6"/>
  <c r="H163" i="9" s="1"/>
  <c r="I163" i="9"/>
  <c r="H185" i="6"/>
  <c r="H185" i="9" s="1"/>
  <c r="I185" i="9"/>
  <c r="H183" i="6"/>
  <c r="H183" i="9" s="1"/>
  <c r="I183" i="9"/>
  <c r="H107" i="6"/>
  <c r="H107" i="9" s="1"/>
  <c r="I107" i="9"/>
  <c r="H113" i="6"/>
  <c r="H113" i="9" s="1"/>
  <c r="I113" i="9"/>
  <c r="H114" i="6"/>
  <c r="H114" i="9" s="1"/>
  <c r="I114" i="9"/>
  <c r="H34" i="6"/>
  <c r="H34" i="9" s="1"/>
  <c r="I34" i="9"/>
  <c r="J83" i="6"/>
  <c r="J83" i="9" s="1"/>
  <c r="K83" i="9"/>
  <c r="J101" i="6"/>
  <c r="J101" i="9" s="1"/>
  <c r="K101" i="9"/>
  <c r="J6" i="6"/>
  <c r="J6" i="9" s="1"/>
  <c r="K6" i="9"/>
  <c r="J182" i="6"/>
  <c r="J182" i="9" s="1"/>
  <c r="K182" i="9"/>
  <c r="J195" i="6"/>
  <c r="J195" i="9" s="1"/>
  <c r="K195" i="9"/>
  <c r="J165" i="6"/>
  <c r="J165" i="9" s="1"/>
  <c r="K165" i="9"/>
  <c r="J127" i="6"/>
  <c r="J127" i="9" s="1"/>
  <c r="K127" i="9"/>
  <c r="J187" i="6"/>
  <c r="J187" i="9" s="1"/>
  <c r="K187" i="9"/>
  <c r="J37" i="6"/>
  <c r="J37" i="9" s="1"/>
  <c r="K37" i="9"/>
  <c r="J7" i="6"/>
  <c r="J7" i="9" s="1"/>
  <c r="K7" i="9"/>
  <c r="J56" i="6"/>
  <c r="J56" i="9" s="1"/>
  <c r="K56" i="9"/>
  <c r="J4" i="6"/>
  <c r="J4" i="9" s="1"/>
  <c r="K4" i="9"/>
  <c r="J97" i="6"/>
  <c r="J97" i="9" s="1"/>
  <c r="K97" i="9"/>
  <c r="J61" i="6"/>
  <c r="J61" i="9" s="1"/>
  <c r="K61" i="9"/>
  <c r="J36" i="6"/>
  <c r="J36" i="9" s="1"/>
  <c r="K36" i="9"/>
  <c r="J114" i="6"/>
  <c r="J114" i="9" s="1"/>
  <c r="K114" i="9"/>
  <c r="J168" i="6"/>
  <c r="J168" i="9" s="1"/>
  <c r="K168" i="9"/>
  <c r="J12" i="6"/>
  <c r="J12" i="9" s="1"/>
  <c r="K12" i="9"/>
  <c r="J117" i="6"/>
  <c r="J117" i="9" s="1"/>
  <c r="K117" i="9"/>
  <c r="J129" i="6"/>
  <c r="J129" i="9" s="1"/>
  <c r="K129" i="9"/>
  <c r="J136" i="6"/>
  <c r="J136" i="9" s="1"/>
  <c r="K136" i="9"/>
  <c r="J197" i="6"/>
  <c r="J197" i="9" s="1"/>
  <c r="K197" i="9"/>
  <c r="J152" i="6"/>
  <c r="J152" i="9" s="1"/>
  <c r="K152" i="9"/>
  <c r="J50" i="6"/>
  <c r="J50" i="9" s="1"/>
  <c r="K50" i="9"/>
  <c r="J2" i="6"/>
  <c r="J2" i="9" s="1"/>
  <c r="K2" i="9"/>
  <c r="QH10" i="1"/>
  <c r="F4" i="6"/>
  <c r="F4" i="9" s="1"/>
  <c r="QH181" i="1"/>
  <c r="F61" i="6"/>
  <c r="F61" i="9" s="1"/>
  <c r="QH343" i="1"/>
  <c r="F115" i="6"/>
  <c r="F115" i="9" s="1"/>
  <c r="QH508" i="1"/>
  <c r="F170" i="6"/>
  <c r="F170" i="9" s="1"/>
  <c r="QH37" i="1"/>
  <c r="F13" i="6"/>
  <c r="F13" i="9" s="1"/>
  <c r="QH541" i="1"/>
  <c r="F181" i="6"/>
  <c r="F181" i="9" s="1"/>
  <c r="QH244" i="1"/>
  <c r="F82" i="6"/>
  <c r="F82" i="9" s="1"/>
  <c r="QH430" i="1"/>
  <c r="F144" i="6"/>
  <c r="F144" i="9" s="1"/>
  <c r="QH226" i="1"/>
  <c r="F76" i="6"/>
  <c r="F76" i="9" s="1"/>
  <c r="QH25" i="1"/>
  <c r="F9" i="6"/>
  <c r="F9" i="9" s="1"/>
  <c r="QH157" i="1"/>
  <c r="F53" i="6"/>
  <c r="F53" i="9" s="1"/>
  <c r="QH43" i="1"/>
  <c r="F15" i="6"/>
  <c r="F15" i="9" s="1"/>
  <c r="QH427" i="1"/>
  <c r="F143" i="6"/>
  <c r="F143" i="9" s="1"/>
  <c r="QH220" i="1"/>
  <c r="F74" i="6"/>
  <c r="F74" i="9" s="1"/>
  <c r="QH562" i="1"/>
  <c r="F188" i="6"/>
  <c r="F188" i="9" s="1"/>
  <c r="QH100" i="1"/>
  <c r="F34" i="6"/>
  <c r="F34" i="9" s="1"/>
  <c r="QH223" i="1"/>
  <c r="F75" i="6"/>
  <c r="F75" i="9" s="1"/>
  <c r="QH388" i="1"/>
  <c r="F130" i="9"/>
  <c r="QH85" i="1"/>
  <c r="F29" i="6"/>
  <c r="F29" i="9" s="1"/>
  <c r="QH352" i="1"/>
  <c r="F118" i="6"/>
  <c r="F118" i="9" s="1"/>
  <c r="QH214" i="1"/>
  <c r="F72" i="6"/>
  <c r="F72" i="9" s="1"/>
  <c r="QH67" i="1"/>
  <c r="F23" i="6"/>
  <c r="F23" i="9" s="1"/>
  <c r="QH40" i="1"/>
  <c r="F14" i="6"/>
  <c r="F14" i="9" s="1"/>
  <c r="QH211" i="1"/>
  <c r="F71" i="6"/>
  <c r="F71" i="9" s="1"/>
  <c r="QH19" i="1"/>
  <c r="F7" i="6"/>
  <c r="F7" i="9" s="1"/>
  <c r="QJ145" i="1"/>
  <c r="H49" i="6"/>
  <c r="H49" i="9" s="1"/>
  <c r="QJ58" i="1"/>
  <c r="H20" i="6"/>
  <c r="H20" i="9" s="1"/>
  <c r="QJ352" i="1"/>
  <c r="H118" i="6"/>
  <c r="QJ472" i="1"/>
  <c r="H158" i="6"/>
  <c r="H158" i="9" s="1"/>
  <c r="QL361" i="1"/>
  <c r="J121" i="6"/>
  <c r="J121" i="9" s="1"/>
  <c r="QL466" i="1"/>
  <c r="J156" i="6"/>
  <c r="J156" i="9" s="1"/>
  <c r="QL25" i="1"/>
  <c r="J9" i="6"/>
  <c r="QL295" i="1"/>
  <c r="J99" i="6"/>
  <c r="J99" i="9" s="1"/>
  <c r="QH298" i="1"/>
  <c r="F100" i="6"/>
  <c r="F100" i="9" s="1"/>
  <c r="QH253" i="1"/>
  <c r="F85" i="6"/>
  <c r="F85" i="9" s="1"/>
  <c r="QH391" i="1"/>
  <c r="F131" i="6"/>
  <c r="F131" i="9" s="1"/>
  <c r="QH79" i="1"/>
  <c r="F27" i="6"/>
  <c r="F27" i="9" s="1"/>
  <c r="QH61" i="1"/>
  <c r="F21" i="6"/>
  <c r="F21" i="9" s="1"/>
  <c r="QH589" i="1"/>
  <c r="F197" i="6"/>
  <c r="F197" i="9" s="1"/>
  <c r="QH580" i="1"/>
  <c r="F194" i="6"/>
  <c r="F194" i="9" s="1"/>
  <c r="QH478" i="1"/>
  <c r="F160" i="6"/>
  <c r="F160" i="9" s="1"/>
  <c r="QH7" i="1"/>
  <c r="F3" i="6"/>
  <c r="F3" i="9" s="1"/>
  <c r="QH142" i="1"/>
  <c r="F48" i="6"/>
  <c r="F48" i="9" s="1"/>
  <c r="QH229" i="1"/>
  <c r="F77" i="6"/>
  <c r="F77" i="9" s="1"/>
  <c r="QH91" i="1"/>
  <c r="F31" i="6"/>
  <c r="F31" i="9" s="1"/>
  <c r="QH475" i="1"/>
  <c r="F159" i="6"/>
  <c r="F159" i="9" s="1"/>
  <c r="QH34" i="1"/>
  <c r="F12" i="6"/>
  <c r="F12" i="9" s="1"/>
  <c r="QH586" i="1"/>
  <c r="F196" i="6"/>
  <c r="F196" i="9" s="1"/>
  <c r="QH4" i="1"/>
  <c r="F2" i="6"/>
  <c r="F2" i="9" s="1"/>
  <c r="QH319" i="1"/>
  <c r="F107" i="6"/>
  <c r="F107" i="9" s="1"/>
  <c r="QH247" i="1"/>
  <c r="F83" i="6"/>
  <c r="F83" i="9" s="1"/>
  <c r="QH325" i="1"/>
  <c r="F109" i="6"/>
  <c r="F109" i="9" s="1"/>
  <c r="QH400" i="1"/>
  <c r="F134" i="6"/>
  <c r="F134" i="9" s="1"/>
  <c r="QH262" i="1"/>
  <c r="F88" i="6"/>
  <c r="F88" i="9" s="1"/>
  <c r="QH403" i="1"/>
  <c r="F135" i="6"/>
  <c r="F135" i="9" s="1"/>
  <c r="QH88" i="1"/>
  <c r="F30" i="6"/>
  <c r="F30" i="9" s="1"/>
  <c r="QH259" i="1"/>
  <c r="F87" i="6"/>
  <c r="F87" i="9" s="1"/>
  <c r="QH238" i="1"/>
  <c r="F80" i="6"/>
  <c r="F80" i="9" s="1"/>
  <c r="QH346" i="1"/>
  <c r="F116" i="6"/>
  <c r="F116" i="9" s="1"/>
  <c r="QH544" i="1"/>
  <c r="F182" i="6"/>
  <c r="F182" i="9" s="1"/>
  <c r="QH439" i="1"/>
  <c r="F147" i="6"/>
  <c r="F147" i="9" s="1"/>
  <c r="QH151" i="1"/>
  <c r="F51" i="6"/>
  <c r="F51" i="9" s="1"/>
  <c r="QH109" i="1"/>
  <c r="F37" i="6"/>
  <c r="F37" i="9" s="1"/>
  <c r="QH280" i="1"/>
  <c r="F94" i="6"/>
  <c r="F94" i="9" s="1"/>
  <c r="QH46" i="1"/>
  <c r="F16" i="6"/>
  <c r="F16" i="9" s="1"/>
  <c r="QH526" i="1"/>
  <c r="F176" i="6"/>
  <c r="F176" i="9" s="1"/>
  <c r="QH460" i="1"/>
  <c r="F154" i="6"/>
  <c r="F154" i="9" s="1"/>
  <c r="QH190" i="1"/>
  <c r="F64" i="6"/>
  <c r="F64" i="9" s="1"/>
  <c r="QH553" i="1"/>
  <c r="F185" i="6"/>
  <c r="F185" i="9" s="1"/>
  <c r="QH139" i="1"/>
  <c r="F47" i="6"/>
  <c r="F47" i="9" s="1"/>
  <c r="QH523" i="1"/>
  <c r="F175" i="6"/>
  <c r="F175" i="9" s="1"/>
  <c r="QH274" i="1"/>
  <c r="F92" i="6"/>
  <c r="F92" i="9" s="1"/>
  <c r="QH193" i="1"/>
  <c r="F65" i="6"/>
  <c r="F65" i="9" s="1"/>
  <c r="QH484" i="1"/>
  <c r="F162" i="6"/>
  <c r="F162" i="9" s="1"/>
  <c r="QH367" i="1"/>
  <c r="F123" i="6"/>
  <c r="F123" i="9" s="1"/>
  <c r="QH178" i="1"/>
  <c r="F60" i="6"/>
  <c r="F60" i="9" s="1"/>
  <c r="QH373" i="1"/>
  <c r="F125" i="6"/>
  <c r="F125" i="9" s="1"/>
  <c r="QH448" i="1"/>
  <c r="F150" i="6"/>
  <c r="F150" i="9" s="1"/>
  <c r="QH310" i="1"/>
  <c r="F104" i="6"/>
  <c r="F104" i="9" s="1"/>
  <c r="QH595" i="1"/>
  <c r="F199" i="6"/>
  <c r="F199" i="9" s="1"/>
  <c r="QH136" i="1"/>
  <c r="F46" i="6"/>
  <c r="F46" i="9" s="1"/>
  <c r="QH499" i="1"/>
  <c r="F167" i="6"/>
  <c r="F167" i="9" s="1"/>
  <c r="QH250" i="1"/>
  <c r="F84" i="6"/>
  <c r="F84" i="9" s="1"/>
  <c r="QL337" i="1"/>
  <c r="J113" i="6"/>
  <c r="QL514" i="1"/>
  <c r="J172" i="6"/>
  <c r="QL550" i="1"/>
  <c r="J184" i="6"/>
  <c r="J184" i="9" s="1"/>
  <c r="QL556" i="1"/>
  <c r="J186" i="6"/>
  <c r="QL271" i="1"/>
  <c r="J91" i="6"/>
  <c r="QH394" i="1"/>
  <c r="F132" i="6"/>
  <c r="F132" i="9" s="1"/>
  <c r="QH265" i="1"/>
  <c r="F89" i="6"/>
  <c r="F89" i="9" s="1"/>
  <c r="QH487" i="1"/>
  <c r="F163" i="6"/>
  <c r="F163" i="9" s="1"/>
  <c r="QH295" i="1"/>
  <c r="F99" i="6"/>
  <c r="F99" i="9" s="1"/>
  <c r="QH301" i="1"/>
  <c r="F101" i="6"/>
  <c r="F101" i="9" s="1"/>
  <c r="QH328" i="1"/>
  <c r="F110" i="6"/>
  <c r="F110" i="9" s="1"/>
  <c r="QH70" i="1"/>
  <c r="F24" i="6"/>
  <c r="F24" i="9" s="1"/>
  <c r="QH574" i="1"/>
  <c r="F192" i="6"/>
  <c r="F192" i="9" s="1"/>
  <c r="QH64" i="1"/>
  <c r="F22" i="6"/>
  <c r="F22" i="9" s="1"/>
  <c r="QH121" i="1"/>
  <c r="F41" i="6"/>
  <c r="F41" i="9" s="1"/>
  <c r="QH172" i="1"/>
  <c r="F58" i="6"/>
  <c r="F58" i="9" s="1"/>
  <c r="QH187" i="1"/>
  <c r="F63" i="6"/>
  <c r="F63" i="9" s="1"/>
  <c r="QH571" i="1"/>
  <c r="F191" i="6"/>
  <c r="QH322" i="1"/>
  <c r="F108" i="6"/>
  <c r="F108" i="9" s="1"/>
  <c r="QH55" i="1"/>
  <c r="F19" i="6"/>
  <c r="F19" i="9" s="1"/>
  <c r="QH163" i="1"/>
  <c r="F55" i="6"/>
  <c r="F55" i="9" s="1"/>
  <c r="QH415" i="1"/>
  <c r="F139" i="6"/>
  <c r="F139" i="9" s="1"/>
  <c r="QH202" i="1"/>
  <c r="F68" i="6"/>
  <c r="F68" i="9" s="1"/>
  <c r="QH421" i="1"/>
  <c r="F141" i="6"/>
  <c r="F141" i="9" s="1"/>
  <c r="QH496" i="1"/>
  <c r="F166" i="6"/>
  <c r="F166" i="9" s="1"/>
  <c r="QH358" i="1"/>
  <c r="F120" i="6"/>
  <c r="F120" i="9" s="1"/>
  <c r="QH28" i="1"/>
  <c r="F10" i="6"/>
  <c r="F10" i="9" s="1"/>
  <c r="QH184" i="1"/>
  <c r="F62" i="6"/>
  <c r="F62" i="9" s="1"/>
  <c r="QH547" i="1"/>
  <c r="F183" i="6"/>
  <c r="F183" i="9" s="1"/>
  <c r="QH205" i="1"/>
  <c r="F69" i="6"/>
  <c r="F69" i="9" s="1"/>
  <c r="QL328" i="1"/>
  <c r="J110" i="6"/>
  <c r="J110" i="9" s="1"/>
  <c r="QL472" i="1"/>
  <c r="J158" i="6"/>
  <c r="QL538" i="1"/>
  <c r="J180" i="6"/>
  <c r="QL304" i="1"/>
  <c r="J102" i="6"/>
  <c r="J102" i="9" s="1"/>
  <c r="QL451" i="1"/>
  <c r="J151" i="6"/>
  <c r="J151" i="9" s="1"/>
  <c r="QL37" i="1"/>
  <c r="J13" i="6"/>
  <c r="QL499" i="1"/>
  <c r="J167" i="6"/>
  <c r="QL391" i="1"/>
  <c r="J131" i="6"/>
  <c r="J131" i="9" s="1"/>
  <c r="QL460" i="1"/>
  <c r="J154" i="6"/>
  <c r="J154" i="9" s="1"/>
  <c r="QL169" i="1"/>
  <c r="J57" i="6"/>
  <c r="QL40" i="1"/>
  <c r="J14" i="6"/>
  <c r="QL94" i="1"/>
  <c r="J32" i="6"/>
  <c r="J32" i="9" s="1"/>
  <c r="QL508" i="1"/>
  <c r="J170" i="6"/>
  <c r="J170" i="9" s="1"/>
  <c r="QL469" i="1"/>
  <c r="J157" i="6"/>
  <c r="QH442" i="1"/>
  <c r="F148" i="6"/>
  <c r="F148" i="9" s="1"/>
  <c r="QH577" i="1"/>
  <c r="F193" i="6"/>
  <c r="F193" i="9" s="1"/>
  <c r="QH535" i="1"/>
  <c r="F179" i="6"/>
  <c r="F179" i="9" s="1"/>
  <c r="QH130" i="1"/>
  <c r="F44" i="6"/>
  <c r="F44" i="9" s="1"/>
  <c r="QH349" i="1"/>
  <c r="F117" i="6"/>
  <c r="F117" i="9" s="1"/>
  <c r="QH376" i="1"/>
  <c r="F126" i="6"/>
  <c r="F126" i="9" s="1"/>
  <c r="QH118" i="1"/>
  <c r="F40" i="6"/>
  <c r="F40" i="9" s="1"/>
  <c r="QH592" i="1"/>
  <c r="F198" i="6"/>
  <c r="F198" i="9" s="1"/>
  <c r="QH112" i="1"/>
  <c r="F38" i="6"/>
  <c r="F38" i="9" s="1"/>
  <c r="QH127" i="1"/>
  <c r="F43" i="6"/>
  <c r="F43" i="9" s="1"/>
  <c r="QH49" i="1"/>
  <c r="F17" i="6"/>
  <c r="F17" i="9" s="1"/>
  <c r="QH235" i="1"/>
  <c r="F79" i="6"/>
  <c r="F79" i="9" s="1"/>
  <c r="QH361" i="1"/>
  <c r="F121" i="6"/>
  <c r="F121" i="9" s="1"/>
  <c r="QH370" i="1"/>
  <c r="F124" i="6"/>
  <c r="F124" i="9" s="1"/>
  <c r="QH277" i="1"/>
  <c r="F93" i="6"/>
  <c r="F93" i="9" s="1"/>
  <c r="QH355" i="1"/>
  <c r="F119" i="6"/>
  <c r="F119" i="9" s="1"/>
  <c r="QH463" i="1"/>
  <c r="F155" i="6"/>
  <c r="F155" i="9" s="1"/>
  <c r="QH457" i="1"/>
  <c r="F153" i="6"/>
  <c r="F153" i="9" s="1"/>
  <c r="QH469" i="1"/>
  <c r="F157" i="6"/>
  <c r="F157" i="9" s="1"/>
  <c r="QH436" i="1"/>
  <c r="F146" i="6"/>
  <c r="F146" i="9" s="1"/>
  <c r="QH406" i="1"/>
  <c r="F136" i="6"/>
  <c r="F136" i="9" s="1"/>
  <c r="QH145" i="1"/>
  <c r="F49" i="6"/>
  <c r="F49" i="9" s="1"/>
  <c r="QH232" i="1"/>
  <c r="F78" i="6"/>
  <c r="F78" i="9" s="1"/>
  <c r="QH82" i="1"/>
  <c r="F28" i="6"/>
  <c r="F28" i="9" s="1"/>
  <c r="QH409" i="1"/>
  <c r="F137" i="6"/>
  <c r="F137" i="9" s="1"/>
  <c r="QL61" i="1"/>
  <c r="J21" i="6"/>
  <c r="J21" i="9" s="1"/>
  <c r="QH490" i="1"/>
  <c r="F164" i="6"/>
  <c r="F164" i="9" s="1"/>
  <c r="QH364" i="1"/>
  <c r="F122" i="6"/>
  <c r="F122" i="9" s="1"/>
  <c r="QH583" i="1"/>
  <c r="F195" i="6"/>
  <c r="F195" i="9" s="1"/>
  <c r="QH154" i="1"/>
  <c r="F52" i="6"/>
  <c r="F52" i="9" s="1"/>
  <c r="QH397" i="1"/>
  <c r="F133" i="6"/>
  <c r="F133" i="9" s="1"/>
  <c r="QH424" i="1"/>
  <c r="F142" i="6"/>
  <c r="F142" i="9" s="1"/>
  <c r="QH286" i="1"/>
  <c r="F96" i="6"/>
  <c r="F96" i="9" s="1"/>
  <c r="QH76" i="1"/>
  <c r="F26" i="6"/>
  <c r="F26" i="9" s="1"/>
  <c r="QH160" i="1"/>
  <c r="F54" i="6"/>
  <c r="F54" i="9" s="1"/>
  <c r="QH58" i="1"/>
  <c r="F20" i="6"/>
  <c r="F20" i="9" s="1"/>
  <c r="QH385" i="1"/>
  <c r="F129" i="6"/>
  <c r="F129" i="9" s="1"/>
  <c r="QH283" i="1"/>
  <c r="F95" i="6"/>
  <c r="F95" i="9" s="1"/>
  <c r="QH196" i="1"/>
  <c r="F66" i="6"/>
  <c r="F66" i="9" s="1"/>
  <c r="QH418" i="1"/>
  <c r="F140" i="6"/>
  <c r="F140" i="9" s="1"/>
  <c r="QH289" i="1"/>
  <c r="F97" i="6"/>
  <c r="F97" i="9" s="1"/>
  <c r="QH433" i="1"/>
  <c r="F145" i="6"/>
  <c r="F145" i="9" s="1"/>
  <c r="QH511" i="1"/>
  <c r="F171" i="6"/>
  <c r="F171" i="9" s="1"/>
  <c r="QH268" i="1"/>
  <c r="F90" i="6"/>
  <c r="F90" i="9" s="1"/>
  <c r="QH517" i="1"/>
  <c r="F173" i="6"/>
  <c r="F173" i="9" s="1"/>
  <c r="QH22" i="1"/>
  <c r="F8" i="6"/>
  <c r="F8" i="9" s="1"/>
  <c r="QH454" i="1"/>
  <c r="F152" i="6"/>
  <c r="F152" i="9" s="1"/>
  <c r="QH169" i="1"/>
  <c r="F57" i="6"/>
  <c r="F57" i="9" s="1"/>
  <c r="QH241" i="1"/>
  <c r="F81" i="6"/>
  <c r="F81" i="9" s="1"/>
  <c r="QH529" i="1"/>
  <c r="F177" i="6"/>
  <c r="F177" i="9" s="1"/>
  <c r="QH538" i="1"/>
  <c r="F180" i="6"/>
  <c r="F180" i="9" s="1"/>
  <c r="QH103" i="1"/>
  <c r="F35" i="6"/>
  <c r="F35" i="9" s="1"/>
  <c r="QH481" i="1"/>
  <c r="F161" i="6"/>
  <c r="F161" i="9" s="1"/>
  <c r="QH337" i="1"/>
  <c r="F113" i="6"/>
  <c r="F113" i="9" s="1"/>
  <c r="QH445" i="1"/>
  <c r="F149" i="6"/>
  <c r="F149" i="9" s="1"/>
  <c r="QH472" i="1"/>
  <c r="F158" i="6"/>
  <c r="F158" i="9" s="1"/>
  <c r="QH334" i="1"/>
  <c r="F112" i="6"/>
  <c r="F112" i="9" s="1"/>
  <c r="QH31" i="1"/>
  <c r="F11" i="6"/>
  <c r="F11" i="9" s="1"/>
  <c r="QH208" i="1"/>
  <c r="F70" i="6"/>
  <c r="F70" i="9" s="1"/>
  <c r="QH106" i="1"/>
  <c r="F36" i="6"/>
  <c r="F36" i="9" s="1"/>
  <c r="QH340" i="1"/>
  <c r="F114" i="6"/>
  <c r="F114" i="9" s="1"/>
  <c r="QH331" i="1"/>
  <c r="F111" i="6"/>
  <c r="F111" i="9" s="1"/>
  <c r="QH217" i="1"/>
  <c r="F73" i="6"/>
  <c r="F73" i="9" s="1"/>
  <c r="QH466" i="1"/>
  <c r="F156" i="6"/>
  <c r="F156" i="9" s="1"/>
  <c r="QH520" i="1"/>
  <c r="F174" i="6"/>
  <c r="F174" i="9" s="1"/>
  <c r="QH532" i="1"/>
  <c r="F178" i="6"/>
  <c r="F178" i="9" s="1"/>
  <c r="QH559" i="1"/>
  <c r="F187" i="6"/>
  <c r="F187" i="9" s="1"/>
  <c r="QH556" i="1"/>
  <c r="F186" i="6"/>
  <c r="F186" i="9" s="1"/>
  <c r="QH565" i="1"/>
  <c r="F189" i="6"/>
  <c r="F189" i="9" s="1"/>
  <c r="QH94" i="1"/>
  <c r="F32" i="6"/>
  <c r="F32" i="9" s="1"/>
  <c r="QH502" i="1"/>
  <c r="F168" i="6"/>
  <c r="F168" i="9" s="1"/>
  <c r="QH73" i="1"/>
  <c r="F25" i="6"/>
  <c r="F25" i="9" s="1"/>
  <c r="QH52" i="1"/>
  <c r="F18" i="6"/>
  <c r="F18" i="9" s="1"/>
  <c r="QH307" i="1"/>
  <c r="F103" i="6"/>
  <c r="F103" i="9" s="1"/>
  <c r="QH199" i="1"/>
  <c r="F67" i="6"/>
  <c r="F67" i="9" s="1"/>
  <c r="QH133" i="1"/>
  <c r="F45" i="6"/>
  <c r="F45" i="9" s="1"/>
  <c r="QH271" i="1"/>
  <c r="F91" i="6"/>
  <c r="F91" i="9" s="1"/>
  <c r="QH292" i="1"/>
  <c r="F98" i="6"/>
  <c r="F98" i="9" s="1"/>
  <c r="QH412" i="1"/>
  <c r="F138" i="6"/>
  <c r="F138" i="9" s="1"/>
  <c r="QH493" i="1"/>
  <c r="F165" i="6"/>
  <c r="F165" i="9" s="1"/>
  <c r="QH97" i="1"/>
  <c r="F33" i="6"/>
  <c r="F33" i="9" s="1"/>
  <c r="QH382" i="1"/>
  <c r="F128" i="6"/>
  <c r="F128" i="9" s="1"/>
  <c r="QH148" i="1"/>
  <c r="F50" i="6"/>
  <c r="F50" i="9" s="1"/>
  <c r="QH256" i="1"/>
  <c r="F86" i="6"/>
  <c r="F86" i="9" s="1"/>
  <c r="QH124" i="1"/>
  <c r="F42" i="6"/>
  <c r="F42" i="9" s="1"/>
  <c r="QH16" i="1"/>
  <c r="F6" i="6"/>
  <c r="F6" i="9" s="1"/>
  <c r="QH379" i="1"/>
  <c r="F127" i="6"/>
  <c r="F127" i="9" s="1"/>
  <c r="QH505" i="1"/>
  <c r="F169" i="6"/>
  <c r="F169" i="9" s="1"/>
  <c r="QH514" i="1"/>
  <c r="F172" i="6"/>
  <c r="F172" i="9" s="1"/>
  <c r="QH568" i="1"/>
  <c r="F190" i="6"/>
  <c r="F190" i="9" s="1"/>
  <c r="QH175" i="1"/>
  <c r="F59" i="6"/>
  <c r="F59" i="9" s="1"/>
  <c r="QH313" i="1"/>
  <c r="F105" i="6"/>
  <c r="F105" i="9" s="1"/>
  <c r="QH13" i="1"/>
  <c r="F5" i="6"/>
  <c r="F5" i="9" s="1"/>
  <c r="QH304" i="1"/>
  <c r="F102" i="6"/>
  <c r="F102" i="9" s="1"/>
  <c r="QH166" i="1"/>
  <c r="F56" i="6"/>
  <c r="F56" i="9" s="1"/>
  <c r="QH550" i="1"/>
  <c r="F184" i="6"/>
  <c r="F184" i="9" s="1"/>
  <c r="QH316" i="1"/>
  <c r="F106" i="6"/>
  <c r="F106" i="9" s="1"/>
  <c r="QH115" i="1"/>
  <c r="F39" i="6"/>
  <c r="F39" i="9" s="1"/>
  <c r="QH451" i="1"/>
  <c r="F151" i="6"/>
  <c r="F151" i="9" s="1"/>
  <c r="QN13" i="1"/>
  <c r="QN400" i="1"/>
  <c r="QN118" i="1"/>
  <c r="QN148" i="1"/>
  <c r="QN133" i="1"/>
  <c r="QN73" i="1"/>
  <c r="QL553" i="1"/>
  <c r="QN199" i="1"/>
  <c r="QN91" i="1"/>
  <c r="QN595" i="1"/>
  <c r="QN565" i="1"/>
  <c r="QN337" i="1"/>
  <c r="QN364" i="1"/>
  <c r="QN88" i="1"/>
  <c r="QN181" i="1"/>
  <c r="QN550" i="1"/>
  <c r="QN196" i="1"/>
  <c r="QN208" i="1"/>
  <c r="QN220" i="1"/>
  <c r="QN40" i="1"/>
  <c r="QN586" i="1"/>
  <c r="QN526" i="1"/>
  <c r="QN160" i="1"/>
  <c r="QN262" i="1"/>
  <c r="QN355" i="1"/>
  <c r="QL532" i="1"/>
  <c r="QL280" i="1"/>
  <c r="QL142" i="1"/>
  <c r="QL334" i="1"/>
  <c r="QL346" i="1"/>
  <c r="QL424" i="1"/>
  <c r="QL238" i="1"/>
  <c r="QL517" i="1"/>
  <c r="QL571" i="1"/>
  <c r="QL448" i="1"/>
  <c r="QL229" i="1"/>
  <c r="QL403" i="1"/>
  <c r="QL577" i="1"/>
  <c r="QL562" i="1"/>
  <c r="QL316" i="1"/>
  <c r="QL22" i="1"/>
  <c r="QL511" i="1"/>
  <c r="QL235" i="1"/>
  <c r="QL364" i="1"/>
  <c r="QL394" i="1"/>
  <c r="QN334" i="1"/>
  <c r="QN577" i="1"/>
  <c r="QN508" i="1"/>
  <c r="QN460" i="1"/>
  <c r="QL46" i="1"/>
  <c r="QL211" i="1"/>
  <c r="QN166" i="1"/>
  <c r="QN4" i="1"/>
  <c r="QN205" i="1"/>
  <c r="QN64" i="1"/>
  <c r="QN115" i="1"/>
  <c r="QN397" i="1"/>
  <c r="QL220" i="1"/>
  <c r="QL523" i="1"/>
  <c r="QL352" i="1"/>
  <c r="QL442" i="1"/>
  <c r="QL307" i="1"/>
  <c r="QL88" i="1"/>
  <c r="QL193" i="1"/>
  <c r="QL433" i="1"/>
  <c r="QL172" i="1"/>
  <c r="QL217" i="1"/>
  <c r="QL196" i="1"/>
  <c r="QL154" i="1"/>
  <c r="QN583" i="1"/>
  <c r="QN106" i="1"/>
  <c r="QN151" i="1"/>
  <c r="QN472" i="1"/>
  <c r="QN58" i="1"/>
  <c r="QN361" i="1"/>
  <c r="QN229" i="1"/>
  <c r="QN343" i="1"/>
  <c r="QN16" i="1"/>
  <c r="QN268" i="1"/>
  <c r="QL214" i="1"/>
  <c r="QL28" i="1"/>
  <c r="QL490" i="1"/>
  <c r="QL592" i="1"/>
  <c r="QL595" i="1"/>
  <c r="QL505" i="1"/>
  <c r="QL319" i="1"/>
  <c r="QL97" i="1"/>
  <c r="QL175" i="1"/>
  <c r="QN544" i="1"/>
  <c r="QN376" i="1"/>
  <c r="QN250" i="1"/>
  <c r="QL202" i="1"/>
  <c r="QL427" i="1"/>
  <c r="QL73" i="1"/>
  <c r="QN85" i="1"/>
  <c r="QN301" i="1"/>
  <c r="QN571" i="1"/>
  <c r="QN379" i="1"/>
  <c r="QN592" i="1"/>
  <c r="QN319" i="1"/>
  <c r="QN316" i="1"/>
  <c r="QL418" i="1"/>
  <c r="QL118" i="1"/>
  <c r="QL244" i="1"/>
  <c r="QL397" i="1"/>
  <c r="QL586" i="1"/>
  <c r="QL76" i="1"/>
  <c r="QL331" i="1"/>
  <c r="QL274" i="1"/>
  <c r="QL415" i="1"/>
  <c r="QL163" i="1"/>
  <c r="QN463" i="1"/>
  <c r="QN136" i="1"/>
  <c r="QN439" i="1"/>
  <c r="QN331" i="1"/>
  <c r="QN424" i="1"/>
  <c r="QN496" i="1"/>
  <c r="QN313" i="1"/>
  <c r="QN535" i="1"/>
  <c r="QN295" i="1"/>
  <c r="QN487" i="1"/>
  <c r="QN7" i="1"/>
  <c r="QN154" i="1"/>
  <c r="QN382" i="1"/>
  <c r="QN49" i="1"/>
  <c r="QN436" i="1"/>
  <c r="QN448" i="1"/>
  <c r="QN130" i="1"/>
  <c r="QN547" i="1"/>
  <c r="QN172" i="1"/>
  <c r="QN103" i="1"/>
  <c r="QN559" i="1"/>
  <c r="QN169" i="1"/>
  <c r="QL223" i="1"/>
  <c r="QL268" i="1"/>
  <c r="QN214" i="1"/>
  <c r="QN451" i="1"/>
  <c r="QN100" i="1"/>
  <c r="QN385" i="1"/>
  <c r="QN412" i="1"/>
  <c r="QN31" i="1"/>
  <c r="QN253" i="1"/>
  <c r="QN61" i="1"/>
  <c r="QN247" i="1"/>
  <c r="QN325" i="1"/>
  <c r="QN76" i="1"/>
  <c r="QN304" i="1"/>
  <c r="QN445" i="1"/>
  <c r="QN79" i="1"/>
  <c r="QN94" i="1"/>
  <c r="QN340" i="1"/>
  <c r="QN562" i="1"/>
  <c r="QN265" i="1"/>
  <c r="QN349" i="1"/>
  <c r="QN223" i="1"/>
  <c r="QN193" i="1"/>
  <c r="QN22" i="1"/>
  <c r="QN283" i="1"/>
  <c r="QN388" i="1"/>
  <c r="QN274" i="1"/>
  <c r="QL313" i="1"/>
  <c r="QL85" i="1"/>
  <c r="QL400" i="1"/>
  <c r="QL310" i="1"/>
  <c r="QL367" i="1"/>
  <c r="QL13" i="1"/>
  <c r="QL568" i="1"/>
  <c r="QL283" i="1"/>
  <c r="QL412" i="1"/>
  <c r="QL529" i="1"/>
  <c r="QL436" i="1"/>
  <c r="QL31" i="1"/>
  <c r="QL133" i="1"/>
  <c r="QL547" i="1"/>
  <c r="QL388" i="1"/>
  <c r="QL520" i="1"/>
  <c r="QL382" i="1"/>
  <c r="QL487" i="1"/>
  <c r="QL7" i="1"/>
  <c r="QL112" i="1"/>
  <c r="QL262" i="1"/>
  <c r="QL52" i="1"/>
  <c r="QL439" i="1"/>
  <c r="QL208" i="1"/>
  <c r="QN352" i="1"/>
  <c r="QN292" i="1"/>
  <c r="QN190" i="1"/>
  <c r="QN46" i="1"/>
  <c r="QL259" i="1"/>
  <c r="QL322" i="1"/>
  <c r="QL358" i="1"/>
  <c r="QL115" i="1"/>
  <c r="QN421" i="1"/>
  <c r="QN127" i="1"/>
  <c r="QN52" i="1"/>
  <c r="QN406" i="1"/>
  <c r="QN34" i="1"/>
  <c r="QN520" i="1"/>
  <c r="QN82" i="1"/>
  <c r="QN277" i="1"/>
  <c r="QN370" i="1"/>
  <c r="QN109" i="1"/>
  <c r="QN505" i="1"/>
  <c r="QN55" i="1"/>
  <c r="QN187" i="1"/>
  <c r="QN391" i="1"/>
  <c r="QN568" i="1"/>
  <c r="QN310" i="1"/>
  <c r="QN10" i="1"/>
  <c r="QN37" i="1"/>
  <c r="QN307" i="1"/>
  <c r="QL79" i="1"/>
  <c r="QL430" i="1"/>
  <c r="QL121" i="1"/>
  <c r="QL151" i="1"/>
  <c r="QL481" i="1"/>
  <c r="QN25" i="1"/>
  <c r="QN427" i="1"/>
  <c r="QN538" i="1"/>
  <c r="QN475" i="1"/>
  <c r="QL298" i="1"/>
  <c r="QL256" i="1"/>
  <c r="QN142" i="1"/>
  <c r="QN259" i="1"/>
  <c r="QN217" i="1"/>
  <c r="QN454" i="1"/>
  <c r="QN256" i="1"/>
  <c r="QN466" i="1"/>
  <c r="QN433" i="1"/>
  <c r="QN403" i="1"/>
  <c r="QN175" i="1"/>
  <c r="QN280" i="1"/>
  <c r="QL277" i="1"/>
  <c r="QL463" i="1"/>
  <c r="QL187" i="1"/>
  <c r="QL100" i="1"/>
  <c r="QL421" i="1"/>
  <c r="QL199" i="1"/>
  <c r="QL478" i="1"/>
  <c r="QL157" i="1"/>
  <c r="QL574" i="1"/>
  <c r="QL253" i="1"/>
  <c r="QL190" i="1"/>
  <c r="QL535" i="1"/>
  <c r="QL232" i="1"/>
  <c r="QN298" i="1"/>
  <c r="QN418" i="1"/>
  <c r="QN286" i="1"/>
  <c r="QN529" i="1"/>
  <c r="QN394" i="1"/>
  <c r="QN556" i="1"/>
  <c r="QN112" i="1"/>
  <c r="QN289" i="1"/>
  <c r="QN478" i="1"/>
  <c r="QN178" i="1"/>
  <c r="QN271" i="1"/>
  <c r="QN43" i="1"/>
  <c r="QN235" i="1"/>
  <c r="QN469" i="1"/>
  <c r="QN574" i="1"/>
  <c r="QN430" i="1"/>
  <c r="QN184" i="1"/>
  <c r="QN493" i="1"/>
  <c r="QN481" i="1"/>
  <c r="QN409" i="1"/>
  <c r="QN121" i="1"/>
  <c r="QN145" i="1"/>
  <c r="QN238" i="1"/>
  <c r="QL247" i="1"/>
  <c r="QL301" i="1"/>
  <c r="QL16" i="1"/>
  <c r="QL544" i="1"/>
  <c r="QL583" i="1"/>
  <c r="QL493" i="1"/>
  <c r="QL379" i="1"/>
  <c r="QL559" i="1"/>
  <c r="QL109" i="1"/>
  <c r="QL19" i="1"/>
  <c r="QL166" i="1"/>
  <c r="QL10" i="1"/>
  <c r="QL289" i="1"/>
  <c r="QL181" i="1"/>
  <c r="QL106" i="1"/>
  <c r="QL340" i="1"/>
  <c r="QL502" i="1"/>
  <c r="QL34" i="1"/>
  <c r="QL349" i="1"/>
  <c r="QL385" i="1"/>
  <c r="QL406" i="1"/>
  <c r="QL589" i="1"/>
  <c r="QL454" i="1"/>
  <c r="QL148" i="1"/>
  <c r="QL4" i="1"/>
  <c r="QN541" i="1"/>
  <c r="QN97" i="1"/>
  <c r="QL160" i="1"/>
  <c r="QL292" i="1"/>
  <c r="QL373" i="1"/>
  <c r="QL250" i="1"/>
  <c r="QL265" i="1"/>
  <c r="QL496" i="1"/>
  <c r="QL541" i="1"/>
  <c r="QL343" i="1"/>
  <c r="QN553" i="1"/>
  <c r="QL184" i="1"/>
  <c r="QL178" i="1"/>
  <c r="QL526" i="1"/>
  <c r="QN211" i="1"/>
  <c r="QN484" i="1"/>
  <c r="QN373" i="1"/>
  <c r="QN124" i="1"/>
  <c r="QN232" i="1"/>
  <c r="QL49" i="1"/>
  <c r="QL205" i="1"/>
  <c r="QL55" i="1"/>
  <c r="QL580" i="1"/>
  <c r="QL70" i="1"/>
  <c r="QL241" i="1"/>
  <c r="QL376" i="1"/>
  <c r="QN163" i="1"/>
  <c r="QN70" i="1"/>
  <c r="QN322" i="1"/>
  <c r="QN517" i="1"/>
  <c r="QN202" i="1"/>
  <c r="QN346" i="1"/>
  <c r="QN523" i="1"/>
  <c r="QN139" i="1"/>
  <c r="QN442" i="1"/>
  <c r="QN580" i="1"/>
  <c r="QN157" i="1"/>
  <c r="QN457" i="1"/>
  <c r="QN226" i="1"/>
  <c r="QN67" i="1"/>
  <c r="QN358" i="1"/>
  <c r="QN589" i="1"/>
  <c r="QN19" i="1"/>
  <c r="QN241" i="1"/>
  <c r="QN514" i="1"/>
  <c r="QN28" i="1"/>
  <c r="QN499" i="1"/>
  <c r="QN511" i="1"/>
  <c r="QN490" i="1"/>
  <c r="QN502" i="1"/>
  <c r="QN367" i="1"/>
  <c r="QN328" i="1"/>
  <c r="QN532" i="1"/>
  <c r="QN244" i="1"/>
  <c r="QN415" i="1"/>
  <c r="QL58" i="1"/>
  <c r="QL565" i="1"/>
  <c r="QL67" i="1"/>
  <c r="QL484" i="1"/>
  <c r="QL145" i="1"/>
  <c r="QL64" i="1"/>
  <c r="QL475" i="1"/>
  <c r="QL82" i="1"/>
  <c r="QL325" i="1"/>
  <c r="QL91" i="1"/>
  <c r="QL286" i="1"/>
  <c r="QL226" i="1"/>
  <c r="QL409" i="1"/>
  <c r="QL355" i="1"/>
  <c r="QL370" i="1"/>
  <c r="QL43" i="1"/>
  <c r="QL457" i="1"/>
  <c r="QL130" i="1"/>
  <c r="QL445" i="1"/>
  <c r="QL139" i="1"/>
  <c r="QL103" i="1"/>
  <c r="QL136" i="1"/>
  <c r="QL124" i="1"/>
  <c r="QL127" i="1"/>
  <c r="QJ346" i="1"/>
  <c r="QJ520" i="1"/>
  <c r="QJ526" i="1"/>
  <c r="QJ439" i="1"/>
  <c r="QJ541" i="1"/>
  <c r="QJ217" i="1"/>
  <c r="QJ481" i="1"/>
  <c r="QJ409" i="1"/>
  <c r="QJ70" i="1"/>
  <c r="QJ496" i="1"/>
  <c r="QJ295" i="1"/>
  <c r="QJ112" i="1"/>
  <c r="QJ190" i="1"/>
  <c r="QJ286" i="1"/>
  <c r="QJ130" i="1"/>
  <c r="QJ565" i="1"/>
  <c r="QJ499" i="1"/>
  <c r="QJ211" i="1"/>
  <c r="QJ508" i="1"/>
  <c r="QJ448" i="1"/>
  <c r="QJ244" i="1"/>
  <c r="QJ79" i="1"/>
  <c r="QJ61" i="1"/>
  <c r="QJ577" i="1"/>
  <c r="QJ259" i="1"/>
  <c r="QJ64" i="1"/>
  <c r="QJ502" i="1"/>
  <c r="QJ238" i="1"/>
  <c r="QJ127" i="1"/>
  <c r="QJ253" i="1"/>
  <c r="QJ103" i="1"/>
  <c r="QJ556" i="1"/>
  <c r="QJ166" i="1"/>
  <c r="QJ568" i="1"/>
  <c r="QJ199" i="1"/>
  <c r="QJ280" i="1"/>
  <c r="QJ592" i="1"/>
  <c r="QJ226" i="1"/>
  <c r="QJ328" i="1"/>
  <c r="QJ574" i="1"/>
  <c r="QJ76" i="1"/>
  <c r="QJ124" i="1"/>
  <c r="QJ196" i="1"/>
  <c r="QJ298" i="1"/>
  <c r="QJ28" i="1"/>
  <c r="QJ562" i="1"/>
  <c r="QJ289" i="1"/>
  <c r="QJ118" i="1"/>
  <c r="QJ364" i="1"/>
  <c r="QJ394" i="1"/>
  <c r="QJ544" i="1"/>
  <c r="QJ436" i="1"/>
  <c r="QJ151" i="1"/>
  <c r="QJ469" i="1"/>
  <c r="QJ82" i="1"/>
  <c r="QJ265" i="1"/>
  <c r="QI109" i="1"/>
  <c r="QJ109" i="1"/>
  <c r="QJ214" i="1"/>
  <c r="QJ484" i="1"/>
  <c r="QJ490" i="1"/>
  <c r="QJ49" i="1"/>
  <c r="QJ220" i="1"/>
  <c r="QJ418" i="1"/>
  <c r="QJ91" i="1"/>
  <c r="QJ184" i="1"/>
  <c r="QJ343" i="1"/>
  <c r="QJ37" i="1"/>
  <c r="QJ43" i="1"/>
  <c r="QJ208" i="1"/>
  <c r="QJ271" i="1"/>
  <c r="QJ457" i="1"/>
  <c r="QJ172" i="1"/>
  <c r="QJ310" i="1"/>
  <c r="QJ31" i="1"/>
  <c r="QJ514" i="1"/>
  <c r="QJ385" i="1"/>
  <c r="QJ358" i="1"/>
  <c r="QJ250" i="1"/>
  <c r="QJ88" i="1"/>
  <c r="QJ538" i="1"/>
  <c r="QJ10" i="1"/>
  <c r="QJ274" i="1"/>
  <c r="QJ73" i="1"/>
  <c r="QJ46" i="1"/>
  <c r="QJ178" i="1"/>
  <c r="QJ391" i="1"/>
  <c r="QJ277" i="1"/>
  <c r="QJ262" i="1"/>
  <c r="QJ571" i="1"/>
  <c r="QJ55" i="1"/>
  <c r="QJ529" i="1"/>
  <c r="QJ370" i="1"/>
  <c r="QJ466" i="1"/>
  <c r="QJ139" i="1"/>
  <c r="QJ304" i="1"/>
  <c r="QJ511" i="1"/>
  <c r="QJ85" i="1"/>
  <c r="QJ307" i="1"/>
  <c r="QJ115" i="1"/>
  <c r="QJ313" i="1"/>
  <c r="QJ412" i="1"/>
  <c r="QJ316" i="1"/>
  <c r="QJ382" i="1"/>
  <c r="QJ223" i="1"/>
  <c r="QJ349" i="1"/>
  <c r="QJ67" i="1"/>
  <c r="QJ121" i="1"/>
  <c r="QJ442" i="1"/>
  <c r="QJ355" i="1"/>
  <c r="QJ169" i="1"/>
  <c r="QJ268" i="1"/>
  <c r="QJ595" i="1"/>
  <c r="QJ376" i="1"/>
  <c r="QJ136" i="1"/>
  <c r="QJ406" i="1"/>
  <c r="QJ475" i="1"/>
  <c r="QJ322" i="1"/>
  <c r="QJ433" i="1"/>
  <c r="QJ361" i="1"/>
  <c r="QJ148" i="1"/>
  <c r="QJ589" i="1"/>
  <c r="QJ334" i="1"/>
  <c r="QJ283" i="1"/>
  <c r="QJ229" i="1"/>
  <c r="QJ16" i="1"/>
  <c r="QJ94" i="1"/>
  <c r="QJ193" i="1"/>
  <c r="QJ235" i="1"/>
  <c r="QJ19" i="1"/>
  <c r="QJ535" i="1"/>
  <c r="QJ301" i="1"/>
  <c r="QJ379" i="1"/>
  <c r="QJ523" i="1"/>
  <c r="QJ247" i="1"/>
  <c r="QJ7" i="1"/>
  <c r="QJ400" i="1"/>
  <c r="QJ550" i="1"/>
  <c r="QJ463" i="1"/>
  <c r="QJ421" i="1"/>
  <c r="QJ427" i="1"/>
  <c r="QJ532" i="1"/>
  <c r="QJ586" i="1"/>
  <c r="QJ205" i="1"/>
  <c r="QJ160" i="1"/>
  <c r="QJ154" i="1"/>
  <c r="QJ232" i="1"/>
  <c r="QJ454" i="1"/>
  <c r="QJ331" i="1"/>
  <c r="QJ397" i="1"/>
  <c r="QJ403" i="1"/>
  <c r="QJ175" i="1"/>
  <c r="QJ133" i="1"/>
  <c r="QJ451" i="1"/>
  <c r="QJ187" i="1"/>
  <c r="QJ559" i="1"/>
  <c r="QJ373" i="1"/>
  <c r="QJ52" i="1"/>
  <c r="QJ4" i="1"/>
  <c r="QJ34" i="1"/>
  <c r="QJ181" i="1"/>
  <c r="QJ25" i="1"/>
  <c r="QJ325" i="1"/>
  <c r="QJ487" i="1"/>
  <c r="QJ553" i="1"/>
  <c r="QJ547" i="1"/>
  <c r="QJ319" i="1"/>
  <c r="QJ337" i="1"/>
  <c r="QJ340" i="1"/>
  <c r="QJ100" i="1"/>
  <c r="QJ202" i="1"/>
  <c r="QJ424" i="1"/>
  <c r="QJ478" i="1"/>
  <c r="QJ415" i="1"/>
  <c r="QJ517" i="1"/>
  <c r="QJ97" i="1"/>
  <c r="QJ367" i="1"/>
  <c r="QJ445" i="1"/>
  <c r="QJ580" i="1"/>
  <c r="QJ157" i="1"/>
  <c r="QJ292" i="1"/>
  <c r="QJ40" i="1"/>
  <c r="QJ142" i="1"/>
  <c r="QJ22" i="1"/>
  <c r="QJ106" i="1"/>
  <c r="QJ493" i="1"/>
  <c r="QJ241" i="1"/>
  <c r="QJ460" i="1"/>
  <c r="QJ583" i="1"/>
  <c r="QJ256" i="1"/>
  <c r="QJ505" i="1"/>
  <c r="QJ388" i="1"/>
  <c r="QJ13" i="1"/>
  <c r="QJ430" i="1"/>
  <c r="QJ163" i="1"/>
  <c r="E21" i="6"/>
  <c r="E74" i="6"/>
  <c r="E156" i="6"/>
  <c r="E146" i="6"/>
  <c r="E27" i="6"/>
  <c r="E9" i="6"/>
  <c r="E4" i="6"/>
  <c r="E26" i="6"/>
  <c r="E48" i="6"/>
  <c r="E56" i="6"/>
  <c r="E54" i="6"/>
  <c r="E75" i="6"/>
  <c r="E125" i="6"/>
  <c r="E82" i="6"/>
  <c r="E112" i="6"/>
  <c r="E100" i="6"/>
  <c r="E124" i="6"/>
  <c r="E127" i="6"/>
  <c r="E67" i="6"/>
  <c r="E158" i="6"/>
  <c r="E147" i="6"/>
  <c r="E91" i="6"/>
  <c r="E165" i="6"/>
  <c r="E152" i="6"/>
  <c r="E170" i="6"/>
  <c r="E173" i="6"/>
  <c r="E184" i="6"/>
  <c r="E189" i="6"/>
  <c r="E32" i="6"/>
  <c r="E68" i="6"/>
  <c r="E122" i="6"/>
  <c r="E89" i="6"/>
  <c r="E188" i="6"/>
  <c r="E40" i="6"/>
  <c r="E31" i="6"/>
  <c r="E10" i="6"/>
  <c r="E11" i="6"/>
  <c r="E35" i="6"/>
  <c r="E50" i="6"/>
  <c r="E51" i="6"/>
  <c r="E28" i="6"/>
  <c r="E78" i="6"/>
  <c r="E96" i="6"/>
  <c r="E57" i="6"/>
  <c r="E115" i="6"/>
  <c r="E98" i="6"/>
  <c r="E133" i="6"/>
  <c r="E131" i="6"/>
  <c r="E99" i="6"/>
  <c r="E151" i="6"/>
  <c r="E77" i="6"/>
  <c r="E93" i="6"/>
  <c r="E154" i="6"/>
  <c r="E157" i="6"/>
  <c r="E164" i="6"/>
  <c r="E174" i="6"/>
  <c r="JW174" i="6" s="1"/>
  <c r="E175" i="6"/>
  <c r="E191" i="6"/>
  <c r="E22" i="6"/>
  <c r="E47" i="6"/>
  <c r="E106" i="6"/>
  <c r="JW106" i="6" s="1"/>
  <c r="E138" i="6"/>
  <c r="E172" i="6"/>
  <c r="E8" i="6"/>
  <c r="E46" i="6"/>
  <c r="E90" i="6"/>
  <c r="E116" i="6"/>
  <c r="E79" i="6"/>
  <c r="E168" i="6"/>
  <c r="E18" i="6"/>
  <c r="E6" i="6"/>
  <c r="E3" i="6"/>
  <c r="E24" i="6"/>
  <c r="E41" i="6"/>
  <c r="E61" i="6"/>
  <c r="E71" i="6"/>
  <c r="E44" i="6"/>
  <c r="E72" i="6"/>
  <c r="E92" i="6"/>
  <c r="E70" i="6"/>
  <c r="E97" i="6"/>
  <c r="E117" i="6"/>
  <c r="E119" i="6"/>
  <c r="E120" i="6"/>
  <c r="E107" i="6"/>
  <c r="E149" i="6"/>
  <c r="E81" i="6"/>
  <c r="E121" i="6"/>
  <c r="E162" i="6"/>
  <c r="E166" i="6"/>
  <c r="E176" i="6"/>
  <c r="E182" i="6"/>
  <c r="E187" i="6"/>
  <c r="E195" i="6"/>
  <c r="E29" i="6"/>
  <c r="E49" i="6"/>
  <c r="E105" i="6"/>
  <c r="E153" i="6"/>
  <c r="E181" i="6"/>
  <c r="E12" i="6"/>
  <c r="E38" i="6"/>
  <c r="E84" i="6"/>
  <c r="E113" i="6"/>
  <c r="E144" i="6"/>
  <c r="E163" i="6"/>
  <c r="E186" i="6"/>
  <c r="E25" i="6"/>
  <c r="E2" i="6"/>
  <c r="JW2" i="6" s="1"/>
  <c r="E7" i="6"/>
  <c r="E36" i="6"/>
  <c r="E33" i="6"/>
  <c r="E43" i="6"/>
  <c r="E64" i="6"/>
  <c r="E59" i="6"/>
  <c r="E80" i="6"/>
  <c r="E63" i="6"/>
  <c r="E88" i="6"/>
  <c r="E102" i="6"/>
  <c r="E123" i="6"/>
  <c r="E128" i="6"/>
  <c r="E111" i="6"/>
  <c r="E148" i="6"/>
  <c r="E83" i="6"/>
  <c r="E126" i="6"/>
  <c r="E155" i="6"/>
  <c r="E161" i="6"/>
  <c r="E179" i="6"/>
  <c r="E183" i="6"/>
  <c r="E190" i="6"/>
  <c r="E198" i="6"/>
  <c r="E196" i="6"/>
  <c r="JW196" i="6" s="1"/>
  <c r="E14" i="6"/>
  <c r="E39" i="6"/>
  <c r="E94" i="6"/>
  <c r="JW94" i="6" s="1"/>
  <c r="E104" i="6"/>
  <c r="E160" i="6"/>
  <c r="E193" i="6"/>
  <c r="E30" i="6"/>
  <c r="E19" i="6"/>
  <c r="E17" i="6"/>
  <c r="E5" i="6"/>
  <c r="E34" i="6"/>
  <c r="E45" i="6"/>
  <c r="E69" i="6"/>
  <c r="E53" i="6"/>
  <c r="E86" i="6"/>
  <c r="E66" i="6"/>
  <c r="E95" i="6"/>
  <c r="E108" i="6"/>
  <c r="E129" i="6"/>
  <c r="E135" i="6"/>
  <c r="E114" i="6"/>
  <c r="E140" i="6"/>
  <c r="E143" i="6"/>
  <c r="E85" i="6"/>
  <c r="E137" i="6"/>
  <c r="E159" i="6"/>
  <c r="E171" i="6"/>
  <c r="E167" i="6"/>
  <c r="E180" i="6"/>
  <c r="E194" i="6"/>
  <c r="E197" i="6"/>
  <c r="E42" i="6"/>
  <c r="E76" i="6"/>
  <c r="JW76" i="6" s="1"/>
  <c r="E62" i="6"/>
  <c r="E141" i="6"/>
  <c r="E13" i="6"/>
  <c r="E58" i="6"/>
  <c r="E60" i="6"/>
  <c r="E103" i="6"/>
  <c r="E110" i="6"/>
  <c r="E178" i="6"/>
  <c r="E15" i="6"/>
  <c r="E23" i="6"/>
  <c r="E20" i="6"/>
  <c r="E16" i="6"/>
  <c r="E37" i="6"/>
  <c r="E52" i="6"/>
  <c r="E65" i="6"/>
  <c r="E55" i="6"/>
  <c r="E101" i="6"/>
  <c r="E73" i="6"/>
  <c r="E109" i="6"/>
  <c r="E118" i="6"/>
  <c r="E134" i="6"/>
  <c r="E132" i="6"/>
  <c r="E136" i="6"/>
  <c r="E145" i="6"/>
  <c r="E150" i="6"/>
  <c r="E87" i="6"/>
  <c r="E142" i="6"/>
  <c r="E139" i="6"/>
  <c r="E169" i="6"/>
  <c r="E177" i="6"/>
  <c r="E185" i="6"/>
  <c r="E192" i="6"/>
  <c r="E199" i="6"/>
  <c r="QM202" i="1" l="1"/>
  <c r="BH172" i="10"/>
  <c r="QI475" i="1"/>
  <c r="QM589" i="1"/>
  <c r="QM592" i="1"/>
  <c r="QM415" i="1"/>
  <c r="QI538" i="1"/>
  <c r="QI466" i="1"/>
  <c r="CM73" i="11"/>
  <c r="JW73" i="6"/>
  <c r="CM194" i="11"/>
  <c r="JW199" i="6"/>
  <c r="CM149" i="11"/>
  <c r="JW150" i="6"/>
  <c r="CM99" i="11"/>
  <c r="JW101" i="6"/>
  <c r="CM16" i="11"/>
  <c r="JW15" i="6"/>
  <c r="CM62" i="11"/>
  <c r="JW62" i="6"/>
  <c r="CM158" i="11"/>
  <c r="JW159" i="6"/>
  <c r="CM106" i="11"/>
  <c r="JW108" i="6"/>
  <c r="CM6" i="11"/>
  <c r="JW5" i="6"/>
  <c r="CM40" i="11"/>
  <c r="JW39" i="6"/>
  <c r="CM154" i="11"/>
  <c r="JW155" i="6"/>
  <c r="CM100" i="11"/>
  <c r="JW102" i="6"/>
  <c r="CM37" i="11"/>
  <c r="JW36" i="6"/>
  <c r="CM83" i="11"/>
  <c r="JW84" i="6"/>
  <c r="CM191" i="11"/>
  <c r="JW195" i="6"/>
  <c r="CM148" i="11"/>
  <c r="JW149" i="6"/>
  <c r="CM72" i="11"/>
  <c r="JW72" i="6"/>
  <c r="CM19" i="11"/>
  <c r="JW18" i="6"/>
  <c r="CM134" i="11"/>
  <c r="JW138" i="6"/>
  <c r="CM156" i="11"/>
  <c r="JW157" i="6"/>
  <c r="CM96" i="11"/>
  <c r="JW98" i="6"/>
  <c r="CM36" i="11"/>
  <c r="JW35" i="6"/>
  <c r="CM68" i="11"/>
  <c r="JW68" i="6"/>
  <c r="CM90" i="11"/>
  <c r="JW91" i="6"/>
  <c r="CM81" i="11"/>
  <c r="JW82" i="6"/>
  <c r="CM10" i="11"/>
  <c r="JW9" i="6"/>
  <c r="CM188" i="11"/>
  <c r="JW192" i="6"/>
  <c r="CM141" i="11"/>
  <c r="JW145" i="6"/>
  <c r="CM174" i="11"/>
  <c r="JW178" i="6"/>
  <c r="CM133" i="11"/>
  <c r="JW137" i="6"/>
  <c r="CM18" i="11"/>
  <c r="JW17" i="6"/>
  <c r="CM15" i="11"/>
  <c r="JW14" i="6"/>
  <c r="CM87" i="11"/>
  <c r="JW88" i="6"/>
  <c r="CM39" i="11"/>
  <c r="JW38" i="6"/>
  <c r="CM105" i="11"/>
  <c r="JW107" i="6"/>
  <c r="CM147" i="11"/>
  <c r="JW168" i="6"/>
  <c r="CM153" i="11"/>
  <c r="JW154" i="6"/>
  <c r="CM113" i="11"/>
  <c r="JW115" i="6"/>
  <c r="CM143" i="11"/>
  <c r="JW147" i="6"/>
  <c r="CM123" i="11"/>
  <c r="JW125" i="6"/>
  <c r="CM28" i="11"/>
  <c r="JW27" i="6"/>
  <c r="CM181" i="11"/>
  <c r="JW185" i="6"/>
  <c r="CM65" i="11"/>
  <c r="JW65" i="6"/>
  <c r="CM43" i="11"/>
  <c r="JW42" i="6"/>
  <c r="CM66" i="11"/>
  <c r="JW66" i="6"/>
  <c r="CM20" i="11"/>
  <c r="JW19" i="6"/>
  <c r="CM118" i="11"/>
  <c r="JW120" i="6"/>
  <c r="CM78" i="11"/>
  <c r="JW79" i="6"/>
  <c r="CM92" i="11"/>
  <c r="JW93" i="6"/>
  <c r="CM11" i="11"/>
  <c r="JW10" i="6"/>
  <c r="CM75" i="11"/>
  <c r="JW75" i="6"/>
  <c r="CM56" i="11"/>
  <c r="JW55" i="6"/>
  <c r="CM63" i="11"/>
  <c r="JW63" i="6"/>
  <c r="CM13" i="11"/>
  <c r="JW12" i="6"/>
  <c r="CM178" i="11"/>
  <c r="JW182" i="6"/>
  <c r="CM71" i="11"/>
  <c r="JW71" i="6"/>
  <c r="CM48" i="11"/>
  <c r="JW47" i="6"/>
  <c r="CM58" i="11"/>
  <c r="JW57" i="6"/>
  <c r="CM185" i="11"/>
  <c r="JW189" i="6"/>
  <c r="CM157" i="11"/>
  <c r="JW158" i="6"/>
  <c r="CM142" i="11"/>
  <c r="JW146" i="6"/>
  <c r="CM160" i="11"/>
  <c r="JW161" i="6"/>
  <c r="CM121" i="11"/>
  <c r="JW123" i="6"/>
  <c r="CM111" i="11"/>
  <c r="JW113" i="6"/>
  <c r="CM30" i="11"/>
  <c r="JW29" i="6"/>
  <c r="CM80" i="11"/>
  <c r="JW81" i="6"/>
  <c r="CM91" i="11"/>
  <c r="JW92" i="6"/>
  <c r="CM7" i="11"/>
  <c r="JW6" i="6"/>
  <c r="CM169" i="11"/>
  <c r="JW172" i="6"/>
  <c r="CM163" i="11"/>
  <c r="JW164" i="6"/>
  <c r="CM104" i="11"/>
  <c r="JW133" i="6"/>
  <c r="CM51" i="11"/>
  <c r="JW50" i="6"/>
  <c r="CM120" i="11"/>
  <c r="JW122" i="6"/>
  <c r="CM164" i="11"/>
  <c r="JW165" i="6"/>
  <c r="CM110" i="11"/>
  <c r="JW112" i="6"/>
  <c r="CM5" i="11"/>
  <c r="JW4" i="6"/>
  <c r="CM93" i="11"/>
  <c r="JW95" i="6"/>
  <c r="CM124" i="11"/>
  <c r="JW126" i="6"/>
  <c r="CM8" i="11"/>
  <c r="JW7" i="6"/>
  <c r="CM183" i="11"/>
  <c r="JW187" i="6"/>
  <c r="CM45" i="11"/>
  <c r="JW44" i="6"/>
  <c r="CM12" i="11"/>
  <c r="JW11" i="6"/>
  <c r="CM192" i="11"/>
  <c r="JW197" i="6"/>
  <c r="CM173" i="11"/>
  <c r="JW177" i="6"/>
  <c r="CM53" i="11"/>
  <c r="JW52" i="6"/>
  <c r="CM139" i="11"/>
  <c r="JW143" i="6"/>
  <c r="CM34" i="11"/>
  <c r="JW30" i="6"/>
  <c r="CM144" i="11"/>
  <c r="JW148" i="6"/>
  <c r="CM26" i="11"/>
  <c r="JW25" i="6"/>
  <c r="CM172" i="11"/>
  <c r="JW176" i="6"/>
  <c r="CM61" i="11"/>
  <c r="JW61" i="6"/>
  <c r="CM23" i="11"/>
  <c r="JW22" i="6"/>
  <c r="CM94" i="11"/>
  <c r="JW96" i="6"/>
  <c r="CM180" i="11"/>
  <c r="JW184" i="6"/>
  <c r="CM55" i="11"/>
  <c r="JW54" i="6"/>
  <c r="CM182" i="11"/>
  <c r="JW186" i="6"/>
  <c r="CM145" i="11"/>
  <c r="JW166" i="6"/>
  <c r="CM115" i="11"/>
  <c r="JW117" i="6"/>
  <c r="CM89" i="11"/>
  <c r="JW90" i="6"/>
  <c r="CM187" i="11"/>
  <c r="JW191" i="6"/>
  <c r="CM150" i="11"/>
  <c r="JW151" i="6"/>
  <c r="CM42" i="11"/>
  <c r="JW40" i="6"/>
  <c r="CM170" i="11"/>
  <c r="JW173" i="6"/>
  <c r="CM125" i="11"/>
  <c r="JW127" i="6"/>
  <c r="CM57" i="11"/>
  <c r="JW56" i="6"/>
  <c r="CM74" i="11"/>
  <c r="JW74" i="6"/>
  <c r="CM86" i="11"/>
  <c r="JW87" i="6"/>
  <c r="CM24" i="11"/>
  <c r="JW23" i="6"/>
  <c r="CM137" i="11"/>
  <c r="JW141" i="6"/>
  <c r="CM168" i="11"/>
  <c r="JW171" i="6"/>
  <c r="CM127" i="11"/>
  <c r="JW129" i="6"/>
  <c r="CM35" i="11"/>
  <c r="JW34" i="6"/>
  <c r="CM33" i="11"/>
  <c r="JW33" i="6"/>
  <c r="CM32" i="11"/>
  <c r="JW32" i="6"/>
  <c r="CM132" i="11"/>
  <c r="JW136" i="6"/>
  <c r="CM108" i="11"/>
  <c r="JW110" i="6"/>
  <c r="CM84" i="11"/>
  <c r="JW85" i="6"/>
  <c r="CM82" i="11"/>
  <c r="JW83" i="6"/>
  <c r="CM129" i="11"/>
  <c r="JW132" i="6"/>
  <c r="CM101" i="11"/>
  <c r="JW103" i="6"/>
  <c r="CM85" i="11"/>
  <c r="JW86" i="6"/>
  <c r="CM193" i="11"/>
  <c r="JW198" i="6"/>
  <c r="CM79" i="11"/>
  <c r="JW80" i="6"/>
  <c r="CM177" i="11"/>
  <c r="JW181" i="6"/>
  <c r="CM117" i="11"/>
  <c r="JW119" i="6"/>
  <c r="CM114" i="11"/>
  <c r="JW116" i="6"/>
  <c r="CM76" i="11"/>
  <c r="JW77" i="6"/>
  <c r="CM31" i="11"/>
  <c r="JW31" i="6"/>
  <c r="CM67" i="11"/>
  <c r="JW67" i="6"/>
  <c r="CM155" i="11"/>
  <c r="JW156" i="6"/>
  <c r="CM165" i="11"/>
  <c r="JW169" i="6"/>
  <c r="CM130" i="11"/>
  <c r="JW134" i="6"/>
  <c r="CM38" i="11"/>
  <c r="JW37" i="6"/>
  <c r="CM60" i="11"/>
  <c r="JW60" i="6"/>
  <c r="CM190" i="11"/>
  <c r="JW194" i="6"/>
  <c r="CM136" i="11"/>
  <c r="JW140" i="6"/>
  <c r="CM54" i="11"/>
  <c r="JW53" i="6"/>
  <c r="CM189" i="11"/>
  <c r="JW193" i="6"/>
  <c r="CM186" i="11"/>
  <c r="JW190" i="6"/>
  <c r="CM59" i="11"/>
  <c r="JW59" i="6"/>
  <c r="CM152" i="11"/>
  <c r="JW153" i="6"/>
  <c r="CM41" i="11"/>
  <c r="JW41" i="6"/>
  <c r="CM77" i="11"/>
  <c r="JW78" i="6"/>
  <c r="CM135" i="11"/>
  <c r="JW139" i="6"/>
  <c r="CM116" i="11"/>
  <c r="JW118" i="6"/>
  <c r="CM17" i="11"/>
  <c r="JW16" i="6"/>
  <c r="CM167" i="11"/>
  <c r="JW58" i="6"/>
  <c r="CM176" i="11"/>
  <c r="JW180" i="6"/>
  <c r="CM112" i="11"/>
  <c r="JW114" i="6"/>
  <c r="CM69" i="11"/>
  <c r="JW69" i="6"/>
  <c r="CM159" i="11"/>
  <c r="JW160" i="6"/>
  <c r="CM179" i="11"/>
  <c r="JW183" i="6"/>
  <c r="CM109" i="11"/>
  <c r="JW111" i="6"/>
  <c r="CM64" i="11"/>
  <c r="JW64" i="6"/>
  <c r="CM162" i="11"/>
  <c r="JW163" i="6"/>
  <c r="CM103" i="11"/>
  <c r="JW105" i="6"/>
  <c r="CM161" i="11"/>
  <c r="JW162" i="6"/>
  <c r="CM95" i="11"/>
  <c r="JW97" i="6"/>
  <c r="CM25" i="11"/>
  <c r="JW24" i="6"/>
  <c r="CM47" i="11"/>
  <c r="JW46" i="6"/>
  <c r="CM171" i="11"/>
  <c r="JW175" i="6"/>
  <c r="CM97" i="11"/>
  <c r="JW99" i="6"/>
  <c r="CM29" i="11"/>
  <c r="JW28" i="6"/>
  <c r="CM184" i="11"/>
  <c r="JW188" i="6"/>
  <c r="CM166" i="11"/>
  <c r="JW170" i="6"/>
  <c r="CM122" i="11"/>
  <c r="JW124" i="6"/>
  <c r="CM49" i="11"/>
  <c r="JW48" i="6"/>
  <c r="CM22" i="11"/>
  <c r="JW21" i="6"/>
  <c r="CM138" i="11"/>
  <c r="JW142" i="6"/>
  <c r="CM107" i="11"/>
  <c r="JW109" i="6"/>
  <c r="CM21" i="11"/>
  <c r="JW20" i="6"/>
  <c r="CM14" i="11"/>
  <c r="JW13" i="6"/>
  <c r="CM146" i="11"/>
  <c r="JW167" i="6"/>
  <c r="CM131" i="11"/>
  <c r="JW135" i="6"/>
  <c r="CM46" i="11"/>
  <c r="JW45" i="6"/>
  <c r="CM102" i="11"/>
  <c r="JW104" i="6"/>
  <c r="CM175" i="11"/>
  <c r="JW179" i="6"/>
  <c r="CM126" i="11"/>
  <c r="JW128" i="6"/>
  <c r="CM44" i="11"/>
  <c r="JW43" i="6"/>
  <c r="CM140" i="11"/>
  <c r="JW144" i="6"/>
  <c r="CM50" i="11"/>
  <c r="JW49" i="6"/>
  <c r="CM119" i="11"/>
  <c r="JW121" i="6"/>
  <c r="CM70" i="11"/>
  <c r="JW70" i="6"/>
  <c r="CM4" i="11"/>
  <c r="JW3" i="6"/>
  <c r="CM9" i="11"/>
  <c r="JW8" i="6"/>
  <c r="CM128" i="11"/>
  <c r="JW131" i="6"/>
  <c r="CM52" i="11"/>
  <c r="JW51" i="6"/>
  <c r="CM88" i="11"/>
  <c r="JW89" i="6"/>
  <c r="CM151" i="11"/>
  <c r="JW152" i="6"/>
  <c r="CM98" i="11"/>
  <c r="JW100" i="6"/>
  <c r="CM27" i="11"/>
  <c r="JW26" i="6"/>
  <c r="QM307" i="1"/>
  <c r="QI565" i="1"/>
  <c r="QM271" i="1"/>
  <c r="QI358" i="1"/>
  <c r="QK259" i="1"/>
  <c r="QI220" i="1"/>
  <c r="QI409" i="1"/>
  <c r="QM346" i="1"/>
  <c r="QK250" i="1"/>
  <c r="QK193" i="1"/>
  <c r="QI574" i="1"/>
  <c r="QK343" i="1"/>
  <c r="QI310" i="1"/>
  <c r="QI118" i="1"/>
  <c r="QK163" i="1"/>
  <c r="QI178" i="1"/>
  <c r="QI91" i="1"/>
  <c r="QM475" i="1"/>
  <c r="QI577" i="1"/>
  <c r="QI274" i="1"/>
  <c r="QK244" i="1"/>
  <c r="QI439" i="1"/>
  <c r="QM124" i="1"/>
  <c r="QI64" i="1"/>
  <c r="QI280" i="1"/>
  <c r="QI556" i="1"/>
  <c r="QI184" i="1"/>
  <c r="QI349" i="1"/>
  <c r="QK439" i="1"/>
  <c r="QM574" i="1"/>
  <c r="QI112" i="1"/>
  <c r="QI355" i="1"/>
  <c r="QK496" i="1"/>
  <c r="QK172" i="1"/>
  <c r="QK322" i="1"/>
  <c r="QM151" i="1"/>
  <c r="QK571" i="1"/>
  <c r="QK526" i="1"/>
  <c r="QI298" i="1"/>
  <c r="QM289" i="1"/>
  <c r="QK490" i="1"/>
  <c r="QM82" i="1"/>
  <c r="QK511" i="1"/>
  <c r="QK568" i="1"/>
  <c r="QM409" i="1"/>
  <c r="QK523" i="1"/>
  <c r="QI550" i="1"/>
  <c r="QI418" i="1"/>
  <c r="QM340" i="1"/>
  <c r="QK532" i="1"/>
  <c r="QI412" i="1"/>
  <c r="QK82" i="1"/>
  <c r="QM367" i="1"/>
  <c r="QI517" i="1"/>
  <c r="QM79" i="1"/>
  <c r="QI571" i="1"/>
  <c r="QM535" i="1"/>
  <c r="QI505" i="1"/>
  <c r="QK127" i="1"/>
  <c r="QI85" i="1"/>
  <c r="QM196" i="1"/>
  <c r="QI103" i="1"/>
  <c r="QI448" i="1"/>
  <c r="QI436" i="1"/>
  <c r="QM265" i="1"/>
  <c r="QM229" i="1"/>
  <c r="QI415" i="1"/>
  <c r="QK124" i="1"/>
  <c r="QI445" i="1"/>
  <c r="QK370" i="1"/>
  <c r="QK67" i="1"/>
  <c r="QM85" i="1"/>
  <c r="QI493" i="1"/>
  <c r="QI256" i="1"/>
  <c r="QM247" i="1"/>
  <c r="QM130" i="1"/>
  <c r="QI430" i="1"/>
  <c r="QI40" i="1"/>
  <c r="QK445" i="1"/>
  <c r="QK475" i="1"/>
  <c r="QK286" i="1"/>
  <c r="QM523" i="1"/>
  <c r="QK592" i="1"/>
  <c r="QI142" i="1"/>
  <c r="QM370" i="1"/>
  <c r="QM301" i="1"/>
  <c r="QK43" i="1"/>
  <c r="QI241" i="1"/>
  <c r="QI202" i="1"/>
  <c r="QM118" i="1"/>
  <c r="QK139" i="1"/>
  <c r="QK484" i="1"/>
  <c r="QM454" i="1"/>
  <c r="QI163" i="1"/>
  <c r="QI580" i="1"/>
  <c r="QM298" i="1"/>
  <c r="QM25" i="1"/>
  <c r="QK226" i="1"/>
  <c r="AD9" i="9"/>
  <c r="AS22" i="9" s="1"/>
  <c r="QI19" i="1"/>
  <c r="QK436" i="1"/>
  <c r="QI532" i="1"/>
  <c r="QK400" i="1"/>
  <c r="QK97" i="1"/>
  <c r="QK232" i="1"/>
  <c r="QK577" i="1"/>
  <c r="QK346" i="1"/>
  <c r="QI331" i="1"/>
  <c r="QI133" i="1"/>
  <c r="QK421" i="1"/>
  <c r="QK478" i="1"/>
  <c r="QI373" i="1"/>
  <c r="QI136" i="1"/>
  <c r="QI79" i="1"/>
  <c r="QM217" i="1"/>
  <c r="QI286" i="1"/>
  <c r="QM472" i="1"/>
  <c r="QI265" i="1"/>
  <c r="QM166" i="1"/>
  <c r="QI457" i="1"/>
  <c r="QK355" i="1"/>
  <c r="QM286" i="1"/>
  <c r="QK136" i="1"/>
  <c r="QK565" i="1"/>
  <c r="QK130" i="1"/>
  <c r="QM70" i="1"/>
  <c r="QM304" i="1"/>
  <c r="QK28" i="1"/>
  <c r="QM460" i="1"/>
  <c r="QM238" i="1"/>
  <c r="QM403" i="1"/>
  <c r="QM520" i="1"/>
  <c r="QK64" i="1"/>
  <c r="QM316" i="1"/>
  <c r="QK91" i="1"/>
  <c r="QM61" i="1"/>
  <c r="QM172" i="1"/>
  <c r="QM175" i="1"/>
  <c r="QM355" i="1"/>
  <c r="QM292" i="1"/>
  <c r="QM40" i="1"/>
  <c r="QM76" i="1"/>
  <c r="QM142" i="1"/>
  <c r="QM379" i="1"/>
  <c r="QM262" i="1"/>
  <c r="QM268" i="1"/>
  <c r="QI13" i="1"/>
  <c r="QI478" i="1"/>
  <c r="QI367" i="1"/>
  <c r="QI292" i="1"/>
  <c r="QI106" i="1"/>
  <c r="QI583" i="1"/>
  <c r="QK349" i="1"/>
  <c r="QM559" i="1"/>
  <c r="QM529" i="1"/>
  <c r="CM3" i="11"/>
  <c r="B207" i="6"/>
  <c r="QM148" i="1"/>
  <c r="QI553" i="1"/>
  <c r="QI16" i="1"/>
  <c r="QM97" i="1"/>
  <c r="QM394" i="1"/>
  <c r="QK463" i="1"/>
  <c r="QK7" i="1"/>
  <c r="QM571" i="1"/>
  <c r="QM253" i="1"/>
  <c r="QI340" i="1"/>
  <c r="QK166" i="1"/>
  <c r="QM280" i="1"/>
  <c r="QI181" i="1"/>
  <c r="QI589" i="1"/>
  <c r="QK454" i="1"/>
  <c r="QM235" i="1"/>
  <c r="QM364" i="1"/>
  <c r="QK16" i="1"/>
  <c r="QI523" i="1"/>
  <c r="QI484" i="1"/>
  <c r="QK55" i="1"/>
  <c r="QK574" i="1"/>
  <c r="QM439" i="1"/>
  <c r="QK106" i="1"/>
  <c r="QK379" i="1"/>
  <c r="QK79" i="1"/>
  <c r="QM13" i="1"/>
  <c r="QM505" i="1"/>
  <c r="QM115" i="1"/>
  <c r="QM565" i="1"/>
  <c r="QK466" i="1"/>
  <c r="QI385" i="1"/>
  <c r="QI490" i="1"/>
  <c r="QM550" i="1"/>
  <c r="QI526" i="1"/>
  <c r="QK268" i="1"/>
  <c r="QI253" i="1"/>
  <c r="QM226" i="1"/>
  <c r="QM547" i="1"/>
  <c r="QI31" i="1"/>
  <c r="QI214" i="1"/>
  <c r="QI481" i="1"/>
  <c r="QM52" i="1"/>
  <c r="QI328" i="1"/>
  <c r="QI295" i="1"/>
  <c r="QK22" i="1"/>
  <c r="QI469" i="1"/>
  <c r="QI520" i="1"/>
  <c r="QM484" i="1"/>
  <c r="QM145" i="1"/>
  <c r="QM109" i="1"/>
  <c r="QM94" i="1"/>
  <c r="QK223" i="1"/>
  <c r="QI121" i="1"/>
  <c r="QI124" i="1"/>
  <c r="QI217" i="1"/>
  <c r="QK292" i="1"/>
  <c r="QM538" i="1"/>
  <c r="QM349" i="1"/>
  <c r="QM424" i="1"/>
  <c r="QK211" i="1"/>
  <c r="QI595" i="1"/>
  <c r="QI496" i="1"/>
  <c r="QM163" i="1"/>
  <c r="QM274" i="1"/>
  <c r="QI172" i="1"/>
  <c r="QM157" i="1"/>
  <c r="QK367" i="1"/>
  <c r="QM478" i="1"/>
  <c r="QI7" i="1"/>
  <c r="QI10" i="1"/>
  <c r="QI127" i="1"/>
  <c r="QK298" i="1"/>
  <c r="QI211" i="1"/>
  <c r="QI232" i="1"/>
  <c r="QI529" i="1"/>
  <c r="QI394" i="1"/>
  <c r="QM493" i="1"/>
  <c r="QK262" i="1"/>
  <c r="QM49" i="1"/>
  <c r="QI325" i="1"/>
  <c r="QM532" i="1"/>
  <c r="QK109" i="1"/>
  <c r="QK415" i="1"/>
  <c r="QK316" i="1"/>
  <c r="QM181" i="1"/>
  <c r="QM595" i="1"/>
  <c r="QI514" i="1"/>
  <c r="QI562" i="1"/>
  <c r="QK49" i="1"/>
  <c r="QM187" i="1"/>
  <c r="QK412" i="1"/>
  <c r="QK364" i="1"/>
  <c r="QI403" i="1"/>
  <c r="QI421" i="1"/>
  <c r="QI283" i="1"/>
  <c r="QI304" i="1"/>
  <c r="QI319" i="1"/>
  <c r="QI46" i="1"/>
  <c r="QM28" i="1"/>
  <c r="QM442" i="1"/>
  <c r="QK541" i="1"/>
  <c r="QK289" i="1"/>
  <c r="QK157" i="1"/>
  <c r="QM283" i="1"/>
  <c r="QM313" i="1"/>
  <c r="QM106" i="1"/>
  <c r="QK433" i="1"/>
  <c r="QK142" i="1"/>
  <c r="QM208" i="1"/>
  <c r="QI187" i="1"/>
  <c r="QK187" i="1"/>
  <c r="QK133" i="1"/>
  <c r="QM562" i="1"/>
  <c r="QK418" i="1"/>
  <c r="QI205" i="1"/>
  <c r="QI193" i="1"/>
  <c r="QI115" i="1"/>
  <c r="QI568" i="1"/>
  <c r="QK580" i="1"/>
  <c r="QK178" i="1"/>
  <c r="QK502" i="1"/>
  <c r="QK247" i="1"/>
  <c r="QM127" i="1"/>
  <c r="QM103" i="1"/>
  <c r="QM448" i="1"/>
  <c r="QM487" i="1"/>
  <c r="QM496" i="1"/>
  <c r="QM463" i="1"/>
  <c r="QK505" i="1"/>
  <c r="QM508" i="1"/>
  <c r="QK238" i="1"/>
  <c r="QM526" i="1"/>
  <c r="QI301" i="1"/>
  <c r="QI277" i="1"/>
  <c r="QK190" i="1"/>
  <c r="QM46" i="1"/>
  <c r="QK382" i="1"/>
  <c r="QK313" i="1"/>
  <c r="QI382" i="1"/>
  <c r="QM241" i="1"/>
  <c r="QI37" i="1"/>
  <c r="QI226" i="1"/>
  <c r="QM490" i="1"/>
  <c r="QK265" i="1"/>
  <c r="QK406" i="1"/>
  <c r="QK583" i="1"/>
  <c r="QK199" i="1"/>
  <c r="QM433" i="1"/>
  <c r="QM259" i="1"/>
  <c r="QM295" i="1"/>
  <c r="QK397" i="1"/>
  <c r="QK88" i="1"/>
  <c r="QM397" i="1"/>
  <c r="QK229" i="1"/>
  <c r="QI472" i="1"/>
  <c r="QI289" i="1"/>
  <c r="QM502" i="1"/>
  <c r="QM67" i="1"/>
  <c r="QM112" i="1"/>
  <c r="QI361" i="1"/>
  <c r="QI271" i="1"/>
  <c r="QM418" i="1"/>
  <c r="QK76" i="1"/>
  <c r="QK427" i="1"/>
  <c r="QI433" i="1"/>
  <c r="QI442" i="1"/>
  <c r="QI82" i="1"/>
  <c r="QK34" i="1"/>
  <c r="QI376" i="1"/>
  <c r="QI199" i="1"/>
  <c r="QK184" i="1"/>
  <c r="QK160" i="1"/>
  <c r="QM256" i="1"/>
  <c r="QK358" i="1"/>
  <c r="QI34" i="1"/>
  <c r="QI508" i="1"/>
  <c r="QM358" i="1"/>
  <c r="QM160" i="1"/>
  <c r="QI175" i="1"/>
  <c r="QI262" i="1"/>
  <c r="QK301" i="1"/>
  <c r="QI400" i="1"/>
  <c r="QK493" i="1"/>
  <c r="QM169" i="1"/>
  <c r="QI427" i="1"/>
  <c r="QK19" i="1"/>
  <c r="QI160" i="1"/>
  <c r="QI148" i="1"/>
  <c r="QI511" i="1"/>
  <c r="QK181" i="1"/>
  <c r="QM190" i="1"/>
  <c r="QK52" i="1"/>
  <c r="QM214" i="1"/>
  <c r="QM16" i="1"/>
  <c r="QI487" i="1"/>
  <c r="QK589" i="1"/>
  <c r="QM43" i="1"/>
  <c r="QK535" i="1"/>
  <c r="QM31" i="1"/>
  <c r="QI337" i="1"/>
  <c r="QI235" i="1"/>
  <c r="QI223" i="1"/>
  <c r="QK376" i="1"/>
  <c r="QM220" i="1"/>
  <c r="QK148" i="1"/>
  <c r="QK385" i="1"/>
  <c r="QK340" i="1"/>
  <c r="QK10" i="1"/>
  <c r="QK559" i="1"/>
  <c r="QK544" i="1"/>
  <c r="QK100" i="1"/>
  <c r="QM37" i="1"/>
  <c r="QI547" i="1"/>
  <c r="QI25" i="1"/>
  <c r="QM466" i="1"/>
  <c r="QM586" i="1"/>
  <c r="QI100" i="1"/>
  <c r="BJ178" i="10"/>
  <c r="BK176" i="10"/>
  <c r="BH178" i="10"/>
  <c r="BI174" i="10"/>
  <c r="BJ174" i="10"/>
  <c r="BJ177" i="10"/>
  <c r="BK177" i="10"/>
  <c r="BK175" i="10"/>
  <c r="BK172" i="10"/>
  <c r="QM352" i="1"/>
  <c r="BI175" i="10"/>
  <c r="QM421" i="1"/>
  <c r="BJ175" i="10"/>
  <c r="QM412" i="1"/>
  <c r="QM373" i="1"/>
  <c r="BI176" i="10"/>
  <c r="BI177" i="10"/>
  <c r="QK103" i="1"/>
  <c r="QK457" i="1"/>
  <c r="QK409" i="1"/>
  <c r="QK325" i="1"/>
  <c r="QK145" i="1"/>
  <c r="QK58" i="1"/>
  <c r="QM73" i="1"/>
  <c r="BH173" i="10"/>
  <c r="BI173" i="10"/>
  <c r="BH174" i="10"/>
  <c r="BH177" i="10"/>
  <c r="BJ173" i="10"/>
  <c r="BJ172" i="10"/>
  <c r="QI157" i="1"/>
  <c r="QI97" i="1"/>
  <c r="BJ176" i="10"/>
  <c r="BK174" i="10"/>
  <c r="BH176" i="10"/>
  <c r="QI460" i="1"/>
  <c r="QI22" i="1"/>
  <c r="QI424" i="1"/>
  <c r="BI178" i="10"/>
  <c r="QM100" i="1"/>
  <c r="QK214" i="1"/>
  <c r="BK178" i="10"/>
  <c r="BH175" i="10"/>
  <c r="BI172" i="10"/>
  <c r="QM178" i="1"/>
  <c r="BK173" i="10"/>
  <c r="QI559" i="1"/>
  <c r="QI379" i="1"/>
  <c r="QI313" i="1"/>
  <c r="QM244" i="1"/>
  <c r="QM514" i="1"/>
  <c r="QM580" i="1"/>
  <c r="QM481" i="1"/>
  <c r="QK256" i="1"/>
  <c r="QK430" i="1"/>
  <c r="QM406" i="1"/>
  <c r="QK115" i="1"/>
  <c r="QK529" i="1"/>
  <c r="QM193" i="1"/>
  <c r="QM445" i="1"/>
  <c r="QM7" i="1"/>
  <c r="QK274" i="1"/>
  <c r="QK334" i="1"/>
  <c r="QK547" i="1"/>
  <c r="QM544" i="1"/>
  <c r="QK307" i="1"/>
  <c r="QK517" i="1"/>
  <c r="QM400" i="1"/>
  <c r="QI145" i="1"/>
  <c r="QM568" i="1"/>
  <c r="QK361" i="1"/>
  <c r="QK487" i="1"/>
  <c r="QM223" i="1"/>
  <c r="QM361" i="1"/>
  <c r="QK403" i="1"/>
  <c r="QI196" i="1"/>
  <c r="QI130" i="1"/>
  <c r="QM499" i="1"/>
  <c r="QM322" i="1"/>
  <c r="QK241" i="1"/>
  <c r="QK151" i="1"/>
  <c r="QM391" i="1"/>
  <c r="QM382" i="1"/>
  <c r="QM58" i="1"/>
  <c r="QK352" i="1"/>
  <c r="QK394" i="1"/>
  <c r="QI58" i="1"/>
  <c r="QI454" i="1"/>
  <c r="QI229" i="1"/>
  <c r="QI406" i="1"/>
  <c r="QI370" i="1"/>
  <c r="QI544" i="1"/>
  <c r="QI61" i="1"/>
  <c r="QM232" i="1"/>
  <c r="QK121" i="1"/>
  <c r="QM34" i="1"/>
  <c r="QK85" i="1"/>
  <c r="QM154" i="1"/>
  <c r="QM250" i="1"/>
  <c r="QK319" i="1"/>
  <c r="QK196" i="1"/>
  <c r="QM205" i="1"/>
  <c r="QM556" i="1"/>
  <c r="QK13" i="1"/>
  <c r="QM199" i="1"/>
  <c r="F191" i="9"/>
  <c r="Z5" i="9" s="1"/>
  <c r="QG571" i="1"/>
  <c r="QK277" i="1"/>
  <c r="QM334" i="1"/>
  <c r="QM88" i="1"/>
  <c r="QI52" i="1"/>
  <c r="QI451" i="1"/>
  <c r="QI397" i="1"/>
  <c r="QI154" i="1"/>
  <c r="QI322" i="1"/>
  <c r="QI208" i="1"/>
  <c r="QI49" i="1"/>
  <c r="QI151" i="1"/>
  <c r="QI364" i="1"/>
  <c r="QI28" i="1"/>
  <c r="QI76" i="1"/>
  <c r="QI592" i="1"/>
  <c r="QI166" i="1"/>
  <c r="QI259" i="1"/>
  <c r="QI244" i="1"/>
  <c r="QI499" i="1"/>
  <c r="QI190" i="1"/>
  <c r="QI70" i="1"/>
  <c r="QI541" i="1"/>
  <c r="QI346" i="1"/>
  <c r="QM328" i="1"/>
  <c r="QM511" i="1"/>
  <c r="QK70" i="1"/>
  <c r="QM10" i="1"/>
  <c r="QM436" i="1"/>
  <c r="QK586" i="1"/>
  <c r="QK73" i="1"/>
  <c r="QM376" i="1"/>
  <c r="QM583" i="1"/>
  <c r="QK220" i="1"/>
  <c r="QI43" i="1"/>
  <c r="QI238" i="1"/>
  <c r="QM19" i="1"/>
  <c r="QM211" i="1"/>
  <c r="QM553" i="1"/>
  <c r="QK481" i="1"/>
  <c r="QM310" i="1"/>
  <c r="QM55" i="1"/>
  <c r="QM22" i="1"/>
  <c r="QM325" i="1"/>
  <c r="QM451" i="1"/>
  <c r="QM136" i="1"/>
  <c r="QM343" i="1"/>
  <c r="QK154" i="1"/>
  <c r="QK442" i="1"/>
  <c r="QM91" i="1"/>
  <c r="QM133" i="1"/>
  <c r="QM469" i="1"/>
  <c r="QK61" i="1"/>
  <c r="QI268" i="1"/>
  <c r="QI73" i="1"/>
  <c r="QI88" i="1"/>
  <c r="QI502" i="1"/>
  <c r="QM457" i="1"/>
  <c r="QM139" i="1"/>
  <c r="QM517" i="1"/>
  <c r="QM277" i="1"/>
  <c r="QK208" i="1"/>
  <c r="QK112" i="1"/>
  <c r="QK520" i="1"/>
  <c r="QK31" i="1"/>
  <c r="QK283" i="1"/>
  <c r="QK310" i="1"/>
  <c r="QK331" i="1"/>
  <c r="QM319" i="1"/>
  <c r="QK202" i="1"/>
  <c r="QK175" i="1"/>
  <c r="QK595" i="1"/>
  <c r="QM337" i="1"/>
  <c r="QM121" i="1"/>
  <c r="QM184" i="1"/>
  <c r="QK253" i="1"/>
  <c r="QM577" i="1"/>
  <c r="QK235" i="1"/>
  <c r="QK562" i="1"/>
  <c r="QK448" i="1"/>
  <c r="QK424" i="1"/>
  <c r="QK280" i="1"/>
  <c r="QI586" i="1"/>
  <c r="QI463" i="1"/>
  <c r="QI247" i="1"/>
  <c r="QI535" i="1"/>
  <c r="QI94" i="1"/>
  <c r="QI334" i="1"/>
  <c r="QI169" i="1"/>
  <c r="QI67" i="1"/>
  <c r="QI316" i="1"/>
  <c r="QI307" i="1"/>
  <c r="QI139" i="1"/>
  <c r="QI55" i="1"/>
  <c r="QI391" i="1"/>
  <c r="QI250" i="1"/>
  <c r="QI343" i="1"/>
  <c r="QK205" i="1"/>
  <c r="QK373" i="1"/>
  <c r="QM541" i="1"/>
  <c r="QM427" i="1"/>
  <c r="QM385" i="1"/>
  <c r="QM331" i="1"/>
  <c r="QK118" i="1"/>
  <c r="QK217" i="1"/>
  <c r="QM64" i="1"/>
  <c r="QK553" i="1"/>
  <c r="QM430" i="1"/>
  <c r="QK46" i="1"/>
  <c r="QK328" i="1"/>
  <c r="QK94" i="1"/>
  <c r="QK295" i="1"/>
  <c r="QK304" i="1"/>
  <c r="DN11" i="10"/>
  <c r="DN10" i="10"/>
  <c r="DO9" i="10"/>
  <c r="DO10" i="10"/>
  <c r="DN12" i="10"/>
  <c r="DO12" i="10"/>
  <c r="D37" i="6"/>
  <c r="CN38" i="11" s="1"/>
  <c r="E37" i="9"/>
  <c r="D20" i="6"/>
  <c r="CN21" i="11" s="1"/>
  <c r="E20" i="9"/>
  <c r="D104" i="6"/>
  <c r="CN102" i="11" s="1"/>
  <c r="E104" i="9"/>
  <c r="D144" i="6"/>
  <c r="CN140" i="11" s="1"/>
  <c r="E144" i="9"/>
  <c r="D121" i="6"/>
  <c r="CN119" i="11" s="1"/>
  <c r="E121" i="9"/>
  <c r="D8" i="6"/>
  <c r="CN9" i="11" s="1"/>
  <c r="E8" i="9"/>
  <c r="D131" i="6"/>
  <c r="CN128" i="11" s="1"/>
  <c r="E131" i="9"/>
  <c r="D89" i="6"/>
  <c r="CN88" i="11" s="1"/>
  <c r="E89" i="9"/>
  <c r="D100" i="6"/>
  <c r="CN98" i="11" s="1"/>
  <c r="E100" i="9"/>
  <c r="D26" i="6"/>
  <c r="CN27" i="11" s="1"/>
  <c r="E26" i="9"/>
  <c r="D199" i="6"/>
  <c r="CN194" i="11" s="1"/>
  <c r="E199" i="9"/>
  <c r="D62" i="6"/>
  <c r="CN62" i="11" s="1"/>
  <c r="E62" i="9"/>
  <c r="D5" i="6"/>
  <c r="CN6" i="11" s="1"/>
  <c r="E5" i="9"/>
  <c r="D195" i="6"/>
  <c r="CN191" i="11" s="1"/>
  <c r="E195" i="9"/>
  <c r="D91" i="6"/>
  <c r="CN90" i="11" s="1"/>
  <c r="E91" i="9"/>
  <c r="QK514" i="1"/>
  <c r="J172" i="9"/>
  <c r="D134" i="6"/>
  <c r="CN130" i="11" s="1"/>
  <c r="E134" i="9"/>
  <c r="D167" i="6"/>
  <c r="CN146" i="11" s="1"/>
  <c r="E167" i="9"/>
  <c r="D128" i="6"/>
  <c r="CN126" i="11" s="1"/>
  <c r="E128" i="9"/>
  <c r="D174" i="6"/>
  <c r="E174" i="9"/>
  <c r="D150" i="6"/>
  <c r="CN149" i="11" s="1"/>
  <c r="E150" i="9"/>
  <c r="D159" i="6"/>
  <c r="CN158" i="11" s="1"/>
  <c r="E159" i="9"/>
  <c r="D39" i="6"/>
  <c r="CN40" i="11" s="1"/>
  <c r="E39" i="9"/>
  <c r="D84" i="6"/>
  <c r="CN83" i="11" s="1"/>
  <c r="E84" i="9"/>
  <c r="D72" i="6"/>
  <c r="CN72" i="11" s="1"/>
  <c r="E72" i="9"/>
  <c r="D138" i="6"/>
  <c r="CN134" i="11" s="1"/>
  <c r="E138" i="9"/>
  <c r="D68" i="6"/>
  <c r="CN68" i="11" s="1"/>
  <c r="E68" i="9"/>
  <c r="D192" i="6"/>
  <c r="CN188" i="11" s="1"/>
  <c r="E192" i="9"/>
  <c r="D145" i="6"/>
  <c r="CN141" i="11" s="1"/>
  <c r="E145" i="9"/>
  <c r="D55" i="6"/>
  <c r="CN56" i="11" s="1"/>
  <c r="E55" i="9"/>
  <c r="D178" i="6"/>
  <c r="CN174" i="11" s="1"/>
  <c r="E178" i="9"/>
  <c r="D76" i="6"/>
  <c r="E76" i="9"/>
  <c r="D137" i="6"/>
  <c r="CN133" i="11" s="1"/>
  <c r="E137" i="9"/>
  <c r="D95" i="6"/>
  <c r="CN93" i="11" s="1"/>
  <c r="E95" i="9"/>
  <c r="D17" i="6"/>
  <c r="CN18" i="11" s="1"/>
  <c r="E17" i="9"/>
  <c r="D14" i="6"/>
  <c r="CN15" i="11" s="1"/>
  <c r="E14" i="9"/>
  <c r="D126" i="6"/>
  <c r="CN124" i="11" s="1"/>
  <c r="E126" i="9"/>
  <c r="D88" i="6"/>
  <c r="CN87" i="11" s="1"/>
  <c r="E88" i="9"/>
  <c r="D7" i="6"/>
  <c r="CN8" i="11" s="1"/>
  <c r="E7" i="9"/>
  <c r="D38" i="6"/>
  <c r="CN39" i="11" s="1"/>
  <c r="E38" i="9"/>
  <c r="D187" i="6"/>
  <c r="CN183" i="11" s="1"/>
  <c r="E187" i="9"/>
  <c r="D107" i="6"/>
  <c r="CN105" i="11" s="1"/>
  <c r="E107" i="9"/>
  <c r="D44" i="6"/>
  <c r="CN45" i="11" s="1"/>
  <c r="E44" i="9"/>
  <c r="D168" i="6"/>
  <c r="CN147" i="11" s="1"/>
  <c r="E168" i="9"/>
  <c r="D106" i="6"/>
  <c r="E106" i="9"/>
  <c r="D154" i="6"/>
  <c r="CN153" i="11" s="1"/>
  <c r="E154" i="9"/>
  <c r="D115" i="6"/>
  <c r="CN113" i="11" s="1"/>
  <c r="E115" i="9"/>
  <c r="D11" i="6"/>
  <c r="CN12" i="11" s="1"/>
  <c r="E11" i="9"/>
  <c r="D32" i="6"/>
  <c r="CN32" i="11" s="1"/>
  <c r="E32" i="9"/>
  <c r="D147" i="6"/>
  <c r="CN143" i="11" s="1"/>
  <c r="E147" i="9"/>
  <c r="D125" i="6"/>
  <c r="CN123" i="11" s="1"/>
  <c r="E125" i="9"/>
  <c r="D27" i="6"/>
  <c r="CN28" i="11" s="1"/>
  <c r="E27" i="9"/>
  <c r="QK508" i="1"/>
  <c r="X9" i="9"/>
  <c r="D45" i="6"/>
  <c r="CN46" i="11" s="1"/>
  <c r="E45" i="9"/>
  <c r="D15" i="6"/>
  <c r="CN16" i="11" s="1"/>
  <c r="E15" i="9"/>
  <c r="D108" i="6"/>
  <c r="CN106" i="11" s="1"/>
  <c r="E108" i="9"/>
  <c r="D102" i="6"/>
  <c r="CN100" i="11" s="1"/>
  <c r="E102" i="9"/>
  <c r="D36" i="6"/>
  <c r="CN37" i="11" s="1"/>
  <c r="E36" i="9"/>
  <c r="D149" i="6"/>
  <c r="CN148" i="11" s="1"/>
  <c r="E149" i="9"/>
  <c r="D18" i="6"/>
  <c r="CN19" i="11" s="1"/>
  <c r="E18" i="9"/>
  <c r="D157" i="6"/>
  <c r="CN156" i="11" s="1"/>
  <c r="E157" i="9"/>
  <c r="D98" i="6"/>
  <c r="CN96" i="11" s="1"/>
  <c r="E98" i="9"/>
  <c r="D35" i="6"/>
  <c r="CN36" i="11" s="1"/>
  <c r="E35" i="9"/>
  <c r="D82" i="6"/>
  <c r="CN81" i="11" s="1"/>
  <c r="E82" i="9"/>
  <c r="D9" i="6"/>
  <c r="CN10" i="11" s="1"/>
  <c r="E9" i="9"/>
  <c r="D185" i="6"/>
  <c r="CN181" i="11" s="1"/>
  <c r="E185" i="9"/>
  <c r="D65" i="6"/>
  <c r="CN65" i="11" s="1"/>
  <c r="E65" i="9"/>
  <c r="D42" i="6"/>
  <c r="CN43" i="11" s="1"/>
  <c r="E42" i="9"/>
  <c r="D66" i="6"/>
  <c r="CN66" i="11" s="1"/>
  <c r="E66" i="9"/>
  <c r="D196" i="6"/>
  <c r="E196" i="9"/>
  <c r="D63" i="6"/>
  <c r="CN63" i="11" s="1"/>
  <c r="E63" i="9"/>
  <c r="D12" i="6"/>
  <c r="CN13" i="11" s="1"/>
  <c r="E12" i="9"/>
  <c r="D182" i="6"/>
  <c r="CN178" i="11" s="1"/>
  <c r="E182" i="9"/>
  <c r="D120" i="6"/>
  <c r="CN118" i="11" s="1"/>
  <c r="E120" i="9"/>
  <c r="D71" i="6"/>
  <c r="CN71" i="11" s="1"/>
  <c r="E71" i="9"/>
  <c r="D47" i="6"/>
  <c r="CN48" i="11" s="1"/>
  <c r="E47" i="9"/>
  <c r="D93" i="6"/>
  <c r="CN92" i="11" s="1"/>
  <c r="E93" i="9"/>
  <c r="D57" i="6"/>
  <c r="CN58" i="11" s="1"/>
  <c r="E57" i="9"/>
  <c r="D10" i="6"/>
  <c r="CN11" i="11" s="1"/>
  <c r="E10" i="9"/>
  <c r="D189" i="6"/>
  <c r="CN185" i="11" s="1"/>
  <c r="E189" i="9"/>
  <c r="D158" i="6"/>
  <c r="CN157" i="11" s="1"/>
  <c r="E158" i="9"/>
  <c r="D75" i="6"/>
  <c r="CN75" i="11" s="1"/>
  <c r="E75" i="9"/>
  <c r="D146" i="6"/>
  <c r="CN142" i="11" s="1"/>
  <c r="E146" i="9"/>
  <c r="QK40" i="1"/>
  <c r="J14" i="9"/>
  <c r="QK499" i="1"/>
  <c r="J167" i="9"/>
  <c r="QK538" i="1"/>
  <c r="J180" i="9"/>
  <c r="DO11" i="10" s="1"/>
  <c r="QK271" i="1"/>
  <c r="J91" i="9"/>
  <c r="QK337" i="1"/>
  <c r="J113" i="9"/>
  <c r="QK25" i="1"/>
  <c r="J9" i="9"/>
  <c r="QI352" i="1"/>
  <c r="H118" i="9"/>
  <c r="AA4" i="9" s="1"/>
  <c r="Z9" i="9"/>
  <c r="AF5" i="9"/>
  <c r="AE3" i="9"/>
  <c r="AE4" i="9"/>
  <c r="AE2" i="9"/>
  <c r="AE40" i="9"/>
  <c r="AF40" i="9" s="1"/>
  <c r="AE43" i="9"/>
  <c r="AF43" i="9" s="1"/>
  <c r="AF4" i="9"/>
  <c r="AF2" i="9"/>
  <c r="AF3" i="9"/>
  <c r="AE5" i="9"/>
  <c r="AE42" i="9"/>
  <c r="AF42" i="9" s="1"/>
  <c r="AE41" i="9"/>
  <c r="AF41" i="9" s="1"/>
  <c r="D142" i="6"/>
  <c r="CN138" i="11" s="1"/>
  <c r="E142" i="9"/>
  <c r="D13" i="6"/>
  <c r="CN14" i="11" s="1"/>
  <c r="E13" i="9"/>
  <c r="D179" i="6"/>
  <c r="CN175" i="11" s="1"/>
  <c r="E179" i="9"/>
  <c r="D49" i="6"/>
  <c r="CN50" i="11" s="1"/>
  <c r="E49" i="9"/>
  <c r="D3" i="6"/>
  <c r="CN4" i="11" s="1"/>
  <c r="E3" i="9"/>
  <c r="D51" i="6"/>
  <c r="CN52" i="11" s="1"/>
  <c r="E51" i="9"/>
  <c r="D101" i="6"/>
  <c r="CN99" i="11" s="1"/>
  <c r="E101" i="9"/>
  <c r="D155" i="6"/>
  <c r="CN154" i="11" s="1"/>
  <c r="E155" i="9"/>
  <c r="D136" i="6"/>
  <c r="CN132" i="11" s="1"/>
  <c r="E136" i="9"/>
  <c r="D110" i="6"/>
  <c r="CN108" i="11" s="1"/>
  <c r="E110" i="9"/>
  <c r="D85" i="6"/>
  <c r="CN84" i="11" s="1"/>
  <c r="E85" i="9"/>
  <c r="D19" i="6"/>
  <c r="CN20" i="11" s="1"/>
  <c r="E19" i="9"/>
  <c r="D83" i="6"/>
  <c r="CN82" i="11" s="1"/>
  <c r="E83" i="9"/>
  <c r="D2" i="6"/>
  <c r="CN3" i="11" s="1"/>
  <c r="E2" i="9"/>
  <c r="D79" i="6"/>
  <c r="CN78" i="11" s="1"/>
  <c r="E79" i="9"/>
  <c r="D177" i="6"/>
  <c r="CN173" i="11" s="1"/>
  <c r="E177" i="9"/>
  <c r="D132" i="6"/>
  <c r="CN129" i="11" s="1"/>
  <c r="E132" i="9"/>
  <c r="D52" i="6"/>
  <c r="CN53" i="11" s="1"/>
  <c r="E52" i="9"/>
  <c r="D103" i="6"/>
  <c r="CN101" i="11" s="1"/>
  <c r="E103" i="9"/>
  <c r="D197" i="6"/>
  <c r="CN192" i="11" s="1"/>
  <c r="E197" i="9"/>
  <c r="D143" i="6"/>
  <c r="CN139" i="11" s="1"/>
  <c r="E143" i="9"/>
  <c r="D86" i="6"/>
  <c r="CN85" i="11" s="1"/>
  <c r="E86" i="9"/>
  <c r="D30" i="6"/>
  <c r="CN34" i="11" s="1"/>
  <c r="E30" i="9"/>
  <c r="D198" i="6"/>
  <c r="CN193" i="11" s="1"/>
  <c r="E198" i="9"/>
  <c r="D148" i="6"/>
  <c r="CN144" i="11" s="1"/>
  <c r="E148" i="9"/>
  <c r="D80" i="6"/>
  <c r="CN79" i="11" s="1"/>
  <c r="E80" i="9"/>
  <c r="D25" i="6"/>
  <c r="CN26" i="11" s="1"/>
  <c r="E25" i="9"/>
  <c r="D181" i="6"/>
  <c r="CN177" i="11" s="1"/>
  <c r="E181" i="9"/>
  <c r="D176" i="6"/>
  <c r="CN172" i="11" s="1"/>
  <c r="E176" i="9"/>
  <c r="D119" i="6"/>
  <c r="CN117" i="11" s="1"/>
  <c r="E119" i="9"/>
  <c r="D61" i="6"/>
  <c r="CN61" i="11" s="1"/>
  <c r="E61" i="9"/>
  <c r="D116" i="6"/>
  <c r="CN114" i="11" s="1"/>
  <c r="E116" i="9"/>
  <c r="D22" i="6"/>
  <c r="CN23" i="11" s="1"/>
  <c r="E22" i="9"/>
  <c r="D77" i="6"/>
  <c r="CN76" i="11" s="1"/>
  <c r="E77" i="9"/>
  <c r="D96" i="6"/>
  <c r="CN94" i="11" s="1"/>
  <c r="E96" i="9"/>
  <c r="D31" i="6"/>
  <c r="E31" i="9"/>
  <c r="D184" i="6"/>
  <c r="CN180" i="11" s="1"/>
  <c r="E184" i="9"/>
  <c r="D67" i="6"/>
  <c r="CN67" i="11" s="1"/>
  <c r="E67" i="9"/>
  <c r="D54" i="6"/>
  <c r="CN55" i="11" s="1"/>
  <c r="E54" i="9"/>
  <c r="D156" i="6"/>
  <c r="CN155" i="11" s="1"/>
  <c r="E156" i="9"/>
  <c r="QK550" i="1"/>
  <c r="QK460" i="1"/>
  <c r="AS2" i="9"/>
  <c r="AU20" i="9" s="1"/>
  <c r="AU21" i="9"/>
  <c r="D60" i="6"/>
  <c r="CN60" i="11" s="1"/>
  <c r="E60" i="9"/>
  <c r="D53" i="6"/>
  <c r="CN54" i="11" s="1"/>
  <c r="E53" i="9"/>
  <c r="D190" i="6"/>
  <c r="CN186" i="11" s="1"/>
  <c r="E190" i="9"/>
  <c r="D59" i="6"/>
  <c r="CN59" i="11" s="1"/>
  <c r="E59" i="9"/>
  <c r="D153" i="6"/>
  <c r="CN152" i="11" s="1"/>
  <c r="E153" i="9"/>
  <c r="D117" i="6"/>
  <c r="CN115" i="11" s="1"/>
  <c r="E117" i="9"/>
  <c r="D90" i="6"/>
  <c r="CN89" i="11" s="1"/>
  <c r="E90" i="9"/>
  <c r="D151" i="6"/>
  <c r="CN150" i="11" s="1"/>
  <c r="E151" i="9"/>
  <c r="D40" i="6"/>
  <c r="CN42" i="11" s="1"/>
  <c r="E40" i="9"/>
  <c r="D127" i="6"/>
  <c r="CN125" i="11" s="1"/>
  <c r="E127" i="9"/>
  <c r="D74" i="6"/>
  <c r="CN74" i="11" s="1"/>
  <c r="E74" i="9"/>
  <c r="QK469" i="1"/>
  <c r="J157" i="9"/>
  <c r="QK169" i="1"/>
  <c r="J57" i="9"/>
  <c r="QK37" i="1"/>
  <c r="J13" i="9"/>
  <c r="QK472" i="1"/>
  <c r="J158" i="9"/>
  <c r="QK556" i="1"/>
  <c r="J186" i="9"/>
  <c r="D194" i="6"/>
  <c r="CN190" i="11" s="1"/>
  <c r="E194" i="9"/>
  <c r="D140" i="6"/>
  <c r="CN136" i="11" s="1"/>
  <c r="E140" i="9"/>
  <c r="D193" i="6"/>
  <c r="CN189" i="11" s="1"/>
  <c r="E193" i="9"/>
  <c r="E130" i="9"/>
  <c r="D186" i="6"/>
  <c r="CN182" i="11" s="1"/>
  <c r="E186" i="9"/>
  <c r="D166" i="6"/>
  <c r="CN145" i="11" s="1"/>
  <c r="E166" i="9"/>
  <c r="D41" i="6"/>
  <c r="CN41" i="11" s="1"/>
  <c r="E41" i="9"/>
  <c r="D191" i="6"/>
  <c r="CN187" i="11" s="1"/>
  <c r="E191" i="9"/>
  <c r="D78" i="6"/>
  <c r="CN77" i="11" s="1"/>
  <c r="E78" i="9"/>
  <c r="D173" i="6"/>
  <c r="CN170" i="11" s="1"/>
  <c r="E173" i="9"/>
  <c r="D56" i="6"/>
  <c r="CN57" i="11" s="1"/>
  <c r="E56" i="9"/>
  <c r="D139" i="6"/>
  <c r="CN135" i="11" s="1"/>
  <c r="E139" i="9"/>
  <c r="D118" i="6"/>
  <c r="CN116" i="11" s="1"/>
  <c r="E118" i="9"/>
  <c r="D16" i="6"/>
  <c r="CN17" i="11" s="1"/>
  <c r="E16" i="9"/>
  <c r="D58" i="6"/>
  <c r="CN167" i="11" s="1"/>
  <c r="E58" i="9"/>
  <c r="D180" i="6"/>
  <c r="CN176" i="11" s="1"/>
  <c r="E180" i="9"/>
  <c r="D114" i="6"/>
  <c r="CN112" i="11" s="1"/>
  <c r="E114" i="9"/>
  <c r="D69" i="6"/>
  <c r="CN69" i="11" s="1"/>
  <c r="E69" i="9"/>
  <c r="D160" i="6"/>
  <c r="CN159" i="11" s="1"/>
  <c r="E160" i="9"/>
  <c r="D183" i="6"/>
  <c r="CN179" i="11" s="1"/>
  <c r="E183" i="9"/>
  <c r="D111" i="6"/>
  <c r="CN109" i="11" s="1"/>
  <c r="E111" i="9"/>
  <c r="D64" i="6"/>
  <c r="CN64" i="11" s="1"/>
  <c r="E64" i="9"/>
  <c r="D163" i="6"/>
  <c r="CN162" i="11" s="1"/>
  <c r="E163" i="9"/>
  <c r="D105" i="6"/>
  <c r="CN103" i="11" s="1"/>
  <c r="E105" i="9"/>
  <c r="D162" i="6"/>
  <c r="CN161" i="11" s="1"/>
  <c r="E162" i="9"/>
  <c r="D97" i="6"/>
  <c r="CN95" i="11" s="1"/>
  <c r="E97" i="9"/>
  <c r="D24" i="6"/>
  <c r="CN25" i="11" s="1"/>
  <c r="E24" i="9"/>
  <c r="D46" i="6"/>
  <c r="CN47" i="11" s="1"/>
  <c r="E46" i="9"/>
  <c r="D175" i="6"/>
  <c r="CN171" i="11" s="1"/>
  <c r="E175" i="9"/>
  <c r="D99" i="6"/>
  <c r="CN97" i="11" s="1"/>
  <c r="E99" i="9"/>
  <c r="D28" i="6"/>
  <c r="CN29" i="11" s="1"/>
  <c r="E28" i="9"/>
  <c r="D188" i="6"/>
  <c r="CN184" i="11" s="1"/>
  <c r="E188" i="9"/>
  <c r="D170" i="6"/>
  <c r="CN166" i="11" s="1"/>
  <c r="E170" i="9"/>
  <c r="D124" i="6"/>
  <c r="CN122" i="11" s="1"/>
  <c r="E124" i="9"/>
  <c r="D48" i="6"/>
  <c r="CN49" i="11" s="1"/>
  <c r="E48" i="9"/>
  <c r="D21" i="6"/>
  <c r="CN22" i="11" s="1"/>
  <c r="E21" i="9"/>
  <c r="QK391" i="1"/>
  <c r="AR2" i="9"/>
  <c r="AV20" i="9" s="1"/>
  <c r="AV21" i="9"/>
  <c r="D169" i="6"/>
  <c r="CN165" i="11" s="1"/>
  <c r="E169" i="9"/>
  <c r="D135" i="6"/>
  <c r="CN131" i="11" s="1"/>
  <c r="E135" i="9"/>
  <c r="D43" i="6"/>
  <c r="CN44" i="11" s="1"/>
  <c r="E43" i="9"/>
  <c r="D70" i="6"/>
  <c r="CN70" i="11" s="1"/>
  <c r="E70" i="9"/>
  <c r="D152" i="6"/>
  <c r="CN151" i="11" s="1"/>
  <c r="E152" i="9"/>
  <c r="D109" i="6"/>
  <c r="CN107" i="11" s="1"/>
  <c r="E109" i="9"/>
  <c r="D87" i="6"/>
  <c r="CN86" i="11" s="1"/>
  <c r="E87" i="9"/>
  <c r="D73" i="6"/>
  <c r="CN73" i="11" s="1"/>
  <c r="E73" i="9"/>
  <c r="D23" i="6"/>
  <c r="CN24" i="11" s="1"/>
  <c r="E23" i="9"/>
  <c r="D141" i="6"/>
  <c r="CN137" i="11" s="1"/>
  <c r="E141" i="9"/>
  <c r="D171" i="6"/>
  <c r="CN168" i="11" s="1"/>
  <c r="E171" i="9"/>
  <c r="D129" i="6"/>
  <c r="CN127" i="11" s="1"/>
  <c r="E129" i="9"/>
  <c r="D34" i="6"/>
  <c r="CN35" i="11" s="1"/>
  <c r="E34" i="9"/>
  <c r="D94" i="6"/>
  <c r="E94" i="9"/>
  <c r="D161" i="6"/>
  <c r="CN160" i="11" s="1"/>
  <c r="E161" i="9"/>
  <c r="D123" i="6"/>
  <c r="CN121" i="11" s="1"/>
  <c r="E123" i="9"/>
  <c r="D33" i="6"/>
  <c r="CN33" i="11" s="1"/>
  <c r="E33" i="9"/>
  <c r="D113" i="6"/>
  <c r="CN111" i="11" s="1"/>
  <c r="E113" i="9"/>
  <c r="D29" i="6"/>
  <c r="CN30" i="11" s="1"/>
  <c r="E29" i="9"/>
  <c r="D81" i="6"/>
  <c r="CN80" i="11" s="1"/>
  <c r="E81" i="9"/>
  <c r="D92" i="6"/>
  <c r="CN91" i="11" s="1"/>
  <c r="E92" i="9"/>
  <c r="D6" i="6"/>
  <c r="CN7" i="11" s="1"/>
  <c r="E6" i="9"/>
  <c r="D172" i="6"/>
  <c r="CN169" i="11" s="1"/>
  <c r="E172" i="9"/>
  <c r="D164" i="6"/>
  <c r="CN163" i="11" s="1"/>
  <c r="E164" i="9"/>
  <c r="D133" i="6"/>
  <c r="CN104" i="11" s="1"/>
  <c r="E133" i="9"/>
  <c r="D50" i="6"/>
  <c r="CN51" i="11" s="1"/>
  <c r="E50" i="9"/>
  <c r="D122" i="6"/>
  <c r="CN120" i="11" s="1"/>
  <c r="E122" i="9"/>
  <c r="D165" i="6"/>
  <c r="CN164" i="11" s="1"/>
  <c r="E165" i="9"/>
  <c r="D112" i="6"/>
  <c r="CN110" i="11" s="1"/>
  <c r="E112" i="9"/>
  <c r="D4" i="6"/>
  <c r="CN5" i="11" s="1"/>
  <c r="E4" i="9"/>
  <c r="QK451" i="1"/>
  <c r="AB9" i="9"/>
  <c r="AT2" i="9"/>
  <c r="AT20" i="9" s="1"/>
  <c r="AT21" i="9"/>
  <c r="QG157" i="1"/>
  <c r="QG457" i="1"/>
  <c r="QG301" i="1"/>
  <c r="QG184" i="1"/>
  <c r="QG496" i="1"/>
  <c r="QG232" i="1"/>
  <c r="QG553" i="1"/>
  <c r="QG325" i="1"/>
  <c r="QG193" i="1"/>
  <c r="QG589" i="1"/>
  <c r="QG427" i="1"/>
  <c r="QG256" i="1"/>
  <c r="QG97" i="1"/>
  <c r="QG85" i="1"/>
  <c r="QG514" i="1"/>
  <c r="QG91" i="1"/>
  <c r="QG334" i="1"/>
  <c r="QG466" i="1"/>
  <c r="QG529" i="1"/>
  <c r="QG394" i="1"/>
  <c r="QG217" i="1"/>
  <c r="QG67" i="1"/>
  <c r="QG307" i="1"/>
  <c r="QG421" i="1"/>
  <c r="QG511" i="1"/>
  <c r="QG385" i="1"/>
  <c r="QG100" i="1"/>
  <c r="QG88" i="1"/>
  <c r="QG280" i="1"/>
  <c r="QG592" i="1"/>
  <c r="QG481" i="1"/>
  <c r="QG367" i="1"/>
  <c r="QG238" i="1"/>
  <c r="QG337" i="1"/>
  <c r="QG541" i="1"/>
  <c r="QG526" i="1"/>
  <c r="QG241" i="1"/>
  <c r="QG355" i="1"/>
  <c r="QG274" i="1"/>
  <c r="QG181" i="1"/>
  <c r="QG16" i="1"/>
  <c r="QG346" i="1"/>
  <c r="QG64" i="1"/>
  <c r="QG490" i="1"/>
  <c r="QG229" i="1"/>
  <c r="QG397" i="1"/>
  <c r="QG286" i="1"/>
  <c r="QG148" i="1"/>
  <c r="QG550" i="1"/>
  <c r="QG493" i="1"/>
  <c r="QG160" i="1"/>
  <c r="QG10" i="1"/>
  <c r="QG322" i="1"/>
  <c r="QG121" i="1"/>
  <c r="QG268" i="1"/>
  <c r="QG412" i="1"/>
  <c r="QG103" i="1"/>
  <c r="QG118" i="1"/>
  <c r="QM4" i="1"/>
  <c r="L203" i="6"/>
  <c r="L202" i="6"/>
  <c r="L204" i="6"/>
  <c r="L205" i="6"/>
  <c r="QG577" i="1"/>
  <c r="QG400" i="1"/>
  <c r="QG178" i="1"/>
  <c r="QG304" i="1"/>
  <c r="QG250" i="1"/>
  <c r="QG349" i="1"/>
  <c r="QG292" i="1"/>
  <c r="QG271" i="1"/>
  <c r="QG244" i="1"/>
  <c r="QG220" i="1"/>
  <c r="QG418" i="1"/>
  <c r="QG595" i="1"/>
  <c r="QG583" i="1"/>
  <c r="QG415" i="1"/>
  <c r="QG49" i="1"/>
  <c r="QG559" i="1"/>
  <c r="QG319" i="1"/>
  <c r="QG502" i="1"/>
  <c r="QG562" i="1"/>
  <c r="QG508" i="1"/>
  <c r="QG79" i="1"/>
  <c r="QG61" i="1"/>
  <c r="QG13" i="1"/>
  <c r="QG283" i="1"/>
  <c r="QG547" i="1"/>
  <c r="QG316" i="1"/>
  <c r="QG295" i="1"/>
  <c r="QG94" i="1"/>
  <c r="QG574" i="1"/>
  <c r="QG433" i="1"/>
  <c r="QG352" i="1"/>
  <c r="QG163" i="1"/>
  <c r="QG46" i="1"/>
  <c r="QG532" i="1"/>
  <c r="QG172" i="1"/>
  <c r="QG226" i="1"/>
  <c r="QG538" i="1"/>
  <c r="QG409" i="1"/>
  <c r="QG340" i="1"/>
  <c r="QG205" i="1"/>
  <c r="QG478" i="1"/>
  <c r="QG40" i="1"/>
  <c r="QG376" i="1"/>
  <c r="QG331" i="1"/>
  <c r="QG262" i="1"/>
  <c r="QG190" i="1"/>
  <c r="QG19" i="1"/>
  <c r="QG487" i="1"/>
  <c r="QG112" i="1"/>
  <c r="QG313" i="1"/>
  <c r="QG484" i="1"/>
  <c r="QG289" i="1"/>
  <c r="QG130" i="1"/>
  <c r="QG70" i="1"/>
  <c r="QG136" i="1"/>
  <c r="QG523" i="1"/>
  <c r="QG460" i="1"/>
  <c r="QG343" i="1"/>
  <c r="QG82" i="1"/>
  <c r="QG31" i="1"/>
  <c r="QG439" i="1"/>
  <c r="QG370" i="1"/>
  <c r="QG373" i="1"/>
  <c r="QG142" i="1"/>
  <c r="QG109" i="1"/>
  <c r="QG115" i="1"/>
  <c r="QG505" i="1"/>
  <c r="QG580" i="1"/>
  <c r="QG463" i="1"/>
  <c r="QG175" i="1"/>
  <c r="QG556" i="1"/>
  <c r="QG445" i="1"/>
  <c r="QG469" i="1"/>
  <c r="QG37" i="1"/>
  <c r="QG133" i="1"/>
  <c r="QG310" i="1"/>
  <c r="QG535" i="1"/>
  <c r="QG382" i="1"/>
  <c r="QG187" i="1"/>
  <c r="QG127" i="1"/>
  <c r="QG430" i="1"/>
  <c r="QG145" i="1"/>
  <c r="QG358" i="1"/>
  <c r="QG235" i="1"/>
  <c r="QG139" i="1"/>
  <c r="QG520" i="1"/>
  <c r="QG151" i="1"/>
  <c r="QG265" i="1"/>
  <c r="QG298" i="1"/>
  <c r="QK4" i="1"/>
  <c r="J205" i="6"/>
  <c r="J203" i="6"/>
  <c r="J204" i="6"/>
  <c r="J202" i="6"/>
  <c r="QG406" i="1"/>
  <c r="QG58" i="1"/>
  <c r="QG124" i="1"/>
  <c r="QG499" i="1"/>
  <c r="QG253" i="1"/>
  <c r="QG403" i="1"/>
  <c r="QG196" i="1"/>
  <c r="QG55" i="1"/>
  <c r="QG586" i="1"/>
  <c r="QG247" i="1"/>
  <c r="QG4" i="1"/>
  <c r="F202" i="6"/>
  <c r="F205" i="6"/>
  <c r="F204" i="6"/>
  <c r="F203" i="6"/>
  <c r="QG34" i="1"/>
  <c r="QG544" i="1"/>
  <c r="QG361" i="1"/>
  <c r="QG208" i="1"/>
  <c r="QG211" i="1"/>
  <c r="QG7" i="1"/>
  <c r="QG22" i="1"/>
  <c r="QG277" i="1"/>
  <c r="QG391" i="1"/>
  <c r="QG169" i="1"/>
  <c r="QG28" i="1"/>
  <c r="QG565" i="1"/>
  <c r="QG454" i="1"/>
  <c r="QG472" i="1"/>
  <c r="QG223" i="1"/>
  <c r="QG76" i="1"/>
  <c r="QG436" i="1"/>
  <c r="QG568" i="1"/>
  <c r="QG106" i="1"/>
  <c r="QG448" i="1"/>
  <c r="QG43" i="1"/>
  <c r="QG475" i="1"/>
  <c r="QG214" i="1"/>
  <c r="QG52" i="1"/>
  <c r="QG451" i="1"/>
  <c r="QG202" i="1"/>
  <c r="QG517" i="1"/>
  <c r="QG379" i="1"/>
  <c r="QG166" i="1"/>
  <c r="QG25" i="1"/>
  <c r="QI4" i="1"/>
  <c r="H202" i="6"/>
  <c r="H205" i="6"/>
  <c r="H204" i="6"/>
  <c r="H203" i="6"/>
  <c r="QG424" i="1"/>
  <c r="QG328" i="1"/>
  <c r="QG259" i="1"/>
  <c r="QG154" i="1"/>
  <c r="QG442" i="1"/>
  <c r="QG73" i="1"/>
  <c r="QG364" i="1"/>
  <c r="QG199" i="1"/>
  <c r="QF382" i="1"/>
  <c r="QF235" i="1"/>
  <c r="QF139" i="1"/>
  <c r="QF103" i="1"/>
  <c r="QF118" i="1"/>
  <c r="QF145" i="1"/>
  <c r="QF574" i="1"/>
  <c r="QF421" i="1"/>
  <c r="QF280" i="1"/>
  <c r="QF337" i="1"/>
  <c r="QF355" i="1"/>
  <c r="QF523" i="1"/>
  <c r="QF370" i="1"/>
  <c r="QF127" i="1"/>
  <c r="QF172" i="1"/>
  <c r="QF100" i="1"/>
  <c r="QF238" i="1"/>
  <c r="QF181" i="1"/>
  <c r="QF31" i="1"/>
  <c r="QF373" i="1"/>
  <c r="QF415" i="1"/>
  <c r="QF589" i="1"/>
  <c r="QF427" i="1"/>
  <c r="QF256" i="1"/>
  <c r="QF442" i="1"/>
  <c r="QF97" i="1"/>
  <c r="QF73" i="1"/>
  <c r="QF85" i="1"/>
  <c r="QF514" i="1"/>
  <c r="QF295" i="1"/>
  <c r="QF562" i="1"/>
  <c r="QF94" i="1"/>
  <c r="QF508" i="1"/>
  <c r="QF79" i="1"/>
  <c r="QF466" i="1"/>
  <c r="QF133" i="1"/>
  <c r="QF187" i="1"/>
  <c r="QF46" i="1"/>
  <c r="QF88" i="1"/>
  <c r="QF541" i="1"/>
  <c r="QF460" i="1"/>
  <c r="QF328" i="1"/>
  <c r="QF463" i="1"/>
  <c r="QF304" i="1"/>
  <c r="QF250" i="1"/>
  <c r="QF391" i="1"/>
  <c r="QF28" i="1"/>
  <c r="QF454" i="1"/>
  <c r="QF472" i="1"/>
  <c r="QF76" i="1"/>
  <c r="QF220" i="1"/>
  <c r="QF109" i="1"/>
  <c r="QF535" i="1"/>
  <c r="QF352" i="1"/>
  <c r="QF385" i="1"/>
  <c r="QF367" i="1"/>
  <c r="QF241" i="1"/>
  <c r="QF64" i="1"/>
  <c r="QF142" i="1"/>
  <c r="QF406" i="1"/>
  <c r="QF184" i="1"/>
  <c r="QF388" i="1"/>
  <c r="QF175" i="1"/>
  <c r="QF556" i="1"/>
  <c r="QF583" i="1"/>
  <c r="QF496" i="1"/>
  <c r="QF445" i="1"/>
  <c r="QF349" i="1"/>
  <c r="QF214" i="1"/>
  <c r="QF52" i="1"/>
  <c r="QF277" i="1"/>
  <c r="QF169" i="1"/>
  <c r="QF565" i="1"/>
  <c r="QF223" i="1"/>
  <c r="QF553" i="1"/>
  <c r="QF37" i="1"/>
  <c r="QF418" i="1"/>
  <c r="QF322" i="1"/>
  <c r="QF157" i="1"/>
  <c r="QF13" i="1"/>
  <c r="QF577" i="1"/>
  <c r="QF115" i="1"/>
  <c r="QF568" i="1"/>
  <c r="QF106" i="1"/>
  <c r="QF457" i="1"/>
  <c r="QF121" i="1"/>
  <c r="QF268" i="1"/>
  <c r="QF412" i="1"/>
  <c r="QF520" i="1"/>
  <c r="QF151" i="1"/>
  <c r="QF265" i="1"/>
  <c r="QF298" i="1"/>
  <c r="QF433" i="1"/>
  <c r="QF511" i="1"/>
  <c r="QF592" i="1"/>
  <c r="QF526" i="1"/>
  <c r="QF346" i="1"/>
  <c r="QF82" i="1"/>
  <c r="QF424" i="1"/>
  <c r="QF58" i="1"/>
  <c r="QF394" i="1"/>
  <c r="QF67" i="1"/>
  <c r="QF409" i="1"/>
  <c r="QF478" i="1"/>
  <c r="QF376" i="1"/>
  <c r="QF262" i="1"/>
  <c r="QF19" i="1"/>
  <c r="QF112" i="1"/>
  <c r="QF289" i="1"/>
  <c r="QF70" i="1"/>
  <c r="QF229" i="1"/>
  <c r="QF286" i="1"/>
  <c r="QF550" i="1"/>
  <c r="QF493" i="1"/>
  <c r="QF160" i="1"/>
  <c r="QF10" i="1"/>
  <c r="QF358" i="1"/>
  <c r="QF163" i="1"/>
  <c r="QF16" i="1"/>
  <c r="QF325" i="1"/>
  <c r="QF475" i="1"/>
  <c r="QF217" i="1"/>
  <c r="QF307" i="1"/>
  <c r="QF226" i="1"/>
  <c r="QF340" i="1"/>
  <c r="QF205" i="1"/>
  <c r="QF40" i="1"/>
  <c r="QF331" i="1"/>
  <c r="QF190" i="1"/>
  <c r="QF487" i="1"/>
  <c r="QF313" i="1"/>
  <c r="QF484" i="1"/>
  <c r="QF130" i="1"/>
  <c r="QF136" i="1"/>
  <c r="QF490" i="1"/>
  <c r="QF397" i="1"/>
  <c r="QF148" i="1"/>
  <c r="QF259" i="1"/>
  <c r="QF154" i="1"/>
  <c r="QF283" i="1"/>
  <c r="QF49" i="1"/>
  <c r="QF547" i="1"/>
  <c r="QF559" i="1"/>
  <c r="QF319" i="1"/>
  <c r="QF502" i="1"/>
  <c r="QF316" i="1"/>
  <c r="QF91" i="1"/>
  <c r="QF364" i="1"/>
  <c r="QF199" i="1"/>
  <c r="QF334" i="1"/>
  <c r="QF61" i="1"/>
  <c r="QF310" i="1"/>
  <c r="QF430" i="1"/>
  <c r="QF532" i="1"/>
  <c r="QF481" i="1"/>
  <c r="QF274" i="1"/>
  <c r="QF343" i="1"/>
  <c r="QF439" i="1"/>
  <c r="QF193" i="1"/>
  <c r="QF580" i="1"/>
  <c r="QF529" i="1"/>
  <c r="QF538" i="1"/>
  <c r="QF595" i="1"/>
  <c r="QF505" i="1"/>
  <c r="QF448" i="1"/>
  <c r="QF400" i="1"/>
  <c r="QF301" i="1"/>
  <c r="QF43" i="1"/>
  <c r="QF178" i="1"/>
  <c r="QF124" i="1"/>
  <c r="QF499" i="1"/>
  <c r="QF253" i="1"/>
  <c r="QF403" i="1"/>
  <c r="QF196" i="1"/>
  <c r="QF55" i="1"/>
  <c r="QF586" i="1"/>
  <c r="QF247" i="1"/>
  <c r="QF4" i="1"/>
  <c r="QF34" i="1"/>
  <c r="QF544" i="1"/>
  <c r="QF361" i="1"/>
  <c r="QF208" i="1"/>
  <c r="QF211" i="1"/>
  <c r="QF7" i="1"/>
  <c r="QF22" i="1"/>
  <c r="QF571" i="1"/>
  <c r="QF469" i="1"/>
  <c r="QF451" i="1"/>
  <c r="QF292" i="1"/>
  <c r="QF232" i="1"/>
  <c r="QF202" i="1"/>
  <c r="QF517" i="1"/>
  <c r="QF271" i="1"/>
  <c r="QF379" i="1"/>
  <c r="QF244" i="1"/>
  <c r="QF166" i="1"/>
  <c r="QF25" i="1"/>
  <c r="QF436" i="1"/>
  <c r="BG172" i="10" l="1"/>
  <c r="CN31" i="11"/>
  <c r="CK205" i="11" s="1"/>
  <c r="QE91" i="1"/>
  <c r="CM196" i="11"/>
  <c r="Z6" i="9"/>
  <c r="AU3" i="9"/>
  <c r="AY186" i="10"/>
  <c r="AY184" i="10"/>
  <c r="AY183" i="10"/>
  <c r="AY185" i="10"/>
  <c r="CN207" i="11"/>
  <c r="CL207" i="11"/>
  <c r="CK207" i="11"/>
  <c r="CM207" i="11"/>
  <c r="CM206" i="11"/>
  <c r="CL206" i="11"/>
  <c r="CN206" i="11"/>
  <c r="CK206" i="11"/>
  <c r="CN204" i="11"/>
  <c r="CK204" i="11"/>
  <c r="CL204" i="11"/>
  <c r="CM204" i="11"/>
  <c r="BG177" i="10"/>
  <c r="BG173" i="10"/>
  <c r="AY221" i="10"/>
  <c r="BG174" i="10"/>
  <c r="BG176" i="10"/>
  <c r="AY145" i="10"/>
  <c r="BG178" i="10"/>
  <c r="AY220" i="10"/>
  <c r="BG175" i="10"/>
  <c r="AY222" i="10"/>
  <c r="AY128" i="10"/>
  <c r="Z2" i="9"/>
  <c r="Z3" i="9"/>
  <c r="Y40" i="9"/>
  <c r="Z40" i="9" s="1"/>
  <c r="Y42" i="9"/>
  <c r="Z42" i="9" s="1"/>
  <c r="Y3" i="9"/>
  <c r="Y41" i="9"/>
  <c r="Z41" i="9" s="1"/>
  <c r="Y5" i="9"/>
  <c r="Y43" i="9"/>
  <c r="Z43" i="9" s="1"/>
  <c r="Z4" i="9"/>
  <c r="Y2" i="9"/>
  <c r="Y4" i="9"/>
  <c r="DN8" i="10"/>
  <c r="AA3" i="9"/>
  <c r="AA5" i="9"/>
  <c r="AC40" i="9"/>
  <c r="AD40" i="9" s="1"/>
  <c r="JV165" i="6"/>
  <c r="JZ165" i="6" s="1"/>
  <c r="D165" i="9"/>
  <c r="JV164" i="6"/>
  <c r="JZ164" i="6" s="1"/>
  <c r="D164" i="9"/>
  <c r="JV81" i="6"/>
  <c r="JZ81" i="6" s="1"/>
  <c r="D81" i="9"/>
  <c r="JV123" i="6"/>
  <c r="JZ123" i="6" s="1"/>
  <c r="D123" i="9"/>
  <c r="JV129" i="6"/>
  <c r="JZ129" i="6" s="1"/>
  <c r="D129" i="9"/>
  <c r="JV73" i="6"/>
  <c r="JZ73" i="6" s="1"/>
  <c r="D73" i="9"/>
  <c r="JV135" i="6"/>
  <c r="JZ135" i="6" s="1"/>
  <c r="D135" i="9"/>
  <c r="JV124" i="6"/>
  <c r="JZ124" i="6" s="1"/>
  <c r="D124" i="9"/>
  <c r="JV99" i="6"/>
  <c r="JZ99" i="6" s="1"/>
  <c r="D99" i="9"/>
  <c r="JV97" i="6"/>
  <c r="JZ97" i="6" s="1"/>
  <c r="D97" i="9"/>
  <c r="JV64" i="6"/>
  <c r="JZ64" i="6" s="1"/>
  <c r="D64" i="9"/>
  <c r="JV69" i="6"/>
  <c r="JZ69" i="6" s="1"/>
  <c r="D69" i="9"/>
  <c r="JV16" i="6"/>
  <c r="JZ16" i="6" s="1"/>
  <c r="D16" i="9"/>
  <c r="JV173" i="6"/>
  <c r="JZ173" i="6" s="1"/>
  <c r="D173" i="9"/>
  <c r="JV166" i="6"/>
  <c r="JZ166" i="6" s="1"/>
  <c r="D166" i="9"/>
  <c r="JV140" i="6"/>
  <c r="JZ140" i="6" s="1"/>
  <c r="D140" i="9"/>
  <c r="AD2" i="9"/>
  <c r="JV156" i="6"/>
  <c r="JZ156" i="6" s="1"/>
  <c r="D156" i="9"/>
  <c r="JV31" i="6"/>
  <c r="JZ31" i="6" s="1"/>
  <c r="D31" i="9"/>
  <c r="JV116" i="6"/>
  <c r="JZ116" i="6" s="1"/>
  <c r="D116" i="9"/>
  <c r="JV181" i="6"/>
  <c r="JZ181" i="6" s="1"/>
  <c r="D181" i="9"/>
  <c r="JV198" i="6"/>
  <c r="JZ198" i="6" s="1"/>
  <c r="D198" i="9"/>
  <c r="JV197" i="6"/>
  <c r="JZ197" i="6" s="1"/>
  <c r="D197" i="9"/>
  <c r="JV177" i="6"/>
  <c r="JZ177" i="6" s="1"/>
  <c r="D177" i="9"/>
  <c r="JV19" i="6"/>
  <c r="JZ19" i="6" s="1"/>
  <c r="D19" i="9"/>
  <c r="JV155" i="6"/>
  <c r="JZ155" i="6" s="1"/>
  <c r="D155" i="9"/>
  <c r="JV49" i="6"/>
  <c r="JZ49" i="6" s="1"/>
  <c r="D49" i="9"/>
  <c r="AD6" i="9"/>
  <c r="AS3" i="9"/>
  <c r="AU22" i="9"/>
  <c r="JV146" i="6"/>
  <c r="JZ146" i="6" s="1"/>
  <c r="D146" i="9"/>
  <c r="JV10" i="6"/>
  <c r="JZ10" i="6" s="1"/>
  <c r="D10" i="9"/>
  <c r="JV71" i="6"/>
  <c r="JZ71" i="6" s="1"/>
  <c r="D71" i="9"/>
  <c r="JV63" i="6"/>
  <c r="JZ63" i="6" s="1"/>
  <c r="D63" i="9"/>
  <c r="JV65" i="6"/>
  <c r="JZ65" i="6" s="1"/>
  <c r="D65" i="9"/>
  <c r="JV35" i="6"/>
  <c r="JZ35" i="6" s="1"/>
  <c r="D35" i="9"/>
  <c r="JV149" i="6"/>
  <c r="JZ149" i="6" s="1"/>
  <c r="D149" i="9"/>
  <c r="JV15" i="6"/>
  <c r="JZ15" i="6" s="1"/>
  <c r="D15" i="9"/>
  <c r="JV127" i="6"/>
  <c r="JZ127" i="6" s="1"/>
  <c r="D127" i="9"/>
  <c r="JV117" i="6"/>
  <c r="JZ117" i="6" s="1"/>
  <c r="D117" i="9"/>
  <c r="JV53" i="6"/>
  <c r="JZ53" i="6" s="1"/>
  <c r="D53" i="9"/>
  <c r="AD4" i="9"/>
  <c r="AC41" i="9"/>
  <c r="AD41" i="9" s="1"/>
  <c r="JV147" i="6"/>
  <c r="JZ147" i="6" s="1"/>
  <c r="D147" i="9"/>
  <c r="JV154" i="6"/>
  <c r="JZ154" i="6" s="1"/>
  <c r="D154" i="9"/>
  <c r="JV107" i="6"/>
  <c r="JZ107" i="6" s="1"/>
  <c r="D107" i="9"/>
  <c r="JV88" i="6"/>
  <c r="JZ88" i="6" s="1"/>
  <c r="D88" i="9"/>
  <c r="JV95" i="6"/>
  <c r="JZ95" i="6" s="1"/>
  <c r="D95" i="9"/>
  <c r="JV55" i="6"/>
  <c r="JZ55" i="6" s="1"/>
  <c r="D55" i="9"/>
  <c r="JV138" i="6"/>
  <c r="JZ138" i="6" s="1"/>
  <c r="D138" i="9"/>
  <c r="JV159" i="6"/>
  <c r="JZ159" i="6" s="1"/>
  <c r="D159" i="9"/>
  <c r="JV167" i="6"/>
  <c r="JZ167" i="6" s="1"/>
  <c r="D167" i="9"/>
  <c r="AB2" i="9"/>
  <c r="AA41" i="9"/>
  <c r="AB41" i="9" s="1"/>
  <c r="JV62" i="6"/>
  <c r="JZ62" i="6" s="1"/>
  <c r="D62" i="9"/>
  <c r="JV89" i="6"/>
  <c r="JZ89" i="6" s="1"/>
  <c r="D89" i="9"/>
  <c r="JV144" i="6"/>
  <c r="JZ144" i="6" s="1"/>
  <c r="D144" i="9"/>
  <c r="L206" i="6"/>
  <c r="JV122" i="6"/>
  <c r="JZ122" i="6" s="1"/>
  <c r="D122" i="9"/>
  <c r="JV172" i="6"/>
  <c r="JZ172" i="6" s="1"/>
  <c r="D172" i="9"/>
  <c r="JV29" i="6"/>
  <c r="JZ29" i="6" s="1"/>
  <c r="D29" i="9"/>
  <c r="JV161" i="6"/>
  <c r="JZ161" i="6" s="1"/>
  <c r="D161" i="9"/>
  <c r="JV171" i="6"/>
  <c r="JZ171" i="6" s="1"/>
  <c r="D171" i="9"/>
  <c r="JV87" i="6"/>
  <c r="JZ87" i="6" s="1"/>
  <c r="D87" i="9"/>
  <c r="JV152" i="6"/>
  <c r="JZ152" i="6" s="1"/>
  <c r="D152" i="9"/>
  <c r="JV169" i="6"/>
  <c r="JZ169" i="6" s="1"/>
  <c r="D169" i="9"/>
  <c r="JV170" i="6"/>
  <c r="JZ170" i="6" s="1"/>
  <c r="D170" i="9"/>
  <c r="JV175" i="6"/>
  <c r="JZ175" i="6" s="1"/>
  <c r="D175" i="9"/>
  <c r="JV162" i="6"/>
  <c r="JZ162" i="6" s="1"/>
  <c r="D162" i="9"/>
  <c r="JV111" i="6"/>
  <c r="JZ111" i="6" s="1"/>
  <c r="D111" i="9"/>
  <c r="JV114" i="6"/>
  <c r="JZ114" i="6" s="1"/>
  <c r="D114" i="9"/>
  <c r="JV118" i="6"/>
  <c r="JZ118" i="6" s="1"/>
  <c r="D118" i="9"/>
  <c r="JV78" i="6"/>
  <c r="JZ78" i="6" s="1"/>
  <c r="D78" i="9"/>
  <c r="JV186" i="6"/>
  <c r="JZ186" i="6" s="1"/>
  <c r="D186" i="9"/>
  <c r="JV194" i="6"/>
  <c r="JZ194" i="6" s="1"/>
  <c r="D194" i="9"/>
  <c r="AC4" i="9"/>
  <c r="AC43" i="9"/>
  <c r="AD43" i="9" s="1"/>
  <c r="JV54" i="6"/>
  <c r="JZ54" i="6" s="1"/>
  <c r="D54" i="9"/>
  <c r="JV96" i="6"/>
  <c r="JZ96" i="6" s="1"/>
  <c r="D96" i="9"/>
  <c r="JV61" i="6"/>
  <c r="JZ61" i="6" s="1"/>
  <c r="D61" i="9"/>
  <c r="JV25" i="6"/>
  <c r="JZ25" i="6" s="1"/>
  <c r="D25" i="9"/>
  <c r="JV30" i="6"/>
  <c r="JZ30" i="6" s="1"/>
  <c r="D30" i="9"/>
  <c r="JV103" i="6"/>
  <c r="JZ103" i="6" s="1"/>
  <c r="D103" i="9"/>
  <c r="JV79" i="6"/>
  <c r="JZ79" i="6" s="1"/>
  <c r="D79" i="9"/>
  <c r="JV85" i="6"/>
  <c r="JZ85" i="6" s="1"/>
  <c r="D85" i="9"/>
  <c r="JV101" i="6"/>
  <c r="JZ101" i="6" s="1"/>
  <c r="D101" i="9"/>
  <c r="JV179" i="6"/>
  <c r="JZ179" i="6" s="1"/>
  <c r="D179" i="9"/>
  <c r="JV75" i="6"/>
  <c r="JZ75" i="6" s="1"/>
  <c r="D75" i="9"/>
  <c r="JV57" i="6"/>
  <c r="JZ57" i="6" s="1"/>
  <c r="D57" i="9"/>
  <c r="JV120" i="6"/>
  <c r="JZ120" i="6" s="1"/>
  <c r="D120" i="9"/>
  <c r="JV196" i="6"/>
  <c r="JZ196" i="6" s="1"/>
  <c r="D196" i="9"/>
  <c r="JV185" i="6"/>
  <c r="JZ185" i="6" s="1"/>
  <c r="D185" i="9"/>
  <c r="JV98" i="6"/>
  <c r="JZ98" i="6" s="1"/>
  <c r="D98" i="9"/>
  <c r="JV36" i="6"/>
  <c r="JZ36" i="6" s="1"/>
  <c r="D36" i="9"/>
  <c r="JV45" i="6"/>
  <c r="JZ45" i="6" s="1"/>
  <c r="D45" i="9"/>
  <c r="AA2" i="9"/>
  <c r="AB4" i="9"/>
  <c r="AM17" i="9"/>
  <c r="JV40" i="6"/>
  <c r="JZ40" i="6" s="1"/>
  <c r="D40" i="9"/>
  <c r="JV153" i="6"/>
  <c r="JZ153" i="6" s="1"/>
  <c r="D153" i="9"/>
  <c r="JV60" i="6"/>
  <c r="JZ60" i="6" s="1"/>
  <c r="D60" i="9"/>
  <c r="AC42" i="9"/>
  <c r="AD42" i="9" s="1"/>
  <c r="AD5" i="9"/>
  <c r="AF9" i="9"/>
  <c r="AM18" i="9"/>
  <c r="JV32" i="6"/>
  <c r="JZ32" i="6" s="1"/>
  <c r="D32" i="9"/>
  <c r="JV106" i="6"/>
  <c r="JZ106" i="6" s="1"/>
  <c r="D106" i="9"/>
  <c r="JV187" i="6"/>
  <c r="JZ187" i="6" s="1"/>
  <c r="D187" i="9"/>
  <c r="JV126" i="6"/>
  <c r="JZ126" i="6" s="1"/>
  <c r="D126" i="9"/>
  <c r="JV137" i="6"/>
  <c r="JZ137" i="6" s="1"/>
  <c r="D137" i="9"/>
  <c r="JV145" i="6"/>
  <c r="JZ145" i="6" s="1"/>
  <c r="D145" i="9"/>
  <c r="JV72" i="6"/>
  <c r="JZ72" i="6" s="1"/>
  <c r="D72" i="9"/>
  <c r="JV150" i="6"/>
  <c r="JZ150" i="6" s="1"/>
  <c r="D150" i="9"/>
  <c r="JV134" i="6"/>
  <c r="JZ134" i="6" s="1"/>
  <c r="D134" i="9"/>
  <c r="AA42" i="9"/>
  <c r="AB42" i="9" s="1"/>
  <c r="AB5" i="9"/>
  <c r="JV91" i="6"/>
  <c r="JZ91" i="6" s="1"/>
  <c r="D91" i="9"/>
  <c r="JV199" i="6"/>
  <c r="JZ199" i="6" s="1"/>
  <c r="D199" i="9"/>
  <c r="JV131" i="6"/>
  <c r="JZ131" i="6" s="1"/>
  <c r="D131" i="9"/>
  <c r="JV104" i="6"/>
  <c r="JZ104" i="6" s="1"/>
  <c r="D104" i="9"/>
  <c r="JV4" i="6"/>
  <c r="JZ4" i="6" s="1"/>
  <c r="D4" i="9"/>
  <c r="JV50" i="6"/>
  <c r="JZ50" i="6" s="1"/>
  <c r="D50" i="9"/>
  <c r="JV6" i="6"/>
  <c r="JZ6" i="6" s="1"/>
  <c r="D6" i="9"/>
  <c r="JV113" i="6"/>
  <c r="JZ113" i="6" s="1"/>
  <c r="D113" i="9"/>
  <c r="JV94" i="6"/>
  <c r="JZ94" i="6" s="1"/>
  <c r="D94" i="9"/>
  <c r="JV141" i="6"/>
  <c r="JZ141" i="6" s="1"/>
  <c r="D141" i="9"/>
  <c r="JV109" i="6"/>
  <c r="JZ109" i="6" s="1"/>
  <c r="D109" i="9"/>
  <c r="JV70" i="6"/>
  <c r="JZ70" i="6" s="1"/>
  <c r="D70" i="9"/>
  <c r="JV21" i="6"/>
  <c r="JZ21" i="6" s="1"/>
  <c r="D21" i="9"/>
  <c r="JV188" i="6"/>
  <c r="JZ188" i="6" s="1"/>
  <c r="D188" i="9"/>
  <c r="JV46" i="6"/>
  <c r="JZ46" i="6" s="1"/>
  <c r="D46" i="9"/>
  <c r="JV105" i="6"/>
  <c r="JZ105" i="6" s="1"/>
  <c r="D105" i="9"/>
  <c r="JV183" i="6"/>
  <c r="JZ183" i="6" s="1"/>
  <c r="D183" i="9"/>
  <c r="JV180" i="6"/>
  <c r="JZ180" i="6" s="1"/>
  <c r="D180" i="9"/>
  <c r="JV139" i="6"/>
  <c r="JZ139" i="6" s="1"/>
  <c r="D139" i="9"/>
  <c r="JV191" i="6"/>
  <c r="JZ191" i="6" s="1"/>
  <c r="D191" i="9"/>
  <c r="JV130" i="6"/>
  <c r="AD3" i="9"/>
  <c r="AC2" i="9"/>
  <c r="JV67" i="6"/>
  <c r="JZ67" i="6" s="1"/>
  <c r="D67" i="9"/>
  <c r="JV77" i="6"/>
  <c r="JZ77" i="6" s="1"/>
  <c r="D77" i="9"/>
  <c r="JV119" i="6"/>
  <c r="JZ119" i="6" s="1"/>
  <c r="D119" i="9"/>
  <c r="JV80" i="6"/>
  <c r="JZ80" i="6" s="1"/>
  <c r="D80" i="9"/>
  <c r="JV86" i="6"/>
  <c r="JZ86" i="6" s="1"/>
  <c r="D86" i="9"/>
  <c r="JV52" i="6"/>
  <c r="JZ52" i="6" s="1"/>
  <c r="D52" i="9"/>
  <c r="JV2" i="6"/>
  <c r="JZ2" i="6" s="1"/>
  <c r="D2" i="9"/>
  <c r="JV110" i="6"/>
  <c r="JZ110" i="6" s="1"/>
  <c r="D110" i="9"/>
  <c r="JV51" i="6"/>
  <c r="JZ51" i="6" s="1"/>
  <c r="D51" i="9"/>
  <c r="JV13" i="6"/>
  <c r="JZ13" i="6" s="1"/>
  <c r="D13" i="9"/>
  <c r="JV158" i="6"/>
  <c r="JZ158" i="6" s="1"/>
  <c r="D158" i="9"/>
  <c r="JV93" i="6"/>
  <c r="JZ93" i="6" s="1"/>
  <c r="D93" i="9"/>
  <c r="JV182" i="6"/>
  <c r="JZ182" i="6" s="1"/>
  <c r="D182" i="9"/>
  <c r="JV66" i="6"/>
  <c r="JZ66" i="6" s="1"/>
  <c r="D66" i="9"/>
  <c r="JV9" i="6"/>
  <c r="JZ9" i="6" s="1"/>
  <c r="D9" i="9"/>
  <c r="JV157" i="6"/>
  <c r="JZ157" i="6" s="1"/>
  <c r="D157" i="9"/>
  <c r="JV102" i="6"/>
  <c r="JZ102" i="6" s="1"/>
  <c r="D102" i="9"/>
  <c r="AA40" i="9"/>
  <c r="AB40" i="9" s="1"/>
  <c r="JV151" i="6"/>
  <c r="JZ151" i="6" s="1"/>
  <c r="D151" i="9"/>
  <c r="JV59" i="6"/>
  <c r="JZ59" i="6" s="1"/>
  <c r="D59" i="9"/>
  <c r="AC3" i="9"/>
  <c r="AM16" i="9"/>
  <c r="AV2" i="9"/>
  <c r="AR20" i="9" s="1"/>
  <c r="AR21" i="9"/>
  <c r="JV27" i="6"/>
  <c r="JZ27" i="6" s="1"/>
  <c r="D27" i="9"/>
  <c r="JV11" i="6"/>
  <c r="JZ11" i="6" s="1"/>
  <c r="D11" i="9"/>
  <c r="JV168" i="6"/>
  <c r="JZ168" i="6" s="1"/>
  <c r="D168" i="9"/>
  <c r="JV38" i="6"/>
  <c r="JZ38" i="6" s="1"/>
  <c r="D38" i="9"/>
  <c r="JV14" i="6"/>
  <c r="JZ14" i="6" s="1"/>
  <c r="D14" i="9"/>
  <c r="JV76" i="6"/>
  <c r="JZ76" i="6" s="1"/>
  <c r="D76" i="9"/>
  <c r="JV192" i="6"/>
  <c r="JZ192" i="6" s="1"/>
  <c r="D192" i="9"/>
  <c r="JV84" i="6"/>
  <c r="JZ84" i="6" s="1"/>
  <c r="D84" i="9"/>
  <c r="JV174" i="6"/>
  <c r="JZ174" i="6" s="1"/>
  <c r="D174" i="9"/>
  <c r="AA43" i="9"/>
  <c r="AB43" i="9" s="1"/>
  <c r="JV195" i="6"/>
  <c r="JZ195" i="6" s="1"/>
  <c r="D195" i="9"/>
  <c r="JV26" i="6"/>
  <c r="JZ26" i="6" s="1"/>
  <c r="D26" i="9"/>
  <c r="JV8" i="6"/>
  <c r="JZ8" i="6" s="1"/>
  <c r="D8" i="9"/>
  <c r="JV20" i="6"/>
  <c r="JZ20" i="6" s="1"/>
  <c r="D20" i="9"/>
  <c r="JV112" i="6"/>
  <c r="JZ112" i="6" s="1"/>
  <c r="D112" i="9"/>
  <c r="JV133" i="6"/>
  <c r="JZ133" i="6" s="1"/>
  <c r="D133" i="9"/>
  <c r="JV92" i="6"/>
  <c r="JZ92" i="6" s="1"/>
  <c r="D92" i="9"/>
  <c r="JV33" i="6"/>
  <c r="JZ33" i="6" s="1"/>
  <c r="D33" i="9"/>
  <c r="JV34" i="6"/>
  <c r="JZ34" i="6" s="1"/>
  <c r="D34" i="9"/>
  <c r="JV23" i="6"/>
  <c r="JZ23" i="6" s="1"/>
  <c r="D23" i="9"/>
  <c r="JV43" i="6"/>
  <c r="JZ43" i="6" s="1"/>
  <c r="D43" i="9"/>
  <c r="JV48" i="6"/>
  <c r="JZ48" i="6" s="1"/>
  <c r="D48" i="9"/>
  <c r="JV28" i="6"/>
  <c r="JZ28" i="6" s="1"/>
  <c r="D28" i="9"/>
  <c r="JV24" i="6"/>
  <c r="JZ24" i="6" s="1"/>
  <c r="D24" i="9"/>
  <c r="JV163" i="6"/>
  <c r="JZ163" i="6" s="1"/>
  <c r="D163" i="9"/>
  <c r="JV160" i="6"/>
  <c r="JZ160" i="6" s="1"/>
  <c r="D160" i="9"/>
  <c r="JV58" i="6"/>
  <c r="JZ58" i="6" s="1"/>
  <c r="D58" i="9"/>
  <c r="JV56" i="6"/>
  <c r="JZ56" i="6" s="1"/>
  <c r="D56" i="9"/>
  <c r="JV41" i="6"/>
  <c r="JZ41" i="6" s="1"/>
  <c r="D41" i="9"/>
  <c r="JV193" i="6"/>
  <c r="JZ193" i="6" s="1"/>
  <c r="D193" i="9"/>
  <c r="AC5" i="9"/>
  <c r="JV184" i="6"/>
  <c r="JZ184" i="6" s="1"/>
  <c r="D184" i="9"/>
  <c r="JV22" i="6"/>
  <c r="JZ22" i="6" s="1"/>
  <c r="D22" i="9"/>
  <c r="JV176" i="6"/>
  <c r="JZ176" i="6" s="1"/>
  <c r="D176" i="9"/>
  <c r="JV148" i="6"/>
  <c r="JZ148" i="6" s="1"/>
  <c r="D148" i="9"/>
  <c r="JV143" i="6"/>
  <c r="JZ143" i="6" s="1"/>
  <c r="D143" i="9"/>
  <c r="JV132" i="6"/>
  <c r="JZ132" i="6" s="1"/>
  <c r="D132" i="9"/>
  <c r="JV83" i="6"/>
  <c r="JZ83" i="6" s="1"/>
  <c r="D83" i="9"/>
  <c r="JV136" i="6"/>
  <c r="JZ136" i="6" s="1"/>
  <c r="D136" i="9"/>
  <c r="JV3" i="6"/>
  <c r="JZ3" i="6" s="1"/>
  <c r="D3" i="9"/>
  <c r="JV142" i="6"/>
  <c r="JZ142" i="6" s="1"/>
  <c r="D142" i="9"/>
  <c r="JV189" i="6"/>
  <c r="JZ189" i="6" s="1"/>
  <c r="D189" i="9"/>
  <c r="JV47" i="6"/>
  <c r="JZ47" i="6" s="1"/>
  <c r="D47" i="9"/>
  <c r="JV12" i="6"/>
  <c r="JZ12" i="6" s="1"/>
  <c r="D12" i="9"/>
  <c r="JV42" i="6"/>
  <c r="JZ42" i="6" s="1"/>
  <c r="D42" i="9"/>
  <c r="JV82" i="6"/>
  <c r="JZ82" i="6" s="1"/>
  <c r="D82" i="9"/>
  <c r="JV18" i="6"/>
  <c r="JZ18" i="6" s="1"/>
  <c r="D18" i="9"/>
  <c r="JV108" i="6"/>
  <c r="JZ108" i="6" s="1"/>
  <c r="D108" i="9"/>
  <c r="AF6" i="9"/>
  <c r="AR3" i="9"/>
  <c r="AV22" i="9"/>
  <c r="AB3" i="9"/>
  <c r="AM15" i="9"/>
  <c r="AT3" i="9"/>
  <c r="AB6" i="9"/>
  <c r="AT22" i="9"/>
  <c r="JV74" i="6"/>
  <c r="JZ74" i="6" s="1"/>
  <c r="D74" i="9"/>
  <c r="JV90" i="6"/>
  <c r="JZ90" i="6" s="1"/>
  <c r="D90" i="9"/>
  <c r="JV190" i="6"/>
  <c r="JZ190" i="6" s="1"/>
  <c r="D190" i="9"/>
  <c r="AE6" i="9"/>
  <c r="JV125" i="6"/>
  <c r="JZ125" i="6" s="1"/>
  <c r="D125" i="9"/>
  <c r="JV115" i="6"/>
  <c r="JZ115" i="6" s="1"/>
  <c r="D115" i="9"/>
  <c r="JV44" i="6"/>
  <c r="JZ44" i="6" s="1"/>
  <c r="D44" i="9"/>
  <c r="JV7" i="6"/>
  <c r="JZ7" i="6" s="1"/>
  <c r="D7" i="9"/>
  <c r="JV17" i="6"/>
  <c r="JZ17" i="6" s="1"/>
  <c r="D17" i="9"/>
  <c r="JV178" i="6"/>
  <c r="JZ178" i="6" s="1"/>
  <c r="D178" i="9"/>
  <c r="JV68" i="6"/>
  <c r="JZ68" i="6" s="1"/>
  <c r="D68" i="9"/>
  <c r="JV39" i="6"/>
  <c r="JZ39" i="6" s="1"/>
  <c r="D39" i="9"/>
  <c r="JV128" i="6"/>
  <c r="JZ128" i="6" s="1"/>
  <c r="D128" i="9"/>
  <c r="JV5" i="6"/>
  <c r="JZ5" i="6" s="1"/>
  <c r="D5" i="9"/>
  <c r="JV100" i="6"/>
  <c r="JZ100" i="6" s="1"/>
  <c r="D100" i="9"/>
  <c r="JV121" i="6"/>
  <c r="JZ121" i="6" s="1"/>
  <c r="D121" i="9"/>
  <c r="JV37" i="6"/>
  <c r="JZ37" i="6" s="1"/>
  <c r="D37" i="9"/>
  <c r="J206" i="6"/>
  <c r="QE166" i="1"/>
  <c r="QE517" i="1"/>
  <c r="QE451" i="1"/>
  <c r="QE7" i="1"/>
  <c r="QE544" i="1"/>
  <c r="QE586" i="1"/>
  <c r="QE253" i="1"/>
  <c r="QE43" i="1"/>
  <c r="QE505" i="1"/>
  <c r="QE580" i="1"/>
  <c r="QE274" i="1"/>
  <c r="QE310" i="1"/>
  <c r="QE364" i="1"/>
  <c r="QE319" i="1"/>
  <c r="QE283" i="1"/>
  <c r="QE397" i="1"/>
  <c r="QE484" i="1"/>
  <c r="QE331" i="1"/>
  <c r="QE226" i="1"/>
  <c r="QE325" i="1"/>
  <c r="QE10" i="1"/>
  <c r="QE286" i="1"/>
  <c r="QE112" i="1"/>
  <c r="QE478" i="1"/>
  <c r="QE58" i="1"/>
  <c r="QE526" i="1"/>
  <c r="QE298" i="1"/>
  <c r="QE412" i="1"/>
  <c r="QE106" i="1"/>
  <c r="QE13" i="1"/>
  <c r="QE37" i="1"/>
  <c r="QE169" i="1"/>
  <c r="QE349" i="1"/>
  <c r="QE556" i="1"/>
  <c r="QE406" i="1"/>
  <c r="QE367" i="1"/>
  <c r="QE109" i="1"/>
  <c r="QE454" i="1"/>
  <c r="QE304" i="1"/>
  <c r="QE541" i="1"/>
  <c r="QE133" i="1"/>
  <c r="QE94" i="1"/>
  <c r="QE85" i="1"/>
  <c r="QE256" i="1"/>
  <c r="QE373" i="1"/>
  <c r="QE100" i="1"/>
  <c r="QE523" i="1"/>
  <c r="QE421" i="1"/>
  <c r="QE103" i="1"/>
  <c r="QE244" i="1"/>
  <c r="QE202" i="1"/>
  <c r="QE469" i="1"/>
  <c r="QE211" i="1"/>
  <c r="QE34" i="1"/>
  <c r="QE55" i="1"/>
  <c r="QE499" i="1"/>
  <c r="QE301" i="1"/>
  <c r="QE595" i="1"/>
  <c r="QE193" i="1"/>
  <c r="QE481" i="1"/>
  <c r="QE61" i="1"/>
  <c r="QE559" i="1"/>
  <c r="QE154" i="1"/>
  <c r="QE490" i="1"/>
  <c r="QE313" i="1"/>
  <c r="QE40" i="1"/>
  <c r="QE307" i="1"/>
  <c r="QE16" i="1"/>
  <c r="QE160" i="1"/>
  <c r="QE229" i="1"/>
  <c r="QE19" i="1"/>
  <c r="QE409" i="1"/>
  <c r="QE424" i="1"/>
  <c r="QE592" i="1"/>
  <c r="QE265" i="1"/>
  <c r="QE268" i="1"/>
  <c r="QE568" i="1"/>
  <c r="QE157" i="1"/>
  <c r="QE553" i="1"/>
  <c r="QE277" i="1"/>
  <c r="QE445" i="1"/>
  <c r="QE175" i="1"/>
  <c r="QE142" i="1"/>
  <c r="QE385" i="1"/>
  <c r="QE220" i="1"/>
  <c r="QE28" i="1"/>
  <c r="QE463" i="1"/>
  <c r="QE88" i="1"/>
  <c r="QE466" i="1"/>
  <c r="QE562" i="1"/>
  <c r="QE73" i="1"/>
  <c r="QE427" i="1"/>
  <c r="QE31" i="1"/>
  <c r="QE172" i="1"/>
  <c r="QE355" i="1"/>
  <c r="QE574" i="1"/>
  <c r="QE139" i="1"/>
  <c r="QE436" i="1"/>
  <c r="QE379" i="1"/>
  <c r="QE232" i="1"/>
  <c r="QE571" i="1"/>
  <c r="QE208" i="1"/>
  <c r="QE4" i="1"/>
  <c r="D204" i="6"/>
  <c r="D202" i="6"/>
  <c r="D203" i="6"/>
  <c r="D205" i="6"/>
  <c r="QE196" i="1"/>
  <c r="QE124" i="1"/>
  <c r="QE400" i="1"/>
  <c r="QE538" i="1"/>
  <c r="QE439" i="1"/>
  <c r="QE532" i="1"/>
  <c r="QE334" i="1"/>
  <c r="QE316" i="1"/>
  <c r="QE547" i="1"/>
  <c r="QE259" i="1"/>
  <c r="QE136" i="1"/>
  <c r="QE487" i="1"/>
  <c r="QE205" i="1"/>
  <c r="QE217" i="1"/>
  <c r="QE163" i="1"/>
  <c r="QE493" i="1"/>
  <c r="QE70" i="1"/>
  <c r="QE262" i="1"/>
  <c r="QE67" i="1"/>
  <c r="QE82" i="1"/>
  <c r="QE511" i="1"/>
  <c r="QE151" i="1"/>
  <c r="QE121" i="1"/>
  <c r="QE115" i="1"/>
  <c r="QE322" i="1"/>
  <c r="QE223" i="1"/>
  <c r="QE52" i="1"/>
  <c r="QE496" i="1"/>
  <c r="QE64" i="1"/>
  <c r="QE352" i="1"/>
  <c r="QE76" i="1"/>
  <c r="QE391" i="1"/>
  <c r="QE328" i="1"/>
  <c r="QE46" i="1"/>
  <c r="QE79" i="1"/>
  <c r="QE295" i="1"/>
  <c r="QE97" i="1"/>
  <c r="QE589" i="1"/>
  <c r="QE181" i="1"/>
  <c r="QE127" i="1"/>
  <c r="QE337" i="1"/>
  <c r="QE145" i="1"/>
  <c r="QE235" i="1"/>
  <c r="QE25" i="1"/>
  <c r="QE271" i="1"/>
  <c r="QE292" i="1"/>
  <c r="QE22" i="1"/>
  <c r="QE361" i="1"/>
  <c r="QE247" i="1"/>
  <c r="QE403" i="1"/>
  <c r="QE178" i="1"/>
  <c r="QE448" i="1"/>
  <c r="QE529" i="1"/>
  <c r="QE343" i="1"/>
  <c r="QE430" i="1"/>
  <c r="QE199" i="1"/>
  <c r="QE502" i="1"/>
  <c r="QE49" i="1"/>
  <c r="QE148" i="1"/>
  <c r="QE130" i="1"/>
  <c r="QE190" i="1"/>
  <c r="QE340" i="1"/>
  <c r="QE475" i="1"/>
  <c r="QE358" i="1"/>
  <c r="QE550" i="1"/>
  <c r="QE289" i="1"/>
  <c r="QE376" i="1"/>
  <c r="QE394" i="1"/>
  <c r="QE346" i="1"/>
  <c r="QE433" i="1"/>
  <c r="QE520" i="1"/>
  <c r="QE457" i="1"/>
  <c r="QE577" i="1"/>
  <c r="QE418" i="1"/>
  <c r="QE565" i="1"/>
  <c r="QE214" i="1"/>
  <c r="QE583" i="1"/>
  <c r="QE184" i="1"/>
  <c r="QE241" i="1"/>
  <c r="QE535" i="1"/>
  <c r="QE472" i="1"/>
  <c r="QE250" i="1"/>
  <c r="QE460" i="1"/>
  <c r="QE187" i="1"/>
  <c r="QE508" i="1"/>
  <c r="QE514" i="1"/>
  <c r="QE442" i="1"/>
  <c r="QE415" i="1"/>
  <c r="QE238" i="1"/>
  <c r="QE370" i="1"/>
  <c r="QE280" i="1"/>
  <c r="QE118" i="1"/>
  <c r="QE382" i="1"/>
  <c r="H206" i="6"/>
  <c r="F206" i="6"/>
  <c r="CN6" i="9"/>
  <c r="CM6" i="9"/>
  <c r="CO7" i="9"/>
  <c r="CN5" i="9"/>
  <c r="CO6" i="9"/>
  <c r="CO5" i="9"/>
  <c r="CP4" i="9"/>
  <c r="CM5" i="9"/>
  <c r="CO4" i="9"/>
  <c r="CM4" i="9"/>
  <c r="CP5" i="9"/>
  <c r="CN4" i="9"/>
  <c r="CP7" i="9"/>
  <c r="CN7" i="9"/>
  <c r="CP6" i="9"/>
  <c r="CM7" i="9"/>
  <c r="AX220" i="10" l="1"/>
  <c r="AX144" i="10"/>
  <c r="AY144" i="10" s="1"/>
  <c r="AX221" i="10"/>
  <c r="AX143" i="10"/>
  <c r="AY143" i="10" s="1"/>
  <c r="BF175" i="10"/>
  <c r="AX142" i="10"/>
  <c r="AY142" i="10" s="1"/>
  <c r="BF176" i="10"/>
  <c r="AX222" i="10"/>
  <c r="AX141" i="10"/>
  <c r="BF172" i="10"/>
  <c r="BF173" i="10"/>
  <c r="BF177" i="10"/>
  <c r="BF174" i="10"/>
  <c r="BF178" i="10"/>
  <c r="BF149" i="10"/>
  <c r="W53" i="9"/>
  <c r="W162" i="9"/>
  <c r="W166" i="9"/>
  <c r="W161" i="9"/>
  <c r="W165" i="9"/>
  <c r="W164" i="9"/>
  <c r="W163" i="9"/>
  <c r="X151" i="9"/>
  <c r="AN18" i="9"/>
  <c r="W103" i="9"/>
  <c r="W57" i="9"/>
  <c r="W79" i="9"/>
  <c r="AN17" i="9"/>
  <c r="W102" i="9"/>
  <c r="W127" i="9"/>
  <c r="AN16" i="9"/>
  <c r="W101" i="9"/>
  <c r="AN15" i="9"/>
  <c r="W100" i="9"/>
  <c r="W78" i="9"/>
  <c r="W126" i="9"/>
  <c r="W77" i="9"/>
  <c r="W125" i="9"/>
  <c r="W76" i="9"/>
  <c r="W58" i="9"/>
  <c r="W56" i="9"/>
  <c r="W55" i="9"/>
  <c r="W52" i="9"/>
  <c r="W54" i="9"/>
  <c r="Y44" i="9"/>
  <c r="AH38" i="9" s="1"/>
  <c r="CL208" i="11"/>
  <c r="CM205" i="11"/>
  <c r="CN199" i="11"/>
  <c r="CN197" i="11"/>
  <c r="CN196" i="11"/>
  <c r="CN205" i="11"/>
  <c r="CM208" i="11"/>
  <c r="CN208" i="11"/>
  <c r="CL205" i="11"/>
  <c r="CN198" i="11"/>
  <c r="CK208" i="11"/>
  <c r="CP8" i="9"/>
  <c r="Y6" i="9"/>
  <c r="BI150" i="10"/>
  <c r="BH150" i="10"/>
  <c r="BF150" i="10"/>
  <c r="BG150" i="10"/>
  <c r="BH154" i="10"/>
  <c r="BG154" i="10"/>
  <c r="BI154" i="10"/>
  <c r="BF154" i="10"/>
  <c r="AZ223" i="10"/>
  <c r="AZ144" i="10"/>
  <c r="AZ143" i="10"/>
  <c r="AZ224" i="10"/>
  <c r="AZ142" i="10"/>
  <c r="AZ141" i="10"/>
  <c r="BH155" i="10"/>
  <c r="BG155" i="10"/>
  <c r="BF155" i="10"/>
  <c r="BI155" i="10"/>
  <c r="BG152" i="10"/>
  <c r="BI152" i="10"/>
  <c r="BH152" i="10"/>
  <c r="BF152" i="10"/>
  <c r="AY187" i="10"/>
  <c r="AY223" i="10"/>
  <c r="BH149" i="10"/>
  <c r="BG149" i="10"/>
  <c r="BI149" i="10"/>
  <c r="BH151" i="10"/>
  <c r="BG151" i="10"/>
  <c r="BF151" i="10"/>
  <c r="BI151" i="10"/>
  <c r="BH153" i="10"/>
  <c r="BG153" i="10"/>
  <c r="BF153" i="10"/>
  <c r="BI153" i="10"/>
  <c r="AX127" i="10"/>
  <c r="AY127" i="10" s="1"/>
  <c r="AX116" i="10"/>
  <c r="AX117" i="10"/>
  <c r="AY117" i="10" s="1"/>
  <c r="AX119" i="10"/>
  <c r="AX126" i="10"/>
  <c r="AY126" i="10" s="1"/>
  <c r="AX118" i="10"/>
  <c r="AY118" i="10" s="1"/>
  <c r="AX125" i="10"/>
  <c r="AY125" i="10" s="1"/>
  <c r="AX124" i="10"/>
  <c r="AZ127" i="10"/>
  <c r="AZ126" i="10"/>
  <c r="AZ124" i="10"/>
  <c r="AZ125" i="10"/>
  <c r="AA6" i="9"/>
  <c r="CO8" i="9"/>
  <c r="CN8" i="9"/>
  <c r="CR7" i="9"/>
  <c r="CR6" i="9"/>
  <c r="CR5" i="9"/>
  <c r="CR4" i="9"/>
  <c r="CM8" i="9"/>
  <c r="AW2" i="9"/>
  <c r="AW20" i="9" s="1"/>
  <c r="DO8" i="10"/>
  <c r="X6" i="9"/>
  <c r="AR22" i="9"/>
  <c r="AV3" i="9"/>
  <c r="AC6" i="9"/>
  <c r="Z30" i="9"/>
  <c r="Y139" i="9"/>
  <c r="W3" i="9"/>
  <c r="Y141" i="9"/>
  <c r="W4" i="9"/>
  <c r="AC90" i="9"/>
  <c r="Z143" i="9"/>
  <c r="AC115" i="9"/>
  <c r="AD89" i="9"/>
  <c r="Y33" i="9"/>
  <c r="W28" i="9"/>
  <c r="W2" i="9"/>
  <c r="X32" i="9"/>
  <c r="AD88" i="9"/>
  <c r="W151" i="9"/>
  <c r="X2" i="9"/>
  <c r="AD114" i="9"/>
  <c r="X149" i="9"/>
  <c r="Y28" i="9"/>
  <c r="X138" i="9"/>
  <c r="Y151" i="9"/>
  <c r="AD64" i="9"/>
  <c r="Z150" i="9"/>
  <c r="AD65" i="9"/>
  <c r="Z141" i="9"/>
  <c r="Z139" i="9"/>
  <c r="AE91" i="9"/>
  <c r="X30" i="9"/>
  <c r="AC64" i="9"/>
  <c r="Y31" i="9"/>
  <c r="AB91" i="9"/>
  <c r="W152" i="9"/>
  <c r="W137" i="9"/>
  <c r="X150" i="9"/>
  <c r="W29" i="9"/>
  <c r="X5" i="9"/>
  <c r="AB65" i="9"/>
  <c r="X139" i="9"/>
  <c r="Y152" i="9"/>
  <c r="AB88" i="9"/>
  <c r="Z151" i="9"/>
  <c r="Y29" i="9"/>
  <c r="AB89" i="9"/>
  <c r="Z142" i="9"/>
  <c r="Y137" i="9"/>
  <c r="W27" i="9"/>
  <c r="AE65" i="9"/>
  <c r="W40" i="9"/>
  <c r="X40" i="9" s="1"/>
  <c r="W43" i="9"/>
  <c r="X43" i="9" s="1"/>
  <c r="W153" i="9"/>
  <c r="W5" i="9"/>
  <c r="W138" i="9"/>
  <c r="AE89" i="9"/>
  <c r="Y32" i="9"/>
  <c r="Z28" i="9"/>
  <c r="AD66" i="9"/>
  <c r="X140" i="9"/>
  <c r="Y153" i="9"/>
  <c r="W30" i="9"/>
  <c r="Z152" i="9"/>
  <c r="AD90" i="9"/>
  <c r="Y143" i="9"/>
  <c r="Y30" i="9"/>
  <c r="AC89" i="9"/>
  <c r="AB67" i="9"/>
  <c r="AC114" i="9"/>
  <c r="W154" i="9"/>
  <c r="X3" i="9"/>
  <c r="W139" i="9"/>
  <c r="X152" i="9"/>
  <c r="AB114" i="9"/>
  <c r="W33" i="9"/>
  <c r="X29" i="9"/>
  <c r="AB90" i="9"/>
  <c r="X141" i="9"/>
  <c r="Y154" i="9"/>
  <c r="Z153" i="9"/>
  <c r="AE66" i="9"/>
  <c r="AE113" i="9"/>
  <c r="Y149" i="9"/>
  <c r="X27" i="9"/>
  <c r="Z149" i="9"/>
  <c r="W31" i="9"/>
  <c r="AE90" i="9"/>
  <c r="AE64" i="9"/>
  <c r="AE115" i="9"/>
  <c r="X4" i="9"/>
  <c r="AE88" i="9"/>
  <c r="W140" i="9"/>
  <c r="X153" i="9"/>
  <c r="Z32" i="9"/>
  <c r="AD91" i="9"/>
  <c r="X142" i="9"/>
  <c r="AD113" i="9"/>
  <c r="Z154" i="9"/>
  <c r="Z137" i="9"/>
  <c r="AE114" i="9"/>
  <c r="X31" i="9"/>
  <c r="AB115" i="9"/>
  <c r="AC67" i="9"/>
  <c r="Z27" i="9"/>
  <c r="AB66" i="9"/>
  <c r="AD115" i="9"/>
  <c r="AC91" i="9"/>
  <c r="W141" i="9"/>
  <c r="X154" i="9"/>
  <c r="AC66" i="9"/>
  <c r="X33" i="9"/>
  <c r="AC113" i="9"/>
  <c r="X143" i="9"/>
  <c r="Y138" i="9"/>
  <c r="Z29" i="9"/>
  <c r="Z138" i="9"/>
  <c r="W41" i="9"/>
  <c r="X41" i="9" s="1"/>
  <c r="W42" i="9"/>
  <c r="X42" i="9" s="1"/>
  <c r="X28" i="9"/>
  <c r="AD67" i="9"/>
  <c r="W149" i="9"/>
  <c r="W142" i="9"/>
  <c r="AE67" i="9"/>
  <c r="Y140" i="9"/>
  <c r="Z33" i="9"/>
  <c r="Y27" i="9"/>
  <c r="AC88" i="9"/>
  <c r="Z31" i="9"/>
  <c r="W150" i="9"/>
  <c r="AB113" i="9"/>
  <c r="W143" i="9"/>
  <c r="W32" i="9"/>
  <c r="X137" i="9"/>
  <c r="Y150" i="9"/>
  <c r="Y142" i="9"/>
  <c r="AB64" i="9"/>
  <c r="Z140" i="9"/>
  <c r="AC65" i="9"/>
  <c r="JZ203" i="6"/>
  <c r="JZ202" i="6"/>
  <c r="JZ201" i="6"/>
  <c r="D206" i="6"/>
  <c r="E203" i="6" s="1"/>
  <c r="J1" i="2"/>
  <c r="AX13" i="10" a="1"/>
  <c r="BH223" i="10" l="1"/>
  <c r="BF179" i="10"/>
  <c r="BH143" i="10"/>
  <c r="AX145" i="10"/>
  <c r="AY141" i="10"/>
  <c r="AX223" i="10"/>
  <c r="AY119" i="10"/>
  <c r="AX13" i="10"/>
  <c r="AW9" i="10"/>
  <c r="BH126" i="10"/>
  <c r="BD126" i="10"/>
  <c r="AY116" i="10"/>
  <c r="Z163" i="9"/>
  <c r="AD163" i="9"/>
  <c r="AF163" i="9"/>
  <c r="AB163" i="9"/>
  <c r="X163" i="9"/>
  <c r="Z164" i="9"/>
  <c r="AF164" i="9"/>
  <c r="AB164" i="9"/>
  <c r="AD164" i="9"/>
  <c r="X164" i="9"/>
  <c r="Z165" i="9"/>
  <c r="AF165" i="9"/>
  <c r="AB165" i="9"/>
  <c r="AD165" i="9"/>
  <c r="X165" i="9"/>
  <c r="W167" i="9"/>
  <c r="Z161" i="9"/>
  <c r="AB161" i="9"/>
  <c r="AF161" i="9"/>
  <c r="AD161" i="9"/>
  <c r="X161" i="9"/>
  <c r="Z166" i="9"/>
  <c r="AD166" i="9"/>
  <c r="AB166" i="9"/>
  <c r="AF166" i="9"/>
  <c r="X166" i="9"/>
  <c r="Z162" i="9"/>
  <c r="AF162" i="9"/>
  <c r="AB162" i="9"/>
  <c r="AD162" i="9"/>
  <c r="X162" i="9"/>
  <c r="W128" i="9"/>
  <c r="AB125" i="9"/>
  <c r="AD125" i="9"/>
  <c r="AF125" i="9"/>
  <c r="Z125" i="9"/>
  <c r="X125" i="9"/>
  <c r="Z127" i="9"/>
  <c r="AF127" i="9"/>
  <c r="AB127" i="9"/>
  <c r="AD127" i="9"/>
  <c r="X127" i="9"/>
  <c r="Z77" i="9"/>
  <c r="AD77" i="9"/>
  <c r="AB77" i="9"/>
  <c r="AF77" i="9"/>
  <c r="X77" i="9"/>
  <c r="Z78" i="9"/>
  <c r="AB78" i="9"/>
  <c r="AD78" i="9"/>
  <c r="AF78" i="9"/>
  <c r="X78" i="9"/>
  <c r="AF79" i="9"/>
  <c r="Z79" i="9"/>
  <c r="AD79" i="9"/>
  <c r="AB79" i="9"/>
  <c r="X79" i="9"/>
  <c r="Z102" i="9"/>
  <c r="AB102" i="9"/>
  <c r="AF102" i="9"/>
  <c r="AD102" i="9"/>
  <c r="X102" i="9"/>
  <c r="W104" i="9"/>
  <c r="Z100" i="9"/>
  <c r="AD100" i="9"/>
  <c r="AB100" i="9"/>
  <c r="AF100" i="9"/>
  <c r="X100" i="9"/>
  <c r="AN19" i="9"/>
  <c r="Z101" i="9"/>
  <c r="AD101" i="9"/>
  <c r="AF101" i="9"/>
  <c r="AB101" i="9"/>
  <c r="X101" i="9"/>
  <c r="Z103" i="9"/>
  <c r="AB103" i="9"/>
  <c r="AF103" i="9"/>
  <c r="AD103" i="9"/>
  <c r="X103" i="9"/>
  <c r="Z126" i="9"/>
  <c r="AB126" i="9"/>
  <c r="AF126" i="9"/>
  <c r="AD126" i="9"/>
  <c r="X126" i="9"/>
  <c r="W80" i="9"/>
  <c r="Z76" i="9"/>
  <c r="AB76" i="9"/>
  <c r="AF76" i="9"/>
  <c r="AD76" i="9"/>
  <c r="X76" i="9"/>
  <c r="Z54" i="9"/>
  <c r="AB54" i="9"/>
  <c r="AF54" i="9"/>
  <c r="AD54" i="9"/>
  <c r="X54" i="9"/>
  <c r="W59" i="9"/>
  <c r="Z52" i="9"/>
  <c r="AD52" i="9"/>
  <c r="AB52" i="9"/>
  <c r="AF52" i="9"/>
  <c r="X52" i="9"/>
  <c r="Z55" i="9"/>
  <c r="AB55" i="9"/>
  <c r="AD55" i="9"/>
  <c r="AF55" i="9"/>
  <c r="X55" i="9"/>
  <c r="Z56" i="9"/>
  <c r="AB56" i="9"/>
  <c r="AD56" i="9"/>
  <c r="AF56" i="9"/>
  <c r="X56" i="9"/>
  <c r="Z53" i="9"/>
  <c r="AB53" i="9"/>
  <c r="AD53" i="9"/>
  <c r="AF53" i="9"/>
  <c r="X53" i="9"/>
  <c r="Z57" i="9"/>
  <c r="AD57" i="9"/>
  <c r="AF57" i="9"/>
  <c r="AB57" i="9"/>
  <c r="X57" i="9"/>
  <c r="Z58" i="9"/>
  <c r="AF58" i="9"/>
  <c r="AD58" i="9"/>
  <c r="AB58" i="9"/>
  <c r="X58" i="9"/>
  <c r="CN200" i="11"/>
  <c r="BJ151" i="10"/>
  <c r="BL151" i="10" s="1"/>
  <c r="BG156" i="10"/>
  <c r="AZ222" i="10"/>
  <c r="AZ220" i="10"/>
  <c r="AZ221" i="10"/>
  <c r="BJ154" i="10"/>
  <c r="BL154" i="10" s="1"/>
  <c r="BJ152" i="10"/>
  <c r="BL152" i="10" s="1"/>
  <c r="BI156" i="10"/>
  <c r="BJ153" i="10"/>
  <c r="BL153" i="10" s="1"/>
  <c r="BJ149" i="10"/>
  <c r="BL149" i="10" s="1"/>
  <c r="BF156" i="10"/>
  <c r="BJ150" i="10"/>
  <c r="BL150" i="10" s="1"/>
  <c r="BH156" i="10"/>
  <c r="BJ155" i="10"/>
  <c r="BL155" i="10" s="1"/>
  <c r="AG2" i="9"/>
  <c r="AG4" i="9"/>
  <c r="AG3" i="9"/>
  <c r="AG5" i="9"/>
  <c r="QS599" i="1"/>
  <c r="QS598" i="1"/>
  <c r="AX137" i="10"/>
  <c r="AY124" i="10"/>
  <c r="AX128" i="10"/>
  <c r="QS602" i="1"/>
  <c r="QS600" i="1"/>
  <c r="QS604" i="1"/>
  <c r="QS603" i="1"/>
  <c r="QS601" i="1"/>
  <c r="AX120" i="10"/>
  <c r="CR8" i="9"/>
  <c r="CP9" i="9" s="1"/>
  <c r="AA32" i="9"/>
  <c r="AC32" i="9" s="1"/>
  <c r="Y34" i="9"/>
  <c r="AE92" i="9"/>
  <c r="AA150" i="9"/>
  <c r="AC150" i="9" s="1"/>
  <c r="AF66" i="9"/>
  <c r="AC116" i="9"/>
  <c r="X144" i="9"/>
  <c r="AA142" i="9"/>
  <c r="AC142" i="9" s="1"/>
  <c r="AC92" i="9"/>
  <c r="AF115" i="9"/>
  <c r="AA31" i="9"/>
  <c r="AC31" i="9" s="1"/>
  <c r="AA154" i="9"/>
  <c r="AC154" i="9" s="1"/>
  <c r="AA30" i="9"/>
  <c r="AC30" i="9" s="1"/>
  <c r="AA138" i="9"/>
  <c r="W6" i="9"/>
  <c r="Z155" i="9"/>
  <c r="AF90" i="9"/>
  <c r="AF89" i="9"/>
  <c r="AA29" i="9"/>
  <c r="AC29" i="9" s="1"/>
  <c r="AA28" i="9"/>
  <c r="AC28" i="9" s="1"/>
  <c r="AA141" i="9"/>
  <c r="AC141" i="9" s="1"/>
  <c r="AA140" i="9"/>
  <c r="AC140" i="9" s="1"/>
  <c r="X34" i="9"/>
  <c r="AF67" i="9"/>
  <c r="AA153" i="9"/>
  <c r="AC153" i="9" s="1"/>
  <c r="X155" i="9"/>
  <c r="AA143" i="9"/>
  <c r="AC143" i="9" s="1"/>
  <c r="Z144" i="9"/>
  <c r="Y155" i="9"/>
  <c r="AA33" i="9"/>
  <c r="AC33" i="9" s="1"/>
  <c r="W144" i="9"/>
  <c r="AA137" i="9"/>
  <c r="AC137" i="9" s="1"/>
  <c r="AE116" i="9"/>
  <c r="AF114" i="9"/>
  <c r="AB92" i="9"/>
  <c r="AF88" i="9"/>
  <c r="AA152" i="9"/>
  <c r="AC152" i="9" s="1"/>
  <c r="AA149" i="9"/>
  <c r="W155" i="9"/>
  <c r="AD116" i="9"/>
  <c r="AF91" i="9"/>
  <c r="AA151" i="9"/>
  <c r="AC151" i="9" s="1"/>
  <c r="AB116" i="9"/>
  <c r="AF113" i="9"/>
  <c r="AB68" i="9"/>
  <c r="AF64" i="9"/>
  <c r="Z34" i="9"/>
  <c r="AE68" i="9"/>
  <c r="AA139" i="9"/>
  <c r="AC139" i="9" s="1"/>
  <c r="W34" i="9"/>
  <c r="AA27" i="9"/>
  <c r="AC27" i="9" s="1"/>
  <c r="AD68" i="9"/>
  <c r="AD92" i="9"/>
  <c r="Y144" i="9"/>
  <c r="AF65" i="9"/>
  <c r="AC68" i="9"/>
  <c r="JZ204" i="6"/>
  <c r="E205" i="6"/>
  <c r="E204" i="6"/>
  <c r="E202" i="6"/>
  <c r="NW601" i="1"/>
  <c r="NW599" i="1"/>
  <c r="NW598" i="1"/>
  <c r="NW602" i="1"/>
  <c r="NW600" i="1"/>
  <c r="BH35" i="10"/>
  <c r="EJ22" i="10" l="1"/>
  <c r="EJ23" i="10"/>
  <c r="EJ24" i="10"/>
  <c r="EJ25" i="10"/>
  <c r="EJ26" i="10"/>
  <c r="EJ6" i="10"/>
  <c r="EJ9" i="10"/>
  <c r="EJ8" i="10"/>
  <c r="EJ2" i="10"/>
  <c r="EJ3" i="10"/>
  <c r="EJ4" i="10"/>
  <c r="EJ5" i="10"/>
  <c r="EJ7" i="10"/>
  <c r="BG82" i="10"/>
  <c r="BG92" i="10"/>
  <c r="BG70" i="10"/>
  <c r="BG49" i="10"/>
  <c r="BJ156" i="10"/>
  <c r="QS605" i="1"/>
  <c r="CM9" i="9"/>
  <c r="CO9" i="9"/>
  <c r="CN9" i="9"/>
  <c r="CQ9" i="9"/>
  <c r="AB32" i="9"/>
  <c r="AB154" i="9"/>
  <c r="AB150" i="9"/>
  <c r="AA155" i="9"/>
  <c r="Y156" i="9" s="1"/>
  <c r="AF116" i="9"/>
  <c r="AB151" i="9"/>
  <c r="AB31" i="9"/>
  <c r="AF92" i="9"/>
  <c r="AB33" i="9"/>
  <c r="AC138" i="9"/>
  <c r="AB152" i="9"/>
  <c r="AB28" i="9"/>
  <c r="AB149" i="9"/>
  <c r="AB153" i="9"/>
  <c r="AF68" i="9"/>
  <c r="AC149" i="9"/>
  <c r="AB30" i="9"/>
  <c r="AB29" i="9"/>
  <c r="AB27" i="9"/>
  <c r="AA34" i="9"/>
  <c r="Y35" i="9" s="1"/>
  <c r="AA144" i="9"/>
  <c r="AB140" i="9" s="1"/>
  <c r="NW603" i="1"/>
  <c r="T4" i="9"/>
  <c r="BL5" i="10"/>
  <c r="BM42" i="10"/>
  <c r="BM43" i="10"/>
  <c r="BL22" i="10"/>
  <c r="BM5" i="10"/>
  <c r="BN10" i="10"/>
  <c r="BN21" i="10"/>
  <c r="BL6" i="10"/>
  <c r="BG5" i="10"/>
  <c r="BM21" i="10"/>
  <c r="BF6" i="10"/>
  <c r="BF45" i="10"/>
  <c r="BN14" i="10"/>
  <c r="BG14" i="10"/>
  <c r="BN15" i="10"/>
  <c r="BL17" i="10"/>
  <c r="BM22" i="10"/>
  <c r="BH38" i="10"/>
  <c r="BN8" i="10"/>
  <c r="BN29" i="10"/>
  <c r="BM11" i="10"/>
  <c r="BL43" i="10"/>
  <c r="BN24" i="10"/>
  <c r="BH13" i="10"/>
  <c r="BG30" i="10"/>
  <c r="BF20" i="10"/>
  <c r="BF40" i="10"/>
  <c r="BG23" i="10"/>
  <c r="BF11" i="10"/>
  <c r="BG39" i="10"/>
  <c r="BN9" i="10"/>
  <c r="BG2" i="10"/>
  <c r="BH41" i="10"/>
  <c r="BM6" i="10"/>
  <c r="BH45" i="10"/>
  <c r="BL44" i="10"/>
  <c r="BF16" i="10"/>
  <c r="BG11" i="10"/>
  <c r="BL32" i="10"/>
  <c r="BM44" i="10"/>
  <c r="BG32" i="10"/>
  <c r="BM38" i="10"/>
  <c r="BL30" i="10"/>
  <c r="BM7" i="10"/>
  <c r="BG17" i="10"/>
  <c r="BM2" i="10"/>
  <c r="BN17" i="10"/>
  <c r="BF19" i="10"/>
  <c r="BF44" i="10"/>
  <c r="BM47" i="10"/>
  <c r="BF42" i="10"/>
  <c r="BN20" i="10"/>
  <c r="BF46" i="10"/>
  <c r="BM46" i="10"/>
  <c r="BN7" i="10"/>
  <c r="BG21" i="10"/>
  <c r="BL7" i="10"/>
  <c r="BF10" i="10"/>
  <c r="BH4" i="10"/>
  <c r="BL2" i="10"/>
  <c r="BH10" i="10"/>
  <c r="BH40" i="10"/>
  <c r="BH19" i="10"/>
  <c r="BH42" i="10"/>
  <c r="BM36" i="10"/>
  <c r="BM4" i="10"/>
  <c r="BH5" i="10"/>
  <c r="BL34" i="10"/>
  <c r="BN22" i="10"/>
  <c r="BH16" i="10"/>
  <c r="BN6" i="10"/>
  <c r="BL25" i="10"/>
  <c r="BM25" i="10"/>
  <c r="BL10" i="10"/>
  <c r="BH20" i="10"/>
  <c r="BL4" i="10"/>
  <c r="BM29" i="10"/>
  <c r="BL20" i="10"/>
  <c r="BN5" i="10"/>
  <c r="BL38" i="10"/>
  <c r="BH23" i="10"/>
  <c r="BG41" i="10"/>
  <c r="BN11" i="10"/>
  <c r="BM30" i="10"/>
  <c r="BM10" i="10"/>
  <c r="BH17" i="10"/>
  <c r="BF37" i="10"/>
  <c r="BL26" i="10"/>
  <c r="BH37" i="10"/>
  <c r="BN34" i="10"/>
  <c r="BM41" i="10"/>
  <c r="BH15" i="10"/>
  <c r="BH46" i="10"/>
  <c r="BM31" i="10"/>
  <c r="BH2" i="10"/>
  <c r="BN12" i="10"/>
  <c r="BG10" i="10"/>
  <c r="BG12" i="10"/>
  <c r="BH9" i="10"/>
  <c r="BH22" i="10"/>
  <c r="BF39" i="10"/>
  <c r="BG9" i="10"/>
  <c r="BF12" i="10"/>
  <c r="BM37" i="10"/>
  <c r="BF2" i="10"/>
  <c r="BH3" i="10"/>
  <c r="BM20" i="10"/>
  <c r="BN41" i="10"/>
  <c r="BM8" i="10"/>
  <c r="BL42" i="10"/>
  <c r="BF29" i="10"/>
  <c r="BG20" i="10"/>
  <c r="BN32" i="10"/>
  <c r="BG40" i="10"/>
  <c r="BL8" i="10"/>
  <c r="BM45" i="10"/>
  <c r="BG28" i="10"/>
  <c r="BN30" i="10"/>
  <c r="BF21" i="10"/>
  <c r="BM12" i="10"/>
  <c r="BH25" i="10"/>
  <c r="BN26" i="10"/>
  <c r="BN31" i="10"/>
  <c r="BN35" i="10"/>
  <c r="BF34" i="10"/>
  <c r="BF8" i="10"/>
  <c r="BH43" i="10"/>
  <c r="BM13" i="10"/>
  <c r="BG16" i="10"/>
  <c r="BL47" i="10"/>
  <c r="BF9" i="10"/>
  <c r="BL23" i="10"/>
  <c r="BL29" i="10"/>
  <c r="BL3" i="10"/>
  <c r="BG44" i="10"/>
  <c r="BF30" i="10"/>
  <c r="BG35" i="10"/>
  <c r="BH34" i="10"/>
  <c r="BM15" i="10"/>
  <c r="BH7" i="10"/>
  <c r="BL28" i="10"/>
  <c r="BL21" i="10"/>
  <c r="BN23" i="10"/>
  <c r="BF41" i="10"/>
  <c r="BM23" i="10"/>
  <c r="BN45" i="10"/>
  <c r="BH39" i="10"/>
  <c r="BO7" i="10" l="1"/>
  <c r="BO5" i="10"/>
  <c r="BI39" i="10"/>
  <c r="BI40" i="10"/>
  <c r="BO20" i="10"/>
  <c r="BI20" i="10"/>
  <c r="BI34" i="10"/>
  <c r="BO6" i="10"/>
  <c r="BI10" i="10"/>
  <c r="BI19" i="10"/>
  <c r="BI16" i="10"/>
  <c r="BO29" i="10"/>
  <c r="BO30" i="10"/>
  <c r="BI9" i="10"/>
  <c r="BI41" i="10"/>
  <c r="BO23" i="10"/>
  <c r="BI2" i="10"/>
  <c r="EJ12" i="10"/>
  <c r="EJ13" i="10"/>
  <c r="EJ10" i="10"/>
  <c r="EJ11" i="10"/>
  <c r="BO22" i="10"/>
  <c r="BO21" i="10"/>
  <c r="BN4" i="10"/>
  <c r="BL12" i="10"/>
  <c r="BL46" i="10"/>
  <c r="BN36" i="10"/>
  <c r="BG25" i="10"/>
  <c r="BF13" i="10"/>
  <c r="BG26" i="10"/>
  <c r="BG7" i="10"/>
  <c r="BL41" i="10"/>
  <c r="BN37" i="10"/>
  <c r="BG45" i="10"/>
  <c r="BF38" i="10"/>
  <c r="BG6" i="10"/>
  <c r="BG4" i="10"/>
  <c r="BL36" i="10"/>
  <c r="BF26" i="10"/>
  <c r="BM32" i="10"/>
  <c r="BF3" i="10"/>
  <c r="BG8" i="10"/>
  <c r="BF25" i="10"/>
  <c r="BF7" i="10"/>
  <c r="BL14" i="10"/>
  <c r="BN46" i="10"/>
  <c r="BF36" i="10"/>
  <c r="BH24" i="10"/>
  <c r="BF17" i="10"/>
  <c r="BL31" i="10"/>
  <c r="BG24" i="10"/>
  <c r="BN16" i="10"/>
  <c r="BF14" i="10"/>
  <c r="BN42" i="10"/>
  <c r="BF47" i="10"/>
  <c r="BN47" i="10"/>
  <c r="BM3" i="10"/>
  <c r="BF43" i="10"/>
  <c r="BM35" i="10"/>
  <c r="BF35" i="10"/>
  <c r="BH14" i="10"/>
  <c r="BN3" i="10"/>
  <c r="BL45" i="10"/>
  <c r="BG37" i="10"/>
  <c r="BM16" i="10"/>
  <c r="BN44" i="10"/>
  <c r="BL35" i="10"/>
  <c r="BG13" i="10"/>
  <c r="BF24" i="10"/>
  <c r="BG47" i="10"/>
  <c r="BG36" i="10"/>
  <c r="BL16" i="10"/>
  <c r="BM26" i="10"/>
  <c r="BF4" i="10"/>
  <c r="BH12" i="10"/>
  <c r="BG43" i="10"/>
  <c r="BN25" i="10"/>
  <c r="BH26" i="10"/>
  <c r="BL15" i="10"/>
  <c r="BG3" i="10"/>
  <c r="BF31" i="10"/>
  <c r="BL13" i="10"/>
  <c r="BG42" i="10"/>
  <c r="BN13" i="10"/>
  <c r="BN38" i="10"/>
  <c r="BF22" i="10"/>
  <c r="BM34" i="10"/>
  <c r="BM24" i="10"/>
  <c r="BF32" i="10"/>
  <c r="BM14" i="10"/>
  <c r="BM9" i="10"/>
  <c r="BF23" i="10"/>
  <c r="BH6" i="10"/>
  <c r="BN2" i="10"/>
  <c r="BF15" i="10"/>
  <c r="BH11" i="10"/>
  <c r="BL37" i="10"/>
  <c r="BL11" i="10"/>
  <c r="BG38" i="10"/>
  <c r="BH36" i="10"/>
  <c r="BN28" i="10"/>
  <c r="BH47" i="10"/>
  <c r="BG31" i="10"/>
  <c r="BG46" i="10"/>
  <c r="BM17" i="10"/>
  <c r="BF5" i="10"/>
  <c r="BG15" i="10"/>
  <c r="BF28" i="10"/>
  <c r="BL9" i="10"/>
  <c r="BG29" i="10"/>
  <c r="BM28" i="10"/>
  <c r="BH44" i="10"/>
  <c r="BN43" i="10"/>
  <c r="BO47" i="10" l="1"/>
  <c r="BO13" i="10"/>
  <c r="BI45" i="10"/>
  <c r="BI25" i="10"/>
  <c r="BO17" i="10"/>
  <c r="BI29" i="10"/>
  <c r="BO34" i="10"/>
  <c r="BO12" i="10"/>
  <c r="BO43" i="10"/>
  <c r="BI38" i="10"/>
  <c r="BO3" i="10"/>
  <c r="BO26" i="10"/>
  <c r="BO41" i="10"/>
  <c r="BO2" i="10"/>
  <c r="BI37" i="10"/>
  <c r="BO25" i="10"/>
  <c r="BI32" i="10"/>
  <c r="BI30" i="10"/>
  <c r="BO8" i="10"/>
  <c r="BI11" i="10"/>
  <c r="BI4" i="10"/>
  <c r="BI31" i="10"/>
  <c r="BO46" i="10"/>
  <c r="BI24" i="10"/>
  <c r="BO28" i="10"/>
  <c r="BO45" i="10"/>
  <c r="BO15" i="10"/>
  <c r="BI36" i="10"/>
  <c r="BO42" i="10"/>
  <c r="BI42" i="10"/>
  <c r="BI13" i="10"/>
  <c r="BI3" i="10"/>
  <c r="BO38" i="10"/>
  <c r="BI14" i="10"/>
  <c r="BI46" i="10"/>
  <c r="BI28" i="10"/>
  <c r="BO9" i="10"/>
  <c r="BI35" i="10"/>
  <c r="BO32" i="10"/>
  <c r="BO37" i="10"/>
  <c r="BI15" i="10"/>
  <c r="BO11" i="10"/>
  <c r="BI6" i="10"/>
  <c r="BO16" i="10"/>
  <c r="BO14" i="10"/>
  <c r="BO36" i="10"/>
  <c r="BI47" i="10"/>
  <c r="BO10" i="10"/>
  <c r="BI43" i="10"/>
  <c r="BO35" i="10"/>
  <c r="BI26" i="10"/>
  <c r="BI44" i="10"/>
  <c r="BO4" i="10"/>
  <c r="BI23" i="10"/>
  <c r="BI17" i="10"/>
  <c r="BO31" i="10"/>
  <c r="BO44" i="10"/>
  <c r="BI12" i="10"/>
  <c r="BI5" i="10"/>
  <c r="BI7" i="10"/>
  <c r="AB137" i="9"/>
  <c r="Z156" i="9"/>
  <c r="X156" i="9"/>
  <c r="W156" i="9"/>
  <c r="AB138" i="9"/>
  <c r="Z145" i="9"/>
  <c r="AB143" i="9"/>
  <c r="AB141" i="9"/>
  <c r="AB139" i="9"/>
  <c r="Y145" i="9"/>
  <c r="W145" i="9"/>
  <c r="X35" i="9"/>
  <c r="AB142" i="9"/>
  <c r="X145" i="9"/>
  <c r="Z35" i="9"/>
  <c r="W35" i="9"/>
  <c r="BH8" i="10"/>
  <c r="BL24" i="10"/>
  <c r="BG22" i="10"/>
  <c r="BH21" i="10"/>
  <c r="EJ14" i="10" l="1"/>
  <c r="EJ15" i="10"/>
  <c r="BI22" i="10"/>
  <c r="BO24" i="10"/>
  <c r="BI21" i="10"/>
  <c r="BI8" i="10"/>
  <c r="FO8" i="1"/>
  <c r="EJ16" i="10" l="1"/>
  <c r="T165" i="9"/>
  <c r="T12" i="9"/>
  <c r="T82" i="9"/>
  <c r="T63" i="9"/>
  <c r="T187" i="9"/>
  <c r="T183" i="9"/>
  <c r="T109" i="9"/>
  <c r="T78" i="9"/>
  <c r="T178" i="9"/>
  <c r="T51" i="9"/>
  <c r="T47" i="9"/>
  <c r="T61" i="9" l="1"/>
  <c r="QD598" i="1" l="1"/>
  <c r="FZ599" i="1"/>
  <c r="EG600" i="1"/>
  <c r="HR601" i="1"/>
  <c r="PI600" i="1"/>
  <c r="OM600" i="1"/>
  <c r="MP600" i="1"/>
  <c r="LD600" i="1"/>
  <c r="JI600" i="1"/>
  <c r="IA600" i="1"/>
  <c r="GX600" i="1"/>
  <c r="GD600" i="1"/>
  <c r="FJ600" i="1"/>
  <c r="EB600" i="1"/>
  <c r="CV600" i="1"/>
  <c r="CF600" i="1"/>
  <c r="NS600" i="1"/>
  <c r="NE600" i="1"/>
  <c r="MK600" i="1"/>
  <c r="LR600" i="1"/>
  <c r="KD600" i="1"/>
  <c r="IP600" i="1"/>
  <c r="HL600" i="1"/>
  <c r="FV600" i="1"/>
  <c r="ER600" i="1"/>
  <c r="DZ600" i="1"/>
  <c r="DH600" i="1"/>
  <c r="AK600" i="1"/>
  <c r="V600" i="1"/>
  <c r="PI599" i="1"/>
  <c r="OV599" i="1"/>
  <c r="OF599" i="1"/>
  <c r="ND599" i="1"/>
  <c r="MP599" i="1"/>
  <c r="MA599" i="1"/>
  <c r="LL599" i="1"/>
  <c r="KW599" i="1"/>
  <c r="KJ599" i="1"/>
  <c r="JZ599" i="1"/>
  <c r="JN599" i="1"/>
  <c r="JC599" i="1"/>
  <c r="OX600" i="1"/>
  <c r="OF600" i="1"/>
  <c r="LA600" i="1"/>
  <c r="IM600" i="1"/>
  <c r="HX600" i="1"/>
  <c r="HJ600" i="1"/>
  <c r="EP600" i="1"/>
  <c r="CS600" i="1"/>
  <c r="BY600" i="1"/>
  <c r="BK600" i="1"/>
  <c r="AW600" i="1"/>
  <c r="AG600" i="1"/>
  <c r="U600" i="1"/>
  <c r="D600" i="1"/>
  <c r="PG599" i="1"/>
  <c r="NN599" i="1"/>
  <c r="MO599" i="1"/>
  <c r="LY599" i="1"/>
  <c r="LJ599" i="1"/>
  <c r="KU599" i="1"/>
  <c r="KI599" i="1"/>
  <c r="JX599" i="1"/>
  <c r="JB599" i="1"/>
  <c r="IP599" i="1"/>
  <c r="IF599" i="1"/>
  <c r="HV599" i="1"/>
  <c r="HL599" i="1"/>
  <c r="HA599" i="1"/>
  <c r="DZ599" i="1"/>
  <c r="DH599" i="1"/>
  <c r="CV599" i="1"/>
  <c r="CG599" i="1"/>
  <c r="BS599" i="1"/>
  <c r="AN599" i="1"/>
  <c r="AB599" i="1"/>
  <c r="PO598" i="1"/>
  <c r="PE598" i="1"/>
  <c r="OB598" i="1"/>
  <c r="NL598" i="1"/>
  <c r="MZ598" i="1"/>
  <c r="MZ600" i="1" s="1"/>
  <c r="LU598" i="1"/>
  <c r="OV600" i="1"/>
  <c r="NN600" i="1"/>
  <c r="NA600" i="1"/>
  <c r="MH600" i="1"/>
  <c r="JU600" i="1"/>
  <c r="JC600" i="1"/>
  <c r="HW600" i="1"/>
  <c r="GR600" i="1"/>
  <c r="FR600" i="1"/>
  <c r="FD600" i="1"/>
  <c r="DX600" i="1"/>
  <c r="DE600" i="1"/>
  <c r="CR600" i="1"/>
  <c r="BJ600" i="1"/>
  <c r="AF600" i="1"/>
  <c r="Q600" i="1"/>
  <c r="PF599" i="1"/>
  <c r="OQ599" i="1"/>
  <c r="OC599" i="1"/>
  <c r="NA599" i="1"/>
  <c r="MK599" i="1"/>
  <c r="LW599" i="1"/>
  <c r="LI599" i="1"/>
  <c r="KG599" i="1"/>
  <c r="JK599" i="1"/>
  <c r="IO599" i="1"/>
  <c r="IE599" i="1"/>
  <c r="HU599" i="1"/>
  <c r="HJ599" i="1"/>
  <c r="GO599" i="1"/>
  <c r="GD599" i="1"/>
  <c r="OC600" i="1"/>
  <c r="MD600" i="1"/>
  <c r="LL600" i="1"/>
  <c r="JP600" i="1"/>
  <c r="JB600" i="1"/>
  <c r="IJ600" i="1"/>
  <c r="HG600" i="1"/>
  <c r="EJ600" i="1"/>
  <c r="DQ600" i="1"/>
  <c r="DC600" i="1"/>
  <c r="BV600" i="1"/>
  <c r="BI600" i="1"/>
  <c r="AT600" i="1"/>
  <c r="AB600" i="1"/>
  <c r="PO599" i="1"/>
  <c r="PE599" i="1"/>
  <c r="OB599" i="1"/>
  <c r="NL599" i="1"/>
  <c r="MZ599" i="1"/>
  <c r="LU599" i="1"/>
  <c r="LH599" i="1"/>
  <c r="JU599" i="1"/>
  <c r="JJ599" i="1"/>
  <c r="IY599" i="1"/>
  <c r="IN599" i="1"/>
  <c r="ID599" i="1"/>
  <c r="GX599" i="1"/>
  <c r="GN599" i="1"/>
  <c r="GC599" i="1"/>
  <c r="OQ600" i="1"/>
  <c r="OB600" i="1"/>
  <c r="NL600" i="1"/>
  <c r="MW600" i="1"/>
  <c r="LJ600" i="1"/>
  <c r="KO600" i="1"/>
  <c r="HR600" i="1"/>
  <c r="HC600" i="1"/>
  <c r="GO600" i="1"/>
  <c r="FN600" i="1"/>
  <c r="FA600" i="1"/>
  <c r="DB600" i="1"/>
  <c r="CJ600" i="1"/>
  <c r="BU600" i="1"/>
  <c r="BH600" i="1"/>
  <c r="AS600" i="1"/>
  <c r="PA599" i="1"/>
  <c r="ON599" i="1"/>
  <c r="OA599" i="1"/>
  <c r="MH599" i="1"/>
  <c r="LD599" i="1"/>
  <c r="KO599" i="1"/>
  <c r="KD599" i="1"/>
  <c r="JT599" i="1"/>
  <c r="JI599" i="1"/>
  <c r="IM599" i="1"/>
  <c r="HR599" i="1"/>
  <c r="HG599" i="1"/>
  <c r="GW599" i="1"/>
  <c r="GM599" i="1"/>
  <c r="GA599" i="1"/>
  <c r="FK599" i="1"/>
  <c r="EU599" i="1"/>
  <c r="EG599" i="1"/>
  <c r="DQ599" i="1"/>
  <c r="DD599" i="1"/>
  <c r="CR599" i="1"/>
  <c r="BY599" i="1"/>
  <c r="BK599" i="1"/>
  <c r="AW599" i="1"/>
  <c r="AJ599" i="1"/>
  <c r="PL598" i="1"/>
  <c r="OX598" i="1"/>
  <c r="MS598" i="1"/>
  <c r="MD598" i="1"/>
  <c r="LA598" i="1"/>
  <c r="KL598" i="1"/>
  <c r="OA600" i="1"/>
  <c r="LI600" i="1"/>
  <c r="IG600" i="1"/>
  <c r="M600" i="1"/>
  <c r="OW599" i="1"/>
  <c r="LR599" i="1"/>
  <c r="KK599" i="1"/>
  <c r="JF599" i="1"/>
  <c r="HN599" i="1"/>
  <c r="EA599" i="1"/>
  <c r="DE599" i="1"/>
  <c r="AH599" i="1"/>
  <c r="Q599" i="1"/>
  <c r="OV598" i="1"/>
  <c r="OC598" i="1"/>
  <c r="MP598" i="1"/>
  <c r="LW598" i="1"/>
  <c r="LD598" i="1"/>
  <c r="KB598" i="1"/>
  <c r="JR598" i="1"/>
  <c r="JF598" i="1"/>
  <c r="IT598" i="1"/>
  <c r="IJ598" i="1"/>
  <c r="HO598" i="1"/>
  <c r="HE598" i="1"/>
  <c r="GK598" i="1"/>
  <c r="FV598" i="1"/>
  <c r="ER598" i="1"/>
  <c r="ED598" i="1"/>
  <c r="DN598" i="1"/>
  <c r="DB598" i="1"/>
  <c r="BV598" i="1"/>
  <c r="BI598" i="1"/>
  <c r="AT598" i="1"/>
  <c r="AH598" i="1"/>
  <c r="V598" i="1"/>
  <c r="LH600" i="1"/>
  <c r="FK600" i="1"/>
  <c r="BD600" i="1"/>
  <c r="OM599" i="1"/>
  <c r="NE599" i="1"/>
  <c r="KC599" i="1"/>
  <c r="IG599" i="1"/>
  <c r="GR599" i="1"/>
  <c r="FR599" i="1"/>
  <c r="ER599" i="1"/>
  <c r="DC599" i="1"/>
  <c r="CJ599" i="1"/>
  <c r="BN599" i="1"/>
  <c r="AG599" i="1"/>
  <c r="N599" i="1"/>
  <c r="OA598" i="1"/>
  <c r="NE598" i="1"/>
  <c r="MO598" i="1"/>
  <c r="KK598" i="1"/>
  <c r="KA598" i="1"/>
  <c r="JP598" i="1"/>
  <c r="IS598" i="1"/>
  <c r="HX598" i="1"/>
  <c r="HN598" i="1"/>
  <c r="HD598" i="1"/>
  <c r="GJ598" i="1"/>
  <c r="EP598" i="1"/>
  <c r="EB598" i="1"/>
  <c r="CJ598" i="1"/>
  <c r="BU598" i="1"/>
  <c r="BH598" i="1"/>
  <c r="AS598" i="1"/>
  <c r="AG598" i="1"/>
  <c r="U598" i="1"/>
  <c r="D598" i="1"/>
  <c r="AR600" i="1"/>
  <c r="MW599" i="1"/>
  <c r="KB599" i="1"/>
  <c r="IU599" i="1"/>
  <c r="IA599" i="1"/>
  <c r="HF599" i="1"/>
  <c r="GL599" i="1"/>
  <c r="FN599" i="1"/>
  <c r="EP599" i="1"/>
  <c r="DX599" i="1"/>
  <c r="DB599" i="1"/>
  <c r="AT599" i="1"/>
  <c r="AF599" i="1"/>
  <c r="M599" i="1"/>
  <c r="PI598" i="1"/>
  <c r="OQ598" i="1"/>
  <c r="ND598" i="1"/>
  <c r="ND600" i="1" s="1"/>
  <c r="MK598" i="1"/>
  <c r="LR598" i="1"/>
  <c r="KY598" i="1"/>
  <c r="KJ598" i="1"/>
  <c r="JZ598" i="1"/>
  <c r="JN598" i="1"/>
  <c r="JC598" i="1"/>
  <c r="IG598" i="1"/>
  <c r="HW598" i="1"/>
  <c r="HC598" i="1"/>
  <c r="GR598" i="1"/>
  <c r="GH598" i="1"/>
  <c r="FR598" i="1"/>
  <c r="FD598" i="1"/>
  <c r="EO598" i="1"/>
  <c r="EA598" i="1"/>
  <c r="BG598" i="1"/>
  <c r="AR598" i="1"/>
  <c r="AF598" i="1"/>
  <c r="Q598" i="1"/>
  <c r="KL600" i="1"/>
  <c r="HO600" i="1"/>
  <c r="EU600" i="1"/>
  <c r="CG600" i="1"/>
  <c r="AN600" i="1"/>
  <c r="OJ599" i="1"/>
  <c r="MS599" i="1"/>
  <c r="KA599" i="1"/>
  <c r="IT599" i="1"/>
  <c r="HE599" i="1"/>
  <c r="GK599" i="1"/>
  <c r="FJ599" i="1"/>
  <c r="EO599" i="1"/>
  <c r="CF599" i="1"/>
  <c r="BJ599" i="1"/>
  <c r="AS599" i="1"/>
  <c r="PG598" i="1"/>
  <c r="ON598" i="1"/>
  <c r="NS598" i="1"/>
  <c r="MH598" i="1"/>
  <c r="KW598" i="1"/>
  <c r="KI598" i="1"/>
  <c r="JX598" i="1"/>
  <c r="JB598" i="1"/>
  <c r="IP598" i="1"/>
  <c r="IF598" i="1"/>
  <c r="HV598" i="1"/>
  <c r="HL598" i="1"/>
  <c r="HA598" i="1"/>
  <c r="DZ598" i="1"/>
  <c r="DH598" i="1"/>
  <c r="CV598" i="1"/>
  <c r="CG598" i="1"/>
  <c r="BS598" i="1"/>
  <c r="AN598" i="1"/>
  <c r="AB598" i="1"/>
  <c r="MS600" i="1"/>
  <c r="JK600" i="1"/>
  <c r="HA600" i="1"/>
  <c r="PL599" i="1"/>
  <c r="LA599" i="1"/>
  <c r="JS599" i="1"/>
  <c r="IS599" i="1"/>
  <c r="HX599" i="1"/>
  <c r="HD599" i="1"/>
  <c r="GJ599" i="1"/>
  <c r="EJ599" i="1"/>
  <c r="DN599" i="1"/>
  <c r="BI599" i="1"/>
  <c r="AR599" i="1"/>
  <c r="Y599" i="1"/>
  <c r="PF598" i="1"/>
  <c r="OM598" i="1"/>
  <c r="NA598" i="1"/>
  <c r="MG598" i="1"/>
  <c r="LL598" i="1"/>
  <c r="KG598" i="1"/>
  <c r="JK598" i="1"/>
  <c r="IO598" i="1"/>
  <c r="IE598" i="1"/>
  <c r="HU598" i="1"/>
  <c r="HJ598" i="1"/>
  <c r="GO598" i="1"/>
  <c r="GD598" i="1"/>
  <c r="FN598" i="1"/>
  <c r="FA598" i="1"/>
  <c r="EJ598" i="1"/>
  <c r="CF598" i="1"/>
  <c r="BN598" i="1"/>
  <c r="BD598" i="1"/>
  <c r="N598" i="1"/>
  <c r="N600" i="1" s="1"/>
  <c r="MA600" i="1"/>
  <c r="GH600" i="1"/>
  <c r="DN600" i="1"/>
  <c r="BN600" i="1"/>
  <c r="NS599" i="1"/>
  <c r="MD599" i="1"/>
  <c r="JP599" i="1"/>
  <c r="GV599" i="1"/>
  <c r="FD599" i="1"/>
  <c r="BV599" i="1"/>
  <c r="AK599" i="1"/>
  <c r="OF598" i="1"/>
  <c r="MW598" i="1"/>
  <c r="LI598" i="1"/>
  <c r="KD598" i="1"/>
  <c r="JI598" i="1"/>
  <c r="IM598" i="1"/>
  <c r="HR598" i="1"/>
  <c r="JJ600" i="1"/>
  <c r="ED600" i="1"/>
  <c r="BS600" i="1"/>
  <c r="Y600" i="1"/>
  <c r="MG599" i="1"/>
  <c r="KY599" i="1"/>
  <c r="JR599" i="1"/>
  <c r="HW599" i="1"/>
  <c r="HC599" i="1"/>
  <c r="GH599" i="1"/>
  <c r="EF599" i="1"/>
  <c r="BH599" i="1"/>
  <c r="D599" i="1"/>
  <c r="PA598" i="1"/>
  <c r="OJ598" i="1"/>
  <c r="NN598" i="1"/>
  <c r="LJ598" i="1"/>
  <c r="JU598" i="1"/>
  <c r="JJ598" i="1"/>
  <c r="IY598" i="1"/>
  <c r="IN598" i="1"/>
  <c r="ID598" i="1"/>
  <c r="GX598" i="1"/>
  <c r="GN598" i="1"/>
  <c r="GC598" i="1"/>
  <c r="DX598" i="1"/>
  <c r="DE598" i="1"/>
  <c r="CS598" i="1"/>
  <c r="AK598" i="1"/>
  <c r="Y598" i="1"/>
  <c r="M598" i="1"/>
  <c r="ED599" i="1"/>
  <c r="CS599" i="1"/>
  <c r="BG599" i="1"/>
  <c r="V599" i="1"/>
  <c r="MA598" i="1"/>
  <c r="JT598" i="1"/>
  <c r="HG598" i="1"/>
  <c r="CQ599" i="1"/>
  <c r="IU598" i="1"/>
  <c r="GL598" i="1"/>
  <c r="EF598" i="1"/>
  <c r="GA598" i="1"/>
  <c r="BK598" i="1"/>
  <c r="FA599" i="1"/>
  <c r="CR598" i="1"/>
  <c r="LU600" i="1"/>
  <c r="EB599" i="1"/>
  <c r="OW598" i="1"/>
  <c r="JS598" i="1"/>
  <c r="GV598" i="1"/>
  <c r="CQ598" i="1"/>
  <c r="IU600" i="1"/>
  <c r="GM598" i="1"/>
  <c r="EG598" i="1"/>
  <c r="IJ599" i="1"/>
  <c r="BU599" i="1"/>
  <c r="DQ598" i="1"/>
  <c r="FK598" i="1"/>
  <c r="EU598" i="1"/>
  <c r="BG600" i="1"/>
  <c r="HO599" i="1"/>
  <c r="BD599" i="1"/>
  <c r="LY598" i="1"/>
  <c r="IA598" i="1"/>
  <c r="BJ598" i="1"/>
  <c r="DD598" i="1"/>
  <c r="AI599" i="1"/>
  <c r="LH598" i="1"/>
  <c r="AW598" i="1"/>
  <c r="KC598" i="1"/>
  <c r="AJ598" i="1"/>
  <c r="AI598" i="1"/>
  <c r="KL599" i="1"/>
  <c r="BY598" i="1"/>
  <c r="OX599" i="1"/>
  <c r="FV599" i="1"/>
  <c r="U599" i="1"/>
  <c r="KO598" i="1"/>
  <c r="HF598" i="1"/>
  <c r="FJ598" i="1"/>
  <c r="DC598" i="1"/>
  <c r="ON600" i="1"/>
  <c r="GW598" i="1"/>
  <c r="K43" i="3"/>
  <c r="K42" i="3"/>
  <c r="M195" i="4"/>
  <c r="M194" i="4"/>
  <c r="M193" i="4"/>
  <c r="M192" i="4"/>
  <c r="M191" i="4"/>
  <c r="M197"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EG601" i="1" l="1"/>
  <c r="HR602" i="1"/>
  <c r="ND601" i="1"/>
  <c r="MZ601" i="1"/>
  <c r="I2" i="2"/>
  <c r="I27" i="3"/>
  <c r="I16" i="3"/>
  <c r="I40" i="3"/>
  <c r="I39" i="3"/>
  <c r="I38" i="3"/>
  <c r="I37" i="3"/>
  <c r="I36" i="3"/>
  <c r="I35" i="3"/>
  <c r="I34" i="3"/>
  <c r="I33" i="3"/>
  <c r="I32" i="3"/>
  <c r="I31" i="3"/>
  <c r="I30" i="3"/>
  <c r="I29" i="3"/>
  <c r="I28" i="3"/>
  <c r="I26" i="3"/>
  <c r="I25" i="3"/>
  <c r="I24" i="3"/>
  <c r="I23" i="3"/>
  <c r="I22" i="3"/>
  <c r="I21" i="3"/>
  <c r="I20" i="3"/>
  <c r="I19" i="3"/>
  <c r="I18" i="3"/>
  <c r="I17" i="3"/>
  <c r="I15" i="3"/>
  <c r="I14" i="3"/>
  <c r="I13" i="3"/>
  <c r="I12" i="3"/>
  <c r="I11" i="3"/>
  <c r="I10" i="3"/>
  <c r="I9" i="3"/>
  <c r="I8" i="3"/>
  <c r="I7" i="3"/>
  <c r="I6" i="3"/>
  <c r="I5" i="3"/>
  <c r="I4" i="3"/>
  <c r="I3" i="3"/>
  <c r="I2" i="3"/>
  <c r="AJ194" i="3"/>
  <c r="AJ193" i="3"/>
  <c r="AJ192" i="3"/>
  <c r="AJ191" i="3"/>
  <c r="AJ190" i="3"/>
  <c r="AJ189" i="3"/>
  <c r="AJ188" i="3"/>
  <c r="AJ187" i="3"/>
  <c r="AJ186" i="3"/>
  <c r="AJ185" i="3"/>
  <c r="AJ184" i="3"/>
  <c r="AJ183" i="3"/>
  <c r="AJ182" i="3"/>
  <c r="AJ181" i="3"/>
  <c r="AJ180" i="3"/>
  <c r="AJ179" i="3"/>
  <c r="AJ178" i="3"/>
  <c r="AJ177" i="3"/>
  <c r="AJ176" i="3"/>
  <c r="AJ175" i="3"/>
  <c r="AJ174" i="3"/>
  <c r="AJ173" i="3"/>
  <c r="AJ172" i="3"/>
  <c r="AJ171" i="3"/>
  <c r="AJ170" i="3"/>
  <c r="AJ169" i="3"/>
  <c r="AJ168" i="3"/>
  <c r="AJ167" i="3"/>
  <c r="AJ166" i="3"/>
  <c r="AJ165" i="3"/>
  <c r="AJ164" i="3"/>
  <c r="AJ163" i="3"/>
  <c r="AJ162" i="3"/>
  <c r="AJ161" i="3"/>
  <c r="AJ160" i="3"/>
  <c r="AJ159" i="3"/>
  <c r="AJ158" i="3"/>
  <c r="AJ157" i="3"/>
  <c r="AJ156" i="3"/>
  <c r="AJ155" i="3"/>
  <c r="AJ154" i="3"/>
  <c r="AJ153" i="3"/>
  <c r="AJ152" i="3"/>
  <c r="AJ151" i="3"/>
  <c r="AJ150" i="3"/>
  <c r="AJ149" i="3"/>
  <c r="AJ148" i="3"/>
  <c r="AJ147" i="3"/>
  <c r="AJ146" i="3"/>
  <c r="AJ145" i="3"/>
  <c r="AJ144" i="3"/>
  <c r="AJ143" i="3"/>
  <c r="AJ142" i="3"/>
  <c r="AJ141" i="3"/>
  <c r="AJ140" i="3"/>
  <c r="AJ139" i="3"/>
  <c r="AJ138" i="3"/>
  <c r="AJ137" i="3"/>
  <c r="AJ136" i="3"/>
  <c r="AJ135" i="3"/>
  <c r="AJ134" i="3"/>
  <c r="AJ133" i="3"/>
  <c r="AJ132" i="3"/>
  <c r="AJ131" i="3"/>
  <c r="AJ130" i="3"/>
  <c r="AJ129" i="3"/>
  <c r="AJ128" i="3"/>
  <c r="AJ127" i="3"/>
  <c r="AJ126" i="3"/>
  <c r="AJ125" i="3"/>
  <c r="AJ124" i="3"/>
  <c r="AJ123" i="3"/>
  <c r="AJ122" i="3"/>
  <c r="AJ121" i="3"/>
  <c r="AJ120" i="3"/>
  <c r="AJ119" i="3"/>
  <c r="AJ118" i="3"/>
  <c r="AJ117" i="3"/>
  <c r="AJ116" i="3"/>
  <c r="AJ115" i="3"/>
  <c r="AJ114" i="3"/>
  <c r="AJ113" i="3"/>
  <c r="AJ112" i="3"/>
  <c r="AJ111" i="3"/>
  <c r="AJ110" i="3"/>
  <c r="AJ109" i="3"/>
  <c r="AJ108" i="3"/>
  <c r="AJ107" i="3"/>
  <c r="AJ106" i="3"/>
  <c r="AJ105" i="3"/>
  <c r="AJ104" i="3"/>
  <c r="AJ103" i="3"/>
  <c r="AJ102" i="3"/>
  <c r="AJ101" i="3"/>
  <c r="AJ100" i="3"/>
  <c r="AJ99" i="3"/>
  <c r="AJ98" i="3"/>
  <c r="AJ97" i="3"/>
  <c r="AJ96" i="3"/>
  <c r="AJ95" i="3"/>
  <c r="AJ94" i="3"/>
  <c r="AJ93" i="3"/>
  <c r="AJ92" i="3"/>
  <c r="AJ91" i="3"/>
  <c r="AJ90" i="3"/>
  <c r="AJ89" i="3"/>
  <c r="AJ88" i="3"/>
  <c r="AJ87" i="3"/>
  <c r="AJ86" i="3"/>
  <c r="AJ85" i="3"/>
  <c r="AJ84" i="3"/>
  <c r="AJ83" i="3"/>
  <c r="AJ82" i="3"/>
  <c r="AJ81" i="3"/>
  <c r="AJ80" i="3"/>
  <c r="AJ79" i="3"/>
  <c r="AJ78" i="3"/>
  <c r="AJ77" i="3"/>
  <c r="AJ76" i="3"/>
  <c r="AJ75" i="3"/>
  <c r="AJ74" i="3"/>
  <c r="AJ73" i="3"/>
  <c r="AJ72" i="3"/>
  <c r="AJ71" i="3"/>
  <c r="AJ70" i="3"/>
  <c r="AJ69" i="3"/>
  <c r="AJ68" i="3"/>
  <c r="AJ67" i="3"/>
  <c r="AJ66" i="3"/>
  <c r="AJ65" i="3"/>
  <c r="AJ64" i="3"/>
  <c r="AJ63" i="3"/>
  <c r="AJ62" i="3"/>
  <c r="AJ61" i="3"/>
  <c r="AJ60" i="3"/>
  <c r="AJ59" i="3"/>
  <c r="AJ58" i="3"/>
  <c r="AJ57" i="3"/>
  <c r="AJ56" i="3"/>
  <c r="AJ55" i="3"/>
  <c r="AJ54" i="3"/>
  <c r="AJ53" i="3"/>
  <c r="AJ52" i="3"/>
  <c r="AJ51" i="3"/>
  <c r="AJ50" i="3"/>
  <c r="AJ49" i="3"/>
  <c r="AJ48" i="3"/>
  <c r="AJ47" i="3"/>
  <c r="AJ46" i="3"/>
  <c r="AJ45" i="3"/>
  <c r="AJ44" i="3"/>
  <c r="AJ43" i="3"/>
  <c r="AJ42" i="3"/>
  <c r="AJ41" i="3"/>
  <c r="AJ40" i="3"/>
  <c r="AA40" i="3"/>
  <c r="U40" i="3"/>
  <c r="AJ39" i="3"/>
  <c r="AA39" i="3"/>
  <c r="U39" i="3"/>
  <c r="AJ38" i="3"/>
  <c r="AA38" i="3"/>
  <c r="U38" i="3"/>
  <c r="O38" i="3"/>
  <c r="AJ37" i="3"/>
  <c r="AA37" i="3"/>
  <c r="U37" i="3"/>
  <c r="O37" i="3"/>
  <c r="AJ36" i="3"/>
  <c r="AA36" i="3"/>
  <c r="U36" i="3"/>
  <c r="O36" i="3"/>
  <c r="AJ35" i="3"/>
  <c r="AA35" i="3"/>
  <c r="U35" i="3"/>
  <c r="O35" i="3"/>
  <c r="AJ34" i="3"/>
  <c r="AA34" i="3"/>
  <c r="U34" i="3"/>
  <c r="O34" i="3"/>
  <c r="AJ33" i="3"/>
  <c r="AA33" i="3"/>
  <c r="U33" i="3"/>
  <c r="O33" i="3"/>
  <c r="AJ32" i="3"/>
  <c r="AA32" i="3"/>
  <c r="U32" i="3"/>
  <c r="O32" i="3"/>
  <c r="AJ31" i="3"/>
  <c r="AA31" i="3"/>
  <c r="U31" i="3"/>
  <c r="O31" i="3"/>
  <c r="AJ30" i="3"/>
  <c r="AA30" i="3"/>
  <c r="U30" i="3"/>
  <c r="O30" i="3"/>
  <c r="AJ29" i="3"/>
  <c r="AA29" i="3"/>
  <c r="U29" i="3"/>
  <c r="O29" i="3"/>
  <c r="AJ28" i="3"/>
  <c r="AA28" i="3"/>
  <c r="U28" i="3"/>
  <c r="O28" i="3"/>
  <c r="AJ27" i="3"/>
  <c r="AA27" i="3"/>
  <c r="U27" i="3"/>
  <c r="O27" i="3"/>
  <c r="AJ26" i="3"/>
  <c r="AA26" i="3"/>
  <c r="U26" i="3"/>
  <c r="O26" i="3"/>
  <c r="AJ25" i="3"/>
  <c r="AA25" i="3"/>
  <c r="U25" i="3"/>
  <c r="O25" i="3"/>
  <c r="AJ24" i="3"/>
  <c r="AA24" i="3"/>
  <c r="U24" i="3"/>
  <c r="O24" i="3"/>
  <c r="AJ23" i="3"/>
  <c r="AA23" i="3"/>
  <c r="U23" i="3"/>
  <c r="O23" i="3"/>
  <c r="AJ22" i="3"/>
  <c r="AA22" i="3"/>
  <c r="U22" i="3"/>
  <c r="O22" i="3"/>
  <c r="AJ21" i="3"/>
  <c r="AA21" i="3"/>
  <c r="U21" i="3"/>
  <c r="O21" i="3"/>
  <c r="AJ20" i="3"/>
  <c r="AA20" i="3"/>
  <c r="U20" i="3"/>
  <c r="O20" i="3"/>
  <c r="AJ19" i="3"/>
  <c r="AA19" i="3"/>
  <c r="U19" i="3"/>
  <c r="O19" i="3"/>
  <c r="AJ18" i="3"/>
  <c r="AA18" i="3"/>
  <c r="U18" i="3"/>
  <c r="O18" i="3"/>
  <c r="AJ17" i="3"/>
  <c r="AA17" i="3"/>
  <c r="U17" i="3"/>
  <c r="O17" i="3"/>
  <c r="AJ16" i="3"/>
  <c r="AA16" i="3"/>
  <c r="U16" i="3"/>
  <c r="O16" i="3"/>
  <c r="AJ15" i="3"/>
  <c r="AA15" i="3"/>
  <c r="U15" i="3"/>
  <c r="O15" i="3"/>
  <c r="AJ14" i="3"/>
  <c r="AA14" i="3"/>
  <c r="U14" i="3"/>
  <c r="O14" i="3"/>
  <c r="AJ13" i="3"/>
  <c r="AA13" i="3"/>
  <c r="U13" i="3"/>
  <c r="O13" i="3"/>
  <c r="AJ12" i="3"/>
  <c r="AA12" i="3"/>
  <c r="U12" i="3"/>
  <c r="O12" i="3"/>
  <c r="AJ11" i="3"/>
  <c r="AA11" i="3"/>
  <c r="U11" i="3"/>
  <c r="O11" i="3"/>
  <c r="AJ10" i="3"/>
  <c r="AA10" i="3"/>
  <c r="U10" i="3"/>
  <c r="O10" i="3"/>
  <c r="AJ9" i="3"/>
  <c r="AA9" i="3"/>
  <c r="U9" i="3"/>
  <c r="O9" i="3"/>
  <c r="AJ8" i="3"/>
  <c r="AA8" i="3"/>
  <c r="U8" i="3"/>
  <c r="O8" i="3"/>
  <c r="AJ7" i="3"/>
  <c r="AA7" i="3"/>
  <c r="U7" i="3"/>
  <c r="O7" i="3"/>
  <c r="AJ6" i="3"/>
  <c r="AA6" i="3"/>
  <c r="U6" i="3"/>
  <c r="O6" i="3"/>
  <c r="AJ5" i="3"/>
  <c r="AA5" i="3"/>
  <c r="U5" i="3"/>
  <c r="O5" i="3"/>
  <c r="AJ4" i="3"/>
  <c r="AA4" i="3"/>
  <c r="U4" i="3"/>
  <c r="O4" i="3"/>
  <c r="AJ3" i="3"/>
  <c r="AA3" i="3"/>
  <c r="U3" i="3"/>
  <c r="O3" i="3"/>
  <c r="AJ2" i="3"/>
  <c r="AA2" i="3"/>
  <c r="U2" i="3"/>
  <c r="O2" i="3"/>
  <c r="I5" i="2" l="1"/>
  <c r="C2" i="2"/>
  <c r="I3" i="2"/>
  <c r="F194" i="3"/>
  <c r="F19" i="3"/>
  <c r="F43" i="3"/>
  <c r="F67" i="3"/>
  <c r="F99" i="3"/>
  <c r="F123" i="3"/>
  <c r="F131" i="3"/>
  <c r="F155" i="3"/>
  <c r="F195" i="3"/>
  <c r="F4" i="3"/>
  <c r="F12" i="3"/>
  <c r="F20" i="3"/>
  <c r="F28" i="3"/>
  <c r="F36" i="3"/>
  <c r="F44" i="3"/>
  <c r="F52" i="3"/>
  <c r="F60" i="3"/>
  <c r="F68" i="3"/>
  <c r="F76" i="3"/>
  <c r="F84" i="3"/>
  <c r="F92" i="3"/>
  <c r="F100" i="3"/>
  <c r="F108" i="3"/>
  <c r="F116" i="3"/>
  <c r="F124" i="3"/>
  <c r="F132" i="3"/>
  <c r="F140" i="3"/>
  <c r="F148" i="3"/>
  <c r="F156" i="3"/>
  <c r="F164" i="3"/>
  <c r="F172" i="3"/>
  <c r="F180" i="3"/>
  <c r="F188" i="3"/>
  <c r="F196" i="3"/>
  <c r="F3" i="3"/>
  <c r="F35" i="3"/>
  <c r="F59" i="3"/>
  <c r="F83" i="3"/>
  <c r="F115" i="3"/>
  <c r="F139" i="3"/>
  <c r="F171" i="3"/>
  <c r="F187" i="3"/>
  <c r="F5" i="3"/>
  <c r="F13" i="3"/>
  <c r="F21" i="3"/>
  <c r="F29" i="3"/>
  <c r="F37" i="3"/>
  <c r="F45" i="3"/>
  <c r="F53" i="3"/>
  <c r="F61" i="3"/>
  <c r="F69" i="3"/>
  <c r="F77" i="3"/>
  <c r="F85" i="3"/>
  <c r="F93" i="3"/>
  <c r="F101" i="3"/>
  <c r="F109" i="3"/>
  <c r="F117" i="3"/>
  <c r="F125" i="3"/>
  <c r="F133" i="3"/>
  <c r="F141" i="3"/>
  <c r="F149" i="3"/>
  <c r="F157" i="3"/>
  <c r="F165" i="3"/>
  <c r="F173" i="3"/>
  <c r="F181" i="3"/>
  <c r="F189" i="3"/>
  <c r="F197" i="3"/>
  <c r="F11" i="3"/>
  <c r="F27" i="3"/>
  <c r="F51" i="3"/>
  <c r="F75" i="3"/>
  <c r="F91" i="3"/>
  <c r="F107" i="3"/>
  <c r="F147" i="3"/>
  <c r="F163" i="3"/>
  <c r="F179" i="3"/>
  <c r="F6" i="3"/>
  <c r="F14" i="3"/>
  <c r="F22" i="3"/>
  <c r="F30" i="3"/>
  <c r="F38" i="3"/>
  <c r="F46" i="3"/>
  <c r="F54" i="3"/>
  <c r="F62" i="3"/>
  <c r="F70" i="3"/>
  <c r="F78" i="3"/>
  <c r="F86" i="3"/>
  <c r="F94" i="3"/>
  <c r="F102" i="3"/>
  <c r="F110" i="3"/>
  <c r="F118" i="3"/>
  <c r="F126" i="3"/>
  <c r="F134" i="3"/>
  <c r="F142" i="3"/>
  <c r="F150" i="3"/>
  <c r="F158" i="3"/>
  <c r="F166" i="3"/>
  <c r="F174" i="3"/>
  <c r="F182" i="3"/>
  <c r="F190" i="3"/>
  <c r="F198" i="3"/>
  <c r="F7" i="3"/>
  <c r="F15" i="3"/>
  <c r="F23" i="3"/>
  <c r="F31" i="3"/>
  <c r="F39" i="3"/>
  <c r="F47" i="3"/>
  <c r="F55" i="3"/>
  <c r="F63" i="3"/>
  <c r="F71" i="3"/>
  <c r="F79" i="3"/>
  <c r="F87" i="3"/>
  <c r="F95" i="3"/>
  <c r="F103" i="3"/>
  <c r="F111" i="3"/>
  <c r="F119" i="3"/>
  <c r="F127" i="3"/>
  <c r="F135" i="3"/>
  <c r="F143" i="3"/>
  <c r="F151" i="3"/>
  <c r="F159" i="3"/>
  <c r="F167" i="3"/>
  <c r="F175" i="3"/>
  <c r="F183" i="3"/>
  <c r="F191" i="3"/>
  <c r="F199" i="3"/>
  <c r="F8" i="3"/>
  <c r="F16" i="3"/>
  <c r="F24" i="3"/>
  <c r="F32" i="3"/>
  <c r="F40" i="3"/>
  <c r="F48" i="3"/>
  <c r="F56" i="3"/>
  <c r="F64" i="3"/>
  <c r="F72" i="3"/>
  <c r="F80" i="3"/>
  <c r="F88" i="3"/>
  <c r="F96" i="3"/>
  <c r="F104" i="3"/>
  <c r="F112" i="3"/>
  <c r="F120" i="3"/>
  <c r="F128" i="3"/>
  <c r="F136" i="3"/>
  <c r="F144" i="3"/>
  <c r="F152" i="3"/>
  <c r="F160" i="3"/>
  <c r="F168" i="3"/>
  <c r="F176" i="3"/>
  <c r="F184" i="3"/>
  <c r="F192" i="3"/>
  <c r="F9" i="3"/>
  <c r="F17" i="3"/>
  <c r="F25" i="3"/>
  <c r="F33" i="3"/>
  <c r="F41" i="3"/>
  <c r="F49" i="3"/>
  <c r="F57" i="3"/>
  <c r="F65" i="3"/>
  <c r="F73" i="3"/>
  <c r="F81" i="3"/>
  <c r="F89" i="3"/>
  <c r="F97" i="3"/>
  <c r="F105" i="3"/>
  <c r="F113" i="3"/>
  <c r="F121" i="3"/>
  <c r="F129" i="3"/>
  <c r="F137" i="3"/>
  <c r="F145" i="3"/>
  <c r="F153" i="3"/>
  <c r="F161" i="3"/>
  <c r="F169" i="3"/>
  <c r="F177" i="3"/>
  <c r="F185" i="3"/>
  <c r="F193" i="3"/>
  <c r="F2" i="3"/>
  <c r="F10" i="3"/>
  <c r="F18" i="3"/>
  <c r="F26" i="3"/>
  <c r="F34" i="3"/>
  <c r="F42" i="3"/>
  <c r="F50" i="3"/>
  <c r="F58" i="3"/>
  <c r="F66" i="3"/>
  <c r="F74" i="3"/>
  <c r="F82" i="3"/>
  <c r="F90" i="3"/>
  <c r="F98" i="3"/>
  <c r="F106" i="3"/>
  <c r="F114" i="3"/>
  <c r="F122" i="3"/>
  <c r="F130" i="3"/>
  <c r="F138" i="3"/>
  <c r="F146" i="3"/>
  <c r="F154" i="3"/>
  <c r="F162" i="3"/>
  <c r="F170" i="3"/>
  <c r="F178" i="3"/>
  <c r="F186" i="3"/>
  <c r="D441" i="2" l="1"/>
  <c r="D440" i="2"/>
  <c r="D443" i="2"/>
  <c r="D437" i="2"/>
  <c r="D439" i="2"/>
  <c r="D438" i="2"/>
  <c r="D435" i="2"/>
  <c r="D442" i="2"/>
  <c r="D436" i="2"/>
  <c r="D434" i="2"/>
  <c r="D317" i="2"/>
  <c r="D325" i="2"/>
  <c r="D222" i="2"/>
  <c r="D134" i="2"/>
  <c r="D253" i="2"/>
  <c r="D69" i="2"/>
  <c r="D182" i="2"/>
  <c r="D118" i="2"/>
  <c r="D61" i="2"/>
  <c r="D429" i="2"/>
  <c r="D309" i="2"/>
  <c r="D230" i="2"/>
  <c r="D310" i="2"/>
  <c r="D374" i="2"/>
  <c r="D63" i="2"/>
  <c r="D127" i="2"/>
  <c r="D191" i="2"/>
  <c r="D255" i="2"/>
  <c r="D319" i="2"/>
  <c r="D383" i="2"/>
  <c r="D8" i="2"/>
  <c r="D280" i="2"/>
  <c r="D41" i="2"/>
  <c r="D105" i="2"/>
  <c r="D169" i="2"/>
  <c r="D233" i="2"/>
  <c r="D297" i="2"/>
  <c r="D361" i="2"/>
  <c r="D425" i="2"/>
  <c r="D192" i="2"/>
  <c r="D26" i="2"/>
  <c r="D90" i="2"/>
  <c r="D154" i="2"/>
  <c r="D218" i="2"/>
  <c r="D282" i="2"/>
  <c r="D70" i="2"/>
  <c r="D397" i="2"/>
  <c r="D261" i="2"/>
  <c r="D381" i="2"/>
  <c r="D133" i="2"/>
  <c r="D229" i="2"/>
  <c r="D150" i="2"/>
  <c r="D93" i="2"/>
  <c r="D30" i="2"/>
  <c r="D373" i="2"/>
  <c r="D254" i="2"/>
  <c r="D318" i="2"/>
  <c r="D382" i="2"/>
  <c r="D7" i="2"/>
  <c r="D71" i="2"/>
  <c r="D135" i="2"/>
  <c r="D199" i="2"/>
  <c r="D263" i="2"/>
  <c r="D327" i="2"/>
  <c r="D391" i="2"/>
  <c r="D48" i="2"/>
  <c r="D320" i="2"/>
  <c r="D49" i="2"/>
  <c r="D113" i="2"/>
  <c r="D177" i="2"/>
  <c r="D241" i="2"/>
  <c r="D305" i="2"/>
  <c r="D369" i="2"/>
  <c r="D232" i="2"/>
  <c r="D34" i="2"/>
  <c r="D98" i="2"/>
  <c r="D162" i="2"/>
  <c r="D226" i="2"/>
  <c r="D290" i="2"/>
  <c r="D77" i="2"/>
  <c r="D333" i="2"/>
  <c r="D21" i="2"/>
  <c r="D38" i="2"/>
  <c r="D117" i="2"/>
  <c r="D14" i="2"/>
  <c r="D341" i="2"/>
  <c r="D238" i="2"/>
  <c r="D157" i="2"/>
  <c r="D94" i="2"/>
  <c r="D166" i="2"/>
  <c r="D270" i="2"/>
  <c r="D334" i="2"/>
  <c r="D398" i="2"/>
  <c r="D23" i="2"/>
  <c r="D87" i="2"/>
  <c r="D151" i="2"/>
  <c r="D215" i="2"/>
  <c r="D279" i="2"/>
  <c r="D343" i="2"/>
  <c r="D407" i="2"/>
  <c r="D112" i="2"/>
  <c r="D65" i="2"/>
  <c r="D129" i="2"/>
  <c r="D193" i="2"/>
  <c r="D257" i="2"/>
  <c r="D321" i="2"/>
  <c r="D385" i="2"/>
  <c r="D24" i="2"/>
  <c r="D312" i="2"/>
  <c r="D50" i="2"/>
  <c r="D114" i="2"/>
  <c r="D178" i="2"/>
  <c r="D242" i="2"/>
  <c r="D306" i="2"/>
  <c r="D349" i="2"/>
  <c r="D102" i="2"/>
  <c r="D101" i="2"/>
  <c r="D46" i="2"/>
  <c r="D86" i="2"/>
  <c r="D245" i="2"/>
  <c r="D294" i="2"/>
  <c r="D406" i="2"/>
  <c r="D55" i="2"/>
  <c r="D167" i="2"/>
  <c r="D271" i="2"/>
  <c r="D367" i="2"/>
  <c r="D144" i="2"/>
  <c r="D33" i="2"/>
  <c r="D145" i="2"/>
  <c r="D249" i="2"/>
  <c r="D345" i="2"/>
  <c r="D64" i="2"/>
  <c r="D18" i="2"/>
  <c r="D130" i="2"/>
  <c r="D234" i="2"/>
  <c r="D330" i="2"/>
  <c r="D394" i="2"/>
  <c r="D40" i="2"/>
  <c r="D256" i="2"/>
  <c r="D19" i="2"/>
  <c r="D83" i="2"/>
  <c r="D147" i="2"/>
  <c r="D211" i="2"/>
  <c r="D275" i="2"/>
  <c r="D339" i="2"/>
  <c r="D403" i="2"/>
  <c r="D104" i="2"/>
  <c r="D344" i="2"/>
  <c r="D12" i="2"/>
  <c r="D76" i="2"/>
  <c r="D140" i="2"/>
  <c r="D204" i="2"/>
  <c r="D268" i="2"/>
  <c r="D332" i="2"/>
  <c r="D396" i="2"/>
  <c r="D149" i="2"/>
  <c r="D237" i="2"/>
  <c r="D53" i="2"/>
  <c r="D110" i="2"/>
  <c r="D293" i="2"/>
  <c r="D365" i="2"/>
  <c r="D190" i="2"/>
  <c r="D326" i="2"/>
  <c r="D422" i="2"/>
  <c r="D95" i="2"/>
  <c r="D183" i="2"/>
  <c r="D295" i="2"/>
  <c r="D399" i="2"/>
  <c r="D216" i="2"/>
  <c r="D73" i="2"/>
  <c r="D161" i="2"/>
  <c r="D273" i="2"/>
  <c r="D377" i="2"/>
  <c r="D128" i="2"/>
  <c r="D58" i="2"/>
  <c r="D146" i="2"/>
  <c r="D258" i="2"/>
  <c r="D346" i="2"/>
  <c r="D410" i="2"/>
  <c r="D88" i="2"/>
  <c r="D296" i="2"/>
  <c r="D35" i="2"/>
  <c r="D99" i="2"/>
  <c r="D163" i="2"/>
  <c r="D227" i="2"/>
  <c r="D291" i="2"/>
  <c r="D355" i="2"/>
  <c r="D419" i="2"/>
  <c r="D168" i="2"/>
  <c r="D384" i="2"/>
  <c r="D28" i="2"/>
  <c r="D92" i="2"/>
  <c r="D156" i="2"/>
  <c r="D220" i="2"/>
  <c r="D284" i="2"/>
  <c r="D348" i="2"/>
  <c r="D412" i="2"/>
  <c r="D173" i="2"/>
  <c r="D13" i="2"/>
  <c r="D189" i="2"/>
  <c r="D142" i="2"/>
  <c r="D357" i="2"/>
  <c r="D62" i="2"/>
  <c r="D198" i="2"/>
  <c r="D342" i="2"/>
  <c r="D430" i="2"/>
  <c r="D103" i="2"/>
  <c r="D207" i="2"/>
  <c r="D303" i="2"/>
  <c r="D415" i="2"/>
  <c r="D248" i="2"/>
  <c r="D81" i="2"/>
  <c r="D185" i="2"/>
  <c r="D281" i="2"/>
  <c r="D393" i="2"/>
  <c r="D160" i="2"/>
  <c r="D66" i="2"/>
  <c r="D170" i="2"/>
  <c r="D266" i="2"/>
  <c r="D354" i="2"/>
  <c r="D418" i="2"/>
  <c r="D120" i="2"/>
  <c r="D328" i="2"/>
  <c r="D43" i="2"/>
  <c r="D107" i="2"/>
  <c r="D171" i="2"/>
  <c r="D235" i="2"/>
  <c r="D299" i="2"/>
  <c r="D363" i="2"/>
  <c r="D427" i="2"/>
  <c r="D208" i="2"/>
  <c r="D392" i="2"/>
  <c r="D36" i="2"/>
  <c r="D100" i="2"/>
  <c r="D164" i="2"/>
  <c r="D228" i="2"/>
  <c r="D292" i="2"/>
  <c r="D356" i="2"/>
  <c r="D420" i="2"/>
  <c r="D389" i="2"/>
  <c r="D413" i="2"/>
  <c r="D197" i="2"/>
  <c r="D213" i="2"/>
  <c r="D350" i="2"/>
  <c r="D47" i="2"/>
  <c r="D231" i="2"/>
  <c r="D375" i="2"/>
  <c r="D17" i="2"/>
  <c r="D201" i="2"/>
  <c r="D337" i="2"/>
  <c r="D360" i="2"/>
  <c r="D138" i="2"/>
  <c r="D314" i="2"/>
  <c r="D426" i="2"/>
  <c r="D224" i="2"/>
  <c r="D59" i="2"/>
  <c r="D155" i="2"/>
  <c r="D259" i="2"/>
  <c r="D371" i="2"/>
  <c r="D72" i="2"/>
  <c r="D408" i="2"/>
  <c r="D84" i="2"/>
  <c r="D188" i="2"/>
  <c r="D300" i="2"/>
  <c r="D388" i="2"/>
  <c r="D400" i="2"/>
  <c r="D109" i="2"/>
  <c r="D5" i="2"/>
  <c r="D421" i="2"/>
  <c r="D246" i="2"/>
  <c r="D358" i="2"/>
  <c r="D79" i="2"/>
  <c r="D239" i="2"/>
  <c r="D423" i="2"/>
  <c r="D25" i="2"/>
  <c r="D209" i="2"/>
  <c r="D353" i="2"/>
  <c r="D432" i="2"/>
  <c r="D186" i="2"/>
  <c r="D322" i="2"/>
  <c r="D288" i="2"/>
  <c r="D67" i="2"/>
  <c r="D179" i="2"/>
  <c r="D267" i="2"/>
  <c r="D379" i="2"/>
  <c r="D136" i="2"/>
  <c r="D424" i="2"/>
  <c r="D108" i="2"/>
  <c r="D196" i="2"/>
  <c r="D308" i="2"/>
  <c r="D404" i="2"/>
  <c r="D32" i="2"/>
  <c r="D37" i="2"/>
  <c r="D214" i="2"/>
  <c r="D29" i="2"/>
  <c r="D174" i="2"/>
  <c r="D366" i="2"/>
  <c r="D111" i="2"/>
  <c r="D247" i="2"/>
  <c r="D431" i="2"/>
  <c r="D57" i="2"/>
  <c r="D217" i="2"/>
  <c r="D401" i="2"/>
  <c r="D10" i="2"/>
  <c r="D194" i="2"/>
  <c r="D338" i="2"/>
  <c r="D352" i="2"/>
  <c r="D75" i="2"/>
  <c r="D187" i="2"/>
  <c r="D283" i="2"/>
  <c r="D387" i="2"/>
  <c r="D240" i="2"/>
  <c r="D4" i="2"/>
  <c r="D116" i="2"/>
  <c r="D212" i="2"/>
  <c r="D316" i="2"/>
  <c r="D428" i="2"/>
  <c r="D45" i="2"/>
  <c r="D277" i="2"/>
  <c r="D262" i="2"/>
  <c r="D143" i="2"/>
  <c r="D80" i="2"/>
  <c r="D265" i="2"/>
  <c r="D417" i="2"/>
  <c r="D210" i="2"/>
  <c r="D56" i="2"/>
  <c r="D115" i="2"/>
  <c r="D315" i="2"/>
  <c r="D304" i="2"/>
  <c r="D132" i="2"/>
  <c r="D340" i="2"/>
  <c r="D165" i="2"/>
  <c r="D126" i="2"/>
  <c r="D175" i="2"/>
  <c r="D376" i="2"/>
  <c r="D96" i="2"/>
  <c r="D274" i="2"/>
  <c r="D27" i="2"/>
  <c r="D243" i="2"/>
  <c r="D60" i="2"/>
  <c r="D372" i="2"/>
  <c r="D285" i="2"/>
  <c r="D302" i="2"/>
  <c r="D359" i="2"/>
  <c r="D264" i="2"/>
  <c r="D402" i="2"/>
  <c r="D200" i="2"/>
  <c r="D251" i="2"/>
  <c r="D180" i="2"/>
  <c r="D181" i="2"/>
  <c r="D78" i="2"/>
  <c r="D125" i="2"/>
  <c r="D206" i="2"/>
  <c r="D390" i="2"/>
  <c r="D119" i="2"/>
  <c r="D287" i="2"/>
  <c r="D89" i="2"/>
  <c r="D225" i="2"/>
  <c r="D409" i="2"/>
  <c r="D42" i="2"/>
  <c r="D202" i="2"/>
  <c r="D362" i="2"/>
  <c r="D16" i="2"/>
  <c r="D416" i="2"/>
  <c r="D91" i="2"/>
  <c r="D195" i="2"/>
  <c r="D307" i="2"/>
  <c r="D395" i="2"/>
  <c r="D272" i="2"/>
  <c r="D20" i="2"/>
  <c r="D124" i="2"/>
  <c r="D236" i="2"/>
  <c r="D324" i="2"/>
  <c r="D141" i="2"/>
  <c r="D205" i="2"/>
  <c r="D414" i="2"/>
  <c r="D311" i="2"/>
  <c r="D97" i="2"/>
  <c r="D74" i="2"/>
  <c r="D370" i="2"/>
  <c r="D3" i="2"/>
  <c r="D203" i="2"/>
  <c r="D411" i="2"/>
  <c r="D44" i="2"/>
  <c r="D244" i="2"/>
  <c r="D85" i="2"/>
  <c r="D286" i="2"/>
  <c r="D351" i="2"/>
  <c r="D313" i="2"/>
  <c r="D106" i="2"/>
  <c r="D176" i="2"/>
  <c r="D131" i="2"/>
  <c r="D368" i="2"/>
  <c r="D172" i="2"/>
  <c r="D54" i="2"/>
  <c r="D39" i="2"/>
  <c r="D9" i="2"/>
  <c r="D329" i="2"/>
  <c r="D298" i="2"/>
  <c r="D51" i="2"/>
  <c r="D347" i="2"/>
  <c r="D276" i="2"/>
  <c r="D6" i="2"/>
  <c r="D269" i="2"/>
  <c r="D405" i="2"/>
  <c r="D301" i="2"/>
  <c r="D278" i="2"/>
  <c r="D15" i="2"/>
  <c r="D159" i="2"/>
  <c r="D335" i="2"/>
  <c r="D184" i="2"/>
  <c r="D121" i="2"/>
  <c r="D289" i="2"/>
  <c r="D82" i="2"/>
  <c r="D250" i="2"/>
  <c r="D378" i="2"/>
  <c r="D152" i="2"/>
  <c r="D11" i="2"/>
  <c r="D123" i="2"/>
  <c r="D219" i="2"/>
  <c r="D323" i="2"/>
  <c r="D336" i="2"/>
  <c r="D52" i="2"/>
  <c r="D148" i="2"/>
  <c r="D252" i="2"/>
  <c r="D364" i="2"/>
  <c r="D22" i="2"/>
  <c r="D31" i="2"/>
  <c r="D137" i="2"/>
  <c r="D386" i="2"/>
  <c r="D331" i="2"/>
  <c r="D260" i="2"/>
  <c r="D221" i="2"/>
  <c r="D158" i="2"/>
  <c r="D223" i="2"/>
  <c r="D153" i="2"/>
  <c r="D122" i="2"/>
  <c r="D139" i="2"/>
  <c r="D68" i="2"/>
  <c r="D380" i="2"/>
  <c r="F2" i="2"/>
  <c r="T199" i="9"/>
  <c r="T198" i="9"/>
  <c r="T197" i="9"/>
  <c r="T196" i="9"/>
  <c r="T195" i="9"/>
  <c r="T194" i="9"/>
  <c r="T193" i="9"/>
  <c r="T192" i="9"/>
  <c r="T191" i="9"/>
  <c r="T190" i="9"/>
  <c r="T189" i="9"/>
  <c r="T188" i="9"/>
  <c r="T186" i="9"/>
  <c r="T185" i="9"/>
  <c r="T184" i="9"/>
  <c r="T182" i="9"/>
  <c r="T181" i="9"/>
  <c r="T180" i="9"/>
  <c r="T179" i="9"/>
  <c r="T177" i="9"/>
  <c r="T176" i="9"/>
  <c r="T175" i="9"/>
  <c r="T174" i="9"/>
  <c r="T173" i="9"/>
  <c r="T172" i="9"/>
  <c r="T171" i="9"/>
  <c r="T170" i="9"/>
  <c r="T169" i="9"/>
  <c r="T168" i="9"/>
  <c r="T167" i="9"/>
  <c r="T166" i="9"/>
  <c r="T164" i="9"/>
  <c r="T162" i="9"/>
  <c r="T161" i="9"/>
  <c r="T160" i="9"/>
  <c r="T159" i="9"/>
  <c r="T157" i="9"/>
  <c r="T156" i="9"/>
  <c r="T155" i="9"/>
  <c r="T154" i="9"/>
  <c r="T152" i="9"/>
  <c r="T151" i="9"/>
  <c r="T150" i="9"/>
  <c r="T149" i="9"/>
  <c r="T148" i="9"/>
  <c r="T147" i="9"/>
  <c r="T146" i="9"/>
  <c r="T145" i="9"/>
  <c r="T144" i="9"/>
  <c r="T143" i="9"/>
  <c r="T142" i="9"/>
  <c r="T141" i="9"/>
  <c r="T140" i="9"/>
  <c r="T139" i="9"/>
  <c r="T138" i="9"/>
  <c r="T137" i="9"/>
  <c r="T136" i="9"/>
  <c r="T135" i="9"/>
  <c r="T133" i="9"/>
  <c r="T132" i="9"/>
  <c r="T131" i="9"/>
  <c r="T130" i="9"/>
  <c r="T129" i="9"/>
  <c r="T128" i="9"/>
  <c r="T127" i="9"/>
  <c r="T126" i="9"/>
  <c r="T124" i="9"/>
  <c r="T123" i="9"/>
  <c r="T122" i="9"/>
  <c r="T120" i="9"/>
  <c r="T118" i="9"/>
  <c r="T117" i="9"/>
  <c r="T116" i="9"/>
  <c r="T115" i="9"/>
  <c r="T114" i="9"/>
  <c r="T113" i="9"/>
  <c r="T112" i="9"/>
  <c r="T111" i="9"/>
  <c r="T110" i="9"/>
  <c r="T108" i="9"/>
  <c r="T107" i="9"/>
  <c r="T106" i="9"/>
  <c r="T105" i="9"/>
  <c r="T104" i="9"/>
  <c r="T103" i="9"/>
  <c r="T102" i="9"/>
  <c r="T101" i="9"/>
  <c r="T100" i="9"/>
  <c r="T99" i="9"/>
  <c r="T98" i="9"/>
  <c r="T97" i="9"/>
  <c r="T96" i="9"/>
  <c r="T95" i="9"/>
  <c r="T94" i="9"/>
  <c r="T93" i="9"/>
  <c r="T92" i="9"/>
  <c r="T91" i="9"/>
  <c r="T90" i="9"/>
  <c r="T89" i="9"/>
  <c r="T88" i="9"/>
  <c r="T87" i="9"/>
  <c r="T86" i="9"/>
  <c r="T85" i="9"/>
  <c r="T83" i="9"/>
  <c r="T81" i="9"/>
  <c r="T80" i="9"/>
  <c r="T79" i="9"/>
  <c r="T77" i="9"/>
  <c r="T76" i="9"/>
  <c r="T75" i="9"/>
  <c r="T74" i="9"/>
  <c r="T72" i="9"/>
  <c r="T71" i="9"/>
  <c r="T70" i="9"/>
  <c r="T69" i="9"/>
  <c r="T68" i="9"/>
  <c r="T67" i="9"/>
  <c r="T66" i="9"/>
  <c r="T65" i="9"/>
  <c r="T64" i="9"/>
  <c r="T62" i="9"/>
  <c r="T60" i="9"/>
  <c r="T59" i="9"/>
  <c r="T58" i="9"/>
  <c r="T57" i="9"/>
  <c r="T56" i="9"/>
  <c r="T55" i="9"/>
  <c r="T54" i="9"/>
  <c r="T53" i="9"/>
  <c r="T52" i="9"/>
  <c r="T50" i="9"/>
  <c r="T48" i="9"/>
  <c r="T46" i="9"/>
  <c r="T45" i="9"/>
  <c r="T44" i="9"/>
  <c r="T43" i="9"/>
  <c r="T42" i="9"/>
  <c r="T40" i="9"/>
  <c r="T39" i="9"/>
  <c r="T38" i="9"/>
  <c r="T36" i="9"/>
  <c r="T34" i="9"/>
  <c r="T33" i="9"/>
  <c r="T32" i="9"/>
  <c r="T31" i="9"/>
  <c r="T30" i="9"/>
  <c r="T29" i="9"/>
  <c r="T28" i="9"/>
  <c r="T27" i="9"/>
  <c r="T26" i="9"/>
  <c r="T25" i="9"/>
  <c r="T24" i="9"/>
  <c r="T23" i="9"/>
  <c r="T22" i="9"/>
  <c r="T21" i="9"/>
  <c r="T20" i="9"/>
  <c r="T19" i="9"/>
  <c r="T18" i="9"/>
  <c r="T17" i="9"/>
  <c r="T16" i="9"/>
  <c r="T15" i="9"/>
  <c r="T14" i="9"/>
  <c r="T13" i="9"/>
  <c r="T11" i="9"/>
  <c r="T10" i="9"/>
  <c r="T9" i="9"/>
  <c r="T8" i="9"/>
  <c r="T6" i="9"/>
  <c r="T3" i="9"/>
  <c r="D433" i="2" l="1"/>
  <c r="PL600" i="1"/>
  <c r="PO600" i="1" l="1"/>
  <c r="IT600" i="1" l="1"/>
  <c r="LD601" i="1"/>
  <c r="PG600" i="1"/>
  <c r="HN600" i="1"/>
  <c r="FZ600" i="1"/>
  <c r="AW601" i="1"/>
  <c r="EF600" i="1"/>
  <c r="EA600" i="1"/>
  <c r="DX601" i="1"/>
  <c r="IN600" i="1"/>
  <c r="OC601" i="1"/>
  <c r="FD601" i="1"/>
  <c r="IO600" i="1"/>
  <c r="PE600" i="1"/>
  <c r="BG601" i="1"/>
  <c r="HF600" i="1"/>
  <c r="KL601" i="1"/>
  <c r="IM601" i="1"/>
  <c r="OM601" i="1"/>
  <c r="HV600" i="1"/>
  <c r="KG600" i="1"/>
  <c r="DE601" i="1"/>
  <c r="JZ600" i="1"/>
  <c r="GH601" i="1"/>
  <c r="IF600" i="1"/>
  <c r="DD600" i="1"/>
  <c r="IU601" i="1"/>
  <c r="JN600" i="1"/>
  <c r="KA600" i="1"/>
  <c r="CR601" i="1"/>
  <c r="HE600" i="1"/>
  <c r="EB601" i="1"/>
  <c r="GX601" i="1"/>
  <c r="OB601" i="1"/>
  <c r="BH601" i="1"/>
  <c r="JJ601" i="1"/>
  <c r="DC601" i="1"/>
  <c r="JP601" i="1"/>
  <c r="OF601" i="1"/>
  <c r="GO601" i="1"/>
  <c r="MK601" i="1"/>
  <c r="NN601" i="1"/>
  <c r="KC600" i="1"/>
  <c r="BN601" i="1"/>
  <c r="GL600" i="1"/>
  <c r="FR601" i="1"/>
  <c r="IP601" i="1"/>
  <c r="JI601" i="1"/>
  <c r="FV601" i="1"/>
  <c r="ED601" i="1"/>
  <c r="OV601" i="1"/>
  <c r="MP601" i="1"/>
  <c r="CJ601" i="1"/>
  <c r="BU601" i="1"/>
  <c r="GK600" i="1"/>
  <c r="BJ601" i="1"/>
  <c r="NE601" i="1"/>
  <c r="HA601" i="1"/>
  <c r="KU600" i="1"/>
  <c r="ID600" i="1"/>
  <c r="IY600" i="1"/>
  <c r="HU600" i="1"/>
  <c r="GM600" i="1"/>
  <c r="KB600" i="1"/>
  <c r="AR601" i="1"/>
  <c r="BI601" i="1"/>
  <c r="ON601" i="1"/>
  <c r="MH601" i="1"/>
  <c r="HO601" i="1"/>
  <c r="EJ601" i="1"/>
  <c r="BV601" i="1"/>
  <c r="LI601" i="1"/>
  <c r="HW601" i="1"/>
  <c r="KW600" i="1"/>
  <c r="LW600" i="1"/>
  <c r="KI600" i="1"/>
  <c r="GC600" i="1"/>
  <c r="CF601" i="1"/>
  <c r="OX601" i="1"/>
  <c r="DQ601" i="1"/>
  <c r="BK601" i="1"/>
  <c r="MD601" i="1"/>
  <c r="JS600" i="1"/>
  <c r="FN601" i="1"/>
  <c r="OQ601" i="1"/>
  <c r="EP601" i="1"/>
  <c r="JK601" i="1"/>
  <c r="DH601" i="1"/>
  <c r="HD600" i="1"/>
  <c r="BY601" i="1"/>
  <c r="PF600" i="1"/>
  <c r="JF600" i="1"/>
  <c r="CV601" i="1"/>
  <c r="KY600" i="1"/>
  <c r="FK601" i="1"/>
  <c r="LL601" i="1"/>
  <c r="EO600" i="1"/>
  <c r="HG601" i="1"/>
  <c r="PI601" i="1"/>
  <c r="KJ600" i="1"/>
  <c r="FJ601" i="1"/>
  <c r="GR601" i="1"/>
  <c r="JT600" i="1"/>
  <c r="LJ601" i="1"/>
  <c r="DN601" i="1"/>
  <c r="BD601" i="1"/>
  <c r="NA601" i="1"/>
  <c r="KD601" i="1"/>
  <c r="NS601" i="1"/>
  <c r="HJ601" i="1"/>
  <c r="HL601" i="1"/>
  <c r="LU601" i="1"/>
  <c r="HC601" i="1"/>
  <c r="JB601" i="1"/>
  <c r="MO600" i="1"/>
  <c r="OW600" i="1"/>
  <c r="MG600" i="1"/>
  <c r="GN600" i="1"/>
  <c r="AT601" i="1"/>
  <c r="OJ600" i="1"/>
  <c r="AS601" i="1"/>
  <c r="GD601" i="1"/>
  <c r="JR600" i="1"/>
  <c r="CG601" i="1"/>
  <c r="EU601" i="1"/>
  <c r="PA600" i="1"/>
  <c r="JX600" i="1"/>
  <c r="DZ601" i="1"/>
  <c r="FA601" i="1"/>
  <c r="GJ600" i="1"/>
  <c r="IA601" i="1"/>
  <c r="CS601" i="1"/>
  <c r="KK600" i="1"/>
  <c r="IS600" i="1"/>
  <c r="BS601" i="1"/>
  <c r="ER601" i="1"/>
  <c r="HX601" i="1"/>
  <c r="MS601" i="1"/>
  <c r="DB601" i="1"/>
  <c r="LR601" i="1"/>
  <c r="MW601" i="1"/>
  <c r="IE600" i="1"/>
  <c r="IG601" i="1"/>
  <c r="GV600" i="1"/>
  <c r="CQ600" i="1"/>
  <c r="LY600" i="1"/>
  <c r="LA601" i="1"/>
  <c r="OA601" i="1"/>
  <c r="GA600" i="1"/>
  <c r="NL601" i="1"/>
  <c r="MA601" i="1"/>
  <c r="KO601" i="1"/>
  <c r="GW600" i="1"/>
  <c r="LH601" i="1"/>
  <c r="IJ601" i="1"/>
  <c r="JU601" i="1"/>
  <c r="JC601" i="1"/>
  <c r="N601" i="1" l="1"/>
  <c r="AN601" i="1"/>
  <c r="AH600" i="1"/>
  <c r="V601" i="1"/>
  <c r="U601" i="1"/>
  <c r="AJ600" i="1"/>
  <c r="M601" i="1"/>
  <c r="AG601" i="1"/>
  <c r="D601" i="1"/>
  <c r="Y601" i="1"/>
  <c r="AB601" i="1"/>
  <c r="Q601" i="1"/>
  <c r="AI600" i="1"/>
  <c r="AK601" i="1"/>
  <c r="AF601" i="1"/>
  <c r="HY598" i="1" l="1"/>
  <c r="KE599" i="1"/>
  <c r="KE600" i="1"/>
  <c r="KE601" i="1"/>
  <c r="JD601" i="1"/>
  <c r="JD599" i="1"/>
  <c r="JD600" i="1"/>
  <c r="IQ600" i="1"/>
  <c r="IQ599" i="1"/>
  <c r="IQ601" i="1"/>
  <c r="DL600" i="1"/>
  <c r="DL601" i="1"/>
  <c r="DL598" i="1"/>
  <c r="DL599" i="1"/>
  <c r="ES601" i="1"/>
  <c r="ES600" i="1"/>
  <c r="ES599" i="1"/>
  <c r="FS601" i="1"/>
  <c r="FS600" i="1"/>
  <c r="FS599" i="1"/>
  <c r="CE600" i="1"/>
  <c r="CE599" i="1"/>
  <c r="CE598" i="1"/>
  <c r="CE601" i="1"/>
  <c r="EH600" i="1"/>
  <c r="EH601" i="1"/>
  <c r="EH599" i="1"/>
  <c r="FQ601" i="1"/>
  <c r="FQ599" i="1"/>
  <c r="FQ598" i="1"/>
  <c r="FQ600" i="1"/>
  <c r="NB600" i="1"/>
  <c r="NB599" i="1"/>
  <c r="OD599" i="1"/>
  <c r="OD600" i="1"/>
  <c r="GP599" i="1"/>
  <c r="GP600" i="1"/>
  <c r="GP601" i="1"/>
  <c r="OO600" i="1"/>
  <c r="OO599" i="1"/>
  <c r="OO601" i="1"/>
  <c r="LM601" i="1"/>
  <c r="LM599" i="1"/>
  <c r="LM600" i="1"/>
  <c r="KM601" i="1"/>
  <c r="KM599" i="1"/>
  <c r="KM600" i="1"/>
  <c r="PP599" i="1"/>
  <c r="PP601" i="1"/>
  <c r="PP598" i="1"/>
  <c r="PP600" i="1"/>
  <c r="IV600" i="1"/>
  <c r="IV599" i="1"/>
  <c r="IV601" i="1"/>
  <c r="IL601" i="1"/>
  <c r="IL600" i="1"/>
  <c r="IL598" i="1"/>
  <c r="IL599" i="1"/>
  <c r="KS599" i="1"/>
  <c r="KS601" i="1"/>
  <c r="KS602" i="1"/>
  <c r="KS600" i="1"/>
  <c r="HH599" i="1"/>
  <c r="HH601" i="1"/>
  <c r="HH600" i="1"/>
  <c r="LS601" i="1"/>
  <c r="LS600" i="1"/>
  <c r="LS599" i="1"/>
  <c r="PN600" i="1"/>
  <c r="PN599" i="1"/>
  <c r="PN598" i="1"/>
  <c r="PN601" i="1"/>
  <c r="JL600" i="1"/>
  <c r="JL599" i="1"/>
  <c r="JL601" i="1"/>
  <c r="L599" i="1"/>
  <c r="L601" i="1"/>
  <c r="L600" i="1"/>
  <c r="LO599" i="1"/>
  <c r="LO600" i="1"/>
  <c r="LO598" i="1"/>
  <c r="LO601" i="1"/>
  <c r="NY600" i="1"/>
  <c r="NY601" i="1"/>
  <c r="NY598" i="1"/>
  <c r="NY599" i="1"/>
  <c r="PJ599" i="1"/>
  <c r="PJ600" i="1"/>
  <c r="PJ601" i="1"/>
  <c r="GT600" i="1"/>
  <c r="GT601" i="1"/>
  <c r="GT598" i="1"/>
  <c r="GT599" i="1"/>
  <c r="NH601" i="1"/>
  <c r="NH600" i="1"/>
  <c r="NH598" i="1"/>
  <c r="NH599" i="1"/>
  <c r="FB599" i="1"/>
  <c r="FB600" i="1"/>
  <c r="FB601" i="1"/>
  <c r="MQ599" i="1"/>
  <c r="MQ601" i="1"/>
  <c r="MQ600" i="1"/>
  <c r="JV601" i="1"/>
  <c r="JV599" i="1"/>
  <c r="JV602" i="1"/>
  <c r="JV600" i="1"/>
  <c r="BW599" i="1"/>
  <c r="BW600" i="1"/>
  <c r="BW601" i="1"/>
  <c r="MX600" i="1"/>
  <c r="MX601" i="1"/>
  <c r="MX599" i="1"/>
  <c r="EY601" i="1"/>
  <c r="EY599" i="1"/>
  <c r="EY598" i="1"/>
  <c r="EY600" i="1"/>
  <c r="HP601" i="1"/>
  <c r="HP600" i="1"/>
  <c r="HP599" i="1"/>
  <c r="X601" i="1"/>
  <c r="X600" i="1"/>
  <c r="X598" i="1"/>
  <c r="X599" i="1"/>
  <c r="DO600" i="1"/>
  <c r="DO601" i="1"/>
  <c r="DO599" i="1"/>
  <c r="IC600" i="1"/>
  <c r="IC599" i="1"/>
  <c r="IC598" i="1"/>
  <c r="IC601" i="1"/>
  <c r="FL600" i="1"/>
  <c r="FL601" i="1"/>
  <c r="FL599" i="1"/>
  <c r="HT601" i="1"/>
  <c r="HT600" i="1"/>
  <c r="HT598" i="1"/>
  <c r="HT599" i="1"/>
  <c r="NX600" i="1"/>
  <c r="NX601" i="1"/>
  <c r="NX598" i="1"/>
  <c r="NX599" i="1"/>
  <c r="EN601" i="1"/>
  <c r="EN599" i="1"/>
  <c r="EN598" i="1"/>
  <c r="EN600" i="1"/>
  <c r="GU600" i="1"/>
  <c r="GU601" i="1"/>
  <c r="GU598" i="1"/>
  <c r="GU599" i="1"/>
  <c r="BL600" i="1"/>
  <c r="BL601" i="1"/>
  <c r="BL599" i="1"/>
  <c r="NO599" i="1"/>
  <c r="NO600" i="1"/>
  <c r="NO601" i="1"/>
  <c r="MI600" i="1"/>
  <c r="MI601" i="1"/>
  <c r="MI602" i="1"/>
  <c r="MI599" i="1"/>
  <c r="GE599" i="1"/>
  <c r="GE601" i="1"/>
  <c r="GE600" i="1"/>
  <c r="KT599" i="1"/>
  <c r="KT604" i="1"/>
  <c r="KT601" i="1"/>
  <c r="KT603" i="1"/>
  <c r="KT600" i="1"/>
  <c r="GY601" i="1"/>
  <c r="GY599" i="1"/>
  <c r="GY600" i="1"/>
  <c r="NM600" i="1"/>
  <c r="NM599" i="1"/>
  <c r="NM598" i="1"/>
  <c r="NM601" i="1"/>
  <c r="CP600" i="1"/>
  <c r="CP599" i="1"/>
  <c r="CP598" i="1"/>
  <c r="CP601" i="1"/>
  <c r="JA600" i="1"/>
  <c r="JA599" i="1"/>
  <c r="JA598" i="1"/>
  <c r="JA601" i="1"/>
  <c r="FI601" i="1"/>
  <c r="FI600" i="1"/>
  <c r="FI598" i="1"/>
  <c r="FI599" i="1"/>
  <c r="DY599" i="1"/>
  <c r="DY601" i="1"/>
  <c r="DY598" i="1"/>
  <c r="DY600" i="1"/>
  <c r="OU599" i="1"/>
  <c r="OU600" i="1"/>
  <c r="OU601" i="1"/>
  <c r="J600" i="1"/>
  <c r="J601" i="1"/>
  <c r="J598" i="1"/>
  <c r="J599" i="1"/>
  <c r="HM600" i="1"/>
  <c r="HM601" i="1"/>
  <c r="HM602" i="1"/>
  <c r="HM599" i="1"/>
  <c r="HY599" i="1"/>
  <c r="HY601" i="1"/>
  <c r="HY602" i="1"/>
  <c r="HY600" i="1"/>
  <c r="IH601" i="1"/>
  <c r="IH600" i="1"/>
  <c r="IH599" i="1"/>
  <c r="MB599" i="1"/>
  <c r="MB600" i="1"/>
  <c r="MB601" i="1"/>
  <c r="CT598" i="1"/>
  <c r="NF600" i="1"/>
  <c r="NF601" i="1"/>
  <c r="NF599" i="1"/>
  <c r="CZ601" i="1"/>
  <c r="CZ599" i="1"/>
  <c r="CZ598" i="1"/>
  <c r="CZ600" i="1"/>
  <c r="BC600" i="1"/>
  <c r="BC601" i="1"/>
  <c r="BC598" i="1"/>
  <c r="BC599" i="1"/>
  <c r="PM601" i="1"/>
  <c r="PM600" i="1"/>
  <c r="PM604" i="1"/>
  <c r="PM599" i="1"/>
  <c r="PM602" i="1"/>
  <c r="PM603" i="1"/>
  <c r="CT601" i="1"/>
  <c r="CT600" i="1"/>
  <c r="CT602" i="1"/>
  <c r="CT599" i="1"/>
  <c r="BE599" i="1"/>
  <c r="BE601" i="1"/>
  <c r="BE598" i="1"/>
  <c r="BE600" i="1"/>
  <c r="DM600" i="1"/>
  <c r="DM601" i="1"/>
  <c r="DM602" i="1"/>
  <c r="DM599" i="1"/>
  <c r="DA600" i="1"/>
  <c r="DA599" i="1"/>
  <c r="DA602" i="1"/>
  <c r="DA601" i="1"/>
  <c r="BT599" i="1"/>
  <c r="BT601" i="1"/>
  <c r="BT598" i="1"/>
  <c r="BT600" i="1"/>
  <c r="OK599" i="1"/>
  <c r="OK600" i="1"/>
  <c r="O599" i="1"/>
  <c r="O600" i="1"/>
  <c r="AL599" i="1"/>
  <c r="AL601" i="1"/>
  <c r="AL602" i="1"/>
  <c r="AL600" i="1"/>
  <c r="Z601" i="1"/>
  <c r="Z599" i="1"/>
  <c r="Z602" i="1"/>
  <c r="Z600" i="1"/>
  <c r="L602" i="1"/>
  <c r="L598" i="1"/>
  <c r="CH598" i="1"/>
  <c r="LB600" i="1"/>
  <c r="LB601" i="1"/>
  <c r="LB599" i="1"/>
  <c r="FH600" i="1"/>
  <c r="FH599" i="1"/>
  <c r="FH598" i="1"/>
  <c r="FH601" i="1"/>
  <c r="NK600" i="1"/>
  <c r="NK599" i="1"/>
  <c r="NK598" i="1"/>
  <c r="NK601" i="1"/>
  <c r="CH601" i="1"/>
  <c r="CH600" i="1"/>
  <c r="CH602" i="1"/>
  <c r="CH599" i="1"/>
  <c r="W599" i="1"/>
  <c r="W600" i="1"/>
  <c r="W598" i="1"/>
  <c r="W601" i="1"/>
  <c r="OY601" i="1"/>
  <c r="OY599" i="1"/>
  <c r="OY600" i="1"/>
  <c r="DF599" i="1"/>
  <c r="DF601" i="1"/>
  <c r="DF600" i="1"/>
  <c r="JH599" i="1"/>
  <c r="JH601" i="1"/>
  <c r="JH598" i="1"/>
  <c r="JH600" i="1"/>
  <c r="OK598" i="1"/>
  <c r="OK601" i="1"/>
  <c r="AU600" i="1"/>
  <c r="AU599" i="1"/>
  <c r="AU602" i="1"/>
  <c r="AU601" i="1"/>
  <c r="H601" i="1"/>
  <c r="H599" i="1"/>
  <c r="H598" i="1"/>
  <c r="H600" i="1"/>
  <c r="OY602" i="1"/>
  <c r="OY598" i="1"/>
  <c r="KT605" i="1"/>
  <c r="KT602" i="1"/>
  <c r="KT598" i="1"/>
  <c r="OD601" i="1"/>
  <c r="OD602" i="1"/>
  <c r="OD598" i="1"/>
  <c r="MQ602" i="1"/>
  <c r="MQ598" i="1"/>
  <c r="OU602" i="1"/>
  <c r="OU598" i="1"/>
  <c r="NB601" i="1"/>
  <c r="NB602" i="1"/>
  <c r="NB598" i="1"/>
  <c r="O601" i="1"/>
  <c r="O602" i="1"/>
  <c r="O598" i="1"/>
  <c r="KE602" i="1"/>
  <c r="KE598" i="1"/>
  <c r="DO602" i="1"/>
  <c r="DO598" i="1"/>
  <c r="JD602" i="1"/>
  <c r="JD598" i="1"/>
  <c r="LS602" i="1"/>
  <c r="LS598" i="1"/>
  <c r="GE602" i="1"/>
  <c r="GE598" i="1"/>
  <c r="DF602" i="1"/>
  <c r="DF598" i="1"/>
  <c r="JL602" i="1"/>
  <c r="JL598" i="1"/>
  <c r="BL602" i="1"/>
  <c r="BL598" i="1"/>
  <c r="HP602" i="1"/>
  <c r="HP598" i="1"/>
  <c r="LB602" i="1"/>
  <c r="LB598" i="1"/>
  <c r="ES602" i="1"/>
  <c r="ES598" i="1"/>
  <c r="LM602" i="1"/>
  <c r="LM598" i="1"/>
  <c r="NO602" i="1"/>
  <c r="NO598" i="1"/>
  <c r="GY602" i="1"/>
  <c r="GY598" i="1"/>
  <c r="MX602" i="1"/>
  <c r="MX598" i="1"/>
  <c r="FS602" i="1"/>
  <c r="FS598" i="1"/>
  <c r="IQ602" i="1"/>
  <c r="IQ598" i="1"/>
  <c r="BW602" i="1"/>
  <c r="BW598" i="1"/>
  <c r="OO602" i="1"/>
  <c r="OO598" i="1"/>
  <c r="IH602" i="1"/>
  <c r="IH598" i="1"/>
  <c r="KM602" i="1"/>
  <c r="KM598" i="1"/>
  <c r="MB602" i="1"/>
  <c r="MB598" i="1"/>
  <c r="FB602" i="1"/>
  <c r="FB598" i="1"/>
  <c r="HH602" i="1"/>
  <c r="HH598" i="1"/>
  <c r="NF602" i="1"/>
  <c r="NF598" i="1"/>
  <c r="IV602" i="1"/>
  <c r="IV598" i="1"/>
  <c r="FL602" i="1"/>
  <c r="FL598" i="1"/>
  <c r="GP602" i="1"/>
  <c r="GP598" i="1"/>
  <c r="EH602" i="1"/>
  <c r="EH598" i="1"/>
  <c r="PJ602" i="1"/>
  <c r="PJ598" i="1"/>
  <c r="MI598" i="1"/>
  <c r="AU598" i="1"/>
  <c r="JV598" i="1"/>
  <c r="PM598" i="1"/>
  <c r="HM598" i="1"/>
  <c r="DA598" i="1"/>
  <c r="DM598" i="1"/>
  <c r="KS598" i="1"/>
  <c r="AL598" i="1"/>
  <c r="Z598" i="1"/>
  <c r="KS603" i="1" l="1"/>
  <c r="DA603" i="1"/>
  <c r="Z603" i="1"/>
  <c r="JD603" i="1"/>
  <c r="OD603" i="1"/>
  <c r="HY603" i="1"/>
  <c r="JV603" i="1"/>
  <c r="LO602" i="1"/>
  <c r="MI603" i="1"/>
  <c r="FL603" i="1"/>
  <c r="NB603" i="1"/>
  <c r="OK602" i="1"/>
  <c r="L603" i="1"/>
  <c r="PN602" i="1"/>
  <c r="DO603" i="1"/>
  <c r="DY602" i="1"/>
  <c r="IQ603" i="1"/>
  <c r="NO603" i="1"/>
  <c r="HP603" i="1"/>
  <c r="GE603" i="1"/>
  <c r="KE603" i="1"/>
  <c r="HM603" i="1"/>
  <c r="NF603" i="1"/>
  <c r="AU603" i="1"/>
  <c r="OO603" i="1"/>
  <c r="ES603" i="1"/>
  <c r="CE602" i="1"/>
  <c r="BW603" i="1"/>
  <c r="DF603" i="1"/>
  <c r="JA602" i="1"/>
  <c r="DM603" i="1"/>
  <c r="FH602" i="1"/>
  <c r="OU603" i="1"/>
  <c r="AL603" i="1"/>
  <c r="PM605" i="1"/>
  <c r="GP603" i="1"/>
  <c r="HH603" i="1"/>
  <c r="IH603" i="1"/>
  <c r="FI602" i="1"/>
  <c r="CP602" i="1"/>
  <c r="IC602" i="1"/>
  <c r="PJ603" i="1"/>
  <c r="FB603" i="1"/>
  <c r="FS603" i="1"/>
  <c r="LM603" i="1"/>
  <c r="H602" i="1"/>
  <c r="BC602" i="1"/>
  <c r="NH602" i="1"/>
  <c r="IL602" i="1"/>
  <c r="BT602" i="1"/>
  <c r="NM602" i="1"/>
  <c r="EH603" i="1"/>
  <c r="IV603" i="1"/>
  <c r="MB603" i="1"/>
  <c r="MX603" i="1"/>
  <c r="BL603" i="1"/>
  <c r="LS603" i="1"/>
  <c r="KT606" i="1"/>
  <c r="JH602" i="1"/>
  <c r="BE602" i="1"/>
  <c r="CT603" i="1"/>
  <c r="J602" i="1"/>
  <c r="GU602" i="1"/>
  <c r="NX602" i="1"/>
  <c r="EY602" i="1"/>
  <c r="NY602" i="1"/>
  <c r="FQ602" i="1"/>
  <c r="KM603" i="1"/>
  <c r="GY603" i="1"/>
  <c r="JL603" i="1"/>
  <c r="O603" i="1"/>
  <c r="X602" i="1"/>
  <c r="GT602" i="1"/>
  <c r="DL602" i="1"/>
  <c r="LB603" i="1"/>
  <c r="MQ603" i="1"/>
  <c r="OY603" i="1"/>
  <c r="W602" i="1"/>
  <c r="NK602" i="1"/>
  <c r="CZ602" i="1"/>
  <c r="CH603" i="1"/>
  <c r="EN602" i="1"/>
  <c r="HT602" i="1"/>
  <c r="PP602" i="1"/>
  <c r="EJ17"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Cem Dener</author>
    <author>Hubert Nii-Aponsah</author>
    <author>Gustavo Alonso Zanabria Gainza</author>
    <author>Per Nordlund</author>
    <author>Susie Youngyun Lee</author>
    <author>PCUser</author>
    <author>João Ricardo Vasconcelos</author>
  </authors>
  <commentList>
    <comment ref="D1" authorId="0" shapeId="0" xr:uid="{D440D211-CACE-4A98-950C-566F9B92569E}">
      <text>
        <r>
          <rPr>
            <b/>
            <sz val="9"/>
            <color indexed="81"/>
            <rFont val="Tahoma"/>
            <family val="2"/>
          </rPr>
          <t>Cem Dener:</t>
        </r>
        <r>
          <rPr>
            <sz val="9"/>
            <color indexed="81"/>
            <rFont val="Tahoma"/>
            <family val="2"/>
          </rPr>
          <t xml:space="preserve">
Is there a shared cloud platform available for all government entities? 
0= No
1= Only cloud strategy/policy (no platform yet)
2= Yes (platform in use)</t>
        </r>
      </text>
    </comment>
    <comment ref="E1" authorId="0" shapeId="0" xr:uid="{F348C532-023C-4EE8-A48D-5D1D3336F9EC}">
      <text>
        <r>
          <rPr>
            <b/>
            <sz val="9"/>
            <color indexed="81"/>
            <rFont val="Tahoma"/>
            <family val="2"/>
          </rPr>
          <t>Cem Dener:</t>
        </r>
        <r>
          <rPr>
            <sz val="9"/>
            <color indexed="81"/>
            <rFont val="Tahoma"/>
            <family val="2"/>
          </rPr>
          <t xml:space="preserve">
Name of the Government Cloud platform</t>
        </r>
      </text>
    </comment>
    <comment ref="F1" authorId="0" shapeId="0" xr:uid="{3EBEC109-6647-4B38-B578-DDB7D89D4815}">
      <text>
        <r>
          <rPr>
            <b/>
            <sz val="9"/>
            <color indexed="81"/>
            <rFont val="Tahoma"/>
            <family val="2"/>
          </rPr>
          <t>Cem Dener:</t>
        </r>
        <r>
          <rPr>
            <sz val="9"/>
            <color indexed="81"/>
            <rFont val="Tahoma"/>
            <family val="2"/>
          </rPr>
          <t xml:space="preserve">
Cloud platform / strategy URL</t>
        </r>
      </text>
    </comment>
    <comment ref="G1" authorId="0" shapeId="0" xr:uid="{191BA679-7A4D-4657-87F4-A89033704CEE}">
      <text>
        <r>
          <rPr>
            <b/>
            <sz val="9"/>
            <color indexed="81"/>
            <rFont val="Tahoma"/>
            <family val="2"/>
          </rPr>
          <t>Cem Dener:</t>
        </r>
        <r>
          <rPr>
            <sz val="9"/>
            <color indexed="81"/>
            <rFont val="Tahoma"/>
            <family val="2"/>
          </rPr>
          <t xml:space="preserve">
Government Cloud was launched / will be launched in (year)
</t>
        </r>
      </text>
    </comment>
    <comment ref="H1" authorId="0" shapeId="0" xr:uid="{AA4089EC-70A1-45E7-A728-5BCAD9DF6779}">
      <text>
        <r>
          <rPr>
            <b/>
            <sz val="9"/>
            <color indexed="81"/>
            <rFont val="Tahoma"/>
            <family val="2"/>
          </rPr>
          <t>Cem Dener:</t>
        </r>
        <r>
          <rPr>
            <sz val="9"/>
            <color indexed="81"/>
            <rFont val="Tahoma"/>
            <family val="2"/>
          </rPr>
          <t xml:space="preserve">
Type of cloud platform established
0= Unknown
1= Public (Commercial)
2= Private (Government)
3= Hybrid</t>
        </r>
      </text>
    </comment>
    <comment ref="I1" authorId="0" shapeId="0" xr:uid="{F7EA8552-76EA-46C4-8D38-3BDFABC506AD}">
      <text>
        <r>
          <rPr>
            <b/>
            <sz val="9"/>
            <color indexed="81"/>
            <rFont val="Tahoma"/>
            <family val="2"/>
          </rPr>
          <t>Cem Dener:</t>
        </r>
        <r>
          <rPr>
            <sz val="9"/>
            <color indexed="81"/>
            <rFont val="Tahoma"/>
            <family val="2"/>
          </rPr>
          <t xml:space="preserve">
Official name of the entity operating the Government Cloud platform</t>
        </r>
      </text>
    </comment>
    <comment ref="J1" authorId="0" shapeId="0" xr:uid="{154FEAFF-908F-442B-B48D-EC0608D09D39}">
      <text>
        <r>
          <rPr>
            <b/>
            <sz val="9"/>
            <color indexed="81"/>
            <rFont val="Tahoma"/>
            <family val="2"/>
          </rPr>
          <t>Cem Dener:</t>
        </r>
        <r>
          <rPr>
            <sz val="9"/>
            <color indexed="81"/>
            <rFont val="Tahoma"/>
            <family val="2"/>
          </rPr>
          <t xml:space="preserve">
Government Cloud data hosting policy? 
0= No policy / Unknown
1= Keeping data inside the country
2= Keeping data outside the country
3= Hybrid (inside + outside)</t>
        </r>
      </text>
    </comment>
    <comment ref="K1" authorId="0" shapeId="0" xr:uid="{640557F2-2DC3-44B2-B849-65039E30DCC3}">
      <text>
        <r>
          <rPr>
            <b/>
            <sz val="9"/>
            <color indexed="81"/>
            <rFont val="Tahoma"/>
            <family val="2"/>
          </rPr>
          <t>Cem Dener:</t>
        </r>
        <r>
          <rPr>
            <sz val="9"/>
            <color indexed="81"/>
            <rFont val="Tahoma"/>
            <family val="2"/>
          </rPr>
          <t xml:space="preserve">
If Yes (there is a cloud hosting policy) &gt; Supporting document (report / URL): 
Enter URL (public link) or Attach relevant doc</t>
        </r>
      </text>
    </comment>
    <comment ref="L1" authorId="0" shapeId="0" xr:uid="{5DB42C01-D99E-489C-94F9-EFB92D95FB89}">
      <text>
        <r>
          <rPr>
            <b/>
            <sz val="9"/>
            <color indexed="81"/>
            <rFont val="Tahoma"/>
            <family val="2"/>
          </rPr>
          <t>Cem Dener:</t>
        </r>
        <r>
          <rPr>
            <sz val="9"/>
            <color indexed="81"/>
            <rFont val="Tahoma"/>
            <family val="2"/>
          </rPr>
          <t xml:space="preserve">
Cloud services provided:
0= Unknown
1= SaaS
2= PaaS
3= IaaS
4= XaaS</t>
        </r>
      </text>
    </comment>
    <comment ref="M1" authorId="0" shapeId="0" xr:uid="{029837E1-3883-4EAC-BADF-4065DCE38095}">
      <text>
        <r>
          <rPr>
            <b/>
            <sz val="9"/>
            <color indexed="81"/>
            <rFont val="Tahoma"/>
            <family val="2"/>
          </rPr>
          <t>Cem Dener:</t>
        </r>
        <r>
          <rPr>
            <sz val="9"/>
            <color indexed="81"/>
            <rFont val="Tahoma"/>
            <family val="2"/>
          </rPr>
          <t xml:space="preserve">
Is there one shared Government Cloud platform or several? 
0= Unknown
1= Several cloud platforms (Central/Local levels)
2= One shared cloud platform</t>
        </r>
      </text>
    </comment>
    <comment ref="N1" authorId="0" shapeId="0" xr:uid="{45B738D4-AE7B-45D4-AB2E-65206FF07614}">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actively using the cloud platform?
0= No / Unknown
1= Yes
</t>
        </r>
        <r>
          <rPr>
            <b/>
            <sz val="9"/>
            <color indexed="81"/>
            <rFont val="Tahoma"/>
            <family val="2"/>
          </rPr>
          <t>2022 version:</t>
        </r>
        <r>
          <rPr>
            <sz val="9"/>
            <color indexed="81"/>
            <rFont val="Tahoma"/>
            <family val="2"/>
          </rPr>
          <t xml:space="preserve">
Monitoring &amp; publishing of cloud usage, security, savings, etc.? 
0= No
1= Yes (internal, not published)
2= Yes (published)</t>
        </r>
      </text>
    </comment>
    <comment ref="O1" authorId="0" shapeId="0" xr:uid="{F8FE6437-6D0B-44DC-938B-2750C1291D32}">
      <text>
        <r>
          <rPr>
            <b/>
            <sz val="9"/>
            <color indexed="81"/>
            <rFont val="Tahoma"/>
            <family val="2"/>
          </rPr>
          <t>Cem Dener:</t>
        </r>
        <r>
          <rPr>
            <sz val="9"/>
            <color indexed="81"/>
            <rFont val="Tahoma"/>
            <family val="2"/>
          </rPr>
          <t xml:space="preserve">
If Yes &gt; How would you rate the extent of cloud platform utilization?
0= Unknown
1= Minimal
2= Moderate
3= Significant
4= Extensive</t>
        </r>
      </text>
    </comment>
    <comment ref="P1" authorId="0" shapeId="0" xr:uid="{BA4A9DD6-0452-4E7C-8990-8BEDAB424A5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Q1" authorId="0" shapeId="0" xr:uid="{D8798E73-4CC0-4D18-99D8-A52EA27EA8B1}">
      <text>
        <r>
          <rPr>
            <b/>
            <sz val="9"/>
            <color indexed="81"/>
            <rFont val="Tahoma"/>
            <family val="2"/>
          </rPr>
          <t>Cem Dener:</t>
        </r>
        <r>
          <rPr>
            <sz val="9"/>
            <color indexed="81"/>
            <rFont val="Tahoma"/>
            <family val="2"/>
          </rPr>
          <t xml:space="preserve">
Is there a government enterprise architecture framework? 
0= No
1= In draft / Planned
2= Yes</t>
        </r>
      </text>
    </comment>
    <comment ref="R1" authorId="0" shapeId="0" xr:uid="{EBD535D4-AFB1-4807-B79E-07002407AD1F}">
      <text>
        <r>
          <rPr>
            <b/>
            <sz val="9"/>
            <color indexed="81"/>
            <rFont val="Tahoma"/>
            <family val="2"/>
          </rPr>
          <t>Cem Dener:</t>
        </r>
        <r>
          <rPr>
            <sz val="9"/>
            <color indexed="81"/>
            <rFont val="Tahoma"/>
            <family val="2"/>
          </rPr>
          <t xml:space="preserve">
Name of the GEA framework</t>
        </r>
      </text>
    </comment>
    <comment ref="S1" authorId="0" shapeId="0" xr:uid="{394027C7-4171-46B2-B952-B89CD24F4CF9}">
      <text>
        <r>
          <rPr>
            <b/>
            <sz val="9"/>
            <color indexed="81"/>
            <rFont val="Tahoma"/>
            <family val="2"/>
          </rPr>
          <t>Cem Dener:</t>
        </r>
        <r>
          <rPr>
            <sz val="9"/>
            <color indexed="81"/>
            <rFont val="Tahoma"/>
            <family val="2"/>
          </rPr>
          <t xml:space="preserve">
GEA framework / draft URL </t>
        </r>
      </text>
    </comment>
    <comment ref="T1" authorId="0" shapeId="0" xr:uid="{8A70CCDE-5E58-4922-B35C-854B5A5E5B72}">
      <text>
        <r>
          <rPr>
            <b/>
            <sz val="9"/>
            <color indexed="81"/>
            <rFont val="Tahoma"/>
            <family val="2"/>
          </rPr>
          <t>Cem Dener:</t>
        </r>
        <r>
          <rPr>
            <sz val="9"/>
            <color indexed="81"/>
            <rFont val="Tahoma"/>
            <family val="2"/>
          </rPr>
          <t xml:space="preserve">
GEA was introduced / will be introduced in (year) </t>
        </r>
      </text>
    </comment>
    <comment ref="U1" authorId="0" shapeId="0" xr:uid="{70A701A4-28E1-4001-B3AC-CD13F4DA2D6D}">
      <text>
        <r>
          <rPr>
            <b/>
            <sz val="9"/>
            <color indexed="81"/>
            <rFont val="Tahoma"/>
            <family val="2"/>
          </rPr>
          <t>Cem Dener:</t>
        </r>
        <r>
          <rPr>
            <sz val="9"/>
            <color indexed="81"/>
            <rFont val="Tahoma"/>
            <family val="2"/>
          </rPr>
          <t xml:space="preserve">
GEA operational status 
0= Unknown
1= Partially used
2= Extensively used</t>
        </r>
      </text>
    </comment>
    <comment ref="V1" authorId="0" shapeId="0" xr:uid="{581C7205-2481-4D18-A85B-41689CDB0052}">
      <text>
        <r>
          <rPr>
            <b/>
            <sz val="9"/>
            <color indexed="81"/>
            <rFont val="Tahoma"/>
            <family val="2"/>
          </rPr>
          <t>Cem Dener:</t>
        </r>
        <r>
          <rPr>
            <sz val="9"/>
            <color indexed="81"/>
            <rFont val="Tahoma"/>
            <family val="2"/>
          </rPr>
          <t xml:space="preserve">
Scope &gt; Is there a shared GEA?
0= Unknown
1= Fragmented (Separate Central/Local)
2= Shared Central+Local (WoG)</t>
        </r>
      </text>
    </comment>
    <comment ref="W1" authorId="0" shapeId="0" xr:uid="{3F64F227-4B2A-4AC6-BC4B-D5FE7ACDBB2F}">
      <text>
        <r>
          <rPr>
            <b/>
            <sz val="9"/>
            <color indexed="81"/>
            <rFont val="Tahoma"/>
            <family val="2"/>
          </rPr>
          <t>Cem Dener:</t>
        </r>
        <r>
          <rPr>
            <sz val="9"/>
            <color indexed="81"/>
            <rFont val="Tahoma"/>
            <family val="2"/>
          </rPr>
          <t xml:space="preserve">
Which entity is maintaining/extending GEA? 
0= Unknown
1= Ministry level Chief Information Officer (CIO)
2= Government CIO
3= Other</t>
        </r>
      </text>
    </comment>
    <comment ref="X1" authorId="0" shapeId="0" xr:uid="{9B7150DB-69E0-43C4-8D1F-03D03D5DA4A6}">
      <text>
        <r>
          <rPr>
            <b/>
            <sz val="9"/>
            <color indexed="81"/>
            <rFont val="Tahoma"/>
            <family val="2"/>
          </rPr>
          <t>Cem Dener:</t>
        </r>
        <r>
          <rPr>
            <sz val="9"/>
            <color indexed="81"/>
            <rFont val="Tahoma"/>
            <family val="2"/>
          </rPr>
          <t xml:space="preserve">
Which entity is monitoring compliance with GEA? 
0= Unknown
1= Ministry level Chief Information Officer (CIO)
2= Government CIO
3= Other</t>
        </r>
      </text>
    </comment>
    <comment ref="Y1" authorId="0" shapeId="0" xr:uid="{82E955B5-07A2-46BF-B638-B8EBE3CD0B74}">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entities actively using the GEA framework?
0= No / Unknown
1= Yes
</t>
        </r>
        <r>
          <rPr>
            <b/>
            <sz val="9"/>
            <color indexed="81"/>
            <rFont val="Tahoma"/>
            <family val="2"/>
          </rPr>
          <t>2022 version:</t>
        </r>
        <r>
          <rPr>
            <sz val="9"/>
            <color indexed="81"/>
            <rFont val="Tahoma"/>
            <family val="2"/>
          </rPr>
          <t xml:space="preserve">
Monitoring &amp; publishing of GEA usage, compliance, benefits, etc.?
0= No
1= Yes (internal, not published)
2= Yes (published)</t>
        </r>
      </text>
    </comment>
    <comment ref="Z1" authorId="0" shapeId="0" xr:uid="{E1298D9A-4497-45C3-A1CD-7118C97CB6A2}">
      <text>
        <r>
          <rPr>
            <b/>
            <sz val="9"/>
            <color indexed="81"/>
            <rFont val="Tahoma"/>
            <family val="2"/>
          </rPr>
          <t>Cem Dener:</t>
        </r>
        <r>
          <rPr>
            <sz val="9"/>
            <color indexed="81"/>
            <rFont val="Tahoma"/>
            <family val="2"/>
          </rPr>
          <t xml:space="preserve">
If Yes &gt; How would you rate the maturity and adoption of the GEA framework?
0= Unknown
1= Initial
2= Developing
3= Advanced
4= Comprehensive</t>
        </r>
      </text>
    </comment>
    <comment ref="AA1" authorId="0" shapeId="0" xr:uid="{182A2A36-78CA-4ABB-845E-91539E32A5E0}">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AB1" authorId="0" shapeId="0" xr:uid="{DFDFE0E8-89C7-4DE5-8693-F05A6B1D87C2}">
      <text>
        <r>
          <rPr>
            <b/>
            <sz val="9"/>
            <color indexed="81"/>
            <rFont val="Tahoma"/>
            <family val="2"/>
          </rPr>
          <t>Cem Dener:</t>
        </r>
        <r>
          <rPr>
            <sz val="9"/>
            <color indexed="81"/>
            <rFont val="Tahoma"/>
            <family val="2"/>
          </rPr>
          <t xml:space="preserve">
Is there a government interoperability framework? 
0= No
1= In draft / Planned
2= Yes</t>
        </r>
      </text>
    </comment>
    <comment ref="AC1" authorId="0" shapeId="0" xr:uid="{14846369-639D-4BFB-814C-CCE0CC77A497}">
      <text>
        <r>
          <rPr>
            <b/>
            <sz val="9"/>
            <color indexed="81"/>
            <rFont val="Tahoma"/>
            <family val="2"/>
          </rPr>
          <t>Cem Dener:</t>
        </r>
        <r>
          <rPr>
            <sz val="9"/>
            <color indexed="81"/>
            <rFont val="Tahoma"/>
            <family val="2"/>
          </rPr>
          <t xml:space="preserve">
Title of the GIF report </t>
        </r>
      </text>
    </comment>
    <comment ref="AD1" authorId="0" shapeId="0" xr:uid="{F1A31BD4-1766-47CB-A0CA-A22E1876B80E}">
      <text>
        <r>
          <rPr>
            <b/>
            <sz val="9"/>
            <color indexed="81"/>
            <rFont val="Tahoma"/>
            <family val="2"/>
          </rPr>
          <t>Cem Dener:</t>
        </r>
        <r>
          <rPr>
            <sz val="9"/>
            <color indexed="81"/>
            <rFont val="Tahoma"/>
            <family val="2"/>
          </rPr>
          <t xml:space="preserve">
GIF report / draft URL </t>
        </r>
      </text>
    </comment>
    <comment ref="AE1" authorId="0" shapeId="0" xr:uid="{9F080433-43FA-49BB-872D-E410299EB4F3}">
      <text>
        <r>
          <rPr>
            <b/>
            <sz val="9"/>
            <color indexed="81"/>
            <rFont val="Tahoma"/>
            <family val="2"/>
          </rPr>
          <t>Cem Dener:</t>
        </r>
        <r>
          <rPr>
            <sz val="9"/>
            <color indexed="81"/>
            <rFont val="Tahoma"/>
            <family val="2"/>
          </rPr>
          <t xml:space="preserve">
GIF was introduced / will be introduced in (year) </t>
        </r>
      </text>
    </comment>
    <comment ref="AF1" authorId="0" shapeId="0" xr:uid="{9AE1685A-424B-4409-8F8A-F4954F67E74C}">
      <text>
        <r>
          <rPr>
            <b/>
            <sz val="9"/>
            <color indexed="81"/>
            <rFont val="Tahoma"/>
            <family val="2"/>
          </rPr>
          <t>Cem Dener:</t>
        </r>
        <r>
          <rPr>
            <sz val="9"/>
            <color indexed="81"/>
            <rFont val="Tahoma"/>
            <family val="2"/>
          </rPr>
          <t xml:space="preserve">
GIF operational status 
0= Unknown
1= Partially used
2= Extensively used</t>
        </r>
      </text>
    </comment>
    <comment ref="AG1" authorId="0" shapeId="0" xr:uid="{F9B9EF09-FFDF-4F2C-BD06-09D6DF8C6F94}">
      <text>
        <r>
          <rPr>
            <b/>
            <sz val="9"/>
            <color indexed="81"/>
            <rFont val="Tahoma"/>
            <family val="2"/>
          </rPr>
          <t>Cem Dener:</t>
        </r>
        <r>
          <rPr>
            <sz val="9"/>
            <color indexed="81"/>
            <rFont val="Tahoma"/>
            <family val="2"/>
          </rPr>
          <t xml:space="preserve">
Scope &gt; Is there a shared GIF?
0= Unknown
1= Fragmented (Separate Central/Local)
2= Shared Central+Local (WoG)</t>
        </r>
      </text>
    </comment>
    <comment ref="AH1" authorId="0" shapeId="0" xr:uid="{9A69FAE1-1FF3-4E69-BCDF-072BA123222A}">
      <text>
        <r>
          <rPr>
            <b/>
            <sz val="9"/>
            <color indexed="81"/>
            <rFont val="Tahoma"/>
            <family val="2"/>
          </rPr>
          <t>Cem Dener:</t>
        </r>
        <r>
          <rPr>
            <sz val="9"/>
            <color indexed="81"/>
            <rFont val="Tahoma"/>
            <family val="2"/>
          </rPr>
          <t xml:space="preserve">
Is there a data quality framework? 
0= No
1= Yes</t>
        </r>
      </text>
    </comment>
    <comment ref="AI1" authorId="0" shapeId="0" xr:uid="{52FB7B9D-5667-4CA3-BA37-B54BE42D81C4}">
      <text>
        <r>
          <rPr>
            <b/>
            <sz val="9"/>
            <color indexed="81"/>
            <rFont val="Tahoma"/>
            <family val="2"/>
          </rPr>
          <t>Cem Dener:</t>
        </r>
        <r>
          <rPr>
            <sz val="9"/>
            <color indexed="81"/>
            <rFont val="Tahoma"/>
            <family val="2"/>
          </rPr>
          <t xml:space="preserve">
Is there a system to monitor the 'uptime' of government information systems? 
0= No
1= Yes</t>
        </r>
      </text>
    </comment>
    <comment ref="AJ1" authorId="0" shapeId="0" xr:uid="{A442134A-BE49-4C5A-B55E-3AB817DFC05B}">
      <text>
        <r>
          <rPr>
            <b/>
            <sz val="9"/>
            <color indexed="81"/>
            <rFont val="Tahoma"/>
            <family val="2"/>
          </rPr>
          <t>Cem Dener:</t>
        </r>
        <r>
          <rPr>
            <sz val="9"/>
            <color indexed="81"/>
            <rFont val="Tahoma"/>
            <family val="2"/>
          </rPr>
          <t xml:space="preserve">
Is there guidance for replacing legacy government information systems?
0= No
1= Yes</t>
        </r>
      </text>
    </comment>
    <comment ref="AK1" authorId="0" shapeId="0" xr:uid="{89EF4D5D-19F7-4213-A540-19BC8E19B55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adhering to the GIF to ensure seamless data sharing?
0= No / Unknown
1= Yes
</t>
        </r>
        <r>
          <rPr>
            <b/>
            <sz val="9"/>
            <color indexed="81"/>
            <rFont val="Tahoma"/>
            <family val="2"/>
          </rPr>
          <t>2022 version:</t>
        </r>
        <r>
          <rPr>
            <sz val="9"/>
            <color indexed="81"/>
            <rFont val="Tahoma"/>
            <family val="2"/>
          </rPr>
          <t xml:space="preserve">
Monitoring &amp; publishing of GIF usage, compliance, benefits? 
0= No
1= Yes (internal, not published)
2= Yes (published)</t>
        </r>
      </text>
    </comment>
    <comment ref="AL1" authorId="0" shapeId="0" xr:uid="{98A57077-C549-4FE6-90BC-2B71539A05D1}">
      <text>
        <r>
          <rPr>
            <b/>
            <sz val="9"/>
            <color indexed="81"/>
            <rFont val="Tahoma"/>
            <family val="2"/>
          </rPr>
          <t>Cem Dener:</t>
        </r>
        <r>
          <rPr>
            <sz val="9"/>
            <color indexed="81"/>
            <rFont val="Tahoma"/>
            <family val="2"/>
          </rPr>
          <t xml:space="preserve">
If Yes &gt; How would you rate the adoption and utilization of the GIF?
0= Unknown
1= Minimal
2= Moderate
3= Significant
4= Extensive</t>
        </r>
      </text>
    </comment>
    <comment ref="AM1" authorId="0" shapeId="0" xr:uid="{880FF1A2-F918-4E55-AFBD-79468FCA9C15}">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AN1" authorId="0" shapeId="0" xr:uid="{0504EF18-9949-4E23-BF8D-7445CBF4481E}">
      <text>
        <r>
          <rPr>
            <b/>
            <sz val="9"/>
            <color indexed="81"/>
            <rFont val="Tahoma"/>
            <family val="2"/>
          </rPr>
          <t>Cem Dener:</t>
        </r>
        <r>
          <rPr>
            <sz val="9"/>
            <color indexed="81"/>
            <rFont val="Tahoma"/>
            <family val="2"/>
          </rPr>
          <t xml:space="preserve">
Is there a government service bus platform? 
0= No
1= In draft / Planned
2= Yes (platform in use)</t>
        </r>
      </text>
    </comment>
    <comment ref="AO1" authorId="0" shapeId="0" xr:uid="{EB990CA3-5746-43CA-9975-35184B5D225C}">
      <text>
        <r>
          <rPr>
            <b/>
            <sz val="9"/>
            <color indexed="81"/>
            <rFont val="Tahoma"/>
            <family val="2"/>
          </rPr>
          <t>Cem Dener:</t>
        </r>
        <r>
          <rPr>
            <sz val="9"/>
            <color indexed="81"/>
            <rFont val="Tahoma"/>
            <family val="2"/>
          </rPr>
          <t xml:space="preserve">
Name of the Government Service Bus platform</t>
        </r>
      </text>
    </comment>
    <comment ref="AP1" authorId="0" shapeId="0" xr:uid="{2D75B682-BB2F-43A8-83C4-EC800B616092}">
      <text>
        <r>
          <rPr>
            <b/>
            <sz val="9"/>
            <color indexed="81"/>
            <rFont val="Tahoma"/>
            <family val="2"/>
          </rPr>
          <t>Cem Dener:</t>
        </r>
        <r>
          <rPr>
            <sz val="9"/>
            <color indexed="81"/>
            <rFont val="Tahoma"/>
            <family val="2"/>
          </rPr>
          <t xml:space="preserve">
GSB platform URL </t>
        </r>
      </text>
    </comment>
    <comment ref="AQ1" authorId="0" shapeId="0" xr:uid="{B719B6DD-039A-4254-902F-9C3D99303CDE}">
      <text>
        <r>
          <rPr>
            <b/>
            <sz val="9"/>
            <color indexed="81"/>
            <rFont val="Tahoma"/>
            <family val="2"/>
          </rPr>
          <t>Cem Dener:</t>
        </r>
        <r>
          <rPr>
            <sz val="9"/>
            <color indexed="81"/>
            <rFont val="Tahoma"/>
            <family val="2"/>
          </rPr>
          <t xml:space="preserve">
GSB platform was launched / will be launched in (year) </t>
        </r>
      </text>
    </comment>
    <comment ref="AR1" authorId="0" shapeId="0" xr:uid="{56FA8DD6-6CC5-4F71-BA86-B7DE533E5263}">
      <text>
        <r>
          <rPr>
            <b/>
            <sz val="9"/>
            <color indexed="81"/>
            <rFont val="Tahoma"/>
            <family val="2"/>
          </rPr>
          <t>Cem Dener:</t>
        </r>
        <r>
          <rPr>
            <sz val="9"/>
            <color indexed="81"/>
            <rFont val="Tahoma"/>
            <family val="2"/>
          </rPr>
          <t xml:space="preserve">
GSB operational status 
0= Unknown
1= Partially used
2= Extensively used</t>
        </r>
      </text>
    </comment>
    <comment ref="AS1" authorId="0" shapeId="0" xr:uid="{BF22E0D2-97EA-446E-9AAE-EA1556C18191}">
      <text>
        <r>
          <rPr>
            <b/>
            <sz val="9"/>
            <color indexed="81"/>
            <rFont val="Tahoma"/>
            <family val="2"/>
          </rPr>
          <t>Cem Dener:</t>
        </r>
        <r>
          <rPr>
            <sz val="9"/>
            <color indexed="81"/>
            <rFont val="Tahoma"/>
            <family val="2"/>
          </rPr>
          <t xml:space="preserve">
Scope &gt; Is there a shared GSB platform? 
0= Unknown
1= Fragmented (Separate Central/Local)
2= Shared Central+Local (WoG)</t>
        </r>
      </text>
    </comment>
    <comment ref="AT1" authorId="0" shapeId="0" xr:uid="{85C9C3E2-CCA5-4DC2-8F06-81907E72B0F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systems / online services connected through the GSB?
0= No / Uknown
1= Yes
</t>
        </r>
        <r>
          <rPr>
            <b/>
            <sz val="9"/>
            <color indexed="81"/>
            <rFont val="Tahoma"/>
            <family val="2"/>
          </rPr>
          <t>2022 version:</t>
        </r>
        <r>
          <rPr>
            <sz val="9"/>
            <color indexed="81"/>
            <rFont val="Tahoma"/>
            <family val="2"/>
          </rPr>
          <t xml:space="preserve">
Monitoring &amp; publishing of GSB usage, security, savings? 
0= No
1= Yes (internal, not published)
2= Yes (published)</t>
        </r>
      </text>
    </comment>
    <comment ref="AU1" authorId="0" shapeId="0" xr:uid="{4145E60F-155E-425D-B596-AC747BB75F0C}">
      <text>
        <r>
          <rPr>
            <b/>
            <sz val="9"/>
            <color indexed="81"/>
            <rFont val="Tahoma"/>
            <family val="2"/>
          </rPr>
          <t>Cem Dener:</t>
        </r>
        <r>
          <rPr>
            <sz val="9"/>
            <color indexed="81"/>
            <rFont val="Tahoma"/>
            <family val="2"/>
          </rPr>
          <t xml:space="preserve">
If Yes &gt; How would you rate the adoption and utilization of the GSB?
0= Unknown
1= Minimal
2= Moderate
3= Significant
4= Extensive</t>
        </r>
      </text>
    </comment>
    <comment ref="AV1" authorId="0" shapeId="0" xr:uid="{971CAB1A-D312-42F6-A0E3-B758E3988269}">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AW1" authorId="0" shapeId="0" xr:uid="{31CC7BFD-AA46-4737-9EBE-41BDCA85CCA1}">
      <text>
        <r>
          <rPr>
            <sz val="11"/>
            <color theme="1"/>
            <rFont val="Aptos Narrow"/>
            <family val="2"/>
            <scheme val="minor"/>
          </rPr>
          <t>Cem Dener:
Is there an operational FMIS in place to support core PFM functions?
0= No/Unknown
1= Implementation in progress
2= Yes (in use)</t>
        </r>
      </text>
    </comment>
    <comment ref="AX1" authorId="0" shapeId="0" xr:uid="{614DA58E-757F-45CD-96B2-255DDDF9D1BE}">
      <text>
        <r>
          <rPr>
            <b/>
            <sz val="9"/>
            <color indexed="81"/>
            <rFont val="Tahoma"/>
            <family val="2"/>
          </rPr>
          <t>Cem Dener:</t>
        </r>
        <r>
          <rPr>
            <sz val="9"/>
            <color indexed="81"/>
            <rFont val="Tahoma"/>
            <family val="2"/>
          </rPr>
          <t xml:space="preserve">
Official name of Finance Ministry / Department operating FMIS</t>
        </r>
      </text>
    </comment>
    <comment ref="AY1" authorId="0" shapeId="0" xr:uid="{C32CD3A0-E481-4D35-8AFD-29824127D026}">
      <text>
        <r>
          <rPr>
            <b/>
            <sz val="9"/>
            <color indexed="81"/>
            <rFont val="Tahoma"/>
            <family val="2"/>
          </rPr>
          <t>Cem Dener:</t>
        </r>
        <r>
          <rPr>
            <sz val="9"/>
            <color indexed="81"/>
            <rFont val="Tahoma"/>
            <family val="2"/>
          </rPr>
          <t xml:space="preserve">
Finance Ministry / Department home page URL</t>
        </r>
      </text>
    </comment>
    <comment ref="AZ1" authorId="0" shapeId="0" xr:uid="{6E5FEDF6-85A7-4BBB-A6FD-D6D01C35BF94}">
      <text>
        <r>
          <rPr>
            <b/>
            <sz val="9"/>
            <color indexed="81"/>
            <rFont val="Tahoma"/>
            <family val="2"/>
          </rPr>
          <t>Cem Dener:</t>
        </r>
        <r>
          <rPr>
            <sz val="9"/>
            <color indexed="81"/>
            <rFont val="Tahoma"/>
            <family val="2"/>
          </rPr>
          <t xml:space="preserve">
Name of the FMIS platform</t>
        </r>
      </text>
    </comment>
    <comment ref="BA1" authorId="0" shapeId="0" xr:uid="{58EB910E-5516-410F-BA29-2794954473C4}">
      <text>
        <r>
          <rPr>
            <b/>
            <sz val="9"/>
            <color indexed="81"/>
            <rFont val="Tahoma"/>
            <family val="2"/>
          </rPr>
          <t>Cem Dener:</t>
        </r>
        <r>
          <rPr>
            <sz val="9"/>
            <color indexed="81"/>
            <rFont val="Tahoma"/>
            <family val="2"/>
          </rPr>
          <t xml:space="preserve">
FMIS platform URL </t>
        </r>
      </text>
    </comment>
    <comment ref="BB1" authorId="0" shapeId="0" xr:uid="{D2291F17-9EBA-475F-815E-77FFCD92638E}">
      <text>
        <r>
          <rPr>
            <b/>
            <sz val="9"/>
            <color indexed="81"/>
            <rFont val="Tahoma"/>
            <family val="2"/>
          </rPr>
          <t>Cem Dener:</t>
        </r>
        <r>
          <rPr>
            <sz val="9"/>
            <color indexed="81"/>
            <rFont val="Tahoma"/>
            <family val="2"/>
          </rPr>
          <t xml:space="preserve">
FMIS was launched / will be launched in (year)</t>
        </r>
      </text>
    </comment>
    <comment ref="BC1" authorId="0" shapeId="0" xr:uid="{DA51E93B-4C68-4654-BF0B-12B48D69C053}">
      <text>
        <r>
          <rPr>
            <b/>
            <sz val="9"/>
            <color indexed="81"/>
            <rFont val="Tahoma"/>
            <family val="2"/>
          </rPr>
          <t>Cem Dener:</t>
        </r>
        <r>
          <rPr>
            <sz val="9"/>
            <color indexed="81"/>
            <rFont val="Tahoma"/>
            <family val="2"/>
          </rPr>
          <t xml:space="preserve">
FMIS functional capabilities 
0= Unknown
1= Treasury (execution)
2= T + Budget (preparation)
3= T + B + Other</t>
        </r>
      </text>
    </comment>
    <comment ref="BD1" authorId="0" shapeId="0" xr:uid="{D07AC58C-9568-475B-9D2F-F43590C5CD2B}">
      <text>
        <r>
          <rPr>
            <b/>
            <sz val="9"/>
            <color indexed="81"/>
            <rFont val="Tahoma"/>
            <family val="2"/>
          </rPr>
          <t>Cem Dener:</t>
        </r>
        <r>
          <rPr>
            <sz val="9"/>
            <color indexed="81"/>
            <rFont val="Tahoma"/>
            <family val="2"/>
          </rPr>
          <t xml:space="preserve">
Scope of FMIS (coverage of budgets) 
0= Unknown
1= Central gov
2= Central + Local gov</t>
        </r>
      </text>
    </comment>
    <comment ref="BE1" authorId="0" shapeId="0" xr:uid="{776E016A-FE98-4F73-951D-CC6D3EE35CB5}">
      <text>
        <r>
          <rPr>
            <b/>
            <sz val="9"/>
            <color indexed="81"/>
            <rFont val="Tahoma"/>
            <family val="2"/>
          </rPr>
          <t>Cem Dener:</t>
        </r>
        <r>
          <rPr>
            <sz val="9"/>
            <color indexed="81"/>
            <rFont val="Tahoma"/>
            <family val="2"/>
          </rPr>
          <t xml:space="preserve">
Type of FMIS software
0= Unknown
1= Custom Software
2= Commercial/COTS Software
3= Hybrid (Custom + COTS)</t>
        </r>
      </text>
    </comment>
    <comment ref="BF1" authorId="0" shapeId="0" xr:uid="{3EB088D0-AE75-4272-B402-F036DC90D676}">
      <text>
        <r>
          <rPr>
            <b/>
            <sz val="9"/>
            <color indexed="81"/>
            <rFont val="Tahoma"/>
            <family val="2"/>
          </rPr>
          <t>Cem Dener:</t>
        </r>
        <r>
          <rPr>
            <sz val="9"/>
            <color indexed="81"/>
            <rFont val="Tahoma"/>
            <family val="2"/>
          </rPr>
          <t xml:space="preserve">
Name of the FMIS software package:
If custom software &gt; Please enter LDSW (Locally Developed Software)
If commercial package &gt; Please enter the name of Commercial-off-the-shelf (COTS) package
If hybrid &gt; Please enter LDSW + COTS package name</t>
        </r>
      </text>
    </comment>
    <comment ref="BG1" authorId="0" shapeId="0" xr:uid="{FF0365CA-5001-47C5-BF53-CDA1F2315333}">
      <text>
        <r>
          <rPr>
            <b/>
            <sz val="9"/>
            <color indexed="81"/>
            <rFont val="Tahoma"/>
            <family val="2"/>
          </rPr>
          <t>Cem Dener:</t>
        </r>
        <r>
          <rPr>
            <sz val="9"/>
            <color indexed="81"/>
            <rFont val="Tahoma"/>
            <family val="2"/>
          </rPr>
          <t xml:space="preserve">
Is there a unified budget classification/chart of accounts? 
0= No
1= Yes (Central government only) 
2= Yes (Both central and sub-national government)</t>
        </r>
      </text>
    </comment>
    <comment ref="BH1" authorId="0" shapeId="0" xr:uid="{FEC63CF1-64CF-48E8-B233-53BD1406FEB6}">
      <text>
        <r>
          <rPr>
            <b/>
            <sz val="9"/>
            <color indexed="81"/>
            <rFont val="Tahoma"/>
            <family val="2"/>
          </rPr>
          <t>Cem Dener:</t>
        </r>
        <r>
          <rPr>
            <sz val="9"/>
            <color indexed="81"/>
            <rFont val="Tahoma"/>
            <family val="2"/>
          </rPr>
          <t xml:space="preserve">
Does FMIS capture expenses linked to the SDGs and other strategic goals?
0= No
1= Partially 
2= Extensively</t>
        </r>
      </text>
    </comment>
    <comment ref="BI1" authorId="0" shapeId="0" xr:uid="{33034EDB-5896-4544-A220-8DC2E2A196E0}">
      <text>
        <r>
          <rPr>
            <b/>
            <sz val="9"/>
            <color indexed="81"/>
            <rFont val="Tahoma"/>
            <family val="2"/>
          </rPr>
          <t>Cem Dener:</t>
        </r>
        <r>
          <rPr>
            <sz val="9"/>
            <color indexed="81"/>
            <rFont val="Tahoma"/>
            <family val="2"/>
          </rPr>
          <t xml:space="preserve">
Does FMIS capture non-financial data (KPIs) on programs/projects? 
0= No 
1= Partially (Some of the KPIs for selected programs) 
2= Extensively (KPIs captured for most of the programs)</t>
        </r>
      </text>
    </comment>
    <comment ref="BJ1" authorId="0" shapeId="0" xr:uid="{E0C69E43-FE1D-4E6E-8D92-C7933E758944}">
      <text>
        <r>
          <rPr>
            <b/>
            <sz val="9"/>
            <color indexed="81"/>
            <rFont val="Tahoma"/>
            <family val="2"/>
          </rPr>
          <t>Cem Dener:</t>
        </r>
        <r>
          <rPr>
            <sz val="9"/>
            <color indexed="81"/>
            <rFont val="Tahoma"/>
            <family val="2"/>
          </rPr>
          <t xml:space="preserve">
Does FMIS exchange data with other systems? 
0= No
1= Yes (via separate interfaces)
2= Yes (via Government Service Bus)</t>
        </r>
      </text>
    </comment>
    <comment ref="BK1" authorId="0" shapeId="0" xr:uid="{95EB7612-380B-4137-A362-C03A66028F1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PFM functions being effectively supported through FMIS?
0= No / Unknown
1= Yes
</t>
        </r>
        <r>
          <rPr>
            <b/>
            <sz val="9"/>
            <color indexed="81"/>
            <rFont val="Tahoma"/>
            <family val="2"/>
          </rPr>
          <t>2022 version:</t>
        </r>
        <r>
          <rPr>
            <sz val="9"/>
            <color indexed="81"/>
            <rFont val="Tahoma"/>
            <family val="2"/>
          </rPr>
          <t xml:space="preserve">
Governance of FMIS operations (compliance, security, audit trails, etc.)?
0= No
1= Yes (internal, not published)
2= Yes (published)</t>
        </r>
      </text>
    </comment>
    <comment ref="BL1" authorId="0" shapeId="0" xr:uid="{BE2D9B79-98FD-4717-8CFE-C6EBBC821C4B}">
      <text>
        <r>
          <rPr>
            <b/>
            <sz val="9"/>
            <color indexed="81"/>
            <rFont val="Tahoma"/>
            <family val="2"/>
          </rPr>
          <t>Cem Dener:</t>
        </r>
        <r>
          <rPr>
            <sz val="9"/>
            <color indexed="81"/>
            <rFont val="Tahoma"/>
            <family val="2"/>
          </rPr>
          <t xml:space="preserve">
If Yes &gt; How would you rate the functionality and coverage of the FMIS?
0= Unknown
1= Limited
2= Moderate
3= Significant
4= Extensive</t>
        </r>
      </text>
    </comment>
    <comment ref="BM1" authorId="0" shapeId="0" xr:uid="{CB926D4E-8134-4C2E-9EEC-E7BD47A9F615}">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BN1" authorId="0" shapeId="0" xr:uid="{3ABCD485-38EF-4742-B69F-9EC4ED619798}">
      <text>
        <r>
          <rPr>
            <b/>
            <sz val="9"/>
            <color indexed="81"/>
            <rFont val="Tahoma"/>
            <family val="2"/>
          </rPr>
          <t>Cem Dener:</t>
        </r>
        <r>
          <rPr>
            <sz val="9"/>
            <color indexed="81"/>
            <rFont val="Tahoma"/>
            <family val="2"/>
          </rPr>
          <t xml:space="preserve">
Is there a TSA supported by FMIS to automate payments and bank reconciliation?
0= No
1= Implementation in progress
2= Yes (in use)</t>
        </r>
      </text>
    </comment>
    <comment ref="BO1" authorId="0" shapeId="0" xr:uid="{B17B01A8-B1F9-4572-8DF0-4CFD48B05F2E}">
      <text>
        <r>
          <rPr>
            <b/>
            <sz val="9"/>
            <color indexed="81"/>
            <rFont val="Tahoma"/>
            <family val="2"/>
          </rPr>
          <t>Cem Dener:</t>
        </r>
        <r>
          <rPr>
            <sz val="9"/>
            <color indexed="81"/>
            <rFont val="Tahoma"/>
            <family val="2"/>
          </rPr>
          <t xml:space="preserve">
Treasury organization home page URL </t>
        </r>
      </text>
    </comment>
    <comment ref="BP1" authorId="0" shapeId="0" xr:uid="{65984191-5E6D-45A0-9A70-BD63046377BD}">
      <text>
        <r>
          <rPr>
            <b/>
            <sz val="9"/>
            <color indexed="81"/>
            <rFont val="Tahoma"/>
            <family val="2"/>
          </rPr>
          <t>Cem Dener:</t>
        </r>
        <r>
          <rPr>
            <sz val="9"/>
            <color indexed="81"/>
            <rFont val="Tahoma"/>
            <family val="2"/>
          </rPr>
          <t xml:space="preserve">
Treasury organization was established / will be established in (year) </t>
        </r>
      </text>
    </comment>
    <comment ref="BQ1" authorId="0" shapeId="0" xr:uid="{621F54CE-02EE-447B-A655-901A9EFAE92F}">
      <text>
        <r>
          <rPr>
            <b/>
            <sz val="9"/>
            <color indexed="81"/>
            <rFont val="Tahoma"/>
            <family val="2"/>
          </rPr>
          <t>Cem Dener:</t>
        </r>
        <r>
          <rPr>
            <sz val="9"/>
            <color indexed="81"/>
            <rFont val="Tahoma"/>
            <family val="2"/>
          </rPr>
          <t xml:space="preserve">
TSA regulation / introduction website URL</t>
        </r>
      </text>
    </comment>
    <comment ref="BR1" authorId="0" shapeId="0" xr:uid="{D2D03C1B-0378-4249-807C-238C37D76ED8}">
      <text>
        <r>
          <rPr>
            <b/>
            <sz val="9"/>
            <color indexed="81"/>
            <rFont val="Tahoma"/>
            <family val="2"/>
          </rPr>
          <t>Cem Dener:</t>
        </r>
        <r>
          <rPr>
            <sz val="9"/>
            <color indexed="81"/>
            <rFont val="Tahoma"/>
            <family val="2"/>
          </rPr>
          <t xml:space="preserve">
TSA was launched / will be launched in (year) </t>
        </r>
      </text>
    </comment>
    <comment ref="BS1" authorId="0" shapeId="0" xr:uid="{1243C506-8C02-4F04-9101-4B1D24A0A53C}">
      <text>
        <r>
          <rPr>
            <b/>
            <sz val="9"/>
            <color indexed="81"/>
            <rFont val="Tahoma"/>
            <family val="2"/>
          </rPr>
          <t>Cem Dener:</t>
        </r>
        <r>
          <rPr>
            <sz val="9"/>
            <color indexed="81"/>
            <rFont val="Tahoma"/>
            <family val="2"/>
          </rPr>
          <t xml:space="preserve">
Scope of TSA operations 
0= Unknown
1= Partially used by the MDAs
2= Extensively used by all MDAs</t>
        </r>
      </text>
    </comment>
    <comment ref="BT1" authorId="0" shapeId="0" xr:uid="{36864DF0-4F11-4604-A8BB-AF3E86BED216}">
      <text>
        <r>
          <rPr>
            <b/>
            <sz val="9"/>
            <color indexed="81"/>
            <rFont val="Tahoma"/>
            <family val="2"/>
          </rPr>
          <t>Cem Dener:</t>
        </r>
        <r>
          <rPr>
            <sz val="9"/>
            <color indexed="81"/>
            <rFont val="Tahoma"/>
            <family val="2"/>
          </rPr>
          <t xml:space="preserve">
Type of electronic payment systems in place 
0= Unknown
1= RTGS (Real-Time Gross Settlement)
2= FPS or ACH (Fast Payment System or Automated Clearinghouse System)
3= Both RTGS &amp; FPS/ACH</t>
        </r>
      </text>
    </comment>
    <comment ref="BU1" authorId="0" shapeId="0" xr:uid="{0C384656-3DD3-4EF1-9B96-9DEB21E1BCD1}">
      <text>
        <r>
          <rPr>
            <b/>
            <sz val="9"/>
            <color indexed="81"/>
            <rFont val="Tahoma"/>
            <family val="2"/>
          </rPr>
          <t>Cem Dener:</t>
        </r>
        <r>
          <rPr>
            <sz val="9"/>
            <color indexed="81"/>
            <rFont val="Tahoma"/>
            <family val="2"/>
          </rPr>
          <t xml:space="preserve">
Is there a TSA interface linking FMIS with the Central Bank systems? 
0= No
1= Implementation in progress
2= Yes (in use)</t>
        </r>
      </text>
    </comment>
    <comment ref="BV1" authorId="0" shapeId="0" xr:uid="{D1D2CD28-8BB9-436F-84A1-A7EA1B3F41E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TSA operations being effectively supported through FMIS?
0= No / Unknown
1= Yes
</t>
        </r>
        <r>
          <rPr>
            <b/>
            <sz val="9"/>
            <color indexed="81"/>
            <rFont val="Tahoma"/>
            <family val="2"/>
          </rPr>
          <t>2022 version:</t>
        </r>
        <r>
          <rPr>
            <sz val="9"/>
            <color indexed="81"/>
            <rFont val="Tahoma"/>
            <family val="2"/>
          </rPr>
          <t xml:space="preserve">
Governance of TSA operations (compliance, security, audit trails, etc.)? 
0= No
1= Yes (internal, not published)
2= Yes (published)</t>
        </r>
      </text>
    </comment>
    <comment ref="BW1" authorId="0" shapeId="0" xr:uid="{F9A3022E-7C3B-459F-B007-148805CDD2C0}">
      <text>
        <r>
          <rPr>
            <b/>
            <sz val="9"/>
            <color indexed="81"/>
            <rFont val="Tahoma"/>
            <family val="2"/>
          </rPr>
          <t>Cem Dener:</t>
        </r>
        <r>
          <rPr>
            <sz val="9"/>
            <color indexed="81"/>
            <rFont val="Tahoma"/>
            <family val="2"/>
          </rPr>
          <t xml:space="preserve">
If Yes &gt; How would you rate the TSA utilization supported by FMIS?
0= Unknown
1= Limited
2= Moderate
3= Significant
4= Extensive</t>
        </r>
      </text>
    </comment>
    <comment ref="BX1" authorId="0" shapeId="0" xr:uid="{9978D94A-A201-49CC-AA31-C113A3EAC4FD}">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BY1" authorId="0" shapeId="0" xr:uid="{A062353D-9BDE-4D11-B6BD-AB5A4647B07C}">
      <text>
        <r>
          <rPr>
            <b/>
            <sz val="9"/>
            <color indexed="81"/>
            <rFont val="Tahoma"/>
            <family val="2"/>
          </rPr>
          <t>Cem Dener:</t>
        </r>
        <r>
          <rPr>
            <sz val="9"/>
            <color indexed="81"/>
            <rFont val="Tahoma"/>
            <family val="2"/>
          </rPr>
          <t xml:space="preserve">
Is there a Tax Management Information System in place?
0= No
1= Implementation in progress
2= Yes (in use)</t>
        </r>
      </text>
    </comment>
    <comment ref="BZ1" authorId="0" shapeId="0" xr:uid="{8D2110E1-86A2-4CB4-AC3A-39E139F6DDF4}">
      <text>
        <r>
          <rPr>
            <b/>
            <sz val="9"/>
            <color indexed="81"/>
            <rFont val="Tahoma"/>
            <family val="2"/>
          </rPr>
          <t>Cem Dener:</t>
        </r>
        <r>
          <rPr>
            <sz val="9"/>
            <color indexed="81"/>
            <rFont val="Tahoma"/>
            <family val="2"/>
          </rPr>
          <t xml:space="preserve">
Tax Administration home page URL </t>
        </r>
      </text>
    </comment>
    <comment ref="CA1" authorId="0" shapeId="0" xr:uid="{8302AB67-9AAC-4630-AD97-2C8E11BC381A}">
      <text>
        <r>
          <rPr>
            <b/>
            <sz val="9"/>
            <color indexed="81"/>
            <rFont val="Tahoma"/>
            <family val="2"/>
          </rPr>
          <t>Cem Dener:</t>
        </r>
        <r>
          <rPr>
            <sz val="9"/>
            <color indexed="81"/>
            <rFont val="Tahoma"/>
            <family val="2"/>
          </rPr>
          <t xml:space="preserve">
Tax Administration was established / will be established in (year) </t>
        </r>
      </text>
    </comment>
    <comment ref="CB1" authorId="0" shapeId="0" xr:uid="{57DC4C52-492E-4947-9404-76CE58C9F2BE}">
      <text>
        <r>
          <rPr>
            <b/>
            <sz val="9"/>
            <color indexed="81"/>
            <rFont val="Tahoma"/>
            <family val="2"/>
          </rPr>
          <t>Cem Dener:</t>
        </r>
        <r>
          <rPr>
            <sz val="9"/>
            <color indexed="81"/>
            <rFont val="Tahoma"/>
            <family val="2"/>
          </rPr>
          <t xml:space="preserve">
Name of the TMIS platform</t>
        </r>
      </text>
    </comment>
    <comment ref="CC1" authorId="0" shapeId="0" xr:uid="{5C5E987E-870A-40E4-B2DA-6FF910B0F7FC}">
      <text>
        <r>
          <rPr>
            <b/>
            <sz val="9"/>
            <color indexed="81"/>
            <rFont val="Tahoma"/>
            <family val="2"/>
          </rPr>
          <t>Cem Dener:</t>
        </r>
        <r>
          <rPr>
            <sz val="9"/>
            <color indexed="81"/>
            <rFont val="Tahoma"/>
            <family val="2"/>
          </rPr>
          <t xml:space="preserve">
TMIS platform URL</t>
        </r>
      </text>
    </comment>
    <comment ref="CD1" authorId="0" shapeId="0" xr:uid="{A97EBFD6-E30E-4E11-BBF0-D389D46D139D}">
      <text>
        <r>
          <rPr>
            <b/>
            <sz val="9"/>
            <color indexed="81"/>
            <rFont val="Tahoma"/>
            <family val="2"/>
          </rPr>
          <t>Cem Dener:</t>
        </r>
        <r>
          <rPr>
            <sz val="9"/>
            <color indexed="81"/>
            <rFont val="Tahoma"/>
            <family val="2"/>
          </rPr>
          <t xml:space="preserve">
TMIS was launched / will be launched in (year)</t>
        </r>
      </text>
    </comment>
    <comment ref="CE1" authorId="0" shapeId="0" xr:uid="{22A5E442-28B6-4F13-A0C2-A67FEA9FC088}">
      <text>
        <r>
          <rPr>
            <b/>
            <sz val="9"/>
            <color indexed="81"/>
            <rFont val="Tahoma"/>
            <family val="2"/>
          </rPr>
          <t>Cem Dener:</t>
        </r>
        <r>
          <rPr>
            <sz val="9"/>
            <color indexed="81"/>
            <rFont val="Tahoma"/>
            <family val="2"/>
          </rPr>
          <t xml:space="preserve">
Type of TMIS software 
0= Unknown
1= Custom Software
2= Commercial/COTS Software
3= Hybrid (Custom + COTS)</t>
        </r>
      </text>
    </comment>
    <comment ref="CF1" authorId="0" shapeId="0" xr:uid="{CA11004B-5EDF-4B42-8AEA-18E672325DCF}">
      <text>
        <r>
          <rPr>
            <b/>
            <sz val="9"/>
            <color indexed="81"/>
            <rFont val="Tahoma"/>
            <family val="2"/>
          </rPr>
          <t>Cem Dener:</t>
        </r>
        <r>
          <rPr>
            <sz val="9"/>
            <color indexed="81"/>
            <rFont val="Tahoma"/>
            <family val="2"/>
          </rPr>
          <t xml:space="preserve">
Does TMIS exchange data with other systems? 
0= No
1= Yes (via separate interfaces)
2= Yes (via Government Service Bus)</t>
        </r>
      </text>
    </comment>
    <comment ref="CG1" authorId="0" shapeId="0" xr:uid="{F395E7FA-72FB-4479-9F54-AAE86C0CBF3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tax administration operations being effectively supported through TMIS?
0= No / Unknown
1= Yes
</t>
        </r>
        <r>
          <rPr>
            <b/>
            <sz val="9"/>
            <color indexed="81"/>
            <rFont val="Tahoma"/>
            <family val="2"/>
          </rPr>
          <t>2022 version:</t>
        </r>
        <r>
          <rPr>
            <sz val="9"/>
            <color indexed="81"/>
            <rFont val="Tahoma"/>
            <family val="2"/>
          </rPr>
          <t xml:space="preserve">
Governance of TMIS operations (compliance, security, audit trails, etc.)?
0= No
1= Yes (internal, not published)
2= Yes (published)</t>
        </r>
      </text>
    </comment>
    <comment ref="CH1" authorId="0" shapeId="0" xr:uid="{2B33F8F1-A395-4664-9C60-74A8F6006800}">
      <text>
        <r>
          <rPr>
            <b/>
            <sz val="9"/>
            <color indexed="81"/>
            <rFont val="Tahoma"/>
            <family val="2"/>
          </rPr>
          <t>Cem Dener:</t>
        </r>
        <r>
          <rPr>
            <sz val="9"/>
            <color indexed="81"/>
            <rFont val="Tahoma"/>
            <family val="2"/>
          </rPr>
          <t xml:space="preserve">
If Yes &gt; How would you rate the TMIS functionality and scope?
0= Unknown
1= Limited
2= Moderate
3= Significant
4= Extensive</t>
        </r>
      </text>
    </comment>
    <comment ref="CI1" authorId="0" shapeId="0" xr:uid="{425F418E-D290-407B-97FA-79FE9D79F5DC}">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CJ1" authorId="0" shapeId="0" xr:uid="{D04357A3-30F6-44C7-9513-8B7B165C433A}">
      <text>
        <r>
          <rPr>
            <b/>
            <sz val="9"/>
            <color indexed="81"/>
            <rFont val="Tahoma"/>
            <family val="2"/>
          </rPr>
          <t>Cem Dener:</t>
        </r>
        <r>
          <rPr>
            <sz val="9"/>
            <color indexed="81"/>
            <rFont val="Tahoma"/>
            <family val="2"/>
          </rPr>
          <t xml:space="preserve">
Is there a Customs Management Information System in place?
0= No
1= Implementation in progress
2= Yes (in use)</t>
        </r>
      </text>
    </comment>
    <comment ref="CK1" authorId="0" shapeId="0" xr:uid="{275ACAE2-B98B-4854-81B1-0F00DDD98FA3}">
      <text>
        <r>
          <rPr>
            <b/>
            <sz val="9"/>
            <color indexed="81"/>
            <rFont val="Tahoma"/>
            <family val="2"/>
          </rPr>
          <t>Cem Dener:</t>
        </r>
        <r>
          <rPr>
            <sz val="9"/>
            <color indexed="81"/>
            <rFont val="Tahoma"/>
            <family val="2"/>
          </rPr>
          <t xml:space="preserve">
Customs Administration home page URL </t>
        </r>
      </text>
    </comment>
    <comment ref="CL1" authorId="0" shapeId="0" xr:uid="{EB3A47F7-B0B9-4988-807C-344190472C66}">
      <text>
        <r>
          <rPr>
            <b/>
            <sz val="9"/>
            <color indexed="81"/>
            <rFont val="Tahoma"/>
            <family val="2"/>
          </rPr>
          <t>Cem Dener:</t>
        </r>
        <r>
          <rPr>
            <sz val="9"/>
            <color indexed="81"/>
            <rFont val="Tahoma"/>
            <family val="2"/>
          </rPr>
          <t xml:space="preserve">
Customs Administration was established / will be established in (year)</t>
        </r>
      </text>
    </comment>
    <comment ref="CM1" authorId="0" shapeId="0" xr:uid="{90D31C20-2A14-433F-BF4D-A39FD421DFAD}">
      <text>
        <r>
          <rPr>
            <b/>
            <sz val="9"/>
            <color indexed="81"/>
            <rFont val="Tahoma"/>
            <family val="2"/>
          </rPr>
          <t>Cem Dener:</t>
        </r>
        <r>
          <rPr>
            <sz val="9"/>
            <color indexed="81"/>
            <rFont val="Tahoma"/>
            <family val="2"/>
          </rPr>
          <t xml:space="preserve">
Name of the CMIS </t>
        </r>
      </text>
    </comment>
    <comment ref="CN1" authorId="0" shapeId="0" xr:uid="{5A649DD4-A9D4-4AC1-AE3B-F20915CEC485}">
      <text>
        <r>
          <rPr>
            <b/>
            <sz val="9"/>
            <color indexed="81"/>
            <rFont val="Tahoma"/>
            <family val="2"/>
          </rPr>
          <t>Cem Dener:</t>
        </r>
        <r>
          <rPr>
            <sz val="9"/>
            <color indexed="81"/>
            <rFont val="Tahoma"/>
            <family val="2"/>
          </rPr>
          <t xml:space="preserve">
CMIS platform URL</t>
        </r>
      </text>
    </comment>
    <comment ref="CO1" authorId="0" shapeId="0" xr:uid="{470C060D-7C87-4E6E-B842-0D9E77392371}">
      <text>
        <r>
          <rPr>
            <b/>
            <sz val="9"/>
            <color indexed="81"/>
            <rFont val="Tahoma"/>
            <family val="2"/>
          </rPr>
          <t>Cem Dener:</t>
        </r>
        <r>
          <rPr>
            <sz val="9"/>
            <color indexed="81"/>
            <rFont val="Tahoma"/>
            <family val="2"/>
          </rPr>
          <t xml:space="preserve">
CMIS was launched / will be launched in (year) </t>
        </r>
      </text>
    </comment>
    <comment ref="CP1" authorId="0" shapeId="0" xr:uid="{882440DE-8BD9-4EC0-90AE-2E6F8C40E2C3}">
      <text>
        <r>
          <rPr>
            <b/>
            <sz val="9"/>
            <color indexed="81"/>
            <rFont val="Tahoma"/>
            <family val="2"/>
          </rPr>
          <t>Cem Dener:</t>
        </r>
        <r>
          <rPr>
            <sz val="9"/>
            <color indexed="81"/>
            <rFont val="Tahoma"/>
            <family val="2"/>
          </rPr>
          <t xml:space="preserve">
Type of CMIS software 
0= Unknown
1= Custom Software
2= Commercial/COTS Software
3= Hybrid (Custom + COTS)</t>
        </r>
      </text>
    </comment>
    <comment ref="CQ1" authorId="0" shapeId="0" xr:uid="{F5343EA4-946F-49FF-8BC7-54D24D7212DA}">
      <text>
        <r>
          <rPr>
            <b/>
            <sz val="9"/>
            <color indexed="81"/>
            <rFont val="Tahoma"/>
            <family val="2"/>
          </rPr>
          <t>Cem Dener:</t>
        </r>
        <r>
          <rPr>
            <sz val="9"/>
            <color indexed="81"/>
            <rFont val="Tahoma"/>
            <family val="2"/>
          </rPr>
          <t xml:space="preserve">
Customs and Tax administrations merged?
0= No
1= Yes</t>
        </r>
      </text>
    </comment>
    <comment ref="CR1" authorId="0" shapeId="0" xr:uid="{B21777EB-9C4D-4472-8AD2-CE1C29C6CED1}">
      <text>
        <r>
          <rPr>
            <b/>
            <sz val="9"/>
            <color indexed="81"/>
            <rFont val="Tahoma"/>
            <family val="2"/>
          </rPr>
          <t>Cem Dener:</t>
        </r>
        <r>
          <rPr>
            <sz val="9"/>
            <color indexed="81"/>
            <rFont val="Tahoma"/>
            <family val="2"/>
          </rPr>
          <t xml:space="preserve">
Does CMIS exchange data with other systems? 
0= No
1= Yes (via separate interfaces)
2= Yes (via Government Service Bus)</t>
        </r>
      </text>
    </comment>
    <comment ref="CS1" authorId="0" shapeId="0" xr:uid="{2703585A-A634-40B9-BF59-F61B4DFAB22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customs operations effectively supported through CMIS?
0= No / Unknown
1= Yes
</t>
        </r>
        <r>
          <rPr>
            <b/>
            <sz val="9"/>
            <color indexed="81"/>
            <rFont val="Tahoma"/>
            <family val="2"/>
          </rPr>
          <t>2022 version:</t>
        </r>
        <r>
          <rPr>
            <sz val="9"/>
            <color indexed="81"/>
            <rFont val="Tahoma"/>
            <family val="2"/>
          </rPr>
          <t xml:space="preserve">
Governance of CMIS operations (compliance, security, audit trails, etc.)?
0= No
1= Yes (internal, not published)
2= Yes (published)</t>
        </r>
      </text>
    </comment>
    <comment ref="CT1" authorId="0" shapeId="0" xr:uid="{300E59E8-0C88-4C9A-9C21-6C603EE6AE92}">
      <text>
        <r>
          <rPr>
            <b/>
            <sz val="9"/>
            <color indexed="81"/>
            <rFont val="Tahoma"/>
            <family val="2"/>
          </rPr>
          <t>Cem Dener:</t>
        </r>
        <r>
          <rPr>
            <sz val="9"/>
            <color indexed="81"/>
            <rFont val="Tahoma"/>
            <family val="2"/>
          </rPr>
          <t xml:space="preserve">
If Yes &gt; How would you rate the CMIS adoption and functionality?
0= Unknown
1= Limited
2= Moderate
3= Significant
4= Extensive</t>
        </r>
      </text>
    </comment>
    <comment ref="CU1" authorId="0" shapeId="0" xr:uid="{E5FCA905-784B-4DF1-BAB9-C60BACDE79EF}">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CV1" authorId="0" shapeId="0" xr:uid="{FF16E003-1792-444C-944E-35C9C10D6091}">
      <text>
        <r>
          <rPr>
            <b/>
            <sz val="9"/>
            <color indexed="81"/>
            <rFont val="Tahoma"/>
            <family val="2"/>
          </rPr>
          <t>Cem Dener:</t>
        </r>
        <r>
          <rPr>
            <sz val="9"/>
            <color indexed="81"/>
            <rFont val="Tahoma"/>
            <family val="2"/>
          </rPr>
          <t xml:space="preserve">
Is there a Human Resources Management Information System with self-service portal? 
0= No
1= Implementation in progress
2= Yes (in use)</t>
        </r>
      </text>
    </comment>
    <comment ref="CW1" authorId="0" shapeId="0" xr:uid="{02138666-CD99-4562-B52A-9621C0416BC3}">
      <text>
        <r>
          <rPr>
            <b/>
            <sz val="9"/>
            <color indexed="81"/>
            <rFont val="Tahoma"/>
            <family val="2"/>
          </rPr>
          <t>Cem Dener:</t>
        </r>
        <r>
          <rPr>
            <sz val="9"/>
            <color indexed="81"/>
            <rFont val="Tahoma"/>
            <family val="2"/>
          </rPr>
          <t xml:space="preserve">
Name of the HRMIS platform (public sector) </t>
        </r>
      </text>
    </comment>
    <comment ref="CX1" authorId="0" shapeId="0" xr:uid="{75BAD69B-7749-4F0A-AED4-04AB0741EA64}">
      <text>
        <r>
          <rPr>
            <b/>
            <sz val="9"/>
            <color indexed="81"/>
            <rFont val="Tahoma"/>
            <family val="2"/>
          </rPr>
          <t>Cem Dener:</t>
        </r>
        <r>
          <rPr>
            <sz val="9"/>
            <color indexed="81"/>
            <rFont val="Tahoma"/>
            <family val="2"/>
          </rPr>
          <t xml:space="preserve">
HRMIS platform URL </t>
        </r>
      </text>
    </comment>
    <comment ref="CY1" authorId="0" shapeId="0" xr:uid="{149911A4-C976-4EA4-AE3F-C3B1EF56F5FC}">
      <text>
        <r>
          <rPr>
            <b/>
            <sz val="9"/>
            <color indexed="81"/>
            <rFont val="Tahoma"/>
            <family val="2"/>
          </rPr>
          <t>Cem Dener:</t>
        </r>
        <r>
          <rPr>
            <sz val="9"/>
            <color indexed="81"/>
            <rFont val="Tahoma"/>
            <family val="2"/>
          </rPr>
          <t xml:space="preserve">
HRMIS was launched / will be launched in (year) </t>
        </r>
      </text>
    </comment>
    <comment ref="CZ1" authorId="0" shapeId="0" xr:uid="{770F625A-6B5A-4157-A257-BC49B69DBAD7}">
      <text>
        <r>
          <rPr>
            <b/>
            <sz val="9"/>
            <color indexed="81"/>
            <rFont val="Tahoma"/>
            <family val="2"/>
          </rPr>
          <t>Cem Dener:</t>
        </r>
        <r>
          <rPr>
            <sz val="9"/>
            <color indexed="81"/>
            <rFont val="Tahoma"/>
            <family val="2"/>
          </rPr>
          <t xml:space="preserve">
Type of HRMIS software
0= Unknown
1= Custom Software
2= Commercial/COTS Software
3= Hybrid (Custom + COTS)</t>
        </r>
      </text>
    </comment>
    <comment ref="DA1" authorId="0" shapeId="0" xr:uid="{2689CF67-3580-435B-A625-9F04F2D77265}">
      <text>
        <r>
          <rPr>
            <b/>
            <sz val="9"/>
            <color indexed="81"/>
            <rFont val="Tahoma"/>
            <family val="2"/>
          </rPr>
          <t>Cem Dener:</t>
        </r>
        <r>
          <rPr>
            <sz val="9"/>
            <color indexed="81"/>
            <rFont val="Tahoma"/>
            <family val="2"/>
          </rPr>
          <t xml:space="preserve">
HRMIS topology 
0= Unknown
1= Disconnected
2= Distributed
3= Connected
4= Shared</t>
        </r>
      </text>
    </comment>
    <comment ref="DB1" authorId="0" shapeId="0" xr:uid="{37080C5C-4ED8-44CB-9D67-039CC1D4BDD1}">
      <text>
        <r>
          <rPr>
            <b/>
            <sz val="9"/>
            <color indexed="81"/>
            <rFont val="Tahoma"/>
            <family val="2"/>
          </rPr>
          <t>Cem Dener:</t>
        </r>
        <r>
          <rPr>
            <sz val="9"/>
            <color indexed="81"/>
            <rFont val="Tahoma"/>
            <family val="2"/>
          </rPr>
          <t xml:space="preserve">
Is there a HRMIS self-service portal for employees and managers? 
0= No 
1= Yes (but there are still manual processes/paperwork) 
2= Yes (most of the services are online/digitized)</t>
        </r>
      </text>
    </comment>
    <comment ref="DC1" authorId="0" shapeId="0" xr:uid="{B9CA22B4-7235-4B47-9EBA-52D29AC8C7A1}">
      <text>
        <r>
          <rPr>
            <b/>
            <sz val="9"/>
            <color indexed="81"/>
            <rFont val="Tahoma"/>
            <family val="2"/>
          </rPr>
          <t>Cem Dener:</t>
        </r>
        <r>
          <rPr>
            <sz val="9"/>
            <color indexed="81"/>
            <rFont val="Tahoma"/>
            <family val="2"/>
          </rPr>
          <t xml:space="preserve">
Does HRMIS exchange data with other systems? 
0= No
1= Yes (via separate interfaces)
2= Yes (via Government Service Bus)</t>
        </r>
      </text>
    </comment>
    <comment ref="DD1" authorId="0" shapeId="0" xr:uid="{77B56E0C-E669-483A-98AE-47565FA04279}">
      <text>
        <r>
          <rPr>
            <b/>
            <sz val="9"/>
            <color indexed="81"/>
            <rFont val="Tahoma"/>
            <family val="2"/>
          </rPr>
          <t>Cem Dener:</t>
        </r>
        <r>
          <rPr>
            <sz val="9"/>
            <color indexed="81"/>
            <rFont val="Tahoma"/>
            <family val="2"/>
          </rPr>
          <t xml:space="preserve">
Does HRMIS use national ID as primary or secondary identifier? 
0= No
1= Yes</t>
        </r>
      </text>
    </comment>
    <comment ref="DE1" authorId="0" shapeId="0" xr:uid="{4413D285-F7F1-446E-BC21-80F65E4B5E4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human resource management functions being effectively supported through HRMIS?
0= No
1= Yes
</t>
        </r>
        <r>
          <rPr>
            <b/>
            <sz val="9"/>
            <color indexed="81"/>
            <rFont val="Tahoma"/>
            <family val="2"/>
          </rPr>
          <t>2022 version:</t>
        </r>
        <r>
          <rPr>
            <sz val="9"/>
            <color indexed="81"/>
            <rFont val="Tahoma"/>
            <family val="2"/>
          </rPr>
          <t xml:space="preserve">
Governance of HRMIS operations (registers, security, audit trails, etc.)? 
0= No
1= Yes (internal, not published)
2= Yes (published)</t>
        </r>
      </text>
    </comment>
    <comment ref="DF1" authorId="0" shapeId="0" xr:uid="{8022BD3E-CFE8-4CE5-91CB-228E9C27811E}">
      <text>
        <r>
          <rPr>
            <b/>
            <sz val="9"/>
            <color indexed="81"/>
            <rFont val="Tahoma"/>
            <family val="2"/>
          </rPr>
          <t>Cem Dener:</t>
        </r>
        <r>
          <rPr>
            <sz val="9"/>
            <color indexed="81"/>
            <rFont val="Tahoma"/>
            <family val="2"/>
          </rPr>
          <t xml:space="preserve">
If Yes &gt; How would you rate the HRMIS adoption and functionality? 
1= Limited
2= Moderate
3= Significant
4= Extensive</t>
        </r>
      </text>
    </comment>
    <comment ref="DG1" authorId="0" shapeId="0" xr:uid="{8C4BC8F2-B7F2-42BD-9EC6-AAB5B5493D90}">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DH1" authorId="0" shapeId="0" xr:uid="{1808557F-F02B-4D65-8280-DA2B4733AC3B}">
      <text>
        <r>
          <rPr>
            <b/>
            <sz val="9"/>
            <color indexed="81"/>
            <rFont val="Tahoma"/>
            <family val="2"/>
          </rPr>
          <t>Cem Dener:</t>
        </r>
        <r>
          <rPr>
            <sz val="9"/>
            <color indexed="81"/>
            <rFont val="Tahoma"/>
            <family val="2"/>
          </rPr>
          <t xml:space="preserve">
Is there a Payroll System (MIS) linked with HRMIS? 
0= No
1= Implementation in progress
2= Yes (in use)</t>
        </r>
      </text>
    </comment>
    <comment ref="DI1" authorId="0" shapeId="0" xr:uid="{6F6224C1-EEDB-450D-999E-51A24E86FF8A}">
      <text>
        <r>
          <rPr>
            <b/>
            <sz val="9"/>
            <color indexed="81"/>
            <rFont val="Tahoma"/>
            <family val="2"/>
          </rPr>
          <t>Cem Dener:</t>
        </r>
        <r>
          <rPr>
            <sz val="9"/>
            <color indexed="81"/>
            <rFont val="Tahoma"/>
            <family val="2"/>
          </rPr>
          <t xml:space="preserve">
Name of the Payroll System (public sector)</t>
        </r>
      </text>
    </comment>
    <comment ref="DJ1" authorId="0" shapeId="0" xr:uid="{B50C262F-7595-4251-9C5E-427BB9AD7316}">
      <text>
        <r>
          <rPr>
            <b/>
            <sz val="9"/>
            <color indexed="81"/>
            <rFont val="Tahoma"/>
            <family val="2"/>
          </rPr>
          <t>Cem Dener:</t>
        </r>
        <r>
          <rPr>
            <sz val="9"/>
            <color indexed="81"/>
            <rFont val="Tahoma"/>
            <family val="2"/>
          </rPr>
          <t xml:space="preserve">
Payroll System (MIS) URL </t>
        </r>
      </text>
    </comment>
    <comment ref="DK1" authorId="0" shapeId="0" xr:uid="{B3CF2A36-A87D-43CC-A4E9-C7EA7054DCCF}">
      <text>
        <r>
          <rPr>
            <b/>
            <sz val="9"/>
            <color indexed="81"/>
            <rFont val="Tahoma"/>
            <family val="2"/>
          </rPr>
          <t>Cem Dener:</t>
        </r>
        <r>
          <rPr>
            <sz val="9"/>
            <color indexed="81"/>
            <rFont val="Tahoma"/>
            <family val="2"/>
          </rPr>
          <t xml:space="preserve">
Payroll System was launched / will be launched in (year) </t>
        </r>
      </text>
    </comment>
    <comment ref="DL1" authorId="0" shapeId="0" xr:uid="{B96946A5-7D4B-4DAC-B3C8-9E8029B0F217}">
      <text>
        <r>
          <rPr>
            <b/>
            <sz val="9"/>
            <color indexed="81"/>
            <rFont val="Tahoma"/>
            <family val="2"/>
          </rPr>
          <t>Cem Dener:</t>
        </r>
        <r>
          <rPr>
            <sz val="9"/>
            <color indexed="81"/>
            <rFont val="Tahoma"/>
            <family val="2"/>
          </rPr>
          <t xml:space="preserve">
Type of Payroll System software 
0= Unknown
1= Custom Software
2= Commercial/COTS Software
3= Hybrid (Custom + COTS)
</t>
        </r>
      </text>
    </comment>
    <comment ref="DM1" authorId="0" shapeId="0" xr:uid="{7335B5CF-4FBA-4057-A7E2-73FE2E5D27AF}">
      <text>
        <r>
          <rPr>
            <b/>
            <sz val="9"/>
            <color indexed="81"/>
            <rFont val="Tahoma"/>
            <family val="2"/>
          </rPr>
          <t>Cem Dener:</t>
        </r>
        <r>
          <rPr>
            <sz val="9"/>
            <color indexed="81"/>
            <rFont val="Tahoma"/>
            <family val="2"/>
          </rPr>
          <t xml:space="preserve">
Payroll System topology 
0= Unknown
1= Disconnected
2= Distributed
3= Connected
4= Shared</t>
        </r>
      </text>
    </comment>
    <comment ref="DN1" authorId="0" shapeId="0" xr:uid="{15E9DC79-1E30-470C-9E6D-08713A9C10B3}">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payroll calculations and payments being effectively supported through Payroll System?
0= No / Unknown
1= Yes
</t>
        </r>
        <r>
          <rPr>
            <b/>
            <sz val="9"/>
            <color indexed="81"/>
            <rFont val="Tahoma"/>
            <family val="2"/>
          </rPr>
          <t>2022 version:</t>
        </r>
        <r>
          <rPr>
            <sz val="9"/>
            <color indexed="81"/>
            <rFont val="Tahoma"/>
            <family val="2"/>
          </rPr>
          <t xml:space="preserve">
Governance of Payroll System operations (registers, security, audit trails, etc.)? 
0= No
1= Yes (internal, not published)
2= Yes (published)</t>
        </r>
      </text>
    </comment>
    <comment ref="DO1" authorId="0" shapeId="0" xr:uid="{4CF11A9C-5930-4B18-A965-582E9191D3AE}">
      <text>
        <r>
          <rPr>
            <b/>
            <sz val="9"/>
            <color indexed="81"/>
            <rFont val="Tahoma"/>
            <family val="2"/>
          </rPr>
          <t>Cem Dener:</t>
        </r>
        <r>
          <rPr>
            <sz val="9"/>
            <color indexed="81"/>
            <rFont val="Tahoma"/>
            <family val="2"/>
          </rPr>
          <t xml:space="preserve">
If Yes &gt; How would you rate the Payroll System adoption and functionality? 
0= Unknown
1= Limited
2= Moderate
3= Significant
4= Extensive</t>
        </r>
      </text>
    </comment>
    <comment ref="DP1" authorId="0" shapeId="0" xr:uid="{5F5F5D05-0E2F-481A-A7AA-F74500AD3BD3}">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DQ1" authorId="0" shapeId="0" xr:uid="{33D47FAF-6A85-436F-821E-6C1865073981}">
      <text>
        <r>
          <rPr>
            <b/>
            <sz val="9"/>
            <color indexed="81"/>
            <rFont val="Tahoma"/>
            <family val="2"/>
          </rPr>
          <t>Cem Dener:</t>
        </r>
        <r>
          <rPr>
            <sz val="9"/>
            <color indexed="81"/>
            <rFont val="Tahoma"/>
            <family val="2"/>
          </rPr>
          <t xml:space="preserve">
Is there a Social Insurance system (non-health) providing pensions (including public sector) and other SI programs? 
0= No
1= Implementation in progress
2= Yes (in use)</t>
        </r>
      </text>
    </comment>
    <comment ref="DR1" authorId="0" shapeId="0" xr:uid="{9B0E2749-04A1-49F9-963C-05543C3397CB}">
      <text>
        <r>
          <rPr>
            <b/>
            <sz val="9"/>
            <color indexed="81"/>
            <rFont val="Tahoma"/>
            <family val="2"/>
          </rPr>
          <t>Cem Dener:</t>
        </r>
        <r>
          <rPr>
            <sz val="9"/>
            <color indexed="81"/>
            <rFont val="Tahoma"/>
            <family val="2"/>
          </rPr>
          <t xml:space="preserve">
Official name of the main public entity operating SI / Pension program(s) </t>
        </r>
      </text>
    </comment>
    <comment ref="DS1" authorId="0" shapeId="0" xr:uid="{D8392598-1561-4629-B8D1-CD5F112F49B9}">
      <text>
        <r>
          <rPr>
            <b/>
            <sz val="9"/>
            <color indexed="81"/>
            <rFont val="Tahoma"/>
            <family val="2"/>
          </rPr>
          <t>Cem Dener:</t>
        </r>
        <r>
          <rPr>
            <sz val="9"/>
            <color indexed="81"/>
            <rFont val="Tahoma"/>
            <family val="2"/>
          </rPr>
          <t xml:space="preserve">
Main SI / Pension entity's home page URL</t>
        </r>
      </text>
    </comment>
    <comment ref="DT1" authorId="0" shapeId="0" xr:uid="{745CBAA2-4A60-4A80-B0B7-434D586BBF21}">
      <text>
        <r>
          <rPr>
            <b/>
            <sz val="9"/>
            <color indexed="81"/>
            <rFont val="Tahoma"/>
            <family val="2"/>
          </rPr>
          <t>Cem Dener:</t>
        </r>
        <r>
          <rPr>
            <sz val="9"/>
            <color indexed="81"/>
            <rFont val="Tahoma"/>
            <family val="2"/>
          </rPr>
          <t xml:space="preserve">
Main SI / Pension entity was established / will be established in (year) </t>
        </r>
      </text>
    </comment>
    <comment ref="DU1" authorId="0" shapeId="0" xr:uid="{FCDA00DE-8EC8-4A89-987A-2ED0C06E8D35}">
      <text>
        <r>
          <rPr>
            <b/>
            <sz val="9"/>
            <color indexed="81"/>
            <rFont val="Tahoma"/>
            <family val="2"/>
          </rPr>
          <t>Cem Dener:</t>
        </r>
        <r>
          <rPr>
            <sz val="9"/>
            <color indexed="81"/>
            <rFont val="Tahoma"/>
            <family val="2"/>
          </rPr>
          <t xml:space="preserve">
Name of the primary SI / Pension system (MIS) solution </t>
        </r>
      </text>
    </comment>
    <comment ref="DV1" authorId="0" shapeId="0" xr:uid="{B648B54D-59B0-4C4D-9DF3-4C6A7543F725}">
      <text>
        <r>
          <rPr>
            <b/>
            <sz val="9"/>
            <color indexed="81"/>
            <rFont val="Tahoma"/>
            <family val="2"/>
          </rPr>
          <t>Cem Dener:</t>
        </r>
        <r>
          <rPr>
            <sz val="9"/>
            <color indexed="81"/>
            <rFont val="Tahoma"/>
            <family val="2"/>
          </rPr>
          <t xml:space="preserve">
If there is a system in use (I-11.4), Primary SI / Pension MIS platform URL </t>
        </r>
      </text>
    </comment>
    <comment ref="DW1" authorId="0" shapeId="0" xr:uid="{365C4392-C4CC-41FB-899A-9604A0022F2A}">
      <text>
        <r>
          <rPr>
            <b/>
            <sz val="9"/>
            <color indexed="81"/>
            <rFont val="Tahoma"/>
            <family val="2"/>
          </rPr>
          <t>Cem Dener:</t>
        </r>
        <r>
          <rPr>
            <sz val="9"/>
            <color indexed="81"/>
            <rFont val="Tahoma"/>
            <family val="2"/>
          </rPr>
          <t xml:space="preserve">
If there is a system in use (I-11.4), Primary SI / Pension MIS was launched / will be launched in (year)</t>
        </r>
      </text>
    </comment>
    <comment ref="DX1" authorId="0" shapeId="0" xr:uid="{E2FC65DF-D409-4BB4-B604-21BBACA2B8CB}">
      <text>
        <r>
          <rPr>
            <b/>
            <sz val="9"/>
            <color indexed="81"/>
            <rFont val="Tahoma"/>
            <family val="2"/>
          </rPr>
          <t>Cem Dener:</t>
        </r>
        <r>
          <rPr>
            <sz val="9"/>
            <color indexed="81"/>
            <rFont val="Tahoma"/>
            <family val="2"/>
          </rPr>
          <t xml:space="preserve">
Status of public sector SI / Pension MIS platform 
0= Unknown
1= Separate SI / Pension MIS for public employees
2= Primary pension MIS is used for public employees as well</t>
        </r>
      </text>
    </comment>
    <comment ref="DY1" authorId="0" shapeId="0" xr:uid="{6F138FE4-1BDB-4623-9164-807617F803B5}">
      <text>
        <r>
          <rPr>
            <b/>
            <sz val="9"/>
            <color indexed="81"/>
            <rFont val="Tahoma"/>
            <family val="2"/>
          </rPr>
          <t>Cem Dener:</t>
        </r>
        <r>
          <rPr>
            <sz val="9"/>
            <color indexed="81"/>
            <rFont val="Tahoma"/>
            <family val="2"/>
          </rPr>
          <t xml:space="preserve">
Type of primary SI / Pension MIS platform 
0= Unknown
1= Custom Software
2= Commercial/COTS Software
3= Hybrid (Custom + COTS)</t>
        </r>
      </text>
    </comment>
    <comment ref="DZ1" authorId="0" shapeId="0" xr:uid="{842EAF80-1E4B-499F-9523-ABDA0FED1E08}">
      <text>
        <r>
          <rPr>
            <b/>
            <sz val="9"/>
            <color indexed="81"/>
            <rFont val="Tahoma"/>
            <family val="2"/>
          </rPr>
          <t>Cem Dener:</t>
        </r>
        <r>
          <rPr>
            <sz val="9"/>
            <color indexed="81"/>
            <rFont val="Tahoma"/>
            <family val="2"/>
          </rPr>
          <t xml:space="preserve">
Is primary SI / Pension MIS exchanging data with other systems?
0= No
1= Yes (via separate interfaces)
2= Yes (via Government Service Bus)</t>
        </r>
      </text>
    </comment>
    <comment ref="EA1" authorId="0" shapeId="0" xr:uid="{66A17E73-E2E2-453D-B27C-A6D1B418ED44}">
      <text>
        <r>
          <rPr>
            <b/>
            <sz val="9"/>
            <color indexed="81"/>
            <rFont val="Tahoma"/>
            <family val="2"/>
          </rPr>
          <t>Cem Dener:</t>
        </r>
        <r>
          <rPr>
            <sz val="9"/>
            <color indexed="81"/>
            <rFont val="Tahoma"/>
            <family val="2"/>
          </rPr>
          <t xml:space="preserve">
Does the primary SI / Pension MIS use national ID as primary or secondary identifier? 
0= No
1= Yes</t>
        </r>
      </text>
    </comment>
    <comment ref="EB1" authorId="0" shapeId="0" xr:uid="{033C62EE-7C05-4FE7-912B-BEDB99385CC6}">
      <text>
        <r>
          <rPr>
            <b/>
            <sz val="9"/>
            <color indexed="81"/>
            <rFont val="Tahoma"/>
            <family val="2"/>
          </rPr>
          <t>Cem Dener:</t>
        </r>
        <r>
          <rPr>
            <sz val="9"/>
            <color indexed="81"/>
            <rFont val="Tahoma"/>
            <family val="2"/>
          </rPr>
          <t xml:space="preserve">
Are all SI / Pension beneficiary records fully digitized? 
0= No / Unknown
1= Partially digitized
2= Fully digitized</t>
        </r>
      </text>
    </comment>
    <comment ref="EC1" authorId="0" shapeId="0" xr:uid="{85892321-5390-4DB0-99CC-F9B7BF6D5246}">
      <text>
        <r>
          <rPr>
            <b/>
            <sz val="9"/>
            <color indexed="81"/>
            <rFont val="Tahoma"/>
            <family val="2"/>
          </rPr>
          <t>Cem Dener:</t>
        </r>
        <r>
          <rPr>
            <sz val="9"/>
            <color indexed="81"/>
            <rFont val="Tahoma"/>
            <family val="2"/>
          </rPr>
          <t xml:space="preserve">
Share of all SI / Pension benefit payments deposited digitally to individual bank accounts of beneficiaries (percentage) 
(% of payments or 0= Unknown)</t>
        </r>
      </text>
    </comment>
    <comment ref="ED1" authorId="0" shapeId="0" xr:uid="{4AE470CC-F7BF-4AB7-8270-A8836CB3C285}">
      <text>
        <r>
          <rPr>
            <b/>
            <sz val="9"/>
            <color indexed="81"/>
            <rFont val="Tahoma"/>
            <family val="2"/>
          </rPr>
          <t>Cem Dener:</t>
        </r>
        <r>
          <rPr>
            <sz val="9"/>
            <color indexed="81"/>
            <rFont val="Tahoma"/>
            <family val="2"/>
          </rPr>
          <t xml:space="preserve">
Are all active insured public employee records fully digitized? 
0= No
1= Partially digitized
2= Fully digitized</t>
        </r>
      </text>
    </comment>
    <comment ref="EE1" authorId="0" shapeId="0" xr:uid="{5DD9725D-828D-4EB3-BBAB-D61C3B13495E}">
      <text>
        <r>
          <rPr>
            <b/>
            <sz val="9"/>
            <color indexed="81"/>
            <rFont val="Tahoma"/>
            <family val="2"/>
          </rPr>
          <t>Cem Dener:</t>
        </r>
        <r>
          <rPr>
            <sz val="9"/>
            <color indexed="81"/>
            <rFont val="Tahoma"/>
            <family val="2"/>
          </rPr>
          <t xml:space="preserve">
If Digitized &gt; In what year was digitization introduced for the contribution records? (year)</t>
        </r>
      </text>
    </comment>
    <comment ref="EF1" authorId="0" shapeId="0" xr:uid="{6C9F69C3-8B1B-4D01-A69B-48BECC7A4558}">
      <text>
        <r>
          <rPr>
            <b/>
            <sz val="9"/>
            <color indexed="81"/>
            <rFont val="Tahoma"/>
            <family val="2"/>
          </rPr>
          <t>Cem Dener:</t>
        </r>
        <r>
          <rPr>
            <sz val="9"/>
            <color indexed="81"/>
            <rFont val="Tahoma"/>
            <family val="2"/>
          </rPr>
          <t xml:space="preserve">
Can a contribution report and payment be submitted online?
0= No / Unknown
1= Yes</t>
        </r>
      </text>
    </comment>
    <comment ref="EG1" authorId="0" shapeId="0" xr:uid="{459BBBFC-8E1E-4C04-ADFF-A23121367FC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pension and social insurance functions being effectively supported via SI system?
0= No / Unknown
1= Yes
</t>
        </r>
        <r>
          <rPr>
            <b/>
            <sz val="9"/>
            <color indexed="81"/>
            <rFont val="Tahoma"/>
            <family val="2"/>
          </rPr>
          <t>2022 version:</t>
        </r>
        <r>
          <rPr>
            <sz val="9"/>
            <color indexed="81"/>
            <rFont val="Tahoma"/>
            <family val="2"/>
          </rPr>
          <t xml:space="preserve">
Governance of SI / Pension MIS operations (registers, security, audit trails, etc.)? 
0= No
1= Yes (internal, not published)
2= Yes (published)</t>
        </r>
      </text>
    </comment>
    <comment ref="EH1" authorId="0" shapeId="0" xr:uid="{04FDD200-1445-41B2-8A0D-3B5F07F4CC78}">
      <text>
        <r>
          <rPr>
            <b/>
            <sz val="9"/>
            <color indexed="81"/>
            <rFont val="Tahoma"/>
            <family val="2"/>
          </rPr>
          <t>Cem Dener:</t>
        </r>
        <r>
          <rPr>
            <sz val="9"/>
            <color indexed="81"/>
            <rFont val="Tahoma"/>
            <family val="2"/>
          </rPr>
          <t xml:space="preserve">
If Yes &gt; How would you rate the SI system adoption and functionality?
0= Unknown
1= Limited
2= Moderate
3= Significant
4= Extensive</t>
        </r>
      </text>
    </comment>
    <comment ref="EI1" authorId="0" shapeId="0" xr:uid="{31069246-0DD6-40ED-8FF7-4B9D7053B7C9}">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EJ1" authorId="0" shapeId="0" xr:uid="{9332D9CC-413F-4C7D-A63D-F494DD8096C6}">
      <text>
        <r>
          <rPr>
            <b/>
            <sz val="9"/>
            <color indexed="81"/>
            <rFont val="Tahoma"/>
            <family val="2"/>
          </rPr>
          <t>Cem Dener:</t>
        </r>
        <r>
          <rPr>
            <sz val="9"/>
            <color indexed="81"/>
            <rFont val="Tahoma"/>
            <family val="2"/>
          </rPr>
          <t xml:space="preserve">
Is there an e-Procurement portal? 
0= No
1= Implementation in progress
2= Yes (in use)</t>
        </r>
      </text>
    </comment>
    <comment ref="EK1" authorId="0" shapeId="0" xr:uid="{17B473B5-B657-45BC-8938-907D8A184C5E}">
      <text>
        <r>
          <rPr>
            <b/>
            <sz val="9"/>
            <color indexed="81"/>
            <rFont val="Tahoma"/>
            <family val="2"/>
          </rPr>
          <t>Cem Dener:</t>
        </r>
        <r>
          <rPr>
            <sz val="9"/>
            <color indexed="81"/>
            <rFont val="Tahoma"/>
            <family val="2"/>
          </rPr>
          <t xml:space="preserve">
Name of eProcurement Portal </t>
        </r>
      </text>
    </comment>
    <comment ref="EL1" authorId="0" shapeId="0" xr:uid="{84225F48-329F-4D87-B788-EE855BBEE42A}">
      <text>
        <r>
          <rPr>
            <b/>
            <sz val="9"/>
            <color indexed="81"/>
            <rFont val="Tahoma"/>
            <family val="2"/>
          </rPr>
          <t>Cem Dener:</t>
        </r>
        <r>
          <rPr>
            <sz val="9"/>
            <color indexed="81"/>
            <rFont val="Tahoma"/>
            <family val="2"/>
          </rPr>
          <t xml:space="preserve">
e-Procurement Portal URL </t>
        </r>
      </text>
    </comment>
    <comment ref="EM1" authorId="0" shapeId="0" xr:uid="{13F14CAE-F5FA-417D-98F9-2F795AA73C4E}">
      <text>
        <r>
          <rPr>
            <b/>
            <sz val="9"/>
            <color indexed="81"/>
            <rFont val="Tahoma"/>
            <family val="2"/>
          </rPr>
          <t>Cem Dener:</t>
        </r>
        <r>
          <rPr>
            <sz val="9"/>
            <color indexed="81"/>
            <rFont val="Tahoma"/>
            <family val="2"/>
          </rPr>
          <t xml:space="preserve">
e-Procurement Portal was launched / will be launched in (year) </t>
        </r>
      </text>
    </comment>
    <comment ref="EN1" authorId="0" shapeId="0" xr:uid="{59F12D1B-558F-41CF-9E23-4DA64705E50D}">
      <text>
        <r>
          <rPr>
            <b/>
            <sz val="9"/>
            <color indexed="81"/>
            <rFont val="Tahoma"/>
            <family val="2"/>
          </rPr>
          <t>Cem Dener:</t>
        </r>
        <r>
          <rPr>
            <sz val="9"/>
            <color indexed="81"/>
            <rFont val="Tahoma"/>
            <family val="2"/>
          </rPr>
          <t xml:space="preserve">
e-Procurement Portal capabilities:
0= Unknown
1= Tender notices + Contracts
2= Online Tendering + Contracts
3= OT + C + Interfaces with other systems</t>
        </r>
      </text>
    </comment>
    <comment ref="EO1" authorId="0" shapeId="0" xr:uid="{B70FB111-A1E1-44AB-8D19-A7509D639D7B}">
      <text>
        <r>
          <rPr>
            <b/>
            <sz val="9"/>
            <color indexed="81"/>
            <rFont val="Tahoma"/>
            <family val="2"/>
          </rPr>
          <t>Cem Dener:</t>
        </r>
        <r>
          <rPr>
            <sz val="9"/>
            <color indexed="81"/>
            <rFont val="Tahoma"/>
            <family val="2"/>
          </rPr>
          <t xml:space="preserve">
e-Procurement data published in line with Open Contracting Data Standards (OCDS)? 
0= No
1= Yes</t>
        </r>
      </text>
    </comment>
    <comment ref="EP1" authorId="0" shapeId="0" xr:uid="{319BE644-8EBA-47C5-897B-454C74EEF6D7}">
      <text>
        <r>
          <rPr>
            <b/>
            <sz val="9"/>
            <color indexed="81"/>
            <rFont val="Tahoma"/>
            <family val="2"/>
          </rPr>
          <t>Cem Dener:</t>
        </r>
        <r>
          <rPr>
            <sz val="9"/>
            <color indexed="81"/>
            <rFont val="Tahoma"/>
            <family val="2"/>
          </rPr>
          <t xml:space="preserve">
Does eProcurement Portal exchange data with other systems? 
0= No
1= Yes (via separate interfaces)
2= Yes (via Government Service Bus)</t>
        </r>
      </text>
    </comment>
    <comment ref="EQ1" authorId="0" shapeId="0" xr:uid="{F75CAFF0-4CB7-48DD-92EF-FF75A6736839}">
      <text>
        <r>
          <rPr>
            <b/>
            <sz val="9"/>
            <color indexed="81"/>
            <rFont val="Tahoma"/>
            <family val="2"/>
          </rPr>
          <t>Cem Dener:</t>
        </r>
        <r>
          <rPr>
            <sz val="9"/>
            <color indexed="81"/>
            <rFont val="Tahoma"/>
            <family val="2"/>
          </rPr>
          <t xml:space="preserve">
Any innovative approach in e-Procurement? </t>
        </r>
      </text>
    </comment>
    <comment ref="ER1" authorId="0" shapeId="0" xr:uid="{0D7C0C8A-9086-4824-B3AD-D2102D888D5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procurement processes being supported through e-Procurement portal?
0= No / Unknown
1= Yes
</t>
        </r>
        <r>
          <rPr>
            <b/>
            <sz val="9"/>
            <color indexed="81"/>
            <rFont val="Tahoma"/>
            <family val="2"/>
          </rPr>
          <t>2022 version:</t>
        </r>
        <r>
          <rPr>
            <sz val="9"/>
            <color indexed="81"/>
            <rFont val="Tahoma"/>
            <family val="2"/>
          </rPr>
          <t xml:space="preserve">
Governance of eProcurement operations (registers, security, audit trails, etc.)? 
0= No
1= Yes (internal, not published)
2= Yes (published)</t>
        </r>
      </text>
    </comment>
    <comment ref="ES1" authorId="0" shapeId="0" xr:uid="{16C0767A-37AD-4C56-9493-6135939244F6}">
      <text>
        <r>
          <rPr>
            <b/>
            <sz val="9"/>
            <color indexed="81"/>
            <rFont val="Tahoma"/>
            <family val="2"/>
          </rPr>
          <t>Cem Dener:</t>
        </r>
        <r>
          <rPr>
            <sz val="9"/>
            <color indexed="81"/>
            <rFont val="Tahoma"/>
            <family val="2"/>
          </rPr>
          <t xml:space="preserve">
If Yes &gt; How would you rate the adoption and functionality of e-Procurement portal?
0= Unknown
1= Limited
2= Moderate
3= Significant
4= Extensive</t>
        </r>
      </text>
    </comment>
    <comment ref="ET1" authorId="0" shapeId="0" xr:uid="{2779F20F-615A-4153-8C44-C448662A0C6B}">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EU1" authorId="0" shapeId="0" xr:uid="{8B793493-28FB-43CE-BAB9-A79D3E500A94}">
      <text>
        <r>
          <rPr>
            <b/>
            <sz val="9"/>
            <color indexed="81"/>
            <rFont val="Tahoma"/>
            <family val="2"/>
          </rPr>
          <t>Cem Dener:</t>
        </r>
        <r>
          <rPr>
            <sz val="9"/>
            <color indexed="81"/>
            <rFont val="Tahoma"/>
            <family val="2"/>
          </rPr>
          <t xml:space="preserve">
Is there a Debt Management System (DMS) in place? (foreign and domestic debt) 
0= No
1= Implementation in progress
2= Yes (in use)</t>
        </r>
      </text>
    </comment>
    <comment ref="EV1" authorId="0" shapeId="0" xr:uid="{EFE5F176-198A-4514-BD59-4A10FAEB2226}">
      <text>
        <r>
          <rPr>
            <b/>
            <sz val="9"/>
            <color indexed="81"/>
            <rFont val="Tahoma"/>
            <family val="2"/>
          </rPr>
          <t>Cem Dener:</t>
        </r>
        <r>
          <rPr>
            <sz val="9"/>
            <color indexed="81"/>
            <rFont val="Tahoma"/>
            <family val="2"/>
          </rPr>
          <t xml:space="preserve">
Official name of Debt Management System (DMS) operator</t>
        </r>
      </text>
    </comment>
    <comment ref="EW1" authorId="0" shapeId="0" xr:uid="{AAA5021C-ECB7-4AE9-A17B-6D94D84F6084}">
      <text>
        <r>
          <rPr>
            <b/>
            <sz val="9"/>
            <color indexed="81"/>
            <rFont val="Tahoma"/>
            <family val="2"/>
          </rPr>
          <t>Cem Dener:</t>
        </r>
        <r>
          <rPr>
            <sz val="9"/>
            <color indexed="81"/>
            <rFont val="Tahoma"/>
            <family val="2"/>
          </rPr>
          <t xml:space="preserve">
DMS platform / operator home page URL </t>
        </r>
      </text>
    </comment>
    <comment ref="EX1" authorId="0" shapeId="0" xr:uid="{A7CDCA86-539D-4039-9898-C8F68FD178F6}">
      <text>
        <r>
          <rPr>
            <b/>
            <sz val="9"/>
            <color indexed="81"/>
            <rFont val="Tahoma"/>
            <family val="2"/>
          </rPr>
          <t>Cem Dener:</t>
        </r>
        <r>
          <rPr>
            <sz val="9"/>
            <color indexed="81"/>
            <rFont val="Tahoma"/>
            <family val="2"/>
          </rPr>
          <t xml:space="preserve">
DMS platform was launched / will be launched in (year) </t>
        </r>
      </text>
    </comment>
    <comment ref="EY1" authorId="0" shapeId="0" xr:uid="{E2B9FB7F-CBB2-473C-B2F8-CE96BAFFD6CD}">
      <text>
        <r>
          <rPr>
            <b/>
            <sz val="9"/>
            <color indexed="81"/>
            <rFont val="Tahoma"/>
            <family val="2"/>
          </rPr>
          <t>Cem Dener:</t>
        </r>
        <r>
          <rPr>
            <sz val="9"/>
            <color indexed="81"/>
            <rFont val="Tahoma"/>
            <family val="2"/>
          </rPr>
          <t xml:space="preserve">
Type of DMS software 
0= Unknown
1= Custom Software
2= Commercial/COTS Software
3= Hybrid (Custom + COTS)</t>
        </r>
      </text>
    </comment>
    <comment ref="EZ1" authorId="0" shapeId="0" xr:uid="{CAE1F99C-BAAB-4FE6-B341-AF15C771FCAE}">
      <text>
        <r>
          <rPr>
            <b/>
            <sz val="9"/>
            <color indexed="81"/>
            <rFont val="Tahoma"/>
            <family val="2"/>
          </rPr>
          <t>Cem Dener:</t>
        </r>
        <r>
          <rPr>
            <sz val="9"/>
            <color indexed="81"/>
            <rFont val="Tahoma"/>
            <family val="2"/>
          </rPr>
          <t xml:space="preserve">
Abbreviation of DMS software solution 
</t>
        </r>
      </text>
    </comment>
    <comment ref="FA1" authorId="0" shapeId="0" xr:uid="{BA6B242B-E98D-47BF-922A-2FA175714441}">
      <text>
        <r>
          <rPr>
            <b/>
            <sz val="9"/>
            <color indexed="81"/>
            <rFont val="Tahoma"/>
            <family val="2"/>
          </rPr>
          <t>Cem Dener:</t>
        </r>
        <r>
          <rPr>
            <sz val="9"/>
            <color indexed="81"/>
            <rFont val="Tahoma"/>
            <family val="2"/>
          </rPr>
          <t xml:space="preserve">
Are the debt management functions being effectively supported through DMS?
0= No / Unknown
1= Yes
</t>
        </r>
      </text>
    </comment>
    <comment ref="FB1" authorId="0" shapeId="0" xr:uid="{0782768C-4450-444C-A020-C5336C3C8709}">
      <text>
        <r>
          <rPr>
            <b/>
            <sz val="9"/>
            <color indexed="81"/>
            <rFont val="Tahoma"/>
            <family val="2"/>
          </rPr>
          <t>Cem Dener:</t>
        </r>
        <r>
          <rPr>
            <sz val="9"/>
            <color indexed="81"/>
            <rFont val="Tahoma"/>
            <family val="2"/>
          </rPr>
          <t xml:space="preserve">
If Yes &gt; How would you rate the functionality and coverage of the DMS?
0= Unknown
1= Limited
2= Moderate
3= Significant
4= Extensive</t>
        </r>
      </text>
    </comment>
    <comment ref="FC1" authorId="0" shapeId="0" xr:uid="{AE33C4C2-F93A-4B6E-AD9B-529BA03CA702}">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FD1" authorId="0" shapeId="0" xr:uid="{2C6DA0D0-8148-481A-824B-5C4E52B24E7F}">
      <text>
        <r>
          <rPr>
            <b/>
            <sz val="9"/>
            <color indexed="81"/>
            <rFont val="Tahoma"/>
            <family val="2"/>
          </rPr>
          <t>Cem Dener:</t>
        </r>
        <r>
          <rPr>
            <sz val="9"/>
            <color indexed="81"/>
            <rFont val="Tahoma"/>
            <family val="2"/>
          </rPr>
          <t xml:space="preserve">
Is there a Public Investment Management System (PIMS) in place? 
0= No
1= Implementation in progress
2= Yes (in use)</t>
        </r>
      </text>
    </comment>
    <comment ref="FE1" authorId="0" shapeId="0" xr:uid="{5CF5C486-79AF-4E0A-8BC3-7C81DA911593}">
      <text>
        <r>
          <rPr>
            <b/>
            <sz val="9"/>
            <color indexed="81"/>
            <rFont val="Tahoma"/>
            <family val="2"/>
          </rPr>
          <t>Cem Dener:</t>
        </r>
        <r>
          <rPr>
            <sz val="9"/>
            <color indexed="81"/>
            <rFont val="Tahoma"/>
            <family val="2"/>
          </rPr>
          <t xml:space="preserve">
Name of PIMS solution (information system) </t>
        </r>
      </text>
    </comment>
    <comment ref="FF1" authorId="0" shapeId="0" xr:uid="{1E0AB7D7-C745-4BAF-801D-1D2EBE5CBE8B}">
      <text>
        <r>
          <rPr>
            <b/>
            <sz val="9"/>
            <color indexed="81"/>
            <rFont val="Tahoma"/>
            <family val="2"/>
          </rPr>
          <t>Cem Dener:</t>
        </r>
        <r>
          <rPr>
            <sz val="9"/>
            <color indexed="81"/>
            <rFont val="Tahoma"/>
            <family val="2"/>
          </rPr>
          <t xml:space="preserve">
PIMS platform URL</t>
        </r>
      </text>
    </comment>
    <comment ref="FG1" authorId="0" shapeId="0" xr:uid="{138FD9B3-BC2A-4265-AAD9-43417C0A802D}">
      <text>
        <r>
          <rPr>
            <b/>
            <sz val="9"/>
            <color indexed="81"/>
            <rFont val="Tahoma"/>
            <family val="2"/>
          </rPr>
          <t>Cem Dener:</t>
        </r>
        <r>
          <rPr>
            <sz val="9"/>
            <color indexed="81"/>
            <rFont val="Tahoma"/>
            <family val="2"/>
          </rPr>
          <t xml:space="preserve">
PIMS was launched / will be launched in (year) </t>
        </r>
      </text>
    </comment>
    <comment ref="FH1" authorId="0" shapeId="0" xr:uid="{014043A3-D578-4641-AC21-90EEB23509A2}">
      <text>
        <r>
          <rPr>
            <b/>
            <sz val="9"/>
            <color indexed="81"/>
            <rFont val="Tahoma"/>
            <family val="2"/>
          </rPr>
          <t>Cem Dener:</t>
        </r>
        <r>
          <rPr>
            <sz val="9"/>
            <color indexed="81"/>
            <rFont val="Tahoma"/>
            <family val="2"/>
          </rPr>
          <t xml:space="preserve">
Type of PIMS software
0= Unknown
1= Custom Software
2= Commercial/COTS Software
3= Hybrid (Custom + COTS)</t>
        </r>
      </text>
    </comment>
    <comment ref="FI1" authorId="0" shapeId="0" xr:uid="{C457B35D-7133-4D59-B301-5C09E718A547}">
      <text>
        <r>
          <rPr>
            <b/>
            <sz val="9"/>
            <color indexed="81"/>
            <rFont val="Tahoma"/>
            <family val="2"/>
          </rPr>
          <t>Cem Dener:</t>
        </r>
        <r>
          <rPr>
            <sz val="9"/>
            <color indexed="81"/>
            <rFont val="Tahoma"/>
            <family val="2"/>
          </rPr>
          <t xml:space="preserve">
PIMS functional capabilities 
0= Unknown
1= Only PIM project registry
2= Registry + PIM cycle
3= Registry + PIM cycle + Project monitoring</t>
        </r>
      </text>
    </comment>
    <comment ref="FJ1" authorId="0" shapeId="0" xr:uid="{A5BCCF56-D8A1-4A55-B020-31FD4D8D2CA0}">
      <text>
        <r>
          <rPr>
            <b/>
            <sz val="9"/>
            <color indexed="81"/>
            <rFont val="Tahoma"/>
            <family val="2"/>
          </rPr>
          <t>Cem Dener:</t>
        </r>
        <r>
          <rPr>
            <sz val="9"/>
            <color indexed="81"/>
            <rFont val="Tahoma"/>
            <family val="2"/>
          </rPr>
          <t xml:space="preserve">
Does PIMS exchange data with other systems? 
0= No
1= Yes (via separate interfaces)
2= Yes (via Government Service Bus)</t>
        </r>
      </text>
    </comment>
    <comment ref="FK1" authorId="0" shapeId="0" xr:uid="{016B5719-896E-43EB-B43A-9915FC729C5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public investment functions being effectively supported through PIMS?
0= No / Unknown
1= Yes
</t>
        </r>
        <r>
          <rPr>
            <b/>
            <sz val="9"/>
            <color indexed="81"/>
            <rFont val="Tahoma"/>
            <family val="2"/>
          </rPr>
          <t>2022 version:</t>
        </r>
        <r>
          <rPr>
            <sz val="9"/>
            <color indexed="81"/>
            <rFont val="Tahoma"/>
            <family val="2"/>
          </rPr>
          <t xml:space="preserve">
Publishing of PIMS project database, results? 
0= No
1= Yes (internal, not published)
2= Yes (published)</t>
        </r>
      </text>
    </comment>
    <comment ref="FL1" authorId="0" shapeId="0" xr:uid="{E0E1E2B2-60FE-47C0-B7B2-6CB2111BB124}">
      <text>
        <r>
          <rPr>
            <b/>
            <sz val="9"/>
            <color indexed="81"/>
            <rFont val="Tahoma"/>
            <family val="2"/>
          </rPr>
          <t>Cem Dener:</t>
        </r>
        <r>
          <rPr>
            <sz val="9"/>
            <color indexed="81"/>
            <rFont val="Tahoma"/>
            <family val="2"/>
          </rPr>
          <t xml:space="preserve">
If Yes &gt; How would you rate the functionality and coverage of the PIMS?
0= Unknown
1= Limited
2= Moderate
3= Significant
4= Extensive</t>
        </r>
      </text>
    </comment>
    <comment ref="FM1" authorId="0" shapeId="0" xr:uid="{02F328D6-B05A-493B-9AD5-077F7C1511A8}">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FN1" authorId="0" shapeId="0" xr:uid="{9F06A88D-96F1-4B03-9F99-A75E57DB73A2}">
      <text>
        <r>
          <rPr>
            <b/>
            <sz val="9"/>
            <color indexed="81"/>
            <rFont val="Tahoma"/>
            <family val="2"/>
          </rPr>
          <t>Cem Dener:</t>
        </r>
        <r>
          <rPr>
            <sz val="9"/>
            <color indexed="81"/>
            <rFont val="Tahoma"/>
            <family val="2"/>
          </rPr>
          <t xml:space="preserve">
Is there a government Open Source Software policy/action plan for public sector? 
0= No
1= Yes (Advisory/R&amp;D)
2= Yes (Mandatory)</t>
        </r>
      </text>
    </comment>
    <comment ref="FO1" authorId="0" shapeId="0" xr:uid="{60BBC779-6544-45E0-B804-6EDCC5CDE95B}">
      <text>
        <r>
          <rPr>
            <b/>
            <sz val="9"/>
            <color indexed="81"/>
            <rFont val="Tahoma"/>
            <family val="2"/>
          </rPr>
          <t>Cem Dener:</t>
        </r>
        <r>
          <rPr>
            <sz val="9"/>
            <color indexed="81"/>
            <rFont val="Tahoma"/>
            <family val="2"/>
          </rPr>
          <t xml:space="preserve">
OSS policy URL</t>
        </r>
      </text>
    </comment>
    <comment ref="FP1" authorId="0" shapeId="0" xr:uid="{CB88BDED-E2A5-47F8-B555-7157EBE87396}">
      <text>
        <r>
          <rPr>
            <b/>
            <sz val="9"/>
            <color indexed="81"/>
            <rFont val="Tahoma"/>
            <family val="2"/>
          </rPr>
          <t>Cem Dener:</t>
        </r>
        <r>
          <rPr>
            <sz val="9"/>
            <color indexed="81"/>
            <rFont val="Tahoma"/>
            <family val="2"/>
          </rPr>
          <t xml:space="preserve">
OSS policy was approved / will be approved in (year) </t>
        </r>
      </text>
    </comment>
    <comment ref="FQ1" authorId="0" shapeId="0" xr:uid="{9AB12CB4-A581-4BA1-90E4-A09153574C0E}">
      <text>
        <r>
          <rPr>
            <b/>
            <sz val="9"/>
            <color indexed="81"/>
            <rFont val="Tahoma"/>
            <family val="2"/>
          </rPr>
          <t>Cem Dener:</t>
        </r>
        <r>
          <rPr>
            <sz val="9"/>
            <color indexed="81"/>
            <rFont val="Tahoma"/>
            <family val="2"/>
          </rPr>
          <t xml:space="preserve">
Is there an entity taking decisions on adopting/procuring an OSS solution? 
0= No
1= Ministry level Chief Information Officer
2= Government CIO
3= Other</t>
        </r>
      </text>
    </comment>
    <comment ref="FR1" authorId="0" shapeId="0" xr:uid="{EC9FB83F-A31E-4F71-8291-55BDB32EC5E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entities implementing the government OSS policy or action plan?
0= No / Unknown
1= Yes
</t>
        </r>
        <r>
          <rPr>
            <b/>
            <sz val="9"/>
            <color indexed="81"/>
            <rFont val="Tahoma"/>
            <family val="2"/>
          </rPr>
          <t>2022 version:</t>
        </r>
        <r>
          <rPr>
            <sz val="9"/>
            <color indexed="81"/>
            <rFont val="Tahoma"/>
            <family val="2"/>
          </rPr>
          <t xml:space="preserve">
What is the level of adoption of OSS policy? 
0= Unknown
1= Partially adopted in several sectors
2= Extensively adopted</t>
        </r>
      </text>
    </comment>
    <comment ref="FS1" authorId="0" shapeId="0" xr:uid="{4EE04699-2EE0-48AD-9A58-84A4DA7F292F}">
      <text>
        <r>
          <rPr>
            <b/>
            <sz val="9"/>
            <color indexed="81"/>
            <rFont val="Tahoma"/>
            <family val="2"/>
          </rPr>
          <t>Cem Dener:</t>
        </r>
        <r>
          <rPr>
            <sz val="9"/>
            <color indexed="81"/>
            <rFont val="Tahoma"/>
            <family val="2"/>
          </rPr>
          <t xml:space="preserve">
If Yes &gt; How would you rate the implementation and impact of the OSS policy?
0= Unknown
1= Initial
2= Developing
3= Advanced
4= Comprehensive</t>
        </r>
      </text>
    </comment>
    <comment ref="FT1" authorId="0" shapeId="0" xr:uid="{79E75A86-A1D9-4161-9674-8D8613F67D4B}">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FU1" authorId="0" shapeId="0" xr:uid="{CA624AEF-75B2-4ED0-A502-82B1055509B3}">
      <text>
        <r>
          <rPr>
            <b/>
            <sz val="9"/>
            <color indexed="81"/>
            <rFont val="Tahoma"/>
            <family val="2"/>
          </rPr>
          <t>Cem Dener:</t>
        </r>
        <r>
          <rPr>
            <sz val="9"/>
            <color indexed="81"/>
            <rFont val="Tahoma"/>
            <family val="2"/>
          </rPr>
          <t xml:space="preserve">
UN Telecommunication Infrastructure Index (TII):
  0 to 1
External indicator extracted from the UN e-Gov Survey</t>
        </r>
      </text>
    </comment>
    <comment ref="FV1" authorId="0" shapeId="0" xr:uid="{FFCD75DD-357B-44BB-8C1D-23B674E33873}">
      <text>
        <r>
          <rPr>
            <b/>
            <sz val="9"/>
            <color indexed="81"/>
            <rFont val="Tahoma"/>
            <family val="2"/>
          </rPr>
          <t>Cem Dener:</t>
        </r>
        <r>
          <rPr>
            <sz val="9"/>
            <color indexed="81"/>
            <rFont val="Tahoma"/>
            <family val="2"/>
          </rPr>
          <t xml:space="preserve">
Does government have a national strategy on disruptive / innovative technologies? 
0= No
1= In draft / Planned
2= Yes</t>
        </r>
      </text>
    </comment>
    <comment ref="FW1" authorId="0" shapeId="0" xr:uid="{C782F990-65A7-4E0A-B213-EEED9B324B78}">
      <text>
        <r>
          <rPr>
            <b/>
            <sz val="9"/>
            <color indexed="81"/>
            <rFont val="Tahoma"/>
            <family val="2"/>
          </rPr>
          <t>Cem Dener:</t>
        </r>
        <r>
          <rPr>
            <sz val="9"/>
            <color indexed="81"/>
            <rFont val="Tahoma"/>
            <family val="2"/>
          </rPr>
          <t xml:space="preserve">
Title of the latest Disruptive Technology (DT) strategy document</t>
        </r>
      </text>
    </comment>
    <comment ref="FX1" authorId="0" shapeId="0" xr:uid="{121425E1-95F9-458F-8D70-164F2800D62C}">
      <text>
        <r>
          <rPr>
            <b/>
            <sz val="9"/>
            <color indexed="81"/>
            <rFont val="Tahoma"/>
            <family val="2"/>
          </rPr>
          <t>Cem Dener:</t>
        </r>
        <r>
          <rPr>
            <sz val="9"/>
            <color indexed="81"/>
            <rFont val="Tahoma"/>
            <family val="2"/>
          </rPr>
          <t xml:space="preserve">
DT strategy URL </t>
        </r>
      </text>
    </comment>
    <comment ref="FY1" authorId="0" shapeId="0" xr:uid="{1EAA2D61-2879-4039-B3D3-002A795FB315}">
      <text>
        <r>
          <rPr>
            <b/>
            <sz val="9"/>
            <color indexed="81"/>
            <rFont val="Tahoma"/>
            <family val="2"/>
          </rPr>
          <t>Cem Dener:</t>
        </r>
        <r>
          <rPr>
            <sz val="9"/>
            <color indexed="81"/>
            <rFont val="Tahoma"/>
            <family val="2"/>
          </rPr>
          <t xml:space="preserve">
DT strategy was approved / will be approved in (year)</t>
        </r>
      </text>
    </comment>
    <comment ref="FZ1" authorId="0" shapeId="0" xr:uid="{0A2A9C57-F88D-450F-A101-F759D1210A82}">
      <text>
        <r>
          <rPr>
            <b/>
            <sz val="9"/>
            <color indexed="81"/>
            <rFont val="Tahoma"/>
            <family val="2"/>
          </rPr>
          <t>Cem Dener:</t>
        </r>
        <r>
          <rPr>
            <sz val="9"/>
            <color indexed="81"/>
            <rFont val="Tahoma"/>
            <family val="2"/>
          </rPr>
          <t xml:space="preserve">
DT strategy focus area(s) [please select all that apply]
1= AI/ML
2= Blockchain/DLT
3= IoT
4= Drones
5= Other (Smart Cities, Robotics, Virtual Reality, 3D printers, etc.)</t>
        </r>
      </text>
    </comment>
    <comment ref="GA1" authorId="0" shapeId="0" xr:uid="{C492DD0D-1817-43DA-834D-BE074DDFDF70}">
      <text>
        <r>
          <rPr>
            <b/>
            <sz val="9"/>
            <color indexed="81"/>
            <rFont val="Tahoma"/>
            <family val="2"/>
          </rPr>
          <t>Cem Dener:</t>
        </r>
        <r>
          <rPr>
            <sz val="9"/>
            <color indexed="81"/>
            <rFont val="Tahoma"/>
            <family val="2"/>
          </rPr>
          <t xml:space="preserve">
Is there a ministry/department responsible for implementing the DT strategy? 
0= No
1= Yes</t>
        </r>
      </text>
    </comment>
    <comment ref="GB1" authorId="0" shapeId="0" xr:uid="{2824CDDD-202E-4EE9-9A8B-82C31B414E9A}">
      <text>
        <r>
          <rPr>
            <b/>
            <sz val="9"/>
            <color indexed="81"/>
            <rFont val="Tahoma"/>
            <family val="2"/>
          </rPr>
          <t>Cem Dener:</t>
        </r>
        <r>
          <rPr>
            <sz val="9"/>
            <color indexed="81"/>
            <rFont val="Tahoma"/>
            <family val="2"/>
          </rPr>
          <t xml:space="preserve">
If Yes &gt; URL of the responsible entity
</t>
        </r>
      </text>
    </comment>
    <comment ref="GC1" authorId="0" shapeId="0" xr:uid="{FCA137DB-BBC7-4E82-B6AD-45E13E8B1030}">
      <text>
        <r>
          <rPr>
            <b/>
            <sz val="9"/>
            <color indexed="81"/>
            <rFont val="Tahoma"/>
            <family val="2"/>
          </rPr>
          <t>Cem Dener:</t>
        </r>
        <r>
          <rPr>
            <sz val="9"/>
            <color indexed="81"/>
            <rFont val="Tahoma"/>
            <family val="2"/>
          </rPr>
          <t xml:space="preserve">
Does the DT strategy have committed funding? 
0= No
1= Yes</t>
        </r>
      </text>
    </comment>
    <comment ref="GD1" authorId="0" shapeId="0" xr:uid="{11284CBB-0D12-4A94-A650-D511C21FE79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DT solutions being used to improve government systems and online services?
0= No / Unknown
1= Yes
</t>
        </r>
        <r>
          <rPr>
            <b/>
            <sz val="9"/>
            <color indexed="81"/>
            <rFont val="Tahoma"/>
            <family val="2"/>
          </rPr>
          <t>2022 version:</t>
        </r>
        <r>
          <rPr>
            <sz val="9"/>
            <color indexed="81"/>
            <rFont val="Tahoma"/>
            <family val="2"/>
          </rPr>
          <t xml:space="preserve">
Publishing of use cases on DT applications? 
0= No
1= Yes (internal, not published)
2= Yes (published)</t>
        </r>
      </text>
    </comment>
    <comment ref="GE1" authorId="0" shapeId="0" xr:uid="{3AA19EF0-6967-4BFA-8349-75999F1C3CC5}">
      <text>
        <r>
          <rPr>
            <b/>
            <sz val="9"/>
            <color indexed="81"/>
            <rFont val="Tahoma"/>
            <family val="2"/>
          </rPr>
          <t>Cem Dener:</t>
        </r>
        <r>
          <rPr>
            <sz val="9"/>
            <color indexed="81"/>
            <rFont val="Tahoma"/>
            <family val="2"/>
          </rPr>
          <t xml:space="preserve">
If Yes &gt; How would you rate the implementation and impact of the DT solutions?
0= Unknown
1= Limited
2= Moderate
3= Significant
4= Extensive</t>
        </r>
      </text>
    </comment>
    <comment ref="GF1" authorId="0" shapeId="0" xr:uid="{7118F550-CDBA-455B-859D-3EFF501C4AFA}">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GG1" authorId="0" shapeId="0" xr:uid="{FF718447-E32A-4183-9F96-8363D1F9C93B}">
      <text>
        <r>
          <rPr>
            <b/>
            <sz val="9"/>
            <color indexed="81"/>
            <rFont val="Tahoma"/>
            <family val="2"/>
          </rPr>
          <t>Cem Dener:</t>
        </r>
        <r>
          <rPr>
            <sz val="9"/>
            <color indexed="81"/>
            <rFont val="Tahoma"/>
            <family val="2"/>
          </rPr>
          <t xml:space="preserve">
UN Online Service Index (OSI):
  0 to 1
External indicator extracted from the UN e-Gov Survey</t>
        </r>
      </text>
    </comment>
    <comment ref="GH1" authorId="0" shapeId="0" xr:uid="{5D936F24-F841-48A3-8434-282C7A9EE8F7}">
      <text>
        <r>
          <rPr>
            <b/>
            <sz val="9"/>
            <color indexed="81"/>
            <rFont val="Tahoma"/>
            <family val="2"/>
          </rPr>
          <t>Cem Dener:</t>
        </r>
        <r>
          <rPr>
            <sz val="9"/>
            <color indexed="81"/>
            <rFont val="Tahoma"/>
            <family val="2"/>
          </rPr>
          <t xml:space="preserve">
Is there an online public service portal? (also called "One-Stop Shop" or similar) 
0= No
1= Yes (mainly Informational: Level 1 or 2)
2= Yes (mainly Transactional: Level 3 or 4)</t>
        </r>
      </text>
    </comment>
    <comment ref="GI1" authorId="0" shapeId="0" xr:uid="{39237EB7-E23A-4F26-BDD2-F3813F405472}">
      <text>
        <r>
          <rPr>
            <b/>
            <sz val="9"/>
            <color indexed="81"/>
            <rFont val="Tahoma"/>
            <family val="2"/>
          </rPr>
          <t>Cem Dener:</t>
        </r>
        <r>
          <rPr>
            <sz val="9"/>
            <color indexed="81"/>
            <rFont val="Tahoma"/>
            <family val="2"/>
          </rPr>
          <t xml:space="preserve">
Online service (e-Service) portal URL</t>
        </r>
      </text>
    </comment>
    <comment ref="GJ1" authorId="0" shapeId="0" xr:uid="{A1408EE9-D04C-4762-96D3-1CD0CAF9E64F}">
      <text>
        <r>
          <rPr>
            <b/>
            <sz val="9"/>
            <color indexed="81"/>
            <rFont val="Tahoma"/>
            <family val="2"/>
          </rPr>
          <t>Cem Dener:</t>
        </r>
        <r>
          <rPr>
            <sz val="9"/>
            <color indexed="81"/>
            <rFont val="Tahoma"/>
            <family val="2"/>
          </rPr>
          <t xml:space="preserve">
Are citizens / businesses involved in the design of e-Services (user-centric design)? 
0= No
1= Yes</t>
        </r>
      </text>
    </comment>
    <comment ref="GK1" authorId="0" shapeId="0" xr:uid="{B32683A8-4012-4E3B-8B86-94B9C8770C64}">
      <text>
        <r>
          <rPr>
            <b/>
            <sz val="9"/>
            <color indexed="81"/>
            <rFont val="Tahoma"/>
            <family val="2"/>
          </rPr>
          <t>Cem Dener:</t>
        </r>
        <r>
          <rPr>
            <sz val="9"/>
            <color indexed="81"/>
            <rFont val="Tahoma"/>
            <family val="2"/>
          </rPr>
          <t xml:space="preserve">
Universal accessibility (omnichannel access)? 
0= No
1= Yes</t>
        </r>
      </text>
    </comment>
    <comment ref="GL1" authorId="0" shapeId="0" xr:uid="{25EEDFEA-7B2D-4786-B0D8-21956E850543}">
      <text>
        <r>
          <rPr>
            <b/>
            <sz val="9"/>
            <color indexed="81"/>
            <rFont val="Tahoma"/>
            <family val="2"/>
          </rPr>
          <t>Cem Dener:</t>
        </r>
        <r>
          <rPr>
            <sz val="9"/>
            <color indexed="81"/>
            <rFont val="Tahoma"/>
            <family val="2"/>
          </rPr>
          <t xml:space="preserve">
Has the government released any mobile app for the citizens' access to public services? 
0= No
1= Yes</t>
        </r>
      </text>
    </comment>
    <comment ref="GM1" authorId="0" shapeId="0" xr:uid="{1CDB99FC-FC1E-421D-A2AE-99AD196E1C6C}">
      <text>
        <r>
          <rPr>
            <b/>
            <sz val="9"/>
            <color indexed="81"/>
            <rFont val="Tahoma"/>
            <family val="2"/>
          </rPr>
          <t>Cem Dener:</t>
        </r>
        <r>
          <rPr>
            <sz val="9"/>
            <color indexed="81"/>
            <rFont val="Tahoma"/>
            <family val="2"/>
          </rPr>
          <t xml:space="preserve">
Can residents start a business through online service portal?
0= No / Unknown
1= Yes</t>
        </r>
      </text>
    </comment>
    <comment ref="GN1" authorId="0" shapeId="0" xr:uid="{D673E395-171F-4FF5-93FF-F49240778D26}">
      <text>
        <r>
          <rPr>
            <b/>
            <sz val="9"/>
            <color indexed="81"/>
            <rFont val="Tahoma"/>
            <family val="2"/>
          </rPr>
          <t>Cem Dener:</t>
        </r>
        <r>
          <rPr>
            <sz val="9"/>
            <color indexed="81"/>
            <rFont val="Tahoma"/>
            <family val="2"/>
          </rPr>
          <t xml:space="preserve">
Can individuals establish an e-residency through online service portal? 
0= No / Unknown
1= Yes</t>
        </r>
      </text>
    </comment>
    <comment ref="GO1" authorId="0" shapeId="0" xr:uid="{F6517B60-B595-447C-83C7-27AF385BF1A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citizens actively accessing and using the online service portal?
0= No / Unknown
1= Yes
</t>
        </r>
        <r>
          <rPr>
            <b/>
            <sz val="9"/>
            <color indexed="81"/>
            <rFont val="Tahoma"/>
            <family val="2"/>
          </rPr>
          <t>2022 version:</t>
        </r>
        <r>
          <rPr>
            <sz val="9"/>
            <color indexed="81"/>
            <rFont val="Tahoma"/>
            <family val="2"/>
          </rPr>
          <t xml:space="preserve">
Publishing of online service delivery performance/user experience? 
0= No
1= Yes (internal, not published)
2= Yes (published)</t>
        </r>
      </text>
    </comment>
    <comment ref="GP1" authorId="0" shapeId="0" xr:uid="{6E203241-31AB-4808-8F41-BE71E69751E7}">
      <text>
        <r>
          <rPr>
            <b/>
            <sz val="9"/>
            <color indexed="81"/>
            <rFont val="Tahoma"/>
            <family val="2"/>
          </rPr>
          <t>Cem Dener:</t>
        </r>
        <r>
          <rPr>
            <sz val="9"/>
            <color indexed="81"/>
            <rFont val="Tahoma"/>
            <family val="2"/>
          </rPr>
          <t xml:space="preserve">
If Yes &gt; How would you rate the adoption and coverage of the online service portal?
0= Unknown
1= Limited
2= Moderate
3= Significant
4= Extensive</t>
        </r>
      </text>
    </comment>
    <comment ref="GQ1" authorId="0" shapeId="0" xr:uid="{9F07A151-9FD3-449A-B48A-3ACE966A2D52}">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GR1" authorId="0" shapeId="0" xr:uid="{FA2521AD-8BC7-4746-A00B-712E43CF280E}">
      <text>
        <r>
          <rPr>
            <b/>
            <sz val="9"/>
            <color indexed="81"/>
            <rFont val="Tahoma"/>
            <family val="2"/>
          </rPr>
          <t>Cem Dener:</t>
        </r>
        <r>
          <rPr>
            <sz val="9"/>
            <color indexed="81"/>
            <rFont val="Tahoma"/>
            <family val="2"/>
          </rPr>
          <t xml:space="preserve">
Is there a Tax online service portal? 
0= No
1= Implementation in progress
2= Yes (in use)</t>
        </r>
      </text>
    </comment>
    <comment ref="GS1" authorId="0" shapeId="0" xr:uid="{C3D1AF64-C4B8-4281-8EBF-12DC0D91D7D3}">
      <text>
        <r>
          <rPr>
            <b/>
            <sz val="9"/>
            <color indexed="81"/>
            <rFont val="Tahoma"/>
            <family val="2"/>
          </rPr>
          <t>Cem Dener:</t>
        </r>
        <r>
          <rPr>
            <sz val="9"/>
            <color indexed="81"/>
            <rFont val="Tahoma"/>
            <family val="2"/>
          </rPr>
          <t xml:space="preserve">
Tax System service portal URL </t>
        </r>
      </text>
    </comment>
    <comment ref="GT1" authorId="0" shapeId="0" xr:uid="{26C333E3-5806-47F7-8FB3-C2CAB5D7DA49}">
      <text>
        <r>
          <rPr>
            <b/>
            <sz val="9"/>
            <color indexed="81"/>
            <rFont val="Tahoma"/>
            <family val="2"/>
          </rPr>
          <t>Cem Dener:</t>
        </r>
        <r>
          <rPr>
            <sz val="9"/>
            <color indexed="81"/>
            <rFont val="Tahoma"/>
            <family val="2"/>
          </rPr>
          <t xml:space="preserve">
Available Tax online transactional services 
0= Unknown
1= Registration + Filing
2= R + F + Payment
3= R + F + P + Other</t>
        </r>
      </text>
    </comment>
    <comment ref="GU1" authorId="0" shapeId="0" xr:uid="{3317E24D-DCAC-487A-97BC-26419F238B91}">
      <text>
        <r>
          <rPr>
            <b/>
            <sz val="9"/>
            <color indexed="81"/>
            <rFont val="Tahoma"/>
            <family val="2"/>
          </rPr>
          <t>Cem Dener:</t>
        </r>
        <r>
          <rPr>
            <sz val="9"/>
            <color indexed="81"/>
            <rFont val="Tahoma"/>
            <family val="2"/>
          </rPr>
          <t xml:space="preserve">
Electronic Invoicing  
0= No / Unknown
1= Planned / In progress
2= Partially implemented 
3= Fully implemented / mandatory</t>
        </r>
      </text>
    </comment>
    <comment ref="GV1" authorId="0" shapeId="0" xr:uid="{12FE08A7-540B-440B-A7D1-57116A00599D}">
      <text>
        <r>
          <rPr>
            <b/>
            <sz val="9"/>
            <color indexed="81"/>
            <rFont val="Tahoma"/>
            <family val="2"/>
          </rPr>
          <t>Cem Dener:</t>
        </r>
        <r>
          <rPr>
            <sz val="9"/>
            <color indexed="81"/>
            <rFont val="Tahoma"/>
            <family val="2"/>
          </rPr>
          <t xml:space="preserve">
Are citizens/businesses involved in the design of tax online services? 
0= No / Unknown
1= Yes</t>
        </r>
      </text>
    </comment>
    <comment ref="GW1" authorId="0" shapeId="0" xr:uid="{93907794-3181-46D3-8867-0317F3FCA969}">
      <text>
        <r>
          <rPr>
            <b/>
            <sz val="9"/>
            <color indexed="81"/>
            <rFont val="Tahoma"/>
            <family val="2"/>
          </rPr>
          <t>Cem Dener:</t>
        </r>
        <r>
          <rPr>
            <sz val="9"/>
            <color indexed="81"/>
            <rFont val="Tahoma"/>
            <family val="2"/>
          </rPr>
          <t xml:space="preserve">
Universal accessibility (omnichannel access)?
0= No / Unkonwn
1= Yes</t>
        </r>
      </text>
    </comment>
    <comment ref="GX1" authorId="0" shapeId="0" xr:uid="{3549941E-17E0-4DBC-A511-0FFC494187AC}">
      <text>
        <r>
          <rPr>
            <b/>
            <sz val="9"/>
            <color indexed="81"/>
            <rFont val="Tahoma"/>
            <family val="2"/>
          </rPr>
          <t>Cem Dener:</t>
        </r>
        <r>
          <rPr>
            <sz val="9"/>
            <color indexed="81"/>
            <rFont val="Tahoma"/>
            <family val="2"/>
          </rPr>
          <t xml:space="preserve">
Are taxpayers actively using the Tax online service portal?
0= No / Unknown
1= Yes
</t>
        </r>
      </text>
    </comment>
    <comment ref="GY1" authorId="0" shapeId="0" xr:uid="{5E73C5C8-A227-46E5-9174-1F5F3418029F}">
      <text>
        <r>
          <rPr>
            <b/>
            <sz val="9"/>
            <color indexed="81"/>
            <rFont val="Tahoma"/>
            <family val="2"/>
          </rPr>
          <t>Cem Dener:</t>
        </r>
        <r>
          <rPr>
            <sz val="9"/>
            <color indexed="81"/>
            <rFont val="Tahoma"/>
            <family val="2"/>
          </rPr>
          <t xml:space="preserve">
If Yes &gt; How would you rate the adoption and functionality of the Tax portal?
0= Unknown
1= Limited
2= Moderate
3= Significant
4= Extensive</t>
        </r>
      </text>
    </comment>
    <comment ref="GZ1" authorId="0" shapeId="0" xr:uid="{C9CB9BBD-8504-4539-9A0B-CD0FED35724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HA1" authorId="0" shapeId="0" xr:uid="{6E8B7039-0300-41C7-B990-C1D98D022381}">
      <text>
        <r>
          <rPr>
            <b/>
            <sz val="9"/>
            <color indexed="81"/>
            <rFont val="Tahoma"/>
            <family val="2"/>
          </rPr>
          <t>Cem Dener:</t>
        </r>
        <r>
          <rPr>
            <sz val="9"/>
            <color indexed="81"/>
            <rFont val="Tahoma"/>
            <family val="2"/>
          </rPr>
          <t xml:space="preserve">
Is e-Filing available for tax and/or customs declarations? 
0= No
1= Implementation in progress
2= Yes (in use)</t>
        </r>
      </text>
    </comment>
    <comment ref="HB1" authorId="0" shapeId="0" xr:uid="{14DA2F84-1B0D-4811-A9A5-8A05381482B2}">
      <text>
        <r>
          <rPr>
            <b/>
            <sz val="9"/>
            <color indexed="81"/>
            <rFont val="Tahoma"/>
            <family val="2"/>
          </rPr>
          <t>Cem Dener:</t>
        </r>
        <r>
          <rPr>
            <sz val="9"/>
            <color indexed="81"/>
            <rFont val="Tahoma"/>
            <family val="2"/>
          </rPr>
          <t xml:space="preserve">
e-Filing service URL (or explanation / report) 
Enter URL (public link) or Attach relevant report</t>
        </r>
      </text>
    </comment>
    <comment ref="HC1" authorId="0" shapeId="0" xr:uid="{A891EF04-D8DE-4A0A-B46D-545359501280}">
      <text>
        <r>
          <rPr>
            <b/>
            <sz val="9"/>
            <color indexed="81"/>
            <rFont val="Tahoma"/>
            <family val="2"/>
          </rPr>
          <t>Cem Dener:</t>
        </r>
        <r>
          <rPr>
            <sz val="9"/>
            <color indexed="81"/>
            <rFont val="Tahoma"/>
            <family val="2"/>
          </rPr>
          <t xml:space="preserve">
Type of e-Filing service 
0= Unknown 
1= Online e-Filing services 
2= Online e-Filing + e-Payments</t>
        </r>
      </text>
    </comment>
    <comment ref="HD1" authorId="0" shapeId="0" xr:uid="{2E007EC9-B816-4BD6-B8E1-68831611E8EE}">
      <text>
        <r>
          <rPr>
            <b/>
            <sz val="9"/>
            <color indexed="81"/>
            <rFont val="Tahoma"/>
            <family val="2"/>
          </rPr>
          <t>Cem Dener:</t>
        </r>
        <r>
          <rPr>
            <sz val="9"/>
            <color indexed="81"/>
            <rFont val="Tahoma"/>
            <family val="2"/>
          </rPr>
          <t xml:space="preserve">
Available for all tax types and customs declarations? 
0= No / Unknown
1= Yes</t>
        </r>
      </text>
    </comment>
    <comment ref="HE1" authorId="0" shapeId="0" xr:uid="{D6B28555-38F0-48DA-B3EA-B576D9892116}">
      <text>
        <r>
          <rPr>
            <b/>
            <sz val="9"/>
            <color indexed="81"/>
            <rFont val="Tahoma"/>
            <family val="2"/>
          </rPr>
          <t>Cem Dener:</t>
        </r>
        <r>
          <rPr>
            <sz val="9"/>
            <color indexed="81"/>
            <rFont val="Tahoma"/>
            <family val="2"/>
          </rPr>
          <t xml:space="preserve">
Available services for interconnectivity with business information systems? 
0= No / Unknown
1= Yes</t>
        </r>
      </text>
    </comment>
    <comment ref="HF1" authorId="0" shapeId="0" xr:uid="{122C3A10-0ED3-4203-B505-E3E568C8C8C6}">
      <text>
        <r>
          <rPr>
            <b/>
            <sz val="9"/>
            <color indexed="81"/>
            <rFont val="Tahoma"/>
            <family val="2"/>
          </rPr>
          <t>Cem Dener:</t>
        </r>
        <r>
          <rPr>
            <sz val="9"/>
            <color indexed="81"/>
            <rFont val="Tahoma"/>
            <family val="2"/>
          </rPr>
          <t xml:space="preserve">
Available pre-populated returns? 
0= No / Unknown
1= Yes</t>
        </r>
      </text>
    </comment>
    <comment ref="HG1" authorId="0" shapeId="0" xr:uid="{C91260E5-2954-4F88-BC03-11E49AF10F2D}">
      <text>
        <r>
          <rPr>
            <b/>
            <sz val="9"/>
            <color indexed="81"/>
            <rFont val="Tahoma"/>
            <family val="2"/>
          </rPr>
          <t>Cem Dener:</t>
        </r>
        <r>
          <rPr>
            <sz val="9"/>
            <color indexed="81"/>
            <rFont val="Tahoma"/>
            <family val="2"/>
          </rPr>
          <t xml:space="preserve">
Is e-Filing available and being utilized for tax and/or customs declarations by individuals and businesses?
0= No / Unknown
1= Yes
</t>
        </r>
      </text>
    </comment>
    <comment ref="HH1" authorId="0" shapeId="0" xr:uid="{DCA08078-1A76-4CA3-B945-FBA26452E777}">
      <text>
        <r>
          <rPr>
            <b/>
            <sz val="9"/>
            <color indexed="81"/>
            <rFont val="Tahoma"/>
            <family val="2"/>
          </rPr>
          <t>Cem Dener:</t>
        </r>
        <r>
          <rPr>
            <sz val="9"/>
            <color indexed="81"/>
            <rFont val="Tahoma"/>
            <family val="2"/>
          </rPr>
          <t xml:space="preserve">
If Yes &gt; How would you rate the adoption and coverage of the e-Filing system?
0= Unknown
1= Limited
2= Moderate
3= Significant
4= Extensive</t>
        </r>
      </text>
    </comment>
    <comment ref="HI1" authorId="0" shapeId="0" xr:uid="{CBE01654-702B-45E7-9AF6-878AAF3AB481}">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HJ1" authorId="0" shapeId="0" xr:uid="{84D8A634-6525-4CA2-9BEC-3AC80B82A2D2}">
      <text>
        <r>
          <rPr>
            <b/>
            <sz val="9"/>
            <color indexed="81"/>
            <rFont val="Tahoma"/>
            <family val="2"/>
          </rPr>
          <t>Cem Dener:</t>
        </r>
        <r>
          <rPr>
            <sz val="9"/>
            <color indexed="81"/>
            <rFont val="Tahoma"/>
            <family val="2"/>
          </rPr>
          <t xml:space="preserve">
Are e-Payment services available?
0= No
1= Implementation in progress
2= Yes (in use)</t>
        </r>
      </text>
    </comment>
    <comment ref="HK1" authorId="0" shapeId="0" xr:uid="{2D3527C8-9706-4FD1-9F61-F683B6A59C31}">
      <text>
        <r>
          <rPr>
            <b/>
            <sz val="9"/>
            <color indexed="81"/>
            <rFont val="Tahoma"/>
            <family val="2"/>
          </rPr>
          <t>Cem Dener:</t>
        </r>
        <r>
          <rPr>
            <sz val="9"/>
            <color indexed="81"/>
            <rFont val="Tahoma"/>
            <family val="2"/>
          </rPr>
          <t xml:space="preserve">
e-Payment service URL (or explanation / report) 
Enter URL (public link) or Attach relevant report</t>
        </r>
      </text>
    </comment>
    <comment ref="HL1" authorId="0" shapeId="0" xr:uid="{FF0C083E-2096-4545-98F9-B04EB7596692}">
      <text>
        <r>
          <rPr>
            <b/>
            <sz val="9"/>
            <color indexed="81"/>
            <rFont val="Tahoma"/>
            <family val="2"/>
          </rPr>
          <t>Cem Dener:</t>
        </r>
        <r>
          <rPr>
            <sz val="9"/>
            <color indexed="81"/>
            <rFont val="Tahoma"/>
            <family val="2"/>
          </rPr>
          <t xml:space="preserve">
Type of e-Payment service 
0= Unknown 
1= Fragmented systems; multiple platforms
2= Centralized shared platform</t>
        </r>
      </text>
    </comment>
    <comment ref="HM1" authorId="0" shapeId="0" xr:uid="{E8BD38C6-EB71-45DC-A53A-B26CA25EBE35}">
      <text>
        <r>
          <rPr>
            <b/>
            <sz val="9"/>
            <color indexed="81"/>
            <rFont val="Tahoma"/>
            <family val="2"/>
          </rPr>
          <t>Cem Dener:</t>
        </r>
        <r>
          <rPr>
            <sz val="9"/>
            <color indexed="81"/>
            <rFont val="Tahoma"/>
            <family val="2"/>
          </rPr>
          <t xml:space="preserve">
Available e-Payment methods? 
0= Unknown
1= Bank Transfer
2= BT + Credit / Debit Cards
3= BT + CC + Mobile
4= BT + CC + M + Others</t>
        </r>
      </text>
    </comment>
    <comment ref="HN1" authorId="0" shapeId="0" xr:uid="{C6401279-3942-4098-B737-028B2F96CDB9}">
      <text>
        <r>
          <rPr>
            <b/>
            <sz val="9"/>
            <color indexed="81"/>
            <rFont val="Tahoma"/>
            <family val="2"/>
          </rPr>
          <t>Cem Dener:</t>
        </r>
        <r>
          <rPr>
            <sz val="9"/>
            <color indexed="81"/>
            <rFont val="Tahoma"/>
            <family val="2"/>
          </rPr>
          <t xml:space="preserve">
e-Payment service for government / treasury payments? 
0= No / Unknown
1= Yes</t>
        </r>
      </text>
    </comment>
    <comment ref="HO1" authorId="0" shapeId="0" xr:uid="{0CD09C2B-C222-4B12-B700-EF9156E96E15}">
      <text>
        <r>
          <rPr>
            <b/>
            <sz val="9"/>
            <color indexed="81"/>
            <rFont val="Tahoma"/>
            <family val="2"/>
          </rPr>
          <t>Cem Dener:</t>
        </r>
        <r>
          <rPr>
            <sz val="9"/>
            <color indexed="81"/>
            <rFont val="Tahoma"/>
            <family val="2"/>
          </rPr>
          <t xml:space="preserve">
Are government e-Payment services widely adopted and used by citizens and businesses?
0= No / Unknown
1= Yes
</t>
        </r>
      </text>
    </comment>
    <comment ref="HP1" authorId="0" shapeId="0" xr:uid="{FE30781F-9D0F-4D3C-B31A-660224B326E3}">
      <text>
        <r>
          <rPr>
            <b/>
            <sz val="9"/>
            <color indexed="81"/>
            <rFont val="Tahoma"/>
            <family val="2"/>
          </rPr>
          <t>Cem Dener:</t>
        </r>
        <r>
          <rPr>
            <sz val="9"/>
            <color indexed="81"/>
            <rFont val="Tahoma"/>
            <family val="2"/>
          </rPr>
          <t xml:space="preserve">
If Yes &gt; How would you rate the adoption and availability of e-Payment services?
0= Unknown
1= Limited
2= Moderate
3= Significant
4= Extensive</t>
        </r>
      </text>
    </comment>
    <comment ref="HQ1" authorId="0" shapeId="0" xr:uid="{194C4D08-3322-49DE-A8AA-714369CDE844}">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HR1" authorId="0" shapeId="0" xr:uid="{ECF416C9-7033-412D-A690-25EABE4B91C4}">
      <text>
        <r>
          <rPr>
            <b/>
            <sz val="9"/>
            <color indexed="81"/>
            <rFont val="Tahoma"/>
            <family val="2"/>
          </rPr>
          <t>Cem Dener:</t>
        </r>
        <r>
          <rPr>
            <sz val="9"/>
            <color indexed="81"/>
            <rFont val="Tahoma"/>
            <family val="2"/>
          </rPr>
          <t xml:space="preserve">
Is there a Customs online service portal (single window)?
0= No
1= Implementation in progress
2= Yes (in use)
3= Yes (Single Window) &gt; Highlighted in yellow</t>
        </r>
      </text>
    </comment>
    <comment ref="HS1" authorId="0" shapeId="0" xr:uid="{55C42FA2-AB2C-4F67-B74B-ABF32065BE1A}">
      <text>
        <r>
          <rPr>
            <b/>
            <sz val="9"/>
            <color indexed="81"/>
            <rFont val="Tahoma"/>
            <family val="2"/>
          </rPr>
          <t>Cem Dener:</t>
        </r>
        <r>
          <rPr>
            <sz val="9"/>
            <color indexed="81"/>
            <rFont val="Tahoma"/>
            <family val="2"/>
          </rPr>
          <t xml:space="preserve">
Customs System service portal URL</t>
        </r>
      </text>
    </comment>
    <comment ref="HT1" authorId="0" shapeId="0" xr:uid="{AD1BBA78-C193-4C5C-8C03-6C0543BA8885}">
      <text>
        <r>
          <rPr>
            <b/>
            <sz val="9"/>
            <color indexed="81"/>
            <rFont val="Tahoma"/>
            <family val="2"/>
          </rPr>
          <t>Cem Dener:</t>
        </r>
        <r>
          <rPr>
            <sz val="9"/>
            <color indexed="81"/>
            <rFont val="Tahoma"/>
            <family val="2"/>
          </rPr>
          <t xml:space="preserve">
Available Customs online transactional services 
0= Unknown
1= Registration + Declaration
2= R + D + Payments
3= R + D + P + Other</t>
        </r>
      </text>
    </comment>
    <comment ref="HU1" authorId="0" shapeId="0" xr:uid="{628AC78D-FB46-4C06-9FB3-84E1E4E8EE4B}">
      <text>
        <r>
          <rPr>
            <b/>
            <sz val="9"/>
            <color indexed="81"/>
            <rFont val="Tahoma"/>
            <family val="2"/>
          </rPr>
          <t>Cem Dener:</t>
        </r>
        <r>
          <rPr>
            <sz val="9"/>
            <color indexed="81"/>
            <rFont val="Tahoma"/>
            <family val="2"/>
          </rPr>
          <t xml:space="preserve">
Are citizens/businesses involved in the design of customs online services? 
0= No / Unknown
1= Yes</t>
        </r>
      </text>
    </comment>
    <comment ref="HV1" authorId="0" shapeId="0" xr:uid="{096F778C-9171-4CEE-BD82-CF7C767E1940}">
      <text>
        <r>
          <rPr>
            <b/>
            <sz val="9"/>
            <color indexed="81"/>
            <rFont val="Tahoma"/>
            <family val="2"/>
          </rPr>
          <t>Cem Dener:</t>
        </r>
        <r>
          <rPr>
            <sz val="9"/>
            <color indexed="81"/>
            <rFont val="Tahoma"/>
            <family val="2"/>
          </rPr>
          <t xml:space="preserve">
Universal accessibility (omnichannel access)?
0= No / Unknown
1= Yes</t>
        </r>
      </text>
    </comment>
    <comment ref="HW1" authorId="0" shapeId="0" xr:uid="{A35C85E2-F398-4821-8282-53195FEDE741}">
      <text>
        <r>
          <rPr>
            <b/>
            <sz val="9"/>
            <color indexed="81"/>
            <rFont val="Tahoma"/>
            <family val="2"/>
          </rPr>
          <t>Cem Dener:</t>
        </r>
        <r>
          <rPr>
            <sz val="9"/>
            <color indexed="81"/>
            <rFont val="Tahoma"/>
            <family val="2"/>
          </rPr>
          <t xml:space="preserve">
Can citizens track the customs clearance process online?
0= No / Unknown
1= Yes
</t>
        </r>
      </text>
    </comment>
    <comment ref="HX1" authorId="0" shapeId="0" xr:uid="{7F6AAB30-4E15-4A44-9F89-D7216EA7AB6B}">
      <text>
        <r>
          <rPr>
            <b/>
            <sz val="9"/>
            <color indexed="81"/>
            <rFont val="Tahoma"/>
            <family val="2"/>
          </rPr>
          <t>Cem Dener:</t>
        </r>
        <r>
          <rPr>
            <sz val="9"/>
            <color indexed="81"/>
            <rFont val="Tahoma"/>
            <family val="2"/>
          </rPr>
          <t xml:space="preserve">
Is the Customs online service portal actively used by importers and exporters?
0= No / Unknown
1= Yes
</t>
        </r>
      </text>
    </comment>
    <comment ref="HY1" authorId="0" shapeId="0" xr:uid="{3CE6E13F-C26C-4A25-8CFE-2E717960FCF5}">
      <text>
        <r>
          <rPr>
            <b/>
            <sz val="9"/>
            <color indexed="81"/>
            <rFont val="Tahoma"/>
            <family val="2"/>
          </rPr>
          <t>Cem Dener:</t>
        </r>
        <r>
          <rPr>
            <sz val="9"/>
            <color indexed="81"/>
            <rFont val="Tahoma"/>
            <family val="2"/>
          </rPr>
          <t xml:space="preserve">
If Yes &gt; How would you rate the usage and impact of Customs online service portal?
0= Unknown
1= Limited
2= Moderate
3= Significant
4= Extensive</t>
        </r>
      </text>
    </comment>
    <comment ref="HZ1" authorId="0" shapeId="0" xr:uid="{C2E737ED-9879-41DF-938E-18579EA8D7A3}">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IA1" authorId="0" shapeId="0" xr:uid="{0089EE35-EFD7-4099-992A-EBEE466257C0}">
      <text>
        <r>
          <rPr>
            <b/>
            <sz val="9"/>
            <color indexed="81"/>
            <rFont val="Tahoma"/>
            <family val="2"/>
          </rPr>
          <t>Cem Dener:</t>
        </r>
        <r>
          <rPr>
            <sz val="9"/>
            <color indexed="81"/>
            <rFont val="Tahoma"/>
            <family val="2"/>
          </rPr>
          <t xml:space="preserve">
Is there a Social Insurance/Pension online service portal? 
0= No
1= Implementation in progress
2= Yes (in use)
</t>
        </r>
      </text>
    </comment>
    <comment ref="IB1" authorId="0" shapeId="0" xr:uid="{CA518898-EF7D-4C58-AEE9-519BAEA63A05}">
      <text>
        <r>
          <rPr>
            <b/>
            <sz val="9"/>
            <color indexed="81"/>
            <rFont val="Tahoma"/>
            <family val="2"/>
          </rPr>
          <t>Cem Dener:</t>
        </r>
        <r>
          <rPr>
            <sz val="9"/>
            <color indexed="81"/>
            <rFont val="Tahoma"/>
            <family val="2"/>
          </rPr>
          <t xml:space="preserve">
Social Insurance/Pension online service portal URL </t>
        </r>
      </text>
    </comment>
    <comment ref="IC1" authorId="0" shapeId="0" xr:uid="{1C2BC870-31A7-4C07-A4CF-2DF41FD41480}">
      <text>
        <r>
          <rPr>
            <b/>
            <sz val="9"/>
            <color indexed="81"/>
            <rFont val="Tahoma"/>
            <family val="2"/>
          </rPr>
          <t>Cem Dener:</t>
        </r>
        <r>
          <rPr>
            <sz val="9"/>
            <color indexed="81"/>
            <rFont val="Tahoma"/>
            <family val="2"/>
          </rPr>
          <t xml:space="preserve">
Available SI / Pension online transactional services 
0= Unknown
1= Registration + Benefits
2= R + B + Payments
3= R + B + P + Other</t>
        </r>
      </text>
    </comment>
    <comment ref="ID1" authorId="0" shapeId="0" xr:uid="{5A157717-721D-41CC-9482-67D7B91C82F4}">
      <text>
        <r>
          <rPr>
            <b/>
            <sz val="9"/>
            <color indexed="81"/>
            <rFont val="Tahoma"/>
            <family val="2"/>
          </rPr>
          <t>Cem Dener:</t>
        </r>
        <r>
          <rPr>
            <sz val="9"/>
            <color indexed="81"/>
            <rFont val="Tahoma"/>
            <family val="2"/>
          </rPr>
          <t xml:space="preserve">
Are citizens involved in the design of SI / Pension services/portal? 
0= No / Unknown
1= Yes</t>
        </r>
      </text>
    </comment>
    <comment ref="IE1" authorId="0" shapeId="0" xr:uid="{224EEB7A-4D98-4ABD-863E-2CF417CCEC94}">
      <text>
        <r>
          <rPr>
            <b/>
            <sz val="9"/>
            <color indexed="81"/>
            <rFont val="Tahoma"/>
            <family val="2"/>
          </rPr>
          <t>Cem Dener:</t>
        </r>
        <r>
          <rPr>
            <sz val="9"/>
            <color indexed="81"/>
            <rFont val="Tahoma"/>
            <family val="2"/>
          </rPr>
          <t xml:space="preserve">
Does the Gov provide any incentives for citizens to join an insurance scheme? 
0= No / Unknown
1= Yes</t>
        </r>
      </text>
    </comment>
    <comment ref="IF1" authorId="0" shapeId="0" xr:uid="{72F20709-C689-48D8-BD42-191AF5F3B2F6}">
      <text>
        <r>
          <rPr>
            <b/>
            <sz val="9"/>
            <color indexed="81"/>
            <rFont val="Tahoma"/>
            <family val="2"/>
          </rPr>
          <t>Cem Dener:</t>
        </r>
        <r>
          <rPr>
            <sz val="9"/>
            <color indexed="81"/>
            <rFont val="Tahoma"/>
            <family val="2"/>
          </rPr>
          <t xml:space="preserve">
Universal accessibility (omnichannel access)?
0= No / Unknown
1= Yes</t>
        </r>
      </text>
    </comment>
    <comment ref="IG1" authorId="0" shapeId="0" xr:uid="{A48B1341-05E1-4908-B88B-6320C88787CA}">
      <text>
        <r>
          <rPr>
            <b/>
            <sz val="9"/>
            <color indexed="81"/>
            <rFont val="Tahoma"/>
            <family val="2"/>
          </rPr>
          <t>Cem Dener:</t>
        </r>
        <r>
          <rPr>
            <sz val="9"/>
            <color indexed="81"/>
            <rFont val="Tahoma"/>
            <family val="2"/>
          </rPr>
          <t xml:space="preserve">
Is the SI/Pension online service portal being effectively utilized?
0= No / Unknown
1= Yes
</t>
        </r>
      </text>
    </comment>
    <comment ref="IH1" authorId="0" shapeId="0" xr:uid="{BCCBF1A1-642B-4628-B3CE-4CF511314B5A}">
      <text>
        <r>
          <rPr>
            <b/>
            <sz val="9"/>
            <color indexed="81"/>
            <rFont val="Tahoma"/>
            <family val="2"/>
          </rPr>
          <t>Cem Dener:</t>
        </r>
        <r>
          <rPr>
            <sz val="9"/>
            <color indexed="81"/>
            <rFont val="Tahoma"/>
            <family val="2"/>
          </rPr>
          <t xml:space="preserve">
If Yes &gt; How would you rate the availability and functionality of the SI/Pension portal? 
0= Unknown
1= Limited
2= Moderate
3= Significant
4= Extensive</t>
        </r>
      </text>
    </comment>
    <comment ref="II1" authorId="0" shapeId="0" xr:uid="{40B2D48D-3A10-41E8-8FDB-213971B98C26}">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IJ1" authorId="0" shapeId="0" xr:uid="{78DF725C-6BA2-4B22-B725-621AF9D9C0E4}">
      <text>
        <r>
          <rPr>
            <b/>
            <sz val="9"/>
            <color indexed="81"/>
            <rFont val="Tahoma"/>
            <family val="2"/>
          </rPr>
          <t>Cem Dener:</t>
        </r>
        <r>
          <rPr>
            <sz val="9"/>
            <color indexed="81"/>
            <rFont val="Tahoma"/>
            <family val="2"/>
          </rPr>
          <t xml:space="preserve">
Is there a Job portal?
0= No
1= Implementation in progress
2= Yes (in use)
</t>
        </r>
      </text>
    </comment>
    <comment ref="IK1" authorId="0" shapeId="0" xr:uid="{131D3A68-9A60-4AF0-AC03-5603CE0DEF13}">
      <text>
        <r>
          <rPr>
            <b/>
            <sz val="9"/>
            <color indexed="81"/>
            <rFont val="Tahoma"/>
            <family val="2"/>
          </rPr>
          <t>Cem Dener:</t>
        </r>
        <r>
          <rPr>
            <sz val="9"/>
            <color indexed="81"/>
            <rFont val="Tahoma"/>
            <family val="2"/>
          </rPr>
          <t xml:space="preserve">
Job portal URL </t>
        </r>
      </text>
    </comment>
    <comment ref="IL1" authorId="0" shapeId="0" xr:uid="{4E6C477B-CFA9-4A0C-AAC6-C3534AB0A21A}">
      <text>
        <r>
          <rPr>
            <b/>
            <sz val="9"/>
            <color indexed="81"/>
            <rFont val="Tahoma"/>
            <family val="2"/>
          </rPr>
          <t>Cem Dener:</t>
        </r>
        <r>
          <rPr>
            <sz val="9"/>
            <color indexed="81"/>
            <rFont val="Tahoma"/>
            <family val="2"/>
          </rPr>
          <t xml:space="preserve">
Available online transactional Job portal services 
0= Unknown
1= Registration + Search
2= R + S + Applications
3= R + S + A + Other</t>
        </r>
      </text>
    </comment>
    <comment ref="IM1" authorId="0" shapeId="0" xr:uid="{81B9C59B-EC79-424C-901F-108B9237761D}">
      <text>
        <r>
          <rPr>
            <b/>
            <sz val="9"/>
            <color indexed="81"/>
            <rFont val="Tahoma"/>
            <family val="2"/>
          </rPr>
          <t>Cem Dener:</t>
        </r>
        <r>
          <rPr>
            <sz val="9"/>
            <color indexed="81"/>
            <rFont val="Tahoma"/>
            <family val="2"/>
          </rPr>
          <t xml:space="preserve">
Inclusion of public sector positions in the Job portal? 
0= Unknown
1= Separate Job Portal for public employees
2= Primary job portal is used for public employees as well</t>
        </r>
      </text>
    </comment>
    <comment ref="IN1" authorId="0" shapeId="0" xr:uid="{7F558279-7234-4CB0-9280-3B2A3442A134}">
      <text>
        <r>
          <rPr>
            <b/>
            <sz val="9"/>
            <color indexed="81"/>
            <rFont val="Tahoma"/>
            <family val="2"/>
          </rPr>
          <t>Cem Dener:</t>
        </r>
        <r>
          <rPr>
            <sz val="9"/>
            <color indexed="81"/>
            <rFont val="Tahoma"/>
            <family val="2"/>
          </rPr>
          <t xml:space="preserve">
Are citizens/employees involved in the design of services/portal? 
0= No / Unknown
1= Yes</t>
        </r>
      </text>
    </comment>
    <comment ref="IO1" authorId="0" shapeId="0" xr:uid="{D110B8AC-5959-436D-AB2A-54A644BC0DFE}">
      <text>
        <r>
          <rPr>
            <b/>
            <sz val="9"/>
            <color indexed="81"/>
            <rFont val="Tahoma"/>
            <family val="2"/>
          </rPr>
          <t>Cem Dener:</t>
        </r>
        <r>
          <rPr>
            <sz val="9"/>
            <color indexed="81"/>
            <rFont val="Tahoma"/>
            <family val="2"/>
          </rPr>
          <t xml:space="preserve">
Universal accessibility (omnichannel access)? 
0= No / Unknown
1= Yes</t>
        </r>
      </text>
    </comment>
    <comment ref="IP1" authorId="0" shapeId="0" xr:uid="{8A45FFC0-CB01-4012-AA6C-27B99FE49CD0}">
      <text>
        <r>
          <rPr>
            <b/>
            <sz val="9"/>
            <color indexed="81"/>
            <rFont val="Tahoma"/>
            <family val="2"/>
          </rPr>
          <t>Cem Dener:</t>
        </r>
        <r>
          <rPr>
            <sz val="9"/>
            <color indexed="81"/>
            <rFont val="Tahoma"/>
            <family val="2"/>
          </rPr>
          <t xml:space="preserve">
Are job seekers actively using the government Job portal?
0= No / Unknown
1= Yes
</t>
        </r>
      </text>
    </comment>
    <comment ref="IQ1" authorId="0" shapeId="0" xr:uid="{33DBC949-6C4D-4ED8-8ED6-5E51C8ED28C8}">
      <text>
        <r>
          <rPr>
            <b/>
            <sz val="9"/>
            <color indexed="81"/>
            <rFont val="Tahoma"/>
            <family val="2"/>
          </rPr>
          <t>Cem Dener:</t>
        </r>
        <r>
          <rPr>
            <sz val="9"/>
            <color indexed="81"/>
            <rFont val="Tahoma"/>
            <family val="2"/>
          </rPr>
          <t xml:space="preserve">
If Yes &gt; How would you rate the job portal’s coverage and usability?
0= Unknown
1= Limited
2= Moderate
3= Significant
4= Extensive</t>
        </r>
      </text>
    </comment>
    <comment ref="IR1" authorId="0" shapeId="0" xr:uid="{9413DCE4-6D4A-461D-8BB8-FD43D429AAD1}">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IS1" authorId="0" shapeId="0" xr:uid="{9A26F83A-4C3B-4ACB-A67E-B59629B033B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Digital ID (or equivalent) used for identification and online services based on a unique national ID?
0= No
1= Yes
</t>
        </r>
        <r>
          <rPr>
            <b/>
            <sz val="9"/>
            <color indexed="81"/>
            <rFont val="Tahoma"/>
            <family val="2"/>
          </rPr>
          <t>2022 version:</t>
        </r>
        <r>
          <rPr>
            <sz val="9"/>
            <color indexed="81"/>
            <rFont val="Tahoma"/>
            <family val="2"/>
          </rPr>
          <t xml:space="preserve">
Is there a digital ID [credential / system] that enables remote authentication for (fully) online service access / transactions? 
0= No
1= Yes
External indicator to be extracted from the ID4D dataset</t>
        </r>
      </text>
    </comment>
    <comment ref="IT1" authorId="0" shapeId="0" xr:uid="{C59737F7-9EC1-4A15-9219-62377C9231B8}">
      <text>
        <r>
          <rPr>
            <b/>
            <sz val="9"/>
            <color indexed="81"/>
            <rFont val="Tahoma"/>
            <family val="2"/>
          </rPr>
          <t>Cem Dener:</t>
        </r>
        <r>
          <rPr>
            <sz val="9"/>
            <color indexed="81"/>
            <rFont val="Tahoma"/>
            <family val="2"/>
          </rPr>
          <t xml:space="preserve">
Can digital ID [credential / system] be used for remote authentication for online service access/transactions?
0= No
1= Yes</t>
        </r>
      </text>
    </comment>
    <comment ref="IU1" authorId="0" shapeId="0" xr:uid="{BC3FDC7F-6404-42BF-B8B9-960160308D6D}">
      <text>
        <r>
          <rPr>
            <b/>
            <sz val="9"/>
            <color indexed="81"/>
            <rFont val="Tahoma"/>
            <family val="2"/>
          </rPr>
          <t>Cem Dener:</t>
        </r>
        <r>
          <rPr>
            <sz val="9"/>
            <color indexed="81"/>
            <rFont val="Tahoma"/>
            <family val="2"/>
          </rPr>
          <t xml:space="preserve">
Is the Digital ID actively utilized in online services / government systems?
0= No / Unknown
1= Yes
</t>
        </r>
      </text>
    </comment>
    <comment ref="IV1" authorId="0" shapeId="0" xr:uid="{1FC45409-F1B2-4913-AF06-0A464D5FC9F5}">
      <text>
        <r>
          <rPr>
            <b/>
            <sz val="9"/>
            <color indexed="81"/>
            <rFont val="Tahoma"/>
            <family val="2"/>
          </rPr>
          <t>Cem Dener:</t>
        </r>
        <r>
          <rPr>
            <sz val="9"/>
            <color indexed="81"/>
            <rFont val="Tahoma"/>
            <family val="2"/>
          </rPr>
          <t xml:space="preserve">
If Yes &gt; How would you rate the functionality and integration of Digital ID system?
0= Unknown
1= Basic
2= Intermediate
3= Advanced
4= Extensive</t>
        </r>
      </text>
    </comment>
    <comment ref="IW1" authorId="0" shapeId="0" xr:uid="{64CC2535-7B24-436D-B0EF-2EF658FB93CF}">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IX1" authorId="0" shapeId="0" xr:uid="{4B54881E-C963-40CA-9C39-0D4A16E492F0}">
      <text>
        <r>
          <rPr>
            <b/>
            <sz val="9"/>
            <color indexed="81"/>
            <rFont val="Tahoma"/>
            <family val="2"/>
          </rPr>
          <t>Cem Dener:</t>
        </r>
        <r>
          <rPr>
            <sz val="9"/>
            <color indexed="81"/>
            <rFont val="Tahoma"/>
            <family val="2"/>
          </rPr>
          <t xml:space="preserve">
UN E-Participation Index (EPI):
  0 to 1
External indicator extracted from the UN e-Gov Survey</t>
        </r>
      </text>
    </comment>
    <comment ref="IY1" authorId="0" shapeId="0" xr:uid="{DFFACF86-45CA-441B-838E-905692EECA57}">
      <text>
        <r>
          <rPr>
            <b/>
            <sz val="9"/>
            <color indexed="81"/>
            <rFont val="Tahoma"/>
            <family val="2"/>
          </rPr>
          <t>Cem Dener:</t>
        </r>
        <r>
          <rPr>
            <sz val="9"/>
            <color indexed="81"/>
            <rFont val="Tahoma"/>
            <family val="2"/>
          </rPr>
          <t xml:space="preserve">
Is there an Open Government portal?
0= No
1 = Yes</t>
        </r>
      </text>
    </comment>
    <comment ref="IZ1" authorId="0" shapeId="0" xr:uid="{B471A9A1-F8FD-446B-8726-CED465430D28}">
      <text>
        <r>
          <rPr>
            <b/>
            <sz val="9"/>
            <color indexed="81"/>
            <rFont val="Tahoma"/>
            <family val="2"/>
          </rPr>
          <t>Cem Dener:</t>
        </r>
        <r>
          <rPr>
            <sz val="9"/>
            <color indexed="81"/>
            <rFont val="Tahoma"/>
            <family val="2"/>
          </rPr>
          <t xml:space="preserve">
Open Government portal URL </t>
        </r>
      </text>
    </comment>
    <comment ref="JA1" authorId="0" shapeId="0" xr:uid="{EC1BE8F4-9B9B-4D56-BEB2-C2396F2DD61A}">
      <text>
        <r>
          <rPr>
            <b/>
            <sz val="9"/>
            <color indexed="81"/>
            <rFont val="Tahoma"/>
            <family val="2"/>
          </rPr>
          <t>Cem Dener:</t>
        </r>
        <r>
          <rPr>
            <sz val="9"/>
            <color indexed="81"/>
            <rFont val="Tahoma"/>
            <family val="2"/>
          </rPr>
          <t xml:space="preserve">
Update frequency of Open Gov portal 
0= Unknown
1= Annually 
2= Quarterly / Monthly
3= Weekly / Daily</t>
        </r>
      </text>
    </comment>
    <comment ref="JB1" authorId="0" shapeId="0" xr:uid="{8233BAD9-8596-4169-8597-E72F6F4D9DEA}">
      <text>
        <r>
          <rPr>
            <b/>
            <sz val="9"/>
            <color indexed="81"/>
            <rFont val="Tahoma"/>
            <family val="2"/>
          </rPr>
          <t>Cem Dener:</t>
        </r>
        <r>
          <rPr>
            <sz val="9"/>
            <color indexed="81"/>
            <rFont val="Tahoma"/>
            <family val="2"/>
          </rPr>
          <t xml:space="preserve">
Contents / maturity of Open Gov portal: 
0= Unknown
1= Basic info/datasets
2= Comprehensive data catalog</t>
        </r>
      </text>
    </comment>
    <comment ref="JC1" authorId="0" shapeId="0" xr:uid="{45F07A2C-C79E-43A2-AFFC-E177F21601EF}">
      <text>
        <r>
          <rPr>
            <b/>
            <sz val="9"/>
            <color indexed="81"/>
            <rFont val="Tahoma"/>
            <family val="2"/>
          </rPr>
          <t>Cem Dener:</t>
        </r>
        <r>
          <rPr>
            <sz val="9"/>
            <color indexed="81"/>
            <rFont val="Tahoma"/>
            <family val="2"/>
          </rPr>
          <t xml:space="preserve">
Is the Open Government portal regularly updated and actively used?
0= No / Unknown
1= Yes
</t>
        </r>
      </text>
    </comment>
    <comment ref="JD1" authorId="0" shapeId="0" xr:uid="{675C6612-2B2A-4AD1-A2EF-C394C4A35CAD}">
      <text>
        <r>
          <rPr>
            <b/>
            <sz val="9"/>
            <color indexed="81"/>
            <rFont val="Tahoma"/>
            <family val="2"/>
          </rPr>
          <t>Cem Dener:</t>
        </r>
        <r>
          <rPr>
            <sz val="9"/>
            <color indexed="81"/>
            <rFont val="Tahoma"/>
            <family val="2"/>
          </rPr>
          <t xml:space="preserve">
If Yes &gt; How would you rate the scope and adoption of Open Government portal?
0= Unknown
1= Limited
2= Moderate
3= Significant
4= Extensive</t>
        </r>
      </text>
    </comment>
    <comment ref="JE1" authorId="0" shapeId="0" xr:uid="{EA2C8106-E46F-4E4D-AE84-29944E92AAF5}">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JF1" authorId="0" shapeId="0" xr:uid="{8F7CF3A6-0D70-400B-AF9D-CE903C4FB094}">
      <text>
        <r>
          <rPr>
            <b/>
            <sz val="9"/>
            <color indexed="81"/>
            <rFont val="Tahoma"/>
            <family val="2"/>
          </rPr>
          <t>Cem Dener:</t>
        </r>
        <r>
          <rPr>
            <sz val="9"/>
            <color indexed="81"/>
            <rFont val="Tahoma"/>
            <family val="2"/>
          </rPr>
          <t xml:space="preserve">
Is there an Open Data portal? 
0= No
1 = Yes</t>
        </r>
      </text>
    </comment>
    <comment ref="JG1" authorId="0" shapeId="0" xr:uid="{31DC2C40-3DC0-4702-9EC1-020701C77148}">
      <text>
        <r>
          <rPr>
            <b/>
            <sz val="9"/>
            <color indexed="81"/>
            <rFont val="Tahoma"/>
            <family val="2"/>
          </rPr>
          <t>Cem Dener:</t>
        </r>
        <r>
          <rPr>
            <sz val="9"/>
            <color indexed="81"/>
            <rFont val="Tahoma"/>
            <family val="2"/>
          </rPr>
          <t xml:space="preserve">
Open Data portal URL </t>
        </r>
      </text>
    </comment>
    <comment ref="JH1" authorId="0" shapeId="0" xr:uid="{0607656D-9B09-4B52-844F-2EAE9D533037}">
      <text>
        <r>
          <rPr>
            <b/>
            <sz val="9"/>
            <color indexed="81"/>
            <rFont val="Tahoma"/>
            <family val="2"/>
          </rPr>
          <t>Cem Dener:</t>
        </r>
        <r>
          <rPr>
            <sz val="9"/>
            <color indexed="81"/>
            <rFont val="Tahoma"/>
            <family val="2"/>
          </rPr>
          <t xml:space="preserve">
Update frequency of Open Data portal 
0= Unknown
1= Annually 
2= Quarterly / Monthly
3= Weekly / Daily</t>
        </r>
      </text>
    </comment>
    <comment ref="JI1" authorId="0" shapeId="0" xr:uid="{D0871715-196E-4562-9119-EAAE4A9C8CF2}">
      <text>
        <r>
          <rPr>
            <b/>
            <sz val="9"/>
            <color indexed="81"/>
            <rFont val="Tahoma"/>
            <family val="2"/>
          </rPr>
          <t>Cem Dener:</t>
        </r>
        <r>
          <rPr>
            <sz val="9"/>
            <color indexed="81"/>
            <rFont val="Tahoma"/>
            <family val="2"/>
          </rPr>
          <t xml:space="preserve">
Contents / maturity of Open Data portal:
0= Unknown
1= Basic info / datasets
2= Comprehensive data catalog</t>
        </r>
      </text>
    </comment>
    <comment ref="JJ1" authorId="0" shapeId="0" xr:uid="{3C3FAFED-4465-4168-A4E7-8474761A8BF3}">
      <text>
        <r>
          <rPr>
            <b/>
            <sz val="9"/>
            <color indexed="81"/>
            <rFont val="Tahoma"/>
            <family val="2"/>
          </rPr>
          <t>Cem Dener:</t>
        </r>
        <r>
          <rPr>
            <sz val="9"/>
            <color indexed="81"/>
            <rFont val="Tahoma"/>
            <family val="2"/>
          </rPr>
          <t xml:space="preserve">
Is the portal dynamically updated (via APIs)?
0= Unknown
1= Yes (mostly manual)
2= Yes (automated updates via APIs)</t>
        </r>
      </text>
    </comment>
    <comment ref="JK1" authorId="0" shapeId="0" xr:uid="{A671F835-F53C-4156-B705-1C0BBAC35E99}">
      <text>
        <r>
          <rPr>
            <b/>
            <sz val="9"/>
            <color indexed="81"/>
            <rFont val="Tahoma"/>
            <family val="2"/>
          </rPr>
          <t>Cem Dener:</t>
        </r>
        <r>
          <rPr>
            <sz val="9"/>
            <color indexed="81"/>
            <rFont val="Tahoma"/>
            <family val="2"/>
          </rPr>
          <t xml:space="preserve">
Is the Open Data portal widely used for access to government data?
0= No / Unknown
1= Yes
</t>
        </r>
      </text>
    </comment>
    <comment ref="JL1" authorId="0" shapeId="0" xr:uid="{DA83C76E-ADD1-4EBD-997F-AFAD86453CF7}">
      <text>
        <r>
          <rPr>
            <b/>
            <sz val="9"/>
            <color indexed="81"/>
            <rFont val="Tahoma"/>
            <family val="2"/>
          </rPr>
          <t>Cem Dener:</t>
        </r>
        <r>
          <rPr>
            <sz val="9"/>
            <color indexed="81"/>
            <rFont val="Tahoma"/>
            <family val="2"/>
          </rPr>
          <t xml:space="preserve">
If Yes &gt; How would you rate the quality and usability of Open Data portal?
0= Unknown
1= Limited
2= Moderate
3= Significant
4= Extensive</t>
        </r>
      </text>
    </comment>
    <comment ref="JM1" authorId="0" shapeId="0" xr:uid="{DC6C62C3-D44F-4A68-BE2A-99ED927E0B8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JN1" authorId="0" shapeId="0" xr:uid="{A8047E5D-BE49-48AF-B5BE-338F4657756E}">
      <text>
        <r>
          <rPr>
            <b/>
            <sz val="9"/>
            <color indexed="81"/>
            <rFont val="Tahoma"/>
            <family val="2"/>
          </rPr>
          <t>Cem Dener:</t>
        </r>
        <r>
          <rPr>
            <sz val="9"/>
            <color indexed="81"/>
            <rFont val="Tahoma"/>
            <family val="2"/>
          </rPr>
          <t xml:space="preserve">
Are there national platforms that allow citizens to participate in policy decision-making? 
0= No
1 = Yes</t>
        </r>
      </text>
    </comment>
    <comment ref="JO1" authorId="0" shapeId="0" xr:uid="{E3A95FFC-B06D-4F0C-B606-AA22F6866ABB}">
      <text>
        <r>
          <rPr>
            <b/>
            <sz val="9"/>
            <color indexed="81"/>
            <rFont val="Tahoma"/>
            <family val="2"/>
          </rPr>
          <t>Cem Dener:</t>
        </r>
        <r>
          <rPr>
            <sz val="9"/>
            <color indexed="81"/>
            <rFont val="Tahoma"/>
            <family val="2"/>
          </rPr>
          <t xml:space="preserve">
Citizen participation portal URL</t>
        </r>
      </text>
    </comment>
    <comment ref="JP1" authorId="0" shapeId="0" xr:uid="{1D1CB423-8E71-42A0-840C-30095A4840C7}">
      <text>
        <r>
          <rPr>
            <b/>
            <sz val="9"/>
            <color indexed="81"/>
            <rFont val="Tahoma"/>
            <family val="2"/>
          </rPr>
          <t>Cem Dener:</t>
        </r>
        <r>
          <rPr>
            <sz val="9"/>
            <color indexed="81"/>
            <rFont val="Tahoma"/>
            <family val="2"/>
          </rPr>
          <t xml:space="preserve">
Is it possible to submit petitions? 
0= No
1= Yes (the same citizen participation portal for petitions as well)
2= Yes (separate portal for petitions)</t>
        </r>
      </text>
    </comment>
    <comment ref="JQ1" authorId="0" shapeId="0" xr:uid="{792647A8-7C9B-40DA-A795-D9ACDC88BD23}">
      <text>
        <r>
          <rPr>
            <b/>
            <sz val="9"/>
            <color indexed="81"/>
            <rFont val="Tahoma"/>
            <family val="2"/>
          </rPr>
          <t>Cem Dener:</t>
        </r>
        <r>
          <rPr>
            <sz val="9"/>
            <color indexed="81"/>
            <rFont val="Tahoma"/>
            <family val="2"/>
          </rPr>
          <t xml:space="preserve">
If Yes (separate) &gt; URL of the separate portal for submitting petitions</t>
        </r>
      </text>
    </comment>
    <comment ref="JR1" authorId="0" shapeId="0" xr:uid="{64EB304B-F1D2-44D4-87E3-91A790DBAAAD}">
      <text>
        <r>
          <rPr>
            <b/>
            <sz val="9"/>
            <color indexed="81"/>
            <rFont val="Tahoma"/>
            <family val="2"/>
          </rPr>
          <t>Cem Dener:</t>
        </r>
        <r>
          <rPr>
            <sz val="9"/>
            <color indexed="81"/>
            <rFont val="Tahoma"/>
            <family val="2"/>
          </rPr>
          <t xml:space="preserve">
Can citizens / businesses participate in policy decision-making through this platform? 
0= No / Unknown
1= Yes</t>
        </r>
      </text>
    </comment>
    <comment ref="JS1" authorId="0" shapeId="0" xr:uid="{EC19089D-11FB-41CF-90E4-BBBD6D1E0C24}">
      <text>
        <r>
          <rPr>
            <b/>
            <sz val="9"/>
            <color indexed="81"/>
            <rFont val="Tahoma"/>
            <family val="2"/>
          </rPr>
          <t>Cem Dener:</t>
        </r>
        <r>
          <rPr>
            <sz val="9"/>
            <color indexed="81"/>
            <rFont val="Tahoma"/>
            <family val="2"/>
          </rPr>
          <t xml:space="preserve">
Can citizens / businesses provide anonymous feedback?
0= No / Unknown
1= Yes</t>
        </r>
      </text>
    </comment>
    <comment ref="JT1" authorId="0" shapeId="0" xr:uid="{6D2B613D-85AB-47F7-A76D-267E5689FA44}">
      <text>
        <r>
          <rPr>
            <b/>
            <sz val="9"/>
            <color indexed="81"/>
            <rFont val="Tahoma"/>
            <family val="2"/>
          </rPr>
          <t>Cem Dener:</t>
        </r>
        <r>
          <rPr>
            <sz val="9"/>
            <color indexed="81"/>
            <rFont val="Tahoma"/>
            <family val="2"/>
          </rPr>
          <t xml:space="preserve">
Universal accessibility (omnichannel access)?
0= No / Unknown
1= Yes</t>
        </r>
      </text>
    </comment>
    <comment ref="JU1" authorId="0" shapeId="0" xr:uid="{45DA415A-50C8-4CDC-B183-E8E8CE2A9C9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participation platforms being actively used for policy decision-making?
0= No / Unknown
1= Yes
</t>
        </r>
        <r>
          <rPr>
            <b/>
            <sz val="9"/>
            <color indexed="81"/>
            <rFont val="Tahoma"/>
            <family val="2"/>
          </rPr>
          <t>2022 version:</t>
        </r>
        <r>
          <rPr>
            <sz val="9"/>
            <color indexed="81"/>
            <rFont val="Tahoma"/>
            <family val="2"/>
          </rPr>
          <t xml:space="preserve">
Are government's responses to citizens / businesses publicly available?
0= No
1= Yes (internal, not published)
2= Yes (published)</t>
        </r>
      </text>
    </comment>
    <comment ref="JV1" authorId="0" shapeId="0" xr:uid="{441A3BF3-D423-43F7-8769-00C3BAA917A7}">
      <text>
        <r>
          <rPr>
            <b/>
            <sz val="9"/>
            <color indexed="81"/>
            <rFont val="Tahoma"/>
            <family val="2"/>
          </rPr>
          <t>Cem Dener:</t>
        </r>
        <r>
          <rPr>
            <sz val="9"/>
            <color indexed="81"/>
            <rFont val="Tahoma"/>
            <family val="2"/>
          </rPr>
          <t xml:space="preserve">
If Yes &gt; How would you rate the adoption and impact of the platform?
0= Unknown
1= Limited
2= Moderate
3= Significant
4= Extensive</t>
        </r>
      </text>
    </comment>
    <comment ref="JW1" authorId="0" shapeId="0" xr:uid="{21FF5380-2BDD-491E-B605-10FB41C8C421}">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JX1" authorId="0" shapeId="0" xr:uid="{BAF77DD2-AB5B-4E8D-9CE5-BD31DB49FE11}">
      <text>
        <r>
          <rPr>
            <b/>
            <sz val="9"/>
            <color indexed="81"/>
            <rFont val="Tahoma"/>
            <family val="2"/>
          </rPr>
          <t>Cem Dener:</t>
        </r>
        <r>
          <rPr>
            <sz val="9"/>
            <color indexed="81"/>
            <rFont val="Tahoma"/>
            <family val="2"/>
          </rPr>
          <t xml:space="preserve">
Are there government platforms that allow citizens to provide feedback (e.g., complements, complaints, suggestions, info requests) on service delivery? 
0= No
1 = Yes</t>
        </r>
      </text>
    </comment>
    <comment ref="JY1" authorId="0" shapeId="0" xr:uid="{B664BC01-2754-4916-8B81-B011EE87A079}">
      <text>
        <r>
          <rPr>
            <b/>
            <sz val="9"/>
            <color indexed="81"/>
            <rFont val="Tahoma"/>
            <family val="2"/>
          </rPr>
          <t>Cem Dener:</t>
        </r>
        <r>
          <rPr>
            <sz val="9"/>
            <color indexed="81"/>
            <rFont val="Tahoma"/>
            <family val="2"/>
          </rPr>
          <t xml:space="preserve">
Citizen feedback / GRM portal URL 
</t>
        </r>
      </text>
    </comment>
    <comment ref="JZ1" authorId="0" shapeId="0" xr:uid="{4E7B21E9-BD4A-4657-9CC2-C9CA9ED9C965}">
      <text>
        <r>
          <rPr>
            <b/>
            <sz val="9"/>
            <color indexed="81"/>
            <rFont val="Tahoma"/>
            <family val="2"/>
          </rPr>
          <t>Cem Dener:</t>
        </r>
        <r>
          <rPr>
            <sz val="9"/>
            <color indexed="81"/>
            <rFont val="Tahoma"/>
            <family val="2"/>
          </rPr>
          <t xml:space="preserve">
Does the government make the service standards (e.g., response times and procedures) available to the public?
0= No / Unknown
1= Yes</t>
        </r>
      </text>
    </comment>
    <comment ref="KA1" authorId="0" shapeId="0" xr:uid="{D08AC83D-6F2E-4E3B-9C42-EE21A6B6FD09}">
      <text>
        <r>
          <rPr>
            <b/>
            <sz val="9"/>
            <color indexed="81"/>
            <rFont val="Tahoma"/>
            <family val="2"/>
          </rPr>
          <t>Cem Dener:</t>
        </r>
        <r>
          <rPr>
            <sz val="9"/>
            <color indexed="81"/>
            <rFont val="Tahoma"/>
            <family val="2"/>
          </rPr>
          <t xml:space="preserve">
Are these platforms universally accessible or provide support for users with disabilities (e.g., e-services, availability of voice commands)? 
0= No / Unknown
1= Yes</t>
        </r>
      </text>
    </comment>
    <comment ref="KB1" authorId="0" shapeId="0" xr:uid="{48E7C6A3-65AC-4536-B625-38C8FFE865E2}">
      <text>
        <r>
          <rPr>
            <b/>
            <sz val="9"/>
            <color indexed="81"/>
            <rFont val="Tahoma"/>
            <family val="2"/>
          </rPr>
          <t>Cem Dener:</t>
        </r>
        <r>
          <rPr>
            <sz val="9"/>
            <color indexed="81"/>
            <rFont val="Tahoma"/>
            <family val="2"/>
          </rPr>
          <t xml:space="preserve">
Is there any advanced technology (e.g., chatbots or AI-enabled discussion forums) used to improve citizen engagement? 
0= No / Unknown
1= Yes</t>
        </r>
      </text>
    </comment>
    <comment ref="KC1" authorId="0" shapeId="0" xr:uid="{62F93320-18BA-4302-B02E-BAB257EC0672}">
      <text>
        <r>
          <rPr>
            <b/>
            <sz val="9"/>
            <color indexed="81"/>
            <rFont val="Tahoma"/>
            <family val="2"/>
          </rPr>
          <t>Cem Dener:</t>
        </r>
        <r>
          <rPr>
            <sz val="9"/>
            <color indexed="81"/>
            <rFont val="Tahoma"/>
            <family val="2"/>
          </rPr>
          <t xml:space="preserve">
Universal accessibility (omnichannel access)?
0= No / Unknown
1= Yes</t>
        </r>
      </text>
    </comment>
    <comment ref="KD1" authorId="0" shapeId="0" xr:uid="{6A1202E5-917D-4EAD-AEA2-9BEDB6D1900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feedback platforms on service delivery operational and used effectively?
0= No / Unknown
1= Yes
</t>
        </r>
        <r>
          <rPr>
            <b/>
            <sz val="9"/>
            <color indexed="81"/>
            <rFont val="Tahoma"/>
            <family val="2"/>
          </rPr>
          <t>2022 version:</t>
        </r>
        <r>
          <rPr>
            <sz val="9"/>
            <color indexed="81"/>
            <rFont val="Tahoma"/>
            <family val="2"/>
          </rPr>
          <t xml:space="preserve">
Does the Gov respond to citizen feedback? (how the Gov has updated their services in response to citizen feedback) 
0= No
1= Yes (internal, not published)
2= Yes (published)</t>
        </r>
      </text>
    </comment>
    <comment ref="KE1" authorId="0" shapeId="0" xr:uid="{F78BF319-A546-4775-96B1-B76AAD085D38}">
      <text>
        <r>
          <rPr>
            <b/>
            <sz val="9"/>
            <color indexed="81"/>
            <rFont val="Tahoma"/>
            <family val="2"/>
          </rPr>
          <t>Cem Dener:</t>
        </r>
        <r>
          <rPr>
            <sz val="9"/>
            <color indexed="81"/>
            <rFont val="Tahoma"/>
            <family val="2"/>
          </rPr>
          <t xml:space="preserve">
If Yes &gt; How would you rate the functionality and impact of the platform?
0= Unknown
1= Limited
2= Moderate
3= Significant
4= Extensive</t>
        </r>
      </text>
    </comment>
    <comment ref="KF1" authorId="0" shapeId="0" xr:uid="{1AC4EA64-43D1-45A4-8E09-45AD88E2635C}">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KG1" authorId="0" shapeId="0" xr:uid="{F7AC56AD-B973-49E8-98B4-A8E3F97F5EFB}">
      <text>
        <r>
          <rPr>
            <b/>
            <sz val="9"/>
            <color indexed="81"/>
            <rFont val="Tahoma"/>
            <family val="2"/>
          </rPr>
          <t>Cem Dener:</t>
        </r>
        <r>
          <rPr>
            <sz val="9"/>
            <color indexed="81"/>
            <rFont val="Tahoma"/>
            <family val="2"/>
          </rPr>
          <t xml:space="preserve">
Does the government publish its citizen engagement statistics and performance regularly?
0= No
1 = Yes</t>
        </r>
      </text>
    </comment>
    <comment ref="KH1" authorId="0" shapeId="0" xr:uid="{2CCB3063-F16C-428E-95F4-C854E7C1945E}">
      <text>
        <r>
          <rPr>
            <b/>
            <sz val="9"/>
            <color indexed="81"/>
            <rFont val="Tahoma"/>
            <family val="2"/>
          </rPr>
          <t>Cem Dener:</t>
        </r>
        <r>
          <rPr>
            <sz val="9"/>
            <color indexed="81"/>
            <rFont val="Tahoma"/>
            <family val="2"/>
          </rPr>
          <t xml:space="preserve">
Government response portal URL</t>
        </r>
      </text>
    </comment>
    <comment ref="KI1" authorId="0" shapeId="0" xr:uid="{0B749FA3-ABA6-4CEB-BF11-AB9DE7F5C5D8}">
      <text>
        <r>
          <rPr>
            <b/>
            <sz val="9"/>
            <color indexed="81"/>
            <rFont val="Tahoma"/>
            <family val="2"/>
          </rPr>
          <t>Cem Dener:</t>
        </r>
        <r>
          <rPr>
            <sz val="9"/>
            <color indexed="81"/>
            <rFont val="Tahoma"/>
            <family val="2"/>
          </rPr>
          <t xml:space="preserve">
Are there standards or indicators to measure the performance of service delivery (and compliance)? 
0= No / Unknown
1= Yes</t>
        </r>
      </text>
    </comment>
    <comment ref="KJ1" authorId="0" shapeId="0" xr:uid="{7762824D-7482-4B62-95FF-4D079BB5C08F}">
      <text>
        <r>
          <rPr>
            <b/>
            <sz val="9"/>
            <color indexed="81"/>
            <rFont val="Tahoma"/>
            <family val="2"/>
          </rPr>
          <t>Cem Dener:</t>
        </r>
        <r>
          <rPr>
            <sz val="9"/>
            <color indexed="81"/>
            <rFont val="Tahoma"/>
            <family val="2"/>
          </rPr>
          <t xml:space="preserve">
Does the government publish its citizen engagement performance/results? 
0= No / Unknown
1= Yes</t>
        </r>
      </text>
    </comment>
    <comment ref="KK1" authorId="0" shapeId="0" xr:uid="{107A7616-615C-4C3E-B984-68C604434480}">
      <text>
        <r>
          <rPr>
            <b/>
            <sz val="9"/>
            <color indexed="81"/>
            <rFont val="Tahoma"/>
            <family val="2"/>
          </rPr>
          <t>Cem Dener:</t>
        </r>
        <r>
          <rPr>
            <sz val="9"/>
            <color indexed="81"/>
            <rFont val="Tahoma"/>
            <family val="2"/>
          </rPr>
          <t xml:space="preserve">
Any government initiative to improve the representation of vulnerable groups?
0= No / Unknown
1= Yes</t>
        </r>
      </text>
    </comment>
    <comment ref="KL1" authorId="0" shapeId="0" xr:uid="{2EAE74BB-6931-4A7F-AAE9-32E2C9FD1291}">
      <text>
        <r>
          <rPr>
            <b/>
            <sz val="9"/>
            <color indexed="81"/>
            <rFont val="Tahoma"/>
            <family val="2"/>
          </rPr>
          <t>Cem Dener:</t>
        </r>
        <r>
          <rPr>
            <sz val="9"/>
            <color indexed="81"/>
            <rFont val="Tahoma"/>
            <family val="2"/>
          </rPr>
          <t xml:space="preserve">
Does the government publish citizen engagement statistics and performance data online?
0= No / Unknown
1= Yes
</t>
        </r>
      </text>
    </comment>
    <comment ref="KM1" authorId="0" shapeId="0" xr:uid="{2E4F31B5-0F14-4543-A2C5-FD7BD24340B3}">
      <text>
        <r>
          <rPr>
            <b/>
            <sz val="9"/>
            <color indexed="81"/>
            <rFont val="Tahoma"/>
            <family val="2"/>
          </rPr>
          <t>Cem Dener:</t>
        </r>
        <r>
          <rPr>
            <sz val="9"/>
            <color indexed="81"/>
            <rFont val="Tahoma"/>
            <family val="2"/>
          </rPr>
          <t xml:space="preserve">
If Yes &gt; How would you rate the frequency and comprehensiveness of publications?
0= Unknown
1= Limited
2= Moderate
3= Significant
4= Extensive</t>
        </r>
      </text>
    </comment>
    <comment ref="KN1" authorId="0" shapeId="0" xr:uid="{4B5EAA0C-411F-4FB6-A46A-2230682398DA}">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KO1" authorId="0" shapeId="0" xr:uid="{3FBAC4AA-542E-4005-AF65-BB4F1CDF1428}">
      <text>
        <r>
          <rPr>
            <b/>
            <sz val="9"/>
            <color indexed="81"/>
            <rFont val="Tahoma"/>
            <family val="2"/>
          </rPr>
          <t>Cem Dener:</t>
        </r>
        <r>
          <rPr>
            <sz val="9"/>
            <color indexed="81"/>
            <rFont val="Tahoma"/>
            <family val="2"/>
          </rPr>
          <t xml:space="preserve">
Is there a government entity focused on GovTech (digital transformation, WoG, online services, etc.)? 
0= No
1= Planned / In progress
2= Yes (Established)</t>
        </r>
      </text>
    </comment>
    <comment ref="KP1" authorId="0" shapeId="0" xr:uid="{8AFDBE10-C2DA-4BF1-AEF6-67CDFA7F82D5}">
      <text>
        <r>
          <rPr>
            <b/>
            <sz val="9"/>
            <color indexed="81"/>
            <rFont val="Tahoma"/>
            <family val="2"/>
          </rPr>
          <t>Cem Dener:</t>
        </r>
        <r>
          <rPr>
            <sz val="9"/>
            <color indexed="81"/>
            <rFont val="Tahoma"/>
            <family val="2"/>
          </rPr>
          <t xml:space="preserve">
Official name of the main GovTech institution </t>
        </r>
      </text>
    </comment>
    <comment ref="KQ1" authorId="0" shapeId="0" xr:uid="{6A97B1B0-848A-4CA3-919F-BC7DE1643EC6}">
      <text>
        <r>
          <rPr>
            <b/>
            <sz val="9"/>
            <color indexed="81"/>
            <rFont val="Tahoma"/>
            <family val="2"/>
          </rPr>
          <t>Cem Dener:</t>
        </r>
        <r>
          <rPr>
            <sz val="9"/>
            <color indexed="81"/>
            <rFont val="Tahoma"/>
            <family val="2"/>
          </rPr>
          <t xml:space="preserve">
Main GovTech institution URL</t>
        </r>
      </text>
    </comment>
    <comment ref="KR1" authorId="0" shapeId="0" xr:uid="{6EB6C0A0-3FAB-464F-9C4D-6E911D3AD45C}">
      <text>
        <r>
          <rPr>
            <b/>
            <sz val="9"/>
            <color indexed="81"/>
            <rFont val="Tahoma"/>
            <family val="2"/>
          </rPr>
          <t>Cem Dener:</t>
        </r>
        <r>
          <rPr>
            <sz val="9"/>
            <color indexed="81"/>
            <rFont val="Tahoma"/>
            <family val="2"/>
          </rPr>
          <t xml:space="preserve">
Main GovTech institution was established / will be established in (year)</t>
        </r>
      </text>
    </comment>
    <comment ref="KS1" authorId="0" shapeId="0" xr:uid="{4E947CA5-9058-4753-9AE2-529223DBFAB5}">
      <text>
        <r>
          <rPr>
            <b/>
            <sz val="9"/>
            <color indexed="81"/>
            <rFont val="Tahoma"/>
            <family val="2"/>
          </rPr>
          <t>Cem Dener:</t>
        </r>
        <r>
          <rPr>
            <sz val="9"/>
            <color indexed="81"/>
            <rFont val="Tahoma"/>
            <family val="2"/>
          </rPr>
          <t xml:space="preserve">
Type of main GovTech organization 
1= Government
2= Private
3= Investor
4= Academia</t>
        </r>
      </text>
    </comment>
    <comment ref="KT1" authorId="0" shapeId="0" xr:uid="{939C89C0-5BA9-403F-9ABB-1EB32CD39954}">
      <text>
        <r>
          <rPr>
            <b/>
            <sz val="9"/>
            <color indexed="81"/>
            <rFont val="Tahoma"/>
            <family val="2"/>
          </rPr>
          <t>Cem Dener:</t>
        </r>
        <r>
          <rPr>
            <sz val="9"/>
            <color indexed="81"/>
            <rFont val="Tahoma"/>
            <family val="2"/>
          </rPr>
          <t xml:space="preserve">
Institutional responsibility for GovTech 
1= Autonomous entity
2= President's / PM's Office
3= MoICT
4= MoF / MoE
5= MoI / MoHA
6= MoPS / Pub Adm
7= Other</t>
        </r>
      </text>
    </comment>
    <comment ref="KU1" authorId="0" shapeId="0" xr:uid="{474E719A-A09A-4A7B-952D-BE9AB9C6B2C5}">
      <text>
        <r>
          <rPr>
            <b/>
            <sz val="9"/>
            <color indexed="81"/>
            <rFont val="Tahoma"/>
            <family val="2"/>
          </rPr>
          <t>Cem Dener:</t>
        </r>
        <r>
          <rPr>
            <sz val="9"/>
            <color indexed="81"/>
            <rFont val="Tahoma"/>
            <family val="2"/>
          </rPr>
          <t xml:space="preserve">
GovTech roles &amp; responsibilities [please select all that apply] 
1= Policy / Strategy
2= eGovernment / eServices
3= Private Sector / PPP
4= Digital Skills
5= Knowledge Sharing &amp; Learning
6= Innovation
7= Open-Source Software
8= Disruptive Technologies
9= Other</t>
        </r>
      </text>
    </comment>
    <comment ref="KV1" authorId="0" shapeId="0" xr:uid="{FDC1DB59-0DED-4681-9BCF-57661D792E38}">
      <text>
        <r>
          <rPr>
            <b/>
            <sz val="9"/>
            <color indexed="81"/>
            <rFont val="Tahoma"/>
            <family val="2"/>
          </rPr>
          <t>Cem Dener:</t>
        </r>
        <r>
          <rPr>
            <sz val="9"/>
            <color indexed="81"/>
            <rFont val="Tahoma"/>
            <family val="2"/>
          </rPr>
          <t xml:space="preserve">
Other relevant GovTech institution links URL</t>
        </r>
      </text>
    </comment>
    <comment ref="KW1" authorId="0" shapeId="0" xr:uid="{EC50E99A-8552-4822-92BA-D44017C617F3}">
      <text>
        <r>
          <rPr>
            <b/>
            <sz val="9"/>
            <color indexed="81"/>
            <rFont val="Tahoma"/>
            <family val="2"/>
          </rPr>
          <t>Cem Dener:</t>
        </r>
        <r>
          <rPr>
            <sz val="9"/>
            <color indexed="81"/>
            <rFont val="Tahoma"/>
            <family val="2"/>
          </rPr>
          <t xml:space="preserve">
Is there a Coordination Body (SC, Council) leading GovTech initiatives? 
0= No
1= Yes</t>
        </r>
      </text>
    </comment>
    <comment ref="KX1" authorId="0" shapeId="0" xr:uid="{7F719E33-D6BF-4C82-92C4-50500BF80516}">
      <text>
        <r>
          <rPr>
            <b/>
            <sz val="9"/>
            <color indexed="81"/>
            <rFont val="Tahoma"/>
            <family val="2"/>
          </rPr>
          <t>Cem Dener:</t>
        </r>
        <r>
          <rPr>
            <sz val="9"/>
            <color indexed="81"/>
            <rFont val="Tahoma"/>
            <family val="2"/>
          </rPr>
          <t xml:space="preserve">
If Yes &gt; URL of the coordination body
</t>
        </r>
      </text>
    </comment>
    <comment ref="KY1" authorId="0" shapeId="0" xr:uid="{4884817E-103A-48D0-BA74-03B7B09D6225}">
      <text>
        <r>
          <rPr>
            <b/>
            <sz val="9"/>
            <color indexed="81"/>
            <rFont val="Tahoma"/>
            <family val="2"/>
          </rPr>
          <t>Cem Dener:</t>
        </r>
        <r>
          <rPr>
            <sz val="9"/>
            <color indexed="81"/>
            <rFont val="Tahoma"/>
            <family val="2"/>
          </rPr>
          <t xml:space="preserve">
Is there an entity to monitor &amp; report Digital/GovTech spending for the whole government? 
0= No
1= Yes</t>
        </r>
      </text>
    </comment>
    <comment ref="KZ1" authorId="0" shapeId="0" xr:uid="{99EA76D4-F39A-454E-AB8E-D6010DBBB987}">
      <text>
        <r>
          <rPr>
            <b/>
            <sz val="9"/>
            <color indexed="81"/>
            <rFont val="Tahoma"/>
            <family val="2"/>
          </rPr>
          <t>Cem Dener:</t>
        </r>
        <r>
          <rPr>
            <sz val="9"/>
            <color indexed="81"/>
            <rFont val="Tahoma"/>
            <family val="2"/>
          </rPr>
          <t xml:space="preserve">
If Yes &gt; URL of the public entity </t>
        </r>
      </text>
    </comment>
    <comment ref="LA1" authorId="0" shapeId="0" xr:uid="{89704FDF-FB4B-4317-BD73-982A59735A6B}">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GovTech institution actively coordinating digital transformation initiatives?
0= No / Unknown
1= Yes
</t>
        </r>
        <r>
          <rPr>
            <b/>
            <sz val="9"/>
            <color indexed="81"/>
            <rFont val="Tahoma"/>
            <family val="2"/>
          </rPr>
          <t>2022 version:</t>
        </r>
        <r>
          <rPr>
            <sz val="9"/>
            <color indexed="81"/>
            <rFont val="Tahoma"/>
            <family val="2"/>
          </rPr>
          <t xml:space="preserve">
Publishing of the GovTech institution's annual progress report (results / spending)?
0= No
1= Yes (internal, not published)
2= Yes (published)</t>
        </r>
      </text>
    </comment>
    <comment ref="LB1" authorId="0" shapeId="0" xr:uid="{2325259A-9471-485A-ABE6-B74039D05656}">
      <text>
        <r>
          <rPr>
            <b/>
            <sz val="9"/>
            <color indexed="81"/>
            <rFont val="Tahoma"/>
            <family val="2"/>
          </rPr>
          <t>Cem Dener:</t>
        </r>
        <r>
          <rPr>
            <sz val="9"/>
            <color indexed="81"/>
            <rFont val="Tahoma"/>
            <family val="2"/>
          </rPr>
          <t xml:space="preserve">
If Yes &gt; How would you rate the capacity and influence of the GovTech entity?
0= Unknown
1= Limited
2= Moderate
3= Significant
4= Extensive</t>
        </r>
      </text>
    </comment>
    <comment ref="LC1" authorId="0" shapeId="0" xr:uid="{4BA668BF-E051-4250-98FE-7166258AB56F}">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LD1" authorId="0" shapeId="0" xr:uid="{9346773E-2EE4-4A64-9DF3-06D61578E407}">
      <text>
        <r>
          <rPr>
            <b/>
            <sz val="9"/>
            <color indexed="81"/>
            <rFont val="Tahoma"/>
            <family val="2"/>
          </rPr>
          <t>Cem Dener:</t>
        </r>
        <r>
          <rPr>
            <sz val="9"/>
            <color indexed="81"/>
            <rFont val="Tahoma"/>
            <family val="2"/>
          </rPr>
          <t xml:space="preserve">
Is there a dedicated government entity in charge of data governance or data management? 
0= No
1= Planned / In progress
2= Yes (Established)</t>
        </r>
      </text>
    </comment>
    <comment ref="LE1" authorId="0" shapeId="0" xr:uid="{32D328F5-A860-42BE-B418-41E1E85A0A78}">
      <text>
        <r>
          <rPr>
            <b/>
            <sz val="9"/>
            <color indexed="81"/>
            <rFont val="Tahoma"/>
            <family val="2"/>
          </rPr>
          <t>Cem Dener:</t>
        </r>
        <r>
          <rPr>
            <sz val="9"/>
            <color indexed="81"/>
            <rFont val="Tahoma"/>
            <family val="2"/>
          </rPr>
          <t xml:space="preserve">
Name of Data Governance (DG) institution
</t>
        </r>
      </text>
    </comment>
    <comment ref="LF1" authorId="0" shapeId="0" xr:uid="{3C3EA810-EC4C-4D8E-AB39-2D5B2BFEC3D1}">
      <text>
        <r>
          <rPr>
            <b/>
            <sz val="9"/>
            <color indexed="81"/>
            <rFont val="Tahoma"/>
            <family val="2"/>
          </rPr>
          <t>Cem Dener:</t>
        </r>
        <r>
          <rPr>
            <sz val="9"/>
            <color indexed="81"/>
            <rFont val="Tahoma"/>
            <family val="2"/>
          </rPr>
          <t xml:space="preserve">
Data Governance institution URL </t>
        </r>
      </text>
    </comment>
    <comment ref="LG1" authorId="0" shapeId="0" xr:uid="{A76941B2-E4D8-437C-9704-0ACDBFEC1DF2}">
      <text>
        <r>
          <rPr>
            <b/>
            <sz val="9"/>
            <color indexed="81"/>
            <rFont val="Tahoma"/>
            <family val="2"/>
          </rPr>
          <t>Cem Dener:</t>
        </r>
        <r>
          <rPr>
            <sz val="9"/>
            <color indexed="81"/>
            <rFont val="Tahoma"/>
            <family val="2"/>
          </rPr>
          <t xml:space="preserve">
Data Governance institution was established / will be established in (year) </t>
        </r>
      </text>
    </comment>
    <comment ref="LH1" authorId="0" shapeId="0" xr:uid="{1F4DC208-0F6C-4A82-98CA-62FF37382108}">
      <text>
        <r>
          <rPr>
            <b/>
            <sz val="9"/>
            <color indexed="81"/>
            <rFont val="Tahoma"/>
            <family val="2"/>
          </rPr>
          <t>Cem Dener:</t>
        </r>
        <r>
          <rPr>
            <sz val="9"/>
            <color indexed="81"/>
            <rFont val="Tahoma"/>
            <family val="2"/>
          </rPr>
          <t xml:space="preserve">
Type of Data Governance institution
0= Unknown
1= Part of another institution
2= Autonomous institution</t>
        </r>
      </text>
    </comment>
    <comment ref="LI1" authorId="0" shapeId="0" xr:uid="{685A9463-A0E8-4CA2-A6C5-5C53CDD184B6}">
      <text>
        <r>
          <rPr>
            <b/>
            <sz val="9"/>
            <color indexed="81"/>
            <rFont val="Tahoma"/>
            <family val="2"/>
          </rPr>
          <t>Cem Dener:</t>
        </r>
        <r>
          <rPr>
            <sz val="9"/>
            <color indexed="81"/>
            <rFont val="Tahoma"/>
            <family val="2"/>
          </rPr>
          <t xml:space="preserve">
Data Governance implementation arrangements
0= Unknown
1= Holistic DG approach
2= Multilevel DG approach</t>
        </r>
      </text>
    </comment>
    <comment ref="LJ1" authorId="0" shapeId="0" xr:uid="{375C6681-B83F-48C6-B736-5E203F6757E1}">
      <text>
        <r>
          <rPr>
            <b/>
            <sz val="9"/>
            <color indexed="81"/>
            <rFont val="Tahoma"/>
            <family val="2"/>
          </rPr>
          <t>Cem Dener:</t>
        </r>
        <r>
          <rPr>
            <sz val="9"/>
            <color indexed="81"/>
            <rFont val="Tahoma"/>
            <family val="2"/>
          </rPr>
          <t xml:space="preserve">
Is there a Data Governance strategy / policy?
0= No
1= Planned / In progress
2= Yes (Approved)</t>
        </r>
      </text>
    </comment>
    <comment ref="LK1" authorId="0" shapeId="0" xr:uid="{A8C7A0E6-E57C-4CD0-A087-445846DC5680}">
      <text>
        <r>
          <rPr>
            <b/>
            <sz val="9"/>
            <color indexed="81"/>
            <rFont val="Tahoma"/>
            <family val="2"/>
          </rPr>
          <t>Cem Dener:</t>
        </r>
        <r>
          <rPr>
            <sz val="9"/>
            <color indexed="81"/>
            <rFont val="Tahoma"/>
            <family val="2"/>
          </rPr>
          <t xml:space="preserve">
If Yes &gt; Supporting document (report / URL) 
Enter URL (public link) or Attach relevant report</t>
        </r>
      </text>
    </comment>
    <comment ref="LL1" authorId="0" shapeId="0" xr:uid="{E08ACC76-96F6-4EE7-B070-B8B54248E921}">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Governance institution actively managing and regulating public sector data?
0= No / Unknown
1= Yes
</t>
        </r>
        <r>
          <rPr>
            <b/>
            <sz val="9"/>
            <color indexed="81"/>
            <rFont val="Tahoma"/>
            <family val="2"/>
          </rPr>
          <t>2022 version:</t>
        </r>
        <r>
          <rPr>
            <sz val="9"/>
            <color indexed="81"/>
            <rFont val="Tahoma"/>
            <family val="2"/>
          </rPr>
          <t xml:space="preserve">
Publishing of the Data Governance institution's progress report (results/spending)? 
0= No
1= Yes (internal, not published)
2= Yes (published)</t>
        </r>
      </text>
    </comment>
    <comment ref="LM1" authorId="0" shapeId="0" xr:uid="{08073298-8164-4079-8D4D-57D4E5D92291}">
      <text>
        <r>
          <rPr>
            <b/>
            <sz val="9"/>
            <color indexed="81"/>
            <rFont val="Tahoma"/>
            <family val="2"/>
          </rPr>
          <t>Cem Dener:</t>
        </r>
        <r>
          <rPr>
            <sz val="9"/>
            <color indexed="81"/>
            <rFont val="Tahoma"/>
            <family val="2"/>
          </rPr>
          <t xml:space="preserve">
If Yes &gt; How would you rate the scope and effectiveness of the Data Governance entity?
0= Unknown
1= Limited
2= Moderate
3= Significant
4= Extensive</t>
        </r>
      </text>
    </comment>
    <comment ref="LN1" authorId="0" shapeId="0" xr:uid="{89ED22C2-536B-4DFC-8541-F230C405C0C6}">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LO1" authorId="0" shapeId="0" xr:uid="{8624C0CD-D9C2-4E66-9CAB-345C9B506508}">
      <text>
        <r>
          <rPr>
            <b/>
            <sz val="9"/>
            <color indexed="81"/>
            <rFont val="Tahoma"/>
            <family val="2"/>
          </rPr>
          <t>Cem Dener:</t>
        </r>
        <r>
          <rPr>
            <sz val="9"/>
            <color indexed="81"/>
            <rFont val="Tahoma"/>
            <family val="2"/>
          </rPr>
          <t xml:space="preserve">
Is there a GovTech / Digital Transformation strategy? 
0= No
1= Planned / In draft
2= Yes (old / to be updated)
3= Yes (new / current)</t>
        </r>
      </text>
    </comment>
    <comment ref="LP1" authorId="0" shapeId="0" xr:uid="{7E4E2FCD-DF81-448E-BFA8-BC122B19D3F5}">
      <text>
        <r>
          <rPr>
            <b/>
            <sz val="9"/>
            <color indexed="81"/>
            <rFont val="Tahoma"/>
            <family val="2"/>
          </rPr>
          <t>Cem Dener:</t>
        </r>
        <r>
          <rPr>
            <sz val="9"/>
            <color indexed="81"/>
            <rFont val="Tahoma"/>
            <family val="2"/>
          </rPr>
          <t xml:space="preserve">
GovTech / digital transformation strategy URL (approved / drafted)</t>
        </r>
      </text>
    </comment>
    <comment ref="LQ1" authorId="0" shapeId="0" xr:uid="{E78DCAA6-DD21-43DD-A9F3-06455FD9FA47}">
      <text>
        <r>
          <rPr>
            <b/>
            <sz val="9"/>
            <color indexed="81"/>
            <rFont val="Tahoma"/>
            <family val="2"/>
          </rPr>
          <t>Cem Dener:</t>
        </r>
        <r>
          <rPr>
            <sz val="9"/>
            <color indexed="81"/>
            <rFont val="Tahoma"/>
            <family val="2"/>
          </rPr>
          <t xml:space="preserve">
GovTech strategy was approved / will be approved in (year)</t>
        </r>
      </text>
    </comment>
    <comment ref="LR1" authorId="0" shapeId="0" xr:uid="{46ECF77E-57B7-40E0-83FD-A3586D235374}">
      <text>
        <r>
          <rPr>
            <b/>
            <sz val="9"/>
            <color indexed="81"/>
            <rFont val="Tahoma"/>
            <family val="2"/>
          </rPr>
          <t>Cem Dener:</t>
        </r>
        <r>
          <rPr>
            <sz val="9"/>
            <color indexed="81"/>
            <rFont val="Tahoma"/>
            <family val="2"/>
          </rPr>
          <t xml:space="preserve">
Is the GovTech/digital transformation strategy actively implemented across government agencies?
0= No / Unknown
1= Yes
</t>
        </r>
      </text>
    </comment>
    <comment ref="LS1" authorId="0" shapeId="0" xr:uid="{95BE9D4B-EFBC-4ED9-A33D-8C6330CCAAC4}">
      <text>
        <r>
          <rPr>
            <b/>
            <sz val="9"/>
            <color indexed="81"/>
            <rFont val="Tahoma"/>
            <family val="2"/>
          </rPr>
          <t>Cem Dener:</t>
        </r>
        <r>
          <rPr>
            <sz val="9"/>
            <color indexed="81"/>
            <rFont val="Tahoma"/>
            <family val="2"/>
          </rPr>
          <t xml:space="preserve">
If Yes &gt; How would you rate the coverage and impact of the strategy?
0= Unknown
1= Limited
2= Moderate
3= Significant
4= Extensive</t>
        </r>
      </text>
    </comment>
    <comment ref="LT1" authorId="0" shapeId="0" xr:uid="{7E3C0A31-C0C1-4779-83D4-906DE0F0093C}">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LU1" authorId="0" shapeId="0" xr:uid="{F62A38F6-1218-4B74-AFD7-86D2245E83B6}">
      <text>
        <r>
          <rPr>
            <b/>
            <sz val="9"/>
            <color indexed="81"/>
            <rFont val="Tahoma"/>
            <family val="2"/>
          </rPr>
          <t>Cem Dener:</t>
        </r>
        <r>
          <rPr>
            <sz val="9"/>
            <color indexed="81"/>
            <rFont val="Tahoma"/>
            <family val="2"/>
          </rPr>
          <t xml:space="preserve">
Is there a whole-of-government approach to public sector digital transformation? 
0= No
1= Planned / In draft
2= Yes (Institutionalized)</t>
        </r>
      </text>
    </comment>
    <comment ref="LV1" authorId="0" shapeId="0" xr:uid="{C86821FA-7E9C-44A3-941E-8F00212DCED2}">
      <text>
        <r>
          <rPr>
            <b/>
            <sz val="9"/>
            <color indexed="81"/>
            <rFont val="Tahoma"/>
            <family val="2"/>
          </rPr>
          <t>Cem Dener:</t>
        </r>
        <r>
          <rPr>
            <sz val="9"/>
            <color indexed="81"/>
            <rFont val="Tahoma"/>
            <family val="2"/>
          </rPr>
          <t xml:space="preserve">
Whole of Government (WoG) &gt; Relevant policy/strategy URL </t>
        </r>
      </text>
    </comment>
    <comment ref="LW1" authorId="0" shapeId="0" xr:uid="{5052FA33-B545-4422-A9EA-DE9D7FB6B0AE}">
      <text>
        <r>
          <rPr>
            <b/>
            <sz val="9"/>
            <color indexed="81"/>
            <rFont val="Tahoma"/>
            <family val="2"/>
          </rPr>
          <t>Cem Dener:</t>
        </r>
        <r>
          <rPr>
            <sz val="9"/>
            <color indexed="81"/>
            <rFont val="Tahoma"/>
            <family val="2"/>
          </rPr>
          <t xml:space="preserve">
Is there a Ministry / Dept leading the public sector digital transformation / cultural change / WoG approach? 
0= No / Unknown
1= Yes</t>
        </r>
      </text>
    </comment>
    <comment ref="LX1" authorId="0" shapeId="0" xr:uid="{95923D5E-6305-44D6-B583-EEB54FF3561F}">
      <text>
        <r>
          <rPr>
            <sz val="11"/>
            <color theme="1"/>
            <rFont val="Aptos Narrow"/>
            <family val="2"/>
            <scheme val="minor"/>
          </rPr>
          <t xml:space="preserve">Cem Dener:
If Yes &gt; URL of I-36.1. URL is not related to Whole of Government (WoG) Relevant policy/strategy. (It links to e-service portal) </t>
        </r>
      </text>
    </comment>
    <comment ref="LY1" authorId="0" shapeId="0" xr:uid="{AB1F6E8F-999A-47CA-AF56-31A55A1368F1}">
      <text>
        <r>
          <rPr>
            <b/>
            <sz val="9"/>
            <color indexed="81"/>
            <rFont val="Tahoma"/>
            <family val="2"/>
          </rPr>
          <t>Cem Dener:</t>
        </r>
        <r>
          <rPr>
            <sz val="9"/>
            <color indexed="81"/>
            <rFont val="Tahoma"/>
            <family val="2"/>
          </rPr>
          <t xml:space="preserve">
Is there a cross government forum where strategic WoG topics (digital, data, technology, capacity) can be addressed by senior digital officials across government? 
0= No / Unknown
1= Yes</t>
        </r>
      </text>
    </comment>
    <comment ref="LZ1" authorId="0" shapeId="0" xr:uid="{1148B5FC-9576-48EA-971B-E3A52F1FDA9D}">
      <text>
        <r>
          <rPr>
            <b/>
            <sz val="9"/>
            <color indexed="81"/>
            <rFont val="Tahoma"/>
            <family val="2"/>
          </rPr>
          <t>Cem Dener:</t>
        </r>
        <r>
          <rPr>
            <sz val="9"/>
            <color indexed="81"/>
            <rFont val="Tahoma"/>
            <family val="2"/>
          </rPr>
          <t xml:space="preserve">
If Yes &gt; URL of the relevant platform/forum / entity </t>
        </r>
      </text>
    </comment>
    <comment ref="MA1" authorId="0" shapeId="0" xr:uid="{DF7EA44A-BA57-403D-B268-D07C299C251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digital transformation efforts coordinated under a whole-of-government approach?
0= No / Unknown
1= Yes
</t>
        </r>
        <r>
          <rPr>
            <b/>
            <sz val="9"/>
            <color indexed="81"/>
            <rFont val="Tahoma"/>
            <family val="2"/>
          </rPr>
          <t>2022 version:</t>
        </r>
        <r>
          <rPr>
            <sz val="9"/>
            <color indexed="81"/>
            <rFont val="Tahoma"/>
            <family val="2"/>
          </rPr>
          <t xml:space="preserve">
Publishing of the progress in WoG approach / digital transformation (results, spending)? 
0= No
1= Yes (internal, not published)
2= Yes (published)</t>
        </r>
      </text>
    </comment>
    <comment ref="MB1" authorId="0" shapeId="0" xr:uid="{E1D4A14E-5D9D-45FA-A7C5-5AB02BFAFC9E}">
      <text>
        <r>
          <rPr>
            <b/>
            <sz val="9"/>
            <color indexed="81"/>
            <rFont val="Tahoma"/>
            <family val="2"/>
          </rPr>
          <t>Cem Dener:</t>
        </r>
        <r>
          <rPr>
            <sz val="9"/>
            <color indexed="81"/>
            <rFont val="Tahoma"/>
            <family val="2"/>
          </rPr>
          <t xml:space="preserve">
If Yes &gt; How would you rate the extent and effectiveness of the WoG approach?
0= Unknown
1= Limited
2= Moderate
3= Significant
4= Extensive</t>
        </r>
      </text>
    </comment>
    <comment ref="MC1" authorId="0" shapeId="0" xr:uid="{91784D18-3AC5-4650-B56A-A40C82C0158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MD1" authorId="0" shapeId="0" xr:uid="{751ADFC4-CACA-41FB-9565-B6DDE472031A}">
      <text>
        <r>
          <rPr>
            <sz val="11"/>
            <color theme="1"/>
            <rFont val="Aptos Narrow"/>
            <family val="2"/>
            <scheme val="minor"/>
          </rPr>
          <t>Cem Dener:
Are there RTI laws to make data/info available to the public online or digitally? 
0= No
1= Draft / Consultations in progress
2= Yes (Effective)</t>
        </r>
      </text>
    </comment>
    <comment ref="ME1" authorId="0" shapeId="0" xr:uid="{3A2FD166-3D3C-4415-A8D1-F3557A490C8B}">
      <text>
        <r>
          <rPr>
            <b/>
            <sz val="9"/>
            <color indexed="81"/>
            <rFont val="Tahoma"/>
            <family val="2"/>
          </rPr>
          <t>Cem Dener:</t>
        </r>
        <r>
          <rPr>
            <sz val="9"/>
            <color indexed="81"/>
            <rFont val="Tahoma"/>
            <family val="2"/>
          </rPr>
          <t xml:space="preserve">
Right to Information (RTI) Law URL </t>
        </r>
      </text>
    </comment>
    <comment ref="MF1" authorId="0" shapeId="0" xr:uid="{B16BFB2C-7510-4F9D-82A1-25CFC1DFB697}">
      <text>
        <r>
          <rPr>
            <b/>
            <sz val="9"/>
            <color indexed="81"/>
            <rFont val="Tahoma"/>
            <family val="2"/>
          </rPr>
          <t>Cem Dener:</t>
        </r>
        <r>
          <rPr>
            <sz val="9"/>
            <color indexed="81"/>
            <rFont val="Tahoma"/>
            <family val="2"/>
          </rPr>
          <t xml:space="preserve">
RTI Law was approved / will be approved in (year) 
</t>
        </r>
      </text>
    </comment>
    <comment ref="MG1" authorId="0" shapeId="0" xr:uid="{17A0656A-DC87-437C-B0B1-9499B3875E14}">
      <text>
        <r>
          <rPr>
            <b/>
            <sz val="9"/>
            <color indexed="81"/>
            <rFont val="Tahoma"/>
            <family val="2"/>
          </rPr>
          <t>Cem Dener:</t>
        </r>
        <r>
          <rPr>
            <sz val="9"/>
            <color indexed="81"/>
            <rFont val="Tahoma"/>
            <family val="2"/>
          </rPr>
          <t xml:space="preserve">
Is there an entity monitoring implementation/compliance?
0= No / Unknown
1= Yes</t>
        </r>
      </text>
    </comment>
    <comment ref="MH1" authorId="0" shapeId="0" xr:uid="{0ED9B327-26E7-498C-B1BE-FCF6029C426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RTI laws enabling public access to government information actively enforced?
0= No / Unknown
1= Yes
</t>
        </r>
        <r>
          <rPr>
            <b/>
            <sz val="9"/>
            <color indexed="81"/>
            <rFont val="Tahoma"/>
            <family val="2"/>
          </rPr>
          <t>2022 version:</t>
        </r>
        <r>
          <rPr>
            <sz val="9"/>
            <color indexed="81"/>
            <rFont val="Tahoma"/>
            <family val="2"/>
          </rPr>
          <t xml:space="preserve">
Publishing of the progress in implementing RTI laws (RTI requests received, granted, etc.)?
0= No
1= Yes (internal, not published)
2= Yes (published)</t>
        </r>
      </text>
    </comment>
    <comment ref="MI1" authorId="0" shapeId="0" xr:uid="{324E3EAF-6274-4646-98C7-4027B549B9C0}">
      <text>
        <r>
          <rPr>
            <b/>
            <sz val="9"/>
            <color indexed="81"/>
            <rFont val="Tahoma"/>
            <family val="2"/>
          </rPr>
          <t>Cem Dener:</t>
        </r>
        <r>
          <rPr>
            <sz val="9"/>
            <color indexed="81"/>
            <rFont val="Tahoma"/>
            <family val="2"/>
          </rPr>
          <t xml:space="preserve">
If Yes &gt; How would you rate the scope and effectiveness of RTI implementation?
0= Unknown
1= Limited
2= Moderate
3= Significant
4= Extensive</t>
        </r>
      </text>
    </comment>
    <comment ref="MJ1" authorId="0" shapeId="0" xr:uid="{6C46ABB8-246C-41F1-8C28-ACD59D295290}">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MK1" authorId="0" shapeId="0" xr:uid="{795BC1D5-9484-4499-98DE-2B3C69C724D8}">
      <text>
        <r>
          <rPr>
            <b/>
            <sz val="9"/>
            <color indexed="81"/>
            <rFont val="Tahoma"/>
            <family val="2"/>
          </rPr>
          <t>Cem Dener:</t>
        </r>
        <r>
          <rPr>
            <sz val="9"/>
            <color indexed="81"/>
            <rFont val="Tahoma"/>
            <family val="2"/>
          </rPr>
          <t xml:space="preserve">
Is there a Data Protection / Privacy law? 
0= No
1= Draft / Consultations in progress
2= Yes (Effective)</t>
        </r>
      </text>
    </comment>
    <comment ref="ML1" authorId="0" shapeId="0" xr:uid="{A6AA6280-FFA7-4CB9-A617-7A7EAD78EF67}">
      <text>
        <r>
          <rPr>
            <b/>
            <sz val="9"/>
            <color indexed="81"/>
            <rFont val="Tahoma"/>
            <family val="2"/>
          </rPr>
          <t>Cem Dener:</t>
        </r>
        <r>
          <rPr>
            <sz val="9"/>
            <color indexed="81"/>
            <rFont val="Tahoma"/>
            <family val="2"/>
          </rPr>
          <t xml:space="preserve">
Official title of the Data Protection / Privacy Law</t>
        </r>
      </text>
    </comment>
    <comment ref="MM1" authorId="0" shapeId="0" xr:uid="{B1047459-B91F-49F7-94CC-81CCDA3BDDC5}">
      <text>
        <r>
          <rPr>
            <b/>
            <sz val="9"/>
            <color indexed="81"/>
            <rFont val="Tahoma"/>
            <family val="2"/>
          </rPr>
          <t>Cem Dener:</t>
        </r>
        <r>
          <rPr>
            <sz val="9"/>
            <color indexed="81"/>
            <rFont val="Tahoma"/>
            <family val="2"/>
          </rPr>
          <t xml:space="preserve">
Data Protection / Privacy Law URL</t>
        </r>
      </text>
    </comment>
    <comment ref="MN1" authorId="0" shapeId="0" xr:uid="{9F481B0D-6C03-462A-8BBF-43214B5A290E}">
      <text>
        <r>
          <rPr>
            <b/>
            <sz val="9"/>
            <color indexed="81"/>
            <rFont val="Tahoma"/>
            <family val="2"/>
          </rPr>
          <t>Cem Dener:</t>
        </r>
        <r>
          <rPr>
            <sz val="9"/>
            <color indexed="81"/>
            <rFont val="Tahoma"/>
            <family val="2"/>
          </rPr>
          <t xml:space="preserve">
Data Protection / Privacy Law was approved / will be approved in (year) </t>
        </r>
      </text>
    </comment>
    <comment ref="MO1" authorId="0" shapeId="0" xr:uid="{69FC500F-C988-4D5A-9EA0-8DC7FDB42D22}">
      <text>
        <r>
          <rPr>
            <b/>
            <sz val="9"/>
            <color indexed="81"/>
            <rFont val="Tahoma"/>
            <family val="2"/>
          </rPr>
          <t>Cem Dener:</t>
        </r>
        <r>
          <rPr>
            <sz val="9"/>
            <color indexed="81"/>
            <rFont val="Tahoma"/>
            <family val="2"/>
          </rPr>
          <t xml:space="preserve">
Is there an entity monitoring implementation/compliance?
0= No / Unknown
1= Yes</t>
        </r>
      </text>
    </comment>
    <comment ref="MP1" authorId="0" shapeId="0" xr:uid="{650EFAB6-04B8-46AB-9A8C-CF2995BE29A1}">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protection/privacy law actively enforced to ensure compliance across public and private sectors?
0= No / Unknown
1= Yes
</t>
        </r>
        <r>
          <rPr>
            <b/>
            <sz val="9"/>
            <color indexed="81"/>
            <rFont val="Tahoma"/>
            <family val="2"/>
          </rPr>
          <t>2022 version:</t>
        </r>
        <r>
          <rPr>
            <sz val="9"/>
            <color indexed="81"/>
            <rFont val="Tahoma"/>
            <family val="2"/>
          </rPr>
          <t xml:space="preserve">
Publishing of the data protection/privacy complaints and feedback?
0= No
1= Yes (internal, not published)
2= Yes (published)</t>
        </r>
      </text>
    </comment>
    <comment ref="MQ1" authorId="0" shapeId="0" xr:uid="{C093AA08-728D-4675-8A55-9AF4DE226A17}">
      <text>
        <r>
          <rPr>
            <b/>
            <sz val="9"/>
            <color indexed="81"/>
            <rFont val="Tahoma"/>
            <family val="2"/>
          </rPr>
          <t>Cem Dener:</t>
        </r>
        <r>
          <rPr>
            <sz val="9"/>
            <color indexed="81"/>
            <rFont val="Tahoma"/>
            <family val="2"/>
          </rPr>
          <t xml:space="preserve">
If Yes &gt; How would you rate the scope and enforcement of the data protection/privacy law?
0= Unknown
1= Limited
2= Moderate
3= Significant
4= Extensive</t>
        </r>
      </text>
    </comment>
    <comment ref="MR1" authorId="0" shapeId="0" xr:uid="{F842D386-8DC2-4489-B37D-68D1A2FB3E5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MS1" authorId="0" shapeId="0" xr:uid="{D37C7E85-099A-4EA0-A629-DF7F27827103}">
      <text>
        <r>
          <rPr>
            <b/>
            <sz val="9"/>
            <color indexed="81"/>
            <rFont val="Tahoma"/>
            <family val="2"/>
          </rPr>
          <t>Cem Dener:</t>
        </r>
        <r>
          <rPr>
            <sz val="9"/>
            <color indexed="81"/>
            <rFont val="Tahoma"/>
            <family val="2"/>
          </rPr>
          <t xml:space="preserve">
Is there a Data Protection Authority? 
0= No
1= Not established yet (visible in law)
2= Yes</t>
        </r>
      </text>
    </comment>
    <comment ref="MT1" authorId="0" shapeId="0" xr:uid="{6BBA1A03-6BFE-44C5-8A3B-42DCE4E22393}">
      <text>
        <r>
          <rPr>
            <b/>
            <sz val="9"/>
            <color indexed="81"/>
            <rFont val="Tahoma"/>
            <family val="2"/>
          </rPr>
          <t>Cem Dener:</t>
        </r>
        <r>
          <rPr>
            <sz val="9"/>
            <color indexed="81"/>
            <rFont val="Tahoma"/>
            <family val="2"/>
          </rPr>
          <t xml:space="preserve">
Name of the Data Protection Authority</t>
        </r>
      </text>
    </comment>
    <comment ref="MU1" authorId="0" shapeId="0" xr:uid="{BD887FEB-6DE9-492E-B082-922ECDE210EC}">
      <text>
        <r>
          <rPr>
            <b/>
            <sz val="9"/>
            <color indexed="81"/>
            <rFont val="Tahoma"/>
            <family val="2"/>
          </rPr>
          <t>Cem Dener:</t>
        </r>
        <r>
          <rPr>
            <sz val="9"/>
            <color indexed="81"/>
            <rFont val="Tahoma"/>
            <family val="2"/>
          </rPr>
          <t xml:space="preserve">
Data Protection Authority URL </t>
        </r>
      </text>
    </comment>
    <comment ref="MV1" authorId="0" shapeId="0" xr:uid="{FF0C1420-76AA-4FAE-ACA3-CF1651228D75}">
      <text>
        <r>
          <rPr>
            <b/>
            <sz val="9"/>
            <color indexed="81"/>
            <rFont val="Tahoma"/>
            <family val="2"/>
          </rPr>
          <t>Cem Dener:</t>
        </r>
        <r>
          <rPr>
            <sz val="9"/>
            <color indexed="81"/>
            <rFont val="Tahoma"/>
            <family val="2"/>
          </rPr>
          <t xml:space="preserve">
Data Protection Authority was established / will be established in (year) </t>
        </r>
      </text>
    </comment>
    <comment ref="MW1" authorId="0" shapeId="0" xr:uid="{78246D69-E966-4162-99CA-85D31CF9AC79}">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 authority operational and effectively overseeing data governance?
0= No / Unknown
1= Yes
</t>
        </r>
        <r>
          <rPr>
            <b/>
            <sz val="9"/>
            <color indexed="81"/>
            <rFont val="Tahoma"/>
            <family val="2"/>
          </rPr>
          <t>2022 version:</t>
        </r>
        <r>
          <rPr>
            <sz val="9"/>
            <color indexed="81"/>
            <rFont val="Tahoma"/>
            <family val="2"/>
          </rPr>
          <t xml:space="preserve">
Publishing of the Data Protection Authority performance/results?
0= No
1= Yes (internal, not published)
2= Yes (published)</t>
        </r>
      </text>
    </comment>
    <comment ref="MX1" authorId="0" shapeId="0" xr:uid="{274174E4-04FB-45F2-809E-2DFEBCF9B4D6}">
      <text>
        <r>
          <rPr>
            <b/>
            <sz val="9"/>
            <color indexed="81"/>
            <rFont val="Tahoma"/>
            <family val="2"/>
          </rPr>
          <t>Cem Dener:</t>
        </r>
        <r>
          <rPr>
            <sz val="9"/>
            <color indexed="81"/>
            <rFont val="Tahoma"/>
            <family val="2"/>
          </rPr>
          <t xml:space="preserve">
If Yes &gt; How would you rate the capacity and impact of the Data Protection authority?
0= Unknown
1= Limited
2= Moderate
3= Significant
4= Extensive</t>
        </r>
      </text>
    </comment>
    <comment ref="MY1" authorId="0" shapeId="0" xr:uid="{137DEA53-C495-45E8-974C-442CA0FD3833}">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MZ1" authorId="0" shapeId="0" xr:uid="{1D3B3103-5F24-43F1-BA88-FED70AE1944F}">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government strategy or policy in place to promote the integration of Green Technology within GovTech initiatives?
0= No 
1= Planned/In draft
2= Yes (Institutionalized)
</t>
        </r>
        <r>
          <rPr>
            <b/>
            <sz val="9"/>
            <color indexed="81"/>
            <rFont val="Tahoma"/>
            <family val="2"/>
          </rPr>
          <t>2022 version:</t>
        </r>
        <r>
          <rPr>
            <sz val="9"/>
            <color indexed="81"/>
            <rFont val="Tahoma"/>
            <family val="2"/>
          </rPr>
          <t xml:space="preserve">
Is there a national ID (or similar foundational ID) system?
0= No 
1= Yes
External indicator extracted from the ID4D Dataset.</t>
        </r>
      </text>
    </comment>
    <comment ref="NA1" authorId="0" shapeId="0" xr:uid="{97AB4C19-2F1A-4ACB-BD95-9C3CD3613CFB}">
      <text>
        <r>
          <rPr>
            <b/>
            <sz val="9"/>
            <color indexed="81"/>
            <rFont val="Tahoma"/>
            <family val="2"/>
          </rPr>
          <t>Cem Dener:</t>
        </r>
        <r>
          <rPr>
            <sz val="9"/>
            <color indexed="81"/>
            <rFont val="Tahoma"/>
            <family val="2"/>
          </rPr>
          <t xml:space="preserve">
Are government entities actively implementing Green Technology practices, such as using renewable energy for IT systems or reducing the carbon footprint of digital services?
0= No / Unknown
1= Yes
</t>
        </r>
      </text>
    </comment>
    <comment ref="NB1" authorId="0" shapeId="0" xr:uid="{84DF6351-A0E3-47FC-BEBB-847FA0FDC6DC}">
      <text>
        <r>
          <rPr>
            <b/>
            <sz val="9"/>
            <color indexed="81"/>
            <rFont val="Tahoma"/>
            <family val="2"/>
          </rPr>
          <t>Cem Dener:</t>
        </r>
        <r>
          <rPr>
            <sz val="9"/>
            <color indexed="81"/>
            <rFont val="Tahoma"/>
            <family val="2"/>
          </rPr>
          <t xml:space="preserve">
If Yes &gt; How would you rate the extent of Green Technology adoption by government entities?
0= Unknown
1= Limited
2= Moderate
3= Significant
4= Extensive</t>
        </r>
      </text>
    </comment>
    <comment ref="NC1" authorId="0" shapeId="0" xr:uid="{C643BA0E-6C43-4F9F-A1F7-BA033960824A}">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ND1" authorId="0" shapeId="0" xr:uid="{90377F52-708B-4970-8658-12423D950ABE}">
      <text>
        <r>
          <rPr>
            <b/>
            <sz val="9"/>
            <color indexed="81"/>
            <rFont val="Tahoma"/>
            <family val="2"/>
          </rPr>
          <t>Cem Dener:</t>
        </r>
        <r>
          <rPr>
            <sz val="9"/>
            <color indexed="81"/>
            <rFont val="Tahoma"/>
            <family val="2"/>
          </rPr>
          <t xml:space="preserve">
</t>
        </r>
        <r>
          <rPr>
            <b/>
            <sz val="9"/>
            <color indexed="81"/>
            <rFont val="Tahoma"/>
            <family val="2"/>
          </rPr>
          <t xml:space="preserve">2025 version:
</t>
        </r>
        <r>
          <rPr>
            <sz val="9"/>
            <color indexed="81"/>
            <rFont val="Tahoma"/>
            <family val="2"/>
          </rPr>
          <t xml:space="preserve">Are there ethical guidelines in place for the adoption of Artificial Intelligence?
0= No
1= Planned/In draft
2= Yes (Institutionalized)
</t>
        </r>
        <r>
          <rPr>
            <b/>
            <sz val="9"/>
            <color indexed="81"/>
            <rFont val="Tahoma"/>
            <family val="2"/>
          </rPr>
          <t>2022 version:</t>
        </r>
        <r>
          <rPr>
            <sz val="9"/>
            <color indexed="81"/>
            <rFont val="Tahoma"/>
            <family val="2"/>
          </rPr>
          <t xml:space="preserve">
Are records in the national ID system stored in a digitized (electronic) format?
0= No
1= Yes
N/A = not applicable, no national ID system
External indicator extracted from the ID4D Dataset</t>
        </r>
      </text>
    </comment>
    <comment ref="NE1" authorId="0" shapeId="0" xr:uid="{9DA485DE-8565-4614-940D-AF47D3543CDA}">
      <text>
        <r>
          <rPr>
            <b/>
            <sz val="9"/>
            <color indexed="81"/>
            <rFont val="Tahoma"/>
            <family val="2"/>
          </rPr>
          <t>Cem Dener:</t>
        </r>
        <r>
          <rPr>
            <sz val="9"/>
            <color indexed="81"/>
            <rFont val="Tahoma"/>
            <family val="2"/>
          </rPr>
          <t xml:space="preserve">
Does the government ensure transparency and accountability in the use of AI?
0= No / Unknown
1= Yes
</t>
        </r>
      </text>
    </comment>
    <comment ref="NF1" authorId="0" shapeId="0" xr:uid="{AE5A0C04-9B15-466C-B543-D288F77B9175}">
      <text>
        <r>
          <rPr>
            <b/>
            <sz val="9"/>
            <color indexed="81"/>
            <rFont val="Tahoma"/>
            <family val="2"/>
          </rPr>
          <t>Cem Dener:</t>
        </r>
        <r>
          <rPr>
            <sz val="9"/>
            <color indexed="81"/>
            <rFont val="Tahoma"/>
            <family val="2"/>
          </rPr>
          <t xml:space="preserve">
If Yes &gt; How would you rate the extent of adoption of AI guidelines by government entities?
0= Unknown
1= Limited
2= Moderate
3= Significant
4= Extensive</t>
        </r>
      </text>
    </comment>
    <comment ref="NG1" authorId="0" shapeId="0" xr:uid="{A4887B10-3671-4DF4-B09F-D6106E58EB4F}">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NH1" authorId="0" shapeId="0" xr:uid="{C7978DDC-2108-43C5-A3F0-A4E250AF14DE}">
      <text>
        <r>
          <rPr>
            <b/>
            <sz val="9"/>
            <color indexed="81"/>
            <rFont val="Tahoma"/>
            <family val="2"/>
          </rPr>
          <t>Cem Dener:</t>
        </r>
        <r>
          <rPr>
            <sz val="9"/>
            <color indexed="81"/>
            <rFont val="Tahoma"/>
            <family val="2"/>
          </rPr>
          <t xml:space="preserve">
Is there a digital signature regulation and PKI to support service delivery? 
0= No
1= Regulation approved; no Infrastructure yet (PKI, CA)
2= Regulation and Infrastructure in place. Not used yet/in progress
3= Operational. Used in practice for e-Services</t>
        </r>
      </text>
    </comment>
    <comment ref="NI1" authorId="0" shapeId="0" xr:uid="{BDAC3949-70A4-461F-B0EE-1B7728C6182A}">
      <text>
        <r>
          <rPr>
            <b/>
            <sz val="9"/>
            <color indexed="81"/>
            <rFont val="Tahoma"/>
            <family val="2"/>
          </rPr>
          <t>Cem Dener:</t>
        </r>
        <r>
          <rPr>
            <sz val="9"/>
            <color indexed="81"/>
            <rFont val="Tahoma"/>
            <family val="2"/>
          </rPr>
          <t xml:space="preserve">
Digital Signature URL </t>
        </r>
      </text>
    </comment>
    <comment ref="NJ1" authorId="0" shapeId="0" xr:uid="{DA1E621A-A082-48D6-A212-7CF07BB5256C}">
      <text>
        <r>
          <rPr>
            <b/>
            <sz val="9"/>
            <color indexed="81"/>
            <rFont val="Tahoma"/>
            <family val="2"/>
          </rPr>
          <t>Cem Dener:</t>
        </r>
        <r>
          <rPr>
            <sz val="9"/>
            <color indexed="81"/>
            <rFont val="Tahoma"/>
            <family val="2"/>
          </rPr>
          <t xml:space="preserve">
Digital Signature was launched / will be launched in (year) </t>
        </r>
      </text>
    </comment>
    <comment ref="NK1" authorId="0" shapeId="0" xr:uid="{61218040-0A49-4EE3-B05D-283206E963C5}">
      <text>
        <r>
          <rPr>
            <b/>
            <sz val="9"/>
            <color indexed="81"/>
            <rFont val="Tahoma"/>
            <family val="2"/>
          </rPr>
          <t>Cem Dener:</t>
        </r>
        <r>
          <rPr>
            <sz val="9"/>
            <color indexed="81"/>
            <rFont val="Tahoma"/>
            <family val="2"/>
          </rPr>
          <t xml:space="preserve">
Use of Digital Signature in public sector? 
0= Unknown
1= Back-office transactions
2= Front-office service delivery
3= Both back- and front-office transactions</t>
        </r>
      </text>
    </comment>
    <comment ref="NL1" authorId="0" shapeId="0" xr:uid="{D6217FDC-CB54-4CA0-A2A5-6F8ECB68C1BB}">
      <text>
        <r>
          <rPr>
            <b/>
            <sz val="9"/>
            <color indexed="81"/>
            <rFont val="Tahoma"/>
            <family val="2"/>
          </rPr>
          <t>Cem Dener:</t>
        </r>
        <r>
          <rPr>
            <sz val="9"/>
            <color indexed="81"/>
            <rFont val="Tahoma"/>
            <family val="2"/>
          </rPr>
          <t xml:space="preserve">
Is Digital Signature linked with Digital ID/Mobile devices?
0= No / Unknown
1= Yes</t>
        </r>
      </text>
    </comment>
    <comment ref="NM1" authorId="0" shapeId="0" xr:uid="{2D4FE6F1-F825-418D-AB1F-4836E0709B13}">
      <text>
        <r>
          <rPr>
            <b/>
            <sz val="9"/>
            <color indexed="81"/>
            <rFont val="Tahoma"/>
            <family val="2"/>
          </rPr>
          <t>Cem Dener:</t>
        </r>
        <r>
          <rPr>
            <sz val="9"/>
            <color indexed="81"/>
            <rFont val="Tahoma"/>
            <family val="2"/>
          </rPr>
          <t xml:space="preserve">
Which entities provide Digital Signature services?
0= Unknown
1= Commercial providers only
2= Designated government entities
3= Both government and commercial entities</t>
        </r>
      </text>
    </comment>
    <comment ref="NN1" authorId="0" shapeId="0" xr:uid="{256FE853-E007-4CE6-A636-C4E92313B5F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digital signature and PKI widely adopted for secure online service delivery?
0= No / Unknown
1= Yes
</t>
        </r>
        <r>
          <rPr>
            <b/>
            <sz val="9"/>
            <color indexed="81"/>
            <rFont val="Tahoma"/>
            <family val="2"/>
          </rPr>
          <t>2022 version:</t>
        </r>
        <r>
          <rPr>
            <sz val="9"/>
            <color indexed="81"/>
            <rFont val="Tahoma"/>
            <family val="2"/>
          </rPr>
          <t xml:space="preserve">
Publishing of the Digital Signature issuance/utilization?
0= No
1= Yes (internal, not published)
2= Yes (published)</t>
        </r>
      </text>
    </comment>
    <comment ref="NO1" authorId="0" shapeId="0" xr:uid="{4C963F46-2F23-43B7-963F-93BD1D48997C}">
      <text>
        <r>
          <rPr>
            <b/>
            <sz val="9"/>
            <color indexed="81"/>
            <rFont val="Tahoma"/>
            <family val="2"/>
          </rPr>
          <t>Cem Dener:</t>
        </r>
        <r>
          <rPr>
            <sz val="9"/>
            <color indexed="81"/>
            <rFont val="Tahoma"/>
            <family val="2"/>
          </rPr>
          <t xml:space="preserve">
If Yes &gt; How would you rate the scope and adoption of digital signature?
0= Unknown
1= Limited
2= Moderate
3= Significant
4= Extensive</t>
        </r>
      </text>
    </comment>
    <comment ref="NP1" authorId="0" shapeId="0" xr:uid="{DFE05586-432E-4923-98B8-5F6B0DA6A61C}">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NQ1" authorId="0" shapeId="0" xr:uid="{FFCEA92F-57BB-48E1-BEB8-A7FAEE1482D4}">
      <text>
        <r>
          <rPr>
            <b/>
            <sz val="9"/>
            <color indexed="81"/>
            <rFont val="Tahoma"/>
            <family val="2"/>
          </rPr>
          <t>Cem Dener:</t>
        </r>
        <r>
          <rPr>
            <sz val="9"/>
            <color indexed="81"/>
            <rFont val="Tahoma"/>
            <family val="2"/>
          </rPr>
          <t xml:space="preserve">
ITU Global Cybersecurity Index (GCI):
2020 &amp; 2022 GTMI &gt; 0 to 100
2025 GTMI &gt; 5 Tiers instead of ranking
T1 = Tier 1 (95-100) &gt; Role-modelling
T2 = Tier 2 (85-95)   &gt; Advanced
T3 = Tier 3 (55-85)   &gt; Establishing
T4 = Tier 4 (20-55)   &gt; Evolving
T5 = Tier 5 (0-20)     &gt; Building
External indicator extracted from the ITU GCI</t>
        </r>
      </text>
    </comment>
    <comment ref="NR1" authorId="0" shapeId="0" xr:uid="{933A9391-3EE5-4816-B881-16C0BF6F29BE}">
      <text>
        <r>
          <rPr>
            <b/>
            <sz val="9"/>
            <color indexed="81"/>
            <rFont val="Tahoma"/>
            <family val="2"/>
          </rPr>
          <t>Cem Dener:</t>
        </r>
        <r>
          <rPr>
            <sz val="9"/>
            <color indexed="81"/>
            <rFont val="Tahoma"/>
            <family val="2"/>
          </rPr>
          <t xml:space="preserve">
UN Human Capital Index (HCI):
  0 to 1
External indicator extracted from the UN e-Gov Survey</t>
        </r>
      </text>
    </comment>
    <comment ref="NS1" authorId="0" shapeId="0" xr:uid="{B4118C5C-7B73-4581-9CDD-E2CD19637006}">
      <text>
        <r>
          <rPr>
            <b/>
            <sz val="9"/>
            <color indexed="81"/>
            <rFont val="Tahoma"/>
            <family val="2"/>
          </rPr>
          <t>Cem Dener:</t>
        </r>
        <r>
          <rPr>
            <sz val="9"/>
            <color indexed="81"/>
            <rFont val="Tahoma"/>
            <family val="2"/>
          </rPr>
          <t xml:space="preserve">
Is there a government strategy / program to improve digital skills in the public sector? 
0= No
1= Yes (Only strategy or program)
2= Yes (Both strategy and program)</t>
        </r>
      </text>
    </comment>
    <comment ref="NT1" authorId="0" shapeId="0" xr:uid="{847CF478-0A6E-4D11-A286-A56FF68ED73B}">
      <text>
        <r>
          <rPr>
            <b/>
            <sz val="9"/>
            <color indexed="81"/>
            <rFont val="Tahoma"/>
            <family val="2"/>
          </rPr>
          <t>Cem Dener:</t>
        </r>
        <r>
          <rPr>
            <sz val="9"/>
            <color indexed="81"/>
            <rFont val="Tahoma"/>
            <family val="2"/>
          </rPr>
          <t xml:space="preserve">
Title of Digital Skills (DS) strategy </t>
        </r>
      </text>
    </comment>
    <comment ref="NU1" authorId="0" shapeId="0" xr:uid="{6E9ECD9D-0E74-43E8-8D3A-0F69609FE26C}">
      <text>
        <r>
          <rPr>
            <b/>
            <sz val="9"/>
            <color indexed="81"/>
            <rFont val="Tahoma"/>
            <family val="2"/>
          </rPr>
          <t>Cem Dener:</t>
        </r>
        <r>
          <rPr>
            <sz val="9"/>
            <color indexed="81"/>
            <rFont val="Tahoma"/>
            <family val="2"/>
          </rPr>
          <t xml:space="preserve">
Digital Skills strategy URL </t>
        </r>
      </text>
    </comment>
    <comment ref="NV1" authorId="0" shapeId="0" xr:uid="{D9F019D8-7B46-4B16-AAF5-A2EFE77608B8}">
      <text>
        <r>
          <rPr>
            <b/>
            <sz val="9"/>
            <color indexed="81"/>
            <rFont val="Tahoma"/>
            <family val="2"/>
          </rPr>
          <t>Cem Dener:</t>
        </r>
        <r>
          <rPr>
            <sz val="9"/>
            <color indexed="81"/>
            <rFont val="Tahoma"/>
            <family val="2"/>
          </rPr>
          <t xml:space="preserve">
Digital Skills strategy was approved / will be approved in (year) </t>
        </r>
      </text>
    </comment>
    <comment ref="NW1" authorId="0" shapeId="0" xr:uid="{D0B04523-664E-4C70-BEC6-01E2FC52BEA0}">
      <text>
        <r>
          <rPr>
            <b/>
            <sz val="9"/>
            <color indexed="81"/>
            <rFont val="Tahoma"/>
            <family val="2"/>
          </rPr>
          <t>Cem Dener:</t>
        </r>
        <r>
          <rPr>
            <sz val="9"/>
            <color indexed="81"/>
            <rFont val="Tahoma"/>
            <family val="2"/>
          </rPr>
          <t xml:space="preserve">
Focus areas of the DS strategy
0= Unknown
1= Basic Digital Skills
2= Basic DS + Data Literacy
3= Advanced DS + DL
</t>
        </r>
      </text>
    </comment>
    <comment ref="NX1" authorId="0" shapeId="0" xr:uid="{34ED5F4E-C0D4-421F-8731-BD2E3A343B96}">
      <text>
        <r>
          <rPr>
            <b/>
            <sz val="9"/>
            <color indexed="81"/>
            <rFont val="Tahoma"/>
            <family val="2"/>
          </rPr>
          <t>Cem Dener:</t>
        </r>
        <r>
          <rPr>
            <sz val="9"/>
            <color indexed="81"/>
            <rFont val="Tahoma"/>
            <family val="2"/>
          </rPr>
          <t xml:space="preserve">
Is there a DS program?
0= No / Unknown
1= Yes</t>
        </r>
      </text>
    </comment>
    <comment ref="NY1" authorId="0" shapeId="0" xr:uid="{5E2D37C9-AE62-42FE-9481-DB025AE7B158}">
      <text>
        <r>
          <rPr>
            <b/>
            <sz val="9"/>
            <color indexed="81"/>
            <rFont val="Tahoma"/>
            <family val="2"/>
          </rPr>
          <t>Cem Dener:</t>
        </r>
        <r>
          <rPr>
            <sz val="9"/>
            <color indexed="81"/>
            <rFont val="Tahoma"/>
            <family val="2"/>
          </rPr>
          <t xml:space="preserve">
If Yes &gt; Type of primary DS program(s)
0= Unknown
1= Academic program
2= Public sector program
3= CSO/Private program</t>
        </r>
      </text>
    </comment>
    <comment ref="NZ1" authorId="0" shapeId="0" xr:uid="{B23E2D8C-8078-4114-955B-1F1CA5226951}">
      <text>
        <r>
          <rPr>
            <b/>
            <sz val="9"/>
            <color indexed="81"/>
            <rFont val="Tahoma"/>
            <family val="2"/>
          </rPr>
          <t>Cem Dener:</t>
        </r>
        <r>
          <rPr>
            <sz val="9"/>
            <color indexed="81"/>
            <rFont val="Tahoma"/>
            <family val="2"/>
          </rPr>
          <t xml:space="preserve">
If Yes &gt; DS program URL </t>
        </r>
      </text>
    </comment>
    <comment ref="OA1" authorId="0" shapeId="0" xr:uid="{C1138EAA-811F-4AEA-BFDB-FA0E512DF416}">
      <text>
        <r>
          <rPr>
            <b/>
            <sz val="9"/>
            <color indexed="81"/>
            <rFont val="Tahoma"/>
            <family val="2"/>
          </rPr>
          <t>Cem Dener:</t>
        </r>
        <r>
          <rPr>
            <sz val="9"/>
            <color indexed="81"/>
            <rFont val="Tahoma"/>
            <family val="2"/>
          </rPr>
          <t xml:space="preserve">
If Yes &gt; DS program mandatory for new public employees?
0= Unknown
1= Not mandatory
2= Mandatory</t>
        </r>
      </text>
    </comment>
    <comment ref="OB1" authorId="0" shapeId="0" xr:uid="{B3B29325-8CC0-4715-A38B-3ABCD62CF872}">
      <text>
        <r>
          <rPr>
            <b/>
            <sz val="9"/>
            <color indexed="81"/>
            <rFont val="Tahoma"/>
            <family val="2"/>
          </rPr>
          <t>Cem Dener:</t>
        </r>
        <r>
          <rPr>
            <sz val="9"/>
            <color indexed="81"/>
            <rFont val="Tahoma"/>
            <family val="2"/>
          </rPr>
          <t xml:space="preserve">
Are there digital skills programs offered by governments for citizens/schools?
0= No / Unknown
1= Yes (fee-based programs)
2= Yes (freely available programs)</t>
        </r>
      </text>
    </comment>
    <comment ref="OC1" authorId="0" shapeId="0" xr:uid="{8CFDE4E3-BAC5-42CC-9A3F-6D723D5B9379}">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programs actively enhancing digital skills among public sector employees?
0= No / Unknown
1= Yes 
</t>
        </r>
        <r>
          <rPr>
            <b/>
            <sz val="9"/>
            <color indexed="81"/>
            <rFont val="Tahoma"/>
            <family val="2"/>
          </rPr>
          <t>2022 version:</t>
        </r>
        <r>
          <rPr>
            <sz val="9"/>
            <color indexed="81"/>
            <rFont val="Tahoma"/>
            <family val="2"/>
          </rPr>
          <t xml:space="preserve">
Publishing of the results/progress in DS programs?
0= No
1= Yes (internal, not published)
2= Yes (published)</t>
        </r>
      </text>
    </comment>
    <comment ref="OD1" authorId="0" shapeId="0" xr:uid="{E03C02AF-6B11-439A-B45A-9B43E0D3D811}">
      <text>
        <r>
          <rPr>
            <b/>
            <sz val="9"/>
            <color indexed="81"/>
            <rFont val="Tahoma"/>
            <family val="2"/>
          </rPr>
          <t>Cem Dener:</t>
        </r>
        <r>
          <rPr>
            <sz val="9"/>
            <color indexed="81"/>
            <rFont val="Tahoma"/>
            <family val="2"/>
          </rPr>
          <t xml:space="preserve">
If Yes &gt; How would you rate the implementation and coverage of the strategy/program?
0= Unknown
1= Limited
2= Moderate
3= Significant
4= Extensive</t>
        </r>
      </text>
    </comment>
    <comment ref="OE1" authorId="0" shapeId="0" xr:uid="{5D09122E-5E6F-4A04-8379-1C4A9013E45B}">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OF1" authorId="0" shapeId="0" xr:uid="{A178FB41-A6E3-42D3-B520-09583DCCD29B}">
      <text>
        <r>
          <rPr>
            <b/>
            <sz val="9"/>
            <color indexed="81"/>
            <rFont val="Tahoma"/>
            <family val="2"/>
          </rPr>
          <t>Cem Dener:</t>
        </r>
        <r>
          <rPr>
            <sz val="9"/>
            <color indexed="81"/>
            <rFont val="Tahoma"/>
            <family val="2"/>
          </rPr>
          <t xml:space="preserve">
Is there a strategy and/or program to improve public sector innovation?
0= No
1= Yes (Only strategy or program)
2= Yes (Both strategy and program)</t>
        </r>
      </text>
    </comment>
    <comment ref="OG1" authorId="0" shapeId="0" xr:uid="{30658AAD-C9BA-41D4-A015-8AD5A778ADBC}">
      <text>
        <r>
          <rPr>
            <b/>
            <sz val="9"/>
            <color indexed="81"/>
            <rFont val="Tahoma"/>
            <family val="2"/>
          </rPr>
          <t>Cem Dener:</t>
        </r>
        <r>
          <rPr>
            <sz val="9"/>
            <color indexed="81"/>
            <rFont val="Tahoma"/>
            <family val="2"/>
          </rPr>
          <t xml:space="preserve">
Title of Public Sector Innovation strategy </t>
        </r>
      </text>
    </comment>
    <comment ref="OH1" authorId="0" shapeId="0" xr:uid="{20DF8BDA-FFC7-404A-B889-23DB7F97AD10}">
      <text>
        <r>
          <rPr>
            <b/>
            <sz val="9"/>
            <color indexed="81"/>
            <rFont val="Tahoma"/>
            <family val="2"/>
          </rPr>
          <t>Cem Dener:</t>
        </r>
        <r>
          <rPr>
            <sz val="9"/>
            <color indexed="81"/>
            <rFont val="Tahoma"/>
            <family val="2"/>
          </rPr>
          <t xml:space="preserve">
Public Sector Innovation strategy URL </t>
        </r>
      </text>
    </comment>
    <comment ref="OI1" authorId="0" shapeId="0" xr:uid="{159497EF-2281-466E-BC5E-F79D215226EF}">
      <text>
        <r>
          <rPr>
            <b/>
            <sz val="9"/>
            <color indexed="81"/>
            <rFont val="Tahoma"/>
            <family val="2"/>
          </rPr>
          <t>Cem Dener:</t>
        </r>
        <r>
          <rPr>
            <sz val="9"/>
            <color indexed="81"/>
            <rFont val="Tahoma"/>
            <family val="2"/>
          </rPr>
          <t xml:space="preserve">
PSI strategy was approved / will be approved in (year) </t>
        </r>
      </text>
    </comment>
    <comment ref="OJ1" authorId="0" shapeId="0" xr:uid="{02C9118F-91E9-486C-8F8F-B0D21B45DD1C}">
      <text>
        <r>
          <rPr>
            <b/>
            <sz val="9"/>
            <color indexed="81"/>
            <rFont val="Tahoma"/>
            <family val="2"/>
          </rPr>
          <t>Cem Dener:</t>
        </r>
        <r>
          <rPr>
            <sz val="9"/>
            <color indexed="81"/>
            <rFont val="Tahoma"/>
            <family val="2"/>
          </rPr>
          <t xml:space="preserve">
Is there a PSI program?
0= No / Unknown
1= Yes</t>
        </r>
      </text>
    </comment>
    <comment ref="OK1" authorId="0" shapeId="0" xr:uid="{4B56250C-F184-4E46-92D7-72BC086B968E}">
      <text>
        <r>
          <rPr>
            <b/>
            <sz val="9"/>
            <color indexed="81"/>
            <rFont val="Tahoma"/>
            <family val="2"/>
          </rPr>
          <t>Cem Dener:</t>
        </r>
        <r>
          <rPr>
            <sz val="9"/>
            <color indexed="81"/>
            <rFont val="Tahoma"/>
            <family val="2"/>
          </rPr>
          <t xml:space="preserve">
If Yes &gt; Type of primary PSI program(s) 
0= Unknown
1= Academic program
2= Public sector program
3= CSO/Private program</t>
        </r>
      </text>
    </comment>
    <comment ref="OL1" authorId="0" shapeId="0" xr:uid="{1F346491-0F21-4142-8EE8-95AB2D29A144}">
      <text>
        <r>
          <rPr>
            <b/>
            <sz val="9"/>
            <color indexed="81"/>
            <rFont val="Tahoma"/>
            <family val="2"/>
          </rPr>
          <t>Cem Dener:</t>
        </r>
        <r>
          <rPr>
            <sz val="9"/>
            <color indexed="81"/>
            <rFont val="Tahoma"/>
            <family val="2"/>
          </rPr>
          <t xml:space="preserve">
If Yes &gt; PSI program URL </t>
        </r>
      </text>
    </comment>
    <comment ref="OM1" authorId="0" shapeId="0" xr:uid="{B6BACEFE-1373-499D-BE52-31ED1B934164}">
      <text>
        <r>
          <rPr>
            <b/>
            <sz val="9"/>
            <color indexed="81"/>
            <rFont val="Tahoma"/>
            <family val="2"/>
          </rPr>
          <t>Cem Dener:</t>
        </r>
        <r>
          <rPr>
            <sz val="9"/>
            <color indexed="81"/>
            <rFont val="Tahoma"/>
            <family val="2"/>
          </rPr>
          <t xml:space="preserve">
If Yes &gt; PSI program mandatory for new public employees?
0= Unknown
1= Not mandatory
2= Mandatory</t>
        </r>
      </text>
    </comment>
    <comment ref="ON1" authorId="0" shapeId="0" xr:uid="{74B42364-9DC3-4565-9C7C-5FCFF39BB69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government-led PSI strategies / programs being implemented?
0= No / Unknown
1= Yes
</t>
        </r>
        <r>
          <rPr>
            <b/>
            <sz val="9"/>
            <color indexed="81"/>
            <rFont val="Tahoma"/>
            <family val="2"/>
          </rPr>
          <t>2022 version:</t>
        </r>
        <r>
          <rPr>
            <sz val="9"/>
            <color indexed="81"/>
            <rFont val="Tahoma"/>
            <family val="2"/>
          </rPr>
          <t xml:space="preserve">
Publishing of the results/progress in PSI programs?
0= No
1= Yes (internal, not published)
2= Yes (published)</t>
        </r>
      </text>
    </comment>
    <comment ref="OO1" authorId="0" shapeId="0" xr:uid="{03F0235F-39D0-4CAD-961D-F3575DBA4F0B}">
      <text>
        <r>
          <rPr>
            <b/>
            <sz val="9"/>
            <color indexed="81"/>
            <rFont val="Tahoma"/>
            <family val="2"/>
          </rPr>
          <t>Cem Dener:</t>
        </r>
        <r>
          <rPr>
            <sz val="9"/>
            <color indexed="81"/>
            <rFont val="Tahoma"/>
            <family val="2"/>
          </rPr>
          <t xml:space="preserve">
If Yes &gt; How would you rate the implementation and impact of these programs?
0= Unknown
1= Limited
2= Moderate
3= Significant
4= Extensive</t>
        </r>
      </text>
    </comment>
    <comment ref="OP1" authorId="0" shapeId="0" xr:uid="{4887F87F-73A4-4F39-9EE9-20220D8DC2D9}">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OQ1" authorId="0" shapeId="0" xr:uid="{0728C0D2-1C0C-4A23-887D-A406C1C8B8F5}">
      <text>
        <r>
          <rPr>
            <b/>
            <sz val="9"/>
            <color indexed="81"/>
            <rFont val="Tahoma"/>
            <family val="2"/>
          </rPr>
          <t>Cem Dener:</t>
        </r>
        <r>
          <rPr>
            <sz val="9"/>
            <color indexed="81"/>
            <rFont val="Tahoma"/>
            <family val="2"/>
          </rPr>
          <t xml:space="preserve">
Is there a government entity focused on public sector innovation (PSI)?
0= No
1= Planned / In progress
2= Yes (Established)</t>
        </r>
      </text>
    </comment>
    <comment ref="OR1" authorId="0" shapeId="0" xr:uid="{4A69AF4C-FB42-40EA-80C1-D5BFAF31529C}">
      <text>
        <r>
          <rPr>
            <b/>
            <sz val="9"/>
            <color indexed="81"/>
            <rFont val="Tahoma"/>
            <family val="2"/>
          </rPr>
          <t>Cem Dener:</t>
        </r>
        <r>
          <rPr>
            <sz val="9"/>
            <color indexed="81"/>
            <rFont val="Tahoma"/>
            <family val="2"/>
          </rPr>
          <t xml:space="preserve">
Name of the PSI institution 
</t>
        </r>
      </text>
    </comment>
    <comment ref="OS1" authorId="0" shapeId="0" xr:uid="{47E6F33D-82E3-432E-BD69-96B27BE9FD09}">
      <text>
        <r>
          <rPr>
            <b/>
            <sz val="9"/>
            <color indexed="81"/>
            <rFont val="Tahoma"/>
            <family val="2"/>
          </rPr>
          <t>Cem Dener:</t>
        </r>
        <r>
          <rPr>
            <sz val="9"/>
            <color indexed="81"/>
            <rFont val="Tahoma"/>
            <family val="2"/>
          </rPr>
          <t xml:space="preserve">
Public Sector Innovation institution URL </t>
        </r>
      </text>
    </comment>
    <comment ref="OT1" authorId="0" shapeId="0" xr:uid="{CE27B085-19BD-4101-9227-35D7148F93D2}">
      <text>
        <r>
          <rPr>
            <b/>
            <sz val="9"/>
            <color indexed="81"/>
            <rFont val="Tahoma"/>
            <family val="2"/>
          </rPr>
          <t>Cem Dener:</t>
        </r>
        <r>
          <rPr>
            <sz val="9"/>
            <color indexed="81"/>
            <rFont val="Tahoma"/>
            <family val="2"/>
          </rPr>
          <t xml:space="preserve">
PSI institution was established / will be established in (year) </t>
        </r>
      </text>
    </comment>
    <comment ref="OU1" authorId="0" shapeId="0" xr:uid="{DD703D48-CA47-49C3-BFAD-A7030C5C5634}">
      <text>
        <r>
          <rPr>
            <b/>
            <sz val="9"/>
            <color indexed="81"/>
            <rFont val="Tahoma"/>
            <family val="2"/>
          </rPr>
          <t>Cem Dener:</t>
        </r>
        <r>
          <rPr>
            <sz val="9"/>
            <color indexed="81"/>
            <rFont val="Tahoma"/>
            <family val="2"/>
          </rPr>
          <t xml:space="preserve">
Focus areas of PSI institution (Innovation Lab)
0= Unknown
1= Digital Skills
2= PS Innovation
3= Digital Skills + PS Innovation
4= Other</t>
        </r>
      </text>
    </comment>
    <comment ref="OV1" authorId="0" shapeId="0" xr:uid="{965E52D8-27F9-4A26-B5EC-70B6099C44BC}">
      <text>
        <r>
          <rPr>
            <b/>
            <sz val="9"/>
            <color indexed="81"/>
            <rFont val="Tahoma"/>
            <family val="2"/>
          </rPr>
          <t>Cem Dener:</t>
        </r>
        <r>
          <rPr>
            <sz val="9"/>
            <color indexed="81"/>
            <rFont val="Tahoma"/>
            <family val="2"/>
          </rPr>
          <t xml:space="preserve">
Is there any collaboration on PSI with the private sector?
0= No / Unknown
1= Yes</t>
        </r>
      </text>
    </comment>
    <comment ref="OW1" authorId="0" shapeId="0" xr:uid="{FCB138C7-0007-4E99-B865-49F2B5C8BB5F}">
      <text>
        <r>
          <rPr>
            <b/>
            <sz val="9"/>
            <color indexed="81"/>
            <rFont val="Tahoma"/>
            <family val="2"/>
          </rPr>
          <t>Cem Dener:</t>
        </r>
        <r>
          <rPr>
            <sz val="9"/>
            <color indexed="81"/>
            <rFont val="Tahoma"/>
            <family val="2"/>
          </rPr>
          <t xml:space="preserve">
If Yes &gt; Is there any financial support/incentive for private GovTech entities
0= No / Unknown
1= Yes</t>
        </r>
      </text>
    </comment>
    <comment ref="OX1" authorId="0" shapeId="0" xr:uid="{BB03C41C-56D3-4942-83A3-890C050BE9DF}">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PSI institution operational and delivering results?
0= No / Unknown
1= Yes
</t>
        </r>
        <r>
          <rPr>
            <b/>
            <sz val="9"/>
            <color indexed="81"/>
            <rFont val="Tahoma"/>
            <family val="2"/>
          </rPr>
          <t>2022 version:</t>
        </r>
        <r>
          <rPr>
            <sz val="9"/>
            <color indexed="81"/>
            <rFont val="Tahoma"/>
            <family val="2"/>
          </rPr>
          <t xml:space="preserve">
Publishing the PSI institution annual performance/results?
0= No
1= Yes (internal, not published)
2= Yes (published)</t>
        </r>
      </text>
    </comment>
    <comment ref="OY1" authorId="0" shapeId="0" xr:uid="{0F8EB7FE-AD1C-4AA9-876E-9B49AD550786}">
      <text>
        <r>
          <rPr>
            <b/>
            <sz val="9"/>
            <color indexed="81"/>
            <rFont val="Tahoma"/>
            <family val="2"/>
          </rPr>
          <t>Cem Dener:</t>
        </r>
        <r>
          <rPr>
            <sz val="9"/>
            <color indexed="81"/>
            <rFont val="Tahoma"/>
            <family val="2"/>
          </rPr>
          <t xml:space="preserve">
If Yes &gt; How would you rate the capacity and impact of the PSI institution?
0= Unknown
1= Limited
2= Moderate
3= Significant
4= Extensive</t>
        </r>
      </text>
    </comment>
    <comment ref="OZ1" authorId="0" shapeId="0" xr:uid="{6EBE0231-549B-45AA-B155-A7460B00385E}">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PA1" authorId="0" shapeId="0" xr:uid="{230F8955-0DCC-45E4-9C70-B025DEF52752}">
      <text>
        <r>
          <rPr>
            <b/>
            <sz val="9"/>
            <color indexed="81"/>
            <rFont val="Tahoma"/>
            <family val="2"/>
          </rPr>
          <t>Cem Dener:</t>
        </r>
        <r>
          <rPr>
            <sz val="9"/>
            <color indexed="81"/>
            <rFont val="Tahoma"/>
            <family val="2"/>
          </rPr>
          <t xml:space="preserve">
Is there a government policy to support GovTech startups and private sector investments? 
0= No
1= Yes</t>
        </r>
      </text>
    </comment>
    <comment ref="PB1" authorId="0" shapeId="0" xr:uid="{41ABCD57-D6F0-468A-8821-FC686AF1E1E2}">
      <text>
        <r>
          <rPr>
            <b/>
            <sz val="9"/>
            <color indexed="81"/>
            <rFont val="Tahoma"/>
            <family val="2"/>
          </rPr>
          <t>Cem Dener:</t>
        </r>
        <r>
          <rPr>
            <sz val="9"/>
            <color indexed="81"/>
            <rFont val="Tahoma"/>
            <family val="2"/>
          </rPr>
          <t xml:space="preserve">
National policy/strategy to support GovTech startups/investments (SMEs)</t>
        </r>
      </text>
    </comment>
    <comment ref="PC1" authorId="0" shapeId="0" xr:uid="{9615185D-0308-48D2-88C0-786504C4A42D}">
      <text>
        <r>
          <rPr>
            <b/>
            <sz val="9"/>
            <color indexed="81"/>
            <rFont val="Tahoma"/>
            <family val="2"/>
          </rPr>
          <t>Cem Dener:</t>
        </r>
        <r>
          <rPr>
            <sz val="9"/>
            <color indexed="81"/>
            <rFont val="Tahoma"/>
            <family val="2"/>
          </rPr>
          <t xml:space="preserve">
National policy/strategy URL </t>
        </r>
      </text>
    </comment>
    <comment ref="PD1" authorId="0" shapeId="0" xr:uid="{3FF83E00-E39C-4586-A67E-04EB0285C9EB}">
      <text>
        <r>
          <rPr>
            <b/>
            <sz val="9"/>
            <color indexed="81"/>
            <rFont val="Tahoma"/>
            <family val="2"/>
          </rPr>
          <t>Cem Dener:</t>
        </r>
        <r>
          <rPr>
            <sz val="9"/>
            <color indexed="81"/>
            <rFont val="Tahoma"/>
            <family val="2"/>
          </rPr>
          <t xml:space="preserve">
National policy/strategy was approved / will be approved in (year) </t>
        </r>
      </text>
    </comment>
    <comment ref="PE1" authorId="0" shapeId="0" xr:uid="{EDC5CD9C-EAFB-4375-B258-3C6117E4B6CF}">
      <text>
        <r>
          <rPr>
            <b/>
            <sz val="9"/>
            <color indexed="81"/>
            <rFont val="Tahoma"/>
            <family val="2"/>
          </rPr>
          <t>Cem Dener:</t>
        </r>
        <r>
          <rPr>
            <sz val="9"/>
            <color indexed="81"/>
            <rFont val="Tahoma"/>
            <family val="2"/>
          </rPr>
          <t xml:space="preserve">
Does the Government provide financing to startups/SMEs for innovation? 
0= No / Unknown
1= Yes</t>
        </r>
      </text>
    </comment>
    <comment ref="PF1" authorId="0" shapeId="0" xr:uid="{5DAF902C-B917-40EA-AEEB-173F8137006C}">
      <text>
        <r>
          <rPr>
            <b/>
            <sz val="9"/>
            <color indexed="81"/>
            <rFont val="Tahoma"/>
            <family val="2"/>
          </rPr>
          <t>Cem Dener:</t>
        </r>
        <r>
          <rPr>
            <sz val="9"/>
            <color indexed="81"/>
            <rFont val="Tahoma"/>
            <family val="2"/>
          </rPr>
          <t xml:space="preserve">
Capacity of Government to deliver online services via PPPs:
0= No PPP for online services / Unknown
1= Yes, PPP arrangements exist for online service delivery</t>
        </r>
      </text>
    </comment>
    <comment ref="PG1" authorId="0" shapeId="0" xr:uid="{88185EC9-C221-4059-AD85-389F3B27D7FE}">
      <text>
        <r>
          <rPr>
            <b/>
            <sz val="9"/>
            <color indexed="81"/>
            <rFont val="Tahoma"/>
            <family val="2"/>
          </rPr>
          <t>Cem Dener:</t>
        </r>
        <r>
          <rPr>
            <sz val="9"/>
            <color indexed="81"/>
            <rFont val="Tahoma"/>
            <family val="2"/>
          </rPr>
          <t xml:space="preserve">
Is there a procurement policy aimed at prioritizing bids from startups/SMEs? (e.g., having a quota for SMEs) 
0= No / Unknown
1= Yes</t>
        </r>
      </text>
    </comment>
    <comment ref="PH1" authorId="0" shapeId="0" xr:uid="{AF81B09E-1042-4EBB-B44C-91F0A26F6443}">
      <text>
        <r>
          <rPr>
            <b/>
            <sz val="9"/>
            <color indexed="81"/>
            <rFont val="Tahoma"/>
            <family val="2"/>
          </rPr>
          <t>Cem Dener:</t>
        </r>
        <r>
          <rPr>
            <sz val="9"/>
            <color indexed="81"/>
            <rFont val="Tahoma"/>
            <family val="2"/>
          </rPr>
          <t xml:space="preserve">
If Yes &gt; Supporting document (report / URL)
Enter URL (public link) or Attach relevant report</t>
        </r>
      </text>
    </comment>
    <comment ref="PI1" authorId="0" shapeId="0" xr:uid="{BB01FECA-E6C2-4BD1-982D-3F1D1C1636A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government policy to support GovTech startups being actively implemented?
0= No / Unknown
1= Yes
</t>
        </r>
        <r>
          <rPr>
            <b/>
            <sz val="9"/>
            <color indexed="81"/>
            <rFont val="Tahoma"/>
            <family val="2"/>
          </rPr>
          <t>2022 version:</t>
        </r>
        <r>
          <rPr>
            <sz val="9"/>
            <color indexed="81"/>
            <rFont val="Tahoma"/>
            <family val="2"/>
          </rPr>
          <t xml:space="preserve">
Publishing of the results/progress in supporting startups/SMEs for innovation? 
0= No
1= Yes (internal, not published)
2= Yes (published)</t>
        </r>
      </text>
    </comment>
    <comment ref="PJ1" authorId="0" shapeId="0" xr:uid="{194722CF-8C07-4DDF-8ADB-17B9D235B0AC}">
      <text>
        <r>
          <rPr>
            <b/>
            <sz val="9"/>
            <color indexed="81"/>
            <rFont val="Tahoma"/>
            <family val="2"/>
          </rPr>
          <t>Cem Dener:</t>
        </r>
        <r>
          <rPr>
            <sz val="9"/>
            <color indexed="81"/>
            <rFont val="Tahoma"/>
            <family val="2"/>
          </rPr>
          <t xml:space="preserve">
If Yes &gt; How would you rate the scope and impact of the policy?
0= Unknown
1= Limited
2= Moderate
3= Significant
4= Extensive</t>
        </r>
      </text>
    </comment>
    <comment ref="PK1" authorId="0" shapeId="0" xr:uid="{3A82B3CB-6C51-4C4C-B770-283CB9940833}">
      <text>
        <r>
          <rPr>
            <b/>
            <sz val="9"/>
            <color indexed="81"/>
            <rFont val="Tahoma"/>
            <family val="2"/>
          </rPr>
          <t>Cem Dener:</t>
        </r>
        <r>
          <rPr>
            <sz val="9"/>
            <color indexed="81"/>
            <rFont val="Tahoma"/>
            <family val="2"/>
          </rPr>
          <t xml:space="preserve">
If Yes &gt; Relevant document / web page (URL):
Enter URL (public link) or Attach relevant report</t>
        </r>
      </text>
    </comment>
    <comment ref="PL1" authorId="0" shapeId="0" xr:uid="{78038BF1-5116-4F00-A08A-E233D2C18BE0}">
      <text>
        <r>
          <rPr>
            <b/>
            <sz val="9"/>
            <color indexed="81"/>
            <rFont val="Tahoma"/>
            <family val="2"/>
          </rPr>
          <t>Cem Dener:</t>
        </r>
        <r>
          <rPr>
            <sz val="9"/>
            <color indexed="81"/>
            <rFont val="Tahoma"/>
            <family val="2"/>
          </rPr>
          <t xml:space="preserve">
Source of GTMI data:
S = Online survey data
R = Remote data collection
</t>
        </r>
      </text>
    </comment>
    <comment ref="PN1" authorId="0" shapeId="0" xr:uid="{C65AB0FA-C572-4D97-B564-9063CFBA2C0C}">
      <text>
        <r>
          <rPr>
            <sz val="9"/>
            <color rgb="FF000000"/>
            <rFont val="Tahoma"/>
            <family val="2"/>
          </rPr>
          <t xml:space="preserve">Income levels wrt GNIPC (2025):
L    Low Income               [ $1,135 or less ]
LM  Lower Middle Income  [ $1,136 to $4,495 ]
UM Upper Middle Income   [ $4,496 to $13,935 ]
H   High Income               [ $13,936 or more ]
</t>
        </r>
      </text>
    </comment>
    <comment ref="PO1" authorId="0" shapeId="0" xr:uid="{3F67170D-75EF-425F-9070-60374E0D2DE1}">
      <text>
        <r>
          <rPr>
            <b/>
            <sz val="9"/>
            <color indexed="81"/>
            <rFont val="Tahoma"/>
            <family val="2"/>
          </rPr>
          <t>Cem Dener:</t>
        </r>
        <r>
          <rPr>
            <sz val="9"/>
            <color indexed="81"/>
            <rFont val="Tahoma"/>
            <family val="2"/>
          </rPr>
          <t xml:space="preserve">
FCS status:
FCS-1 : Conflict
FCS-2 : Institutional and social fragility</t>
        </r>
      </text>
    </comment>
    <comment ref="PP1" authorId="0" shapeId="0" xr:uid="{F0C8F04A-E7A4-422C-B1FE-24317FD6F3D4}">
      <text>
        <r>
          <rPr>
            <b/>
            <sz val="9"/>
            <color indexed="81"/>
            <rFont val="Tahoma"/>
            <family val="2"/>
          </rPr>
          <t>Cem Dener:</t>
        </r>
        <r>
          <rPr>
            <sz val="9"/>
            <color indexed="81"/>
            <rFont val="Tahoma"/>
            <family val="2"/>
          </rPr>
          <t xml:space="preserve">
Category of borrowers:
IDA
IBRD
Blend
-</t>
        </r>
      </text>
    </comment>
    <comment ref="PQ1" authorId="0" shapeId="0" xr:uid="{8B91C069-CB0D-425E-8E0B-6B34840BF700}">
      <text>
        <r>
          <rPr>
            <sz val="9"/>
            <color rgb="FF000000"/>
            <rFont val="Tahoma"/>
            <family val="2"/>
          </rPr>
          <t>Population, in thousands
UN population database (thousands)
https://population.un.org/wpp/Download/Standard/Population/
2020 GTMI &gt; 2019 population data
2022 GTMI &gt; 2021 population data (July 2021)
2025 GTMI &gt; 2023 population data (July 2023)</t>
        </r>
      </text>
    </comment>
    <comment ref="PR1" authorId="0" shapeId="0" xr:uid="{49A77F1C-4A64-44B5-AAE7-7845374A28DE}">
      <text>
        <r>
          <rPr>
            <b/>
            <sz val="9"/>
            <color indexed="81"/>
            <rFont val="Tahoma"/>
            <family val="2"/>
          </rPr>
          <t>Cem Dener:</t>
        </r>
        <r>
          <rPr>
            <sz val="9"/>
            <color indexed="81"/>
            <rFont val="Tahoma"/>
            <family val="2"/>
          </rPr>
          <t xml:space="preserve">
Select countries:
Population less than 0.5 million</t>
        </r>
      </text>
    </comment>
    <comment ref="QE1" authorId="0" shapeId="0" xr:uid="{32DFBBA2-F8A6-4DC6-8EF1-B7CBE3852277}">
      <text>
        <r>
          <rPr>
            <b/>
            <sz val="9"/>
            <color indexed="81"/>
            <rFont val="Tahoma"/>
            <family val="2"/>
          </rPr>
          <t>Cem Dener:</t>
        </r>
        <r>
          <rPr>
            <sz val="9"/>
            <color indexed="81"/>
            <rFont val="Tahoma"/>
            <family val="2"/>
          </rPr>
          <t xml:space="preserve">
GovTech Maturity Index group:
A: Very high  &gt;= 0.75
B: High        &gt;= 0.50 and &lt; 0.75
C: Medium    &gt;= 0.25 and &lt; 0.50
D: Low        &lt; 0.25</t>
        </r>
      </text>
    </comment>
    <comment ref="BD3" authorId="1" shapeId="0" xr:uid="{79CAFB82-A634-4141-9695-DE008AA28173}">
      <text>
        <r>
          <rPr>
            <sz val="11"/>
            <color theme="1"/>
            <rFont val="Aptos Narrow"/>
            <family val="2"/>
            <scheme val="minor"/>
          </rPr>
          <t>Hubert Nii-Aponsah:
Changed from 2 to 1 because, according to a 2018 PEFA report: "The GoIRA does not have subnational
government as defined in the PEFA framework and GFSM 2014 therefore the relevant dimensions
are rated ‘not applicable". See: https://www.pefa.org/node/486</t>
        </r>
      </text>
    </comment>
    <comment ref="BG3" authorId="1" shapeId="0" xr:uid="{4845FAEA-74CB-441D-9A45-6CFF4950E357}">
      <text>
        <r>
          <rPr>
            <sz val="11"/>
            <color theme="1"/>
            <rFont val="Aptos Narrow"/>
            <family val="2"/>
            <scheme val="minor"/>
          </rPr>
          <t>Hubert Nii-Aponsah:
Evidence for I-5.10 to I-5.14 are available at:
https://www.pefa.org/node/486</t>
        </r>
      </text>
    </comment>
    <comment ref="BM3" authorId="1" shapeId="0" xr:uid="{2E49B562-FEEE-4BC1-917F-7535A2E6C7CD}">
      <text>
        <r>
          <rPr>
            <sz val="11"/>
            <color theme="1"/>
            <rFont val="Aptos Narrow"/>
            <family val="2"/>
            <scheme val="minor"/>
          </rPr>
          <t>Hubert Nii-Aponsah:
The 2018 PEFA assessments notes: "AFMIS supports the data integrity, security, accuracy, and completeness. Good practice
measures are in place, including principles of limited and authorized access to information, readonly
access for certain users, and changes to records by creation or modification of data. The access
and changes to record is restricted through provision of passcodes and the system maintains the
user’s log to track the changes made and the time the system was accessed. As a result, audit trails
are included in the existing systems."</t>
        </r>
      </text>
    </comment>
    <comment ref="BR3" authorId="1" shapeId="0" xr:uid="{080D41BE-C8FF-4A65-983A-B580E7BF03C7}">
      <text>
        <r>
          <rPr>
            <sz val="11"/>
            <color theme="1"/>
            <rFont val="Aptos Narrow"/>
            <family val="2"/>
            <scheme val="minor"/>
          </rPr>
          <t>Hubert Nii-Aponsah:
"Afghanistan established a Treasury Single Account in 2004 consisting of a set of
linked designated ofFicial bank accounts."
See: https://www.pefa.org/node/486</t>
        </r>
      </text>
    </comment>
    <comment ref="CQ3" authorId="1" shapeId="0" xr:uid="{459DAB5E-6B46-4229-AE64-B2E999302CCB}">
      <text>
        <r>
          <rPr>
            <sz val="11"/>
            <color theme="1"/>
            <rFont val="Aptos Narrow"/>
            <family val="2"/>
            <scheme val="minor"/>
          </rPr>
          <t>Hubert Nii-Aponsah:
A link between SIGTAS and ASYCUDA was implemented in 2017. See: https://www.pefa.org/node/486</t>
        </r>
      </text>
    </comment>
    <comment ref="DM3" authorId="1" shapeId="0" xr:uid="{00B986DA-16BA-47E2-A82C-030452104CD7}">
      <text>
        <r>
          <rPr>
            <sz val="11"/>
            <color theme="1"/>
            <rFont val="Aptos Narrow"/>
            <family val="2"/>
            <scheme val="minor"/>
          </rPr>
          <t>Hubert Nii-Aponsah:
Payroll system is disconnected. See paragraph 298 at: https://www.pefa.org/node/486</t>
        </r>
      </text>
    </comment>
    <comment ref="DU3" authorId="1" shapeId="0" xr:uid="{891CCCA9-81B8-440E-88A6-036AF1EB8C20}">
      <text>
        <r>
          <rPr>
            <sz val="11"/>
            <color theme="1"/>
            <rFont val="Aptos Narrow"/>
            <family val="2"/>
            <scheme val="minor"/>
          </rPr>
          <t>Hubert Nii-Aponsah:
World Bank supported the Pension department of the Ministory of Labour, Social Welfare to obtain a pension MIS but this is not visible on the website. There are indications that it was facing challenges and was moved to Ministry of Finance.
https://www.worldbank.org/en/news/feature/2018/12/23/effective-automated-
pension-administration-system-eases-payment-for-afghan-pensioners
https://bti-project.org/en/reports/country-report/AFG
There are also non-IT based social programs. The social assistance programs in Afghanistan consists of (i) social welfare programs for children, orphans and very poor families; (ii) disaster relief and assistance; (iii) food for tuberculosis patients program; and (iv) food for education program.</t>
        </r>
      </text>
    </comment>
    <comment ref="HM3" authorId="1" shapeId="0" xr:uid="{FE1C2831-2522-46BD-BA26-8031F811563F}">
      <text>
        <r>
          <rPr>
            <sz val="11"/>
            <color theme="1"/>
            <rFont val="Aptos Narrow"/>
            <family val="2"/>
            <scheme val="minor"/>
          </rPr>
          <t>Hubert Nii-Aponsah:
https://www.aps.gov.af/en/key-objective-roles/</t>
        </r>
      </text>
    </comment>
    <comment ref="HN3" authorId="1" shapeId="0" xr:uid="{80308D30-6A9B-4B66-AE9B-E8A134FCEBE6}">
      <text>
        <r>
          <rPr>
            <sz val="11"/>
            <color theme="1"/>
            <rFont val="Aptos Narrow"/>
            <family val="2"/>
            <scheme val="minor"/>
          </rPr>
          <t>Hubert Nii-Aponsah:
https://www.pefa.org/node/486</t>
        </r>
      </text>
    </comment>
    <comment ref="LP3" authorId="1" shapeId="0" xr:uid="{1924885E-ABD2-414D-B197-E90933DE59F2}">
      <text>
        <r>
          <rPr>
            <sz val="11"/>
            <color theme="1"/>
            <rFont val="Aptos Narrow"/>
            <family val="2"/>
            <scheme val="minor"/>
          </rPr>
          <t>Hubert Nii-Aponsah:
Also worth taking note of the strategies available at: https://mcit.gov.af/en/node/7056</t>
        </r>
      </text>
    </comment>
    <comment ref="OH3" authorId="1" shapeId="0" xr:uid="{137C4253-7977-4F01-B0DA-2EFFF137BDC3}">
      <text>
        <r>
          <rPr>
            <sz val="11"/>
            <color theme="1"/>
            <rFont val="Aptos Narrow"/>
            <family val="2"/>
            <scheme val="minor"/>
          </rPr>
          <t>Hubert Nii-Aponsah:
There are also e-Gov strategies available at: https://mcit.gov.af/en/node/7056</t>
        </r>
      </text>
    </comment>
    <comment ref="OL3" authorId="1" shapeId="0" xr:uid="{D552F3CD-9C9B-490A-826B-E386D1B9867C}">
      <text>
        <r>
          <rPr>
            <sz val="11"/>
            <color theme="1"/>
            <rFont val="Aptos Narrow"/>
            <family val="2"/>
            <scheme val="minor"/>
          </rPr>
          <t>Hubert Nii-Aponsah:
ICT grants provided; specifically, "Grants to ICT collectives and innovative groups in developing specialized ICT programs for general ICT sector registry, networking, small business enhancement (amount between US$5,000 to US$10,000)"</t>
        </r>
      </text>
    </comment>
    <comment ref="E6" authorId="0" shapeId="0" xr:uid="{F8E0C6AE-8CD2-42B6-9210-8C104329881C}">
      <text>
        <r>
          <rPr>
            <b/>
            <sz val="9"/>
            <color indexed="81"/>
            <rFont val="Tahoma"/>
            <family val="2"/>
          </rPr>
          <t>Cem Dener:</t>
        </r>
        <r>
          <rPr>
            <sz val="9"/>
            <color indexed="81"/>
            <rFont val="Tahoma"/>
            <family val="2"/>
          </rPr>
          <t xml:space="preserve">
No specific name yet</t>
        </r>
      </text>
    </comment>
    <comment ref="GB6" authorId="0" shapeId="0" xr:uid="{8E6D8A78-BC70-4A87-A705-C72058AB857B}">
      <text>
        <r>
          <rPr>
            <b/>
            <sz val="9"/>
            <color indexed="81"/>
            <rFont val="Tahoma"/>
            <family val="2"/>
          </rPr>
          <t>Cem Dener:</t>
        </r>
        <r>
          <rPr>
            <sz val="9"/>
            <color indexed="81"/>
            <rFont val="Tahoma"/>
            <family val="2"/>
          </rPr>
          <t xml:space="preserve">
National Agency of Information Society</t>
        </r>
      </text>
    </comment>
    <comment ref="HS6" authorId="0" shapeId="0" xr:uid="{815ABB00-264A-4F42-B749-5CAB7719AE57}">
      <text>
        <r>
          <rPr>
            <b/>
            <sz val="9"/>
            <color indexed="81"/>
            <rFont val="Tahoma"/>
            <family val="2"/>
          </rPr>
          <t>Cem Dener:</t>
        </r>
        <r>
          <rPr>
            <sz val="9"/>
            <color indexed="81"/>
            <rFont val="Tahoma"/>
            <family val="2"/>
          </rPr>
          <t xml:space="preserve">
https://e-albania.al/eAlbaniaServices/Packages.aspx?lvl=2&amp;path_code=5028&amp;cat_id=5028</t>
        </r>
      </text>
    </comment>
    <comment ref="LO6" authorId="0" shapeId="0" xr:uid="{964641F0-E703-4D8B-AC46-19DE9A77D02A}">
      <text>
        <r>
          <rPr>
            <b/>
            <sz val="9"/>
            <color indexed="81"/>
            <rFont val="Tahoma"/>
            <family val="2"/>
          </rPr>
          <t>Cem Dener:</t>
        </r>
        <r>
          <rPr>
            <sz val="9"/>
            <color indexed="81"/>
            <rFont val="Tahoma"/>
            <family val="2"/>
          </rPr>
          <t xml:space="preserve">
2 ?
New strategy published</t>
        </r>
      </text>
    </comment>
    <comment ref="HK7" authorId="0" shapeId="0" xr:uid="{D97CC054-FC66-477A-A2EC-3A20D83145C6}">
      <text>
        <r>
          <rPr>
            <b/>
            <sz val="9"/>
            <color indexed="81"/>
            <rFont val="Tahoma"/>
            <family val="2"/>
          </rPr>
          <t>Cem Dener:</t>
        </r>
        <r>
          <rPr>
            <sz val="9"/>
            <color indexed="81"/>
            <rFont val="Tahoma"/>
            <family val="2"/>
          </rPr>
          <t xml:space="preserve">
https://e-albania.al/Pages/MyPayments.aspx        https://e-albania.al/eAlbaniaServices/UseService.aspx?service_code=13691 https://e-albania.al/eAlbaniaServices/UseService.aspx?service_code=13521 https://e-albania.al/eAlbaniaServices/UseService.aspx?service_code=13833 https://e-albania.al/eAlbaniaServices/UseService.aspx?service_code=13827 https://e-albania.al/eAlbaniaServices/UseService.aspx?service_code=13847 https://e-albania.al/eAlbaniaServices/UseService.aspx?service_code=13846 https://e-albania.al/eAlbaniaServices/UseService.aspx?service_code=13831 https://e-albania.al/eAlbaniaServices/UseService.aspx?service_code=13828 https://e-albania.al/eAlbaniaServices/UseService.aspx?service_code=13830 https://e-albania.al/eAlbaniaServices/UseService.aspx?service_code=13826 https://e-albania.al/eAlbaniaServices/UseService.aspx?service_code=13832 https://e-albania.al/eAlbaniaServices/UseService.aspx?service_code=13834 https://e-albania.al/eAlbaniaServices/UseService.aspx?service_code=13829 https://e-albania.al/eAlbaniaServices/UseService.aspx?service_code=12427 https://e-albania.al/eAlbaniaServices/UseService.aspx?service_code=12426 https://e-albania.al/eAlbaniaServices/UseService.aspx?service_code=12428 https://e-albania.al/eAlbaniaServices/UseService.aspx?service_code=13849 https://e-albania.al/eAlbaniaServices/UseService.aspx?service_code=16407 https://e-albania.al/eAlbaniaServices/UseService.aspx?service_code=6093 https://e-albania.al/eAlbaniaServices/UseService.aspx?service_code=13278 https://e-albania.al/eAlbaniaServices/UseService.aspx?service_code=13279</t>
        </r>
      </text>
    </comment>
    <comment ref="JW7" authorId="0" shapeId="0" xr:uid="{B6BB3024-0633-4D52-BB2F-E2127EB343F9}">
      <text>
        <r>
          <rPr>
            <b/>
            <sz val="9"/>
            <color indexed="81"/>
            <rFont val="Tahoma"/>
            <family val="2"/>
          </rPr>
          <t>Cem Dener:</t>
        </r>
        <r>
          <rPr>
            <sz val="9"/>
            <color indexed="81"/>
            <rFont val="Tahoma"/>
            <family val="2"/>
          </rPr>
          <t xml:space="preserve">
</t>
        </r>
      </text>
    </comment>
    <comment ref="LN7" authorId="0" shapeId="0" xr:uid="{F845DE94-C435-4FFE-90AB-3FC964B83BC7}">
      <text>
        <r>
          <rPr>
            <b/>
            <sz val="9"/>
            <color indexed="81"/>
            <rFont val="Tahoma"/>
            <family val="2"/>
          </rPr>
          <t>Cem Dener:</t>
        </r>
        <r>
          <rPr>
            <sz val="9"/>
            <color indexed="81"/>
            <rFont val="Tahoma"/>
            <family val="2"/>
          </rPr>
          <t xml:space="preserve">
https://akshi.gov.al/wp-content/uploads/2023/07/Ligji-Nr.-43-Per-Qeverisjen-Elektronike.pdf ;   https://www.qbz.gov.al/eli/vendim/2025/04/17/216/f2a0c04e-9b93-458e-b75b-482a6b6aa516 ;</t>
        </r>
      </text>
    </comment>
    <comment ref="ME7" authorId="0" shapeId="0" xr:uid="{99E01010-4482-4F8F-9BA1-4AD889F5D77D}">
      <text>
        <r>
          <rPr>
            <b/>
            <sz val="9"/>
            <color indexed="81"/>
            <rFont val="Tahoma"/>
            <family val="2"/>
          </rPr>
          <t>Cem Dener:</t>
        </r>
        <r>
          <rPr>
            <sz val="9"/>
            <color indexed="81"/>
            <rFont val="Tahoma"/>
            <family val="2"/>
          </rPr>
          <t xml:space="preserve">
https://idp.al/en/reuse-of-public-information/ </t>
        </r>
      </text>
    </comment>
    <comment ref="MJ7" authorId="0" shapeId="0" xr:uid="{430F869D-2C7F-4A44-834B-75843DE6CA3A}">
      <text>
        <r>
          <rPr>
            <b/>
            <sz val="9"/>
            <color indexed="81"/>
            <rFont val="Tahoma"/>
            <family val="2"/>
          </rPr>
          <t>Cem Dener:</t>
        </r>
        <r>
          <rPr>
            <sz val="9"/>
            <color indexed="81"/>
            <rFont val="Tahoma"/>
            <family val="2"/>
          </rPr>
          <t xml:space="preserve">
https://idp.al/en/annual-reports/ </t>
        </r>
      </text>
    </comment>
    <comment ref="OE7" authorId="0" shapeId="0" xr:uid="{5889F903-95A6-41C8-97FE-B4A9AA2ADBB1}">
      <text>
        <r>
          <rPr>
            <b/>
            <sz val="9"/>
            <color indexed="81"/>
            <rFont val="Tahoma"/>
            <family val="2"/>
          </rPr>
          <t>Cem Dener:</t>
        </r>
        <r>
          <rPr>
            <sz val="9"/>
            <color indexed="81"/>
            <rFont val="Tahoma"/>
            <family val="2"/>
          </rPr>
          <t xml:space="preserve">
https://aspa.gov.al/</t>
        </r>
      </text>
    </comment>
    <comment ref="OH7" authorId="0" shapeId="0" xr:uid="{556A023F-2381-42B5-873F-8FF13584E007}">
      <text>
        <r>
          <rPr>
            <b/>
            <sz val="9"/>
            <color indexed="81"/>
            <rFont val="Tahoma"/>
            <family val="2"/>
          </rPr>
          <t>Cem Dener:</t>
        </r>
        <r>
          <rPr>
            <sz val="9"/>
            <color indexed="81"/>
            <rFont val="Tahoma"/>
            <family val="2"/>
          </rPr>
          <t xml:space="preserve">
https://qbz.gov.al/eli/vendim/2022/06/01/370/8fd7b0cf-6848-431f-8bcb-5d08d16deaa7</t>
        </r>
      </text>
    </comment>
    <comment ref="OL7" authorId="0" shapeId="0" xr:uid="{2D4B9172-B28C-4828-B15E-47210F73DCA7}">
      <text>
        <r>
          <rPr>
            <b/>
            <sz val="9"/>
            <color indexed="81"/>
            <rFont val="Tahoma"/>
            <family val="2"/>
          </rPr>
          <t>Cem Dener:</t>
        </r>
        <r>
          <rPr>
            <sz val="9"/>
            <color indexed="81"/>
            <rFont val="Tahoma"/>
            <family val="2"/>
          </rPr>
          <t xml:space="preserve">
https://s3albania.org/ ;  https://nasri.gov.al/;  https://startupalbania.al/; https://meki.gov.al/ ; https://www.aie-albania.tech/ </t>
        </r>
      </text>
    </comment>
    <comment ref="N9" authorId="0" shapeId="0" xr:uid="{AA15206B-417B-4CB6-BAB3-29CBC1751FFA}">
      <text>
        <r>
          <rPr>
            <b/>
            <sz val="9"/>
            <color indexed="81"/>
            <rFont val="Tahoma"/>
            <family val="2"/>
          </rPr>
          <t>Cem Dener:</t>
        </r>
        <r>
          <rPr>
            <sz val="9"/>
            <color indexed="81"/>
            <rFont val="Tahoma"/>
            <family val="2"/>
          </rPr>
          <t xml:space="preserve">
1 ?</t>
        </r>
      </text>
    </comment>
    <comment ref="CX9" authorId="0" shapeId="0" xr:uid="{3A01C19C-E363-4A16-9754-10DC5C47A841}">
      <text>
        <r>
          <rPr>
            <b/>
            <sz val="9"/>
            <color indexed="81"/>
            <rFont val="Tahoma"/>
            <family val="2"/>
          </rPr>
          <t>Cem Dener:</t>
        </r>
        <r>
          <rPr>
            <sz val="9"/>
            <color indexed="81"/>
            <rFont val="Tahoma"/>
            <family val="2"/>
          </rPr>
          <t xml:space="preserve">
http://sirh.dgfp.gov.dz/SIRH/  (intranet)</t>
        </r>
      </text>
    </comment>
    <comment ref="EC9" authorId="0" shapeId="0" xr:uid="{2322D59A-FD22-435F-8E39-A64330BD67A2}">
      <text>
        <r>
          <rPr>
            <b/>
            <sz val="9"/>
            <color indexed="81"/>
            <rFont val="Tahoma"/>
            <family val="2"/>
          </rPr>
          <t>Cem Dener:</t>
        </r>
        <r>
          <rPr>
            <sz val="9"/>
            <color indexed="81"/>
            <rFont val="Tahoma"/>
            <family val="2"/>
          </rPr>
          <t xml:space="preserve">
100 % pour la CNAS et CNR. 99% pour la CASNOS.            </t>
        </r>
      </text>
    </comment>
    <comment ref="FD9" authorId="0" shapeId="0" xr:uid="{AAB49919-30C5-4612-A0FF-1A44659C4C7B}">
      <text>
        <r>
          <rPr>
            <b/>
            <sz val="9"/>
            <color indexed="81"/>
            <rFont val="Tahoma"/>
            <family val="2"/>
          </rPr>
          <t>Cem Dener:</t>
        </r>
        <r>
          <rPr>
            <sz val="9"/>
            <color indexed="81"/>
            <rFont val="Tahoma"/>
            <family val="2"/>
          </rPr>
          <t xml:space="preserve">
Answer = 1 but it appears that there is no PIMS platfom in use yet. No info on system.</t>
        </r>
      </text>
    </comment>
    <comment ref="FE9" authorId="0" shapeId="0" xr:uid="{E5DCC8A9-840D-4543-BE78-89D94C28771D}">
      <text>
        <r>
          <rPr>
            <b/>
            <sz val="9"/>
            <color indexed="81"/>
            <rFont val="Tahoma"/>
            <family val="2"/>
          </rPr>
          <t>Cem Dener:</t>
        </r>
        <r>
          <rPr>
            <sz val="9"/>
            <color indexed="81"/>
            <rFont val="Tahoma"/>
            <family val="2"/>
          </rPr>
          <t xml:space="preserve">
System name?</t>
        </r>
      </text>
    </comment>
    <comment ref="FF9" authorId="0" shapeId="0" xr:uid="{E9E7380C-77BA-4AA2-BA3A-BE26701BFDDB}">
      <text>
        <r>
          <rPr>
            <b/>
            <sz val="9"/>
            <color indexed="81"/>
            <rFont val="Tahoma"/>
            <family val="2"/>
          </rPr>
          <t>Cem Dener:</t>
        </r>
        <r>
          <rPr>
            <sz val="9"/>
            <color indexed="81"/>
            <rFont val="Tahoma"/>
            <family val="2"/>
          </rPr>
          <t xml:space="preserve">
System info URL ?</t>
        </r>
      </text>
    </comment>
    <comment ref="FG9" authorId="0" shapeId="0" xr:uid="{116142F9-6C5F-438B-A4A3-968BFA0C3B02}">
      <text>
        <r>
          <rPr>
            <b/>
            <sz val="9"/>
            <color indexed="81"/>
            <rFont val="Tahoma"/>
            <family val="2"/>
          </rPr>
          <t>Cem Dener:</t>
        </r>
        <r>
          <rPr>
            <sz val="9"/>
            <color indexed="81"/>
            <rFont val="Tahoma"/>
            <family val="2"/>
          </rPr>
          <t xml:space="preserve">
2022</t>
        </r>
      </text>
    </comment>
    <comment ref="FH9" authorId="0" shapeId="0" xr:uid="{7419139F-F1D3-452A-B2F1-E0DD2C16A29F}">
      <text>
        <r>
          <rPr>
            <b/>
            <sz val="9"/>
            <color indexed="81"/>
            <rFont val="Tahoma"/>
            <family val="2"/>
          </rPr>
          <t>Cem Dener:</t>
        </r>
        <r>
          <rPr>
            <sz val="9"/>
            <color indexed="81"/>
            <rFont val="Tahoma"/>
            <family val="2"/>
          </rPr>
          <t xml:space="preserve">
1</t>
        </r>
      </text>
    </comment>
    <comment ref="FI9" authorId="0" shapeId="0" xr:uid="{94CD51EB-6BDC-4CFE-BBC3-EBBA62FF33DA}">
      <text>
        <r>
          <rPr>
            <b/>
            <sz val="9"/>
            <color indexed="81"/>
            <rFont val="Tahoma"/>
            <family val="2"/>
          </rPr>
          <t>Cem Dener:</t>
        </r>
        <r>
          <rPr>
            <sz val="9"/>
            <color indexed="81"/>
            <rFont val="Tahoma"/>
            <family val="2"/>
          </rPr>
          <t xml:space="preserve">
3</t>
        </r>
      </text>
    </comment>
    <comment ref="FJ9" authorId="0" shapeId="0" xr:uid="{5656BDAC-639B-4858-A00F-F69F83105CC4}">
      <text>
        <r>
          <rPr>
            <b/>
            <sz val="9"/>
            <color indexed="81"/>
            <rFont val="Tahoma"/>
            <family val="2"/>
          </rPr>
          <t>Cem Dener:</t>
        </r>
        <r>
          <rPr>
            <sz val="9"/>
            <color indexed="81"/>
            <rFont val="Tahoma"/>
            <family val="2"/>
          </rPr>
          <t xml:space="preserve">
1</t>
        </r>
      </text>
    </comment>
    <comment ref="GI9" authorId="0" shapeId="0" xr:uid="{3FED9827-D2BE-45F1-ACC0-D0CD596EA6C4}">
      <text>
        <r>
          <rPr>
            <b/>
            <sz val="9"/>
            <color indexed="81"/>
            <rFont val="Tahoma"/>
            <family val="2"/>
          </rPr>
          <t>Cem Dener:</t>
        </r>
        <r>
          <rPr>
            <sz val="9"/>
            <color indexed="81"/>
            <rFont val="Tahoma"/>
            <family val="2"/>
          </rPr>
          <t xml:space="preserve">
Multiple service portals of MDAs.
URL inaccessible &gt;
https://prestations.interieur.gov.dz/guichet/LOGIN </t>
        </r>
      </text>
    </comment>
    <comment ref="IK9" authorId="0" shapeId="0" xr:uid="{DB660059-C176-4F93-9AB8-CD08FE63B94E}">
      <text>
        <r>
          <rPr>
            <b/>
            <sz val="9"/>
            <color indexed="81"/>
            <rFont val="Tahoma"/>
            <family val="2"/>
          </rPr>
          <t>Cem Dener:</t>
        </r>
        <r>
          <rPr>
            <sz val="9"/>
            <color indexed="81"/>
            <rFont val="Tahoma"/>
            <family val="2"/>
          </rPr>
          <t xml:space="preserve">
https://wassitonline.anem.dz/</t>
        </r>
      </text>
    </comment>
    <comment ref="LP9" authorId="0" shapeId="0" xr:uid="{F488FB22-01C1-4D5C-93A5-3DCF97EC060B}">
      <text>
        <r>
          <rPr>
            <b/>
            <sz val="9"/>
            <color indexed="81"/>
            <rFont val="Tahoma"/>
            <family val="2"/>
          </rPr>
          <t>Cem Dener:</t>
        </r>
        <r>
          <rPr>
            <sz val="9"/>
            <color indexed="81"/>
            <rFont val="Tahoma"/>
            <family val="2"/>
          </rPr>
          <t xml:space="preserve">
Not published </t>
        </r>
      </text>
    </comment>
    <comment ref="LV9" authorId="0" shapeId="0" xr:uid="{51DB619C-07BF-44EA-8496-98DB3AFAD6CD}">
      <text>
        <r>
          <rPr>
            <b/>
            <sz val="9"/>
            <color indexed="81"/>
            <rFont val="Tahoma"/>
            <family val="2"/>
          </rPr>
          <t>Cem Dener:</t>
        </r>
        <r>
          <rPr>
            <sz val="9"/>
            <color indexed="81"/>
            <rFont val="Tahoma"/>
            <family val="2"/>
          </rPr>
          <t xml:space="preserve">
Not published </t>
        </r>
      </text>
    </comment>
    <comment ref="MM9" authorId="0" shapeId="0" xr:uid="{09C493F6-46CE-4DBC-9E75-8EA937C74E2F}">
      <text>
        <r>
          <rPr>
            <b/>
            <sz val="9"/>
            <color indexed="81"/>
            <rFont val="Tahoma"/>
            <family val="2"/>
          </rPr>
          <t>Cem Dener:</t>
        </r>
        <r>
          <rPr>
            <sz val="9"/>
            <color indexed="81"/>
            <rFont val="Tahoma"/>
            <family val="2"/>
          </rPr>
          <t xml:space="preserve">
URL inaccessible &gt;
https://www.joradp.dz/FTP/JO-FRANCAIS/2018/F2018034.pdf (JO n°34/2018)  </t>
        </r>
      </text>
    </comment>
    <comment ref="OS9" authorId="0" shapeId="0" xr:uid="{35A95C37-9630-4B14-BE6D-A954A0DD1D3F}">
      <text>
        <r>
          <rPr>
            <b/>
            <sz val="9"/>
            <color indexed="81"/>
            <rFont val="Tahoma"/>
            <family val="2"/>
          </rPr>
          <t>Cem Dener:</t>
        </r>
        <r>
          <rPr>
            <sz val="9"/>
            <color indexed="81"/>
            <rFont val="Tahoma"/>
            <family val="2"/>
          </rPr>
          <t xml:space="preserve">
Projet en cours</t>
        </r>
      </text>
    </comment>
    <comment ref="LE10" authorId="0" shapeId="0" xr:uid="{8AF9B3FC-17D1-418E-8523-9B45C0F1D29C}">
      <text>
        <r>
          <rPr>
            <b/>
            <sz val="9"/>
            <color indexed="81"/>
            <rFont val="Tahoma"/>
            <family val="2"/>
          </rPr>
          <t>Cem Dener:</t>
        </r>
        <r>
          <rPr>
            <sz val="9"/>
            <color indexed="81"/>
            <rFont val="Tahoma"/>
            <family val="2"/>
          </rPr>
          <t xml:space="preserve">
Based on the clarifications, responsible for data governance as well</t>
        </r>
      </text>
    </comment>
    <comment ref="DT12" authorId="2" shapeId="0" xr:uid="{B0F03E16-4F9F-4739-8B1F-CCB87384E9BC}">
      <text>
        <r>
          <rPr>
            <b/>
            <sz val="9"/>
            <color indexed="81"/>
            <rFont val="Tahoma"/>
            <family val="2"/>
          </rPr>
          <t>Gustavo Alonso Zanabria Gainza:</t>
        </r>
        <r>
          <rPr>
            <sz val="9"/>
            <color indexed="81"/>
            <rFont val="Tahoma"/>
            <family val="2"/>
          </rPr>
          <t xml:space="preserve">
source: https://www.google.com/search?q=sistema+de+seguretat+social+%2B+Andorra&amp;rlz=1C1GCEB_enUS893US893&amp;oq=sistema+de+seguretat+social+%2B+Andorra&amp;aqs=chrome..69i57j0i22i30.822j0j7&amp;sourceid=chrome&amp;ie=UTF-8</t>
        </r>
      </text>
    </comment>
    <comment ref="HB12" authorId="2" shapeId="0" xr:uid="{2BE9B590-564A-4BD1-99AE-1B959DE8EBB9}">
      <text>
        <r>
          <rPr>
            <b/>
            <sz val="9"/>
            <color indexed="81"/>
            <rFont val="Tahoma"/>
            <family val="2"/>
          </rPr>
          <t>Gustavo Alonso Zanabria Gainza:</t>
        </r>
        <r>
          <rPr>
            <sz val="9"/>
            <color indexed="81"/>
            <rFont val="Tahoma"/>
            <family val="2"/>
          </rPr>
          <t xml:space="preserve">
It is a better source that there is e-filing in Andorra </t>
        </r>
      </text>
    </comment>
    <comment ref="LO12" authorId="0" shapeId="0" xr:uid="{098E8584-D25D-4BE1-9DDD-AC11133579A9}">
      <text>
        <r>
          <rPr>
            <b/>
            <sz val="9"/>
            <color indexed="81"/>
            <rFont val="Tahoma"/>
            <family val="2"/>
          </rPr>
          <t>Cem Dener:</t>
        </r>
        <r>
          <rPr>
            <sz val="9"/>
            <color indexed="81"/>
            <rFont val="Tahoma"/>
            <family val="2"/>
          </rPr>
          <t xml:space="preserve">
3 ?
No new/updated strategy yet</t>
        </r>
      </text>
    </comment>
    <comment ref="FF15" authorId="0" shapeId="0" xr:uid="{0143B94D-36B7-4627-BD16-DFE0E56F909B}">
      <text>
        <r>
          <rPr>
            <b/>
            <sz val="9"/>
            <color indexed="81"/>
            <rFont val="Tahoma"/>
            <family val="2"/>
          </rPr>
          <t>Cem Dener:</t>
        </r>
        <r>
          <rPr>
            <sz val="9"/>
            <color indexed="81"/>
            <rFont val="Tahoma"/>
            <family val="2"/>
          </rPr>
          <t xml:space="preserve">
https://www.minfin.gov.ao/PortalMinfin/#!/financas-publicas/programa-de-investimento-publico</t>
        </r>
      </text>
    </comment>
    <comment ref="HS15" authorId="0" shapeId="0" xr:uid="{86C11D79-1947-4F89-B855-F5EC0AC45727}">
      <text>
        <r>
          <rPr>
            <b/>
            <sz val="9"/>
            <color indexed="81"/>
            <rFont val="Tahoma"/>
            <family val="2"/>
          </rPr>
          <t>Cem Dener:</t>
        </r>
        <r>
          <rPr>
            <sz val="9"/>
            <color indexed="81"/>
            <rFont val="Tahoma"/>
            <family val="2"/>
          </rPr>
          <t xml:space="preserve">
https://agt.minfin.gov.ao/</t>
        </r>
      </text>
    </comment>
    <comment ref="LO15" authorId="0" shapeId="0" xr:uid="{860CAA01-A326-44CF-B058-20ADFB574DF2}">
      <text>
        <r>
          <rPr>
            <b/>
            <sz val="9"/>
            <color indexed="81"/>
            <rFont val="Tahoma"/>
            <family val="2"/>
          </rPr>
          <t>Cem Dener:</t>
        </r>
        <r>
          <rPr>
            <sz val="9"/>
            <color indexed="81"/>
            <rFont val="Tahoma"/>
            <family val="2"/>
          </rPr>
          <t xml:space="preserve">
2 ?</t>
        </r>
      </text>
    </comment>
    <comment ref="AM16" authorId="0" shapeId="0" xr:uid="{3C43BD36-E4AE-44BA-B295-A173676E8405}">
      <text>
        <r>
          <rPr>
            <b/>
            <sz val="9"/>
            <color indexed="81"/>
            <rFont val="Tahoma"/>
            <family val="2"/>
          </rPr>
          <t>Cem Dener:</t>
        </r>
        <r>
          <rPr>
            <sz val="9"/>
            <color indexed="81"/>
            <rFont val="Tahoma"/>
            <family val="2"/>
          </rPr>
          <t xml:space="preserve">
Complementary doc provided</t>
        </r>
      </text>
    </comment>
    <comment ref="AV16" authorId="0" shapeId="0" xr:uid="{4B47AF4B-F187-46BA-A2E5-541EBFC4DE6E}">
      <text>
        <r>
          <rPr>
            <b/>
            <sz val="9"/>
            <color indexed="81"/>
            <rFont val="Tahoma"/>
            <family val="2"/>
          </rPr>
          <t>Cem Dener:</t>
        </r>
        <r>
          <rPr>
            <sz val="9"/>
            <color indexed="81"/>
            <rFont val="Tahoma"/>
            <family val="2"/>
          </rPr>
          <t xml:space="preserve">
Complementary image provided</t>
        </r>
      </text>
    </comment>
    <comment ref="FF16" authorId="0" shapeId="0" xr:uid="{1FDACBC7-700F-44CC-BB6A-63A55DF6D4B8}">
      <text>
        <r>
          <rPr>
            <b/>
            <sz val="9"/>
            <color indexed="81"/>
            <rFont val="Tahoma"/>
            <family val="2"/>
          </rPr>
          <t>Cem Dener:</t>
        </r>
        <r>
          <rPr>
            <sz val="9"/>
            <color indexed="81"/>
            <rFont val="Tahoma"/>
            <family val="2"/>
          </rPr>
          <t xml:space="preserve">
Decree: https://lex.ao/docs/presidente-da-republica/2025/decreto-presidencial-n-o-42-25-de-17-de-fevereiro/#regras-de-execu%C3%A7%C3%A3o-do-or%C3%A7amento-geral-do-estado-para-o-exerc%C3%ADcio-econ%C3%B3mico-de-2025</t>
        </r>
      </text>
    </comment>
    <comment ref="GQ16" authorId="0" shapeId="0" xr:uid="{EB5B5AC3-E074-4762-B082-C0F9C2160BD9}">
      <text>
        <r>
          <rPr>
            <b/>
            <sz val="9"/>
            <color indexed="81"/>
            <rFont val="Tahoma"/>
            <family val="2"/>
          </rPr>
          <t>Cem Dener:</t>
        </r>
        <r>
          <rPr>
            <sz val="9"/>
            <color indexed="81"/>
            <rFont val="Tahoma"/>
            <family val="2"/>
          </rPr>
          <t xml:space="preserve">
https://www.sepe.gov.ao/ao/consulta-publica-do-concurso-de-admissao/;  https://www.enapp.gov.ao/wp-content/uploads/2025/04/GUIA-DE-INSCRICAO-NO-CONCURSOS-PUBLICOS-ENAPP.pdf;  https://www.maptss.gov.ao/2025/04/23/prazos-estabelecidos-dos-candidatos/;  https://angoemprego.com/concursos-publicos-em-angola/#google_vignette</t>
        </r>
      </text>
    </comment>
    <comment ref="LT16" authorId="0" shapeId="0" xr:uid="{2D5B8BC6-D7BD-49F8-8164-DD6E279B1DDB}">
      <text>
        <r>
          <rPr>
            <b/>
            <sz val="9"/>
            <color indexed="81"/>
            <rFont val="Tahoma"/>
            <family val="2"/>
          </rPr>
          <t>Cem Dener:</t>
        </r>
        <r>
          <rPr>
            <sz val="9"/>
            <color indexed="81"/>
            <rFont val="Tahoma"/>
            <family val="2"/>
          </rPr>
          <t xml:space="preserve">
https://angolex.com/paginas/despachos/actualiza-a-composicao-da-comissao-interminesterial-para-a-reforma-do-estado-283a-24a.html;  https://governo.gov.ao/noticias/1347/tecnologia/projecto-de-aceleracao-digital/iniciativa-perspectiva-uma-angola-totalmente-digitalizada</t>
        </r>
      </text>
    </comment>
    <comment ref="MC16" authorId="0" shapeId="0" xr:uid="{4B71E641-360C-4DAD-962F-3BF2CC6D00AE}">
      <text>
        <r>
          <rPr>
            <b/>
            <sz val="9"/>
            <color indexed="81"/>
            <rFont val="Tahoma"/>
            <family val="2"/>
          </rPr>
          <t>Cem Dener:</t>
        </r>
        <r>
          <rPr>
            <sz val="9"/>
            <color indexed="81"/>
            <rFont val="Tahoma"/>
            <family val="2"/>
          </rPr>
          <t xml:space="preserve">
https://governo.gov.ao/noticias/1017/governo/titulo-do-veiculo/novo-documento-entra-em-vigor-sexta-feira#:~:text=Um%20novo%20documento%20para%20identifica%C3%A7%C3%A3o%20do%20autom%C3%B3vel%20e,Presidente%20da%20Rep%C3%BAblica%2C%20Ad%C3%A3o%20de%20Almeida%2C%20em%20Luanda.; Decreto Presidencial n.º 195/22 de 22 de julho | Direito Angolano: Acesso Fácil e Gratuito com o LEX.AO</t>
        </r>
      </text>
    </comment>
    <comment ref="NI16" authorId="0" shapeId="0" xr:uid="{EDE36138-63F4-45F1-83ED-8B14FB9B17D7}">
      <text>
        <r>
          <rPr>
            <b/>
            <sz val="9"/>
            <color indexed="81"/>
            <rFont val="Tahoma"/>
            <family val="2"/>
          </rPr>
          <t>Cem Dener:</t>
        </r>
        <r>
          <rPr>
            <sz val="9"/>
            <color indexed="81"/>
            <rFont val="Tahoma"/>
            <family val="2"/>
          </rPr>
          <t xml:space="preserve">
'https://www.lexlink.eu/codigo/angola/191/novas-tecnologias-e-comunicacao-social/por-tema;  https://ima.gov.ao/fotos/frontend_4/editor2/PEIMA27_final.pdf</t>
        </r>
      </text>
    </comment>
    <comment ref="W18" authorId="0" shapeId="0" xr:uid="{82491FF6-3361-43D3-BFA3-6FEF3C4A4770}">
      <text>
        <r>
          <rPr>
            <b/>
            <sz val="9"/>
            <color indexed="81"/>
            <rFont val="Tahoma"/>
            <family val="2"/>
          </rPr>
          <t>Cem Dener:</t>
        </r>
        <r>
          <rPr>
            <sz val="9"/>
            <color indexed="81"/>
            <rFont val="Tahoma"/>
            <family val="2"/>
          </rPr>
          <t xml:space="preserve">
3</t>
        </r>
      </text>
    </comment>
    <comment ref="X18" authorId="0" shapeId="0" xr:uid="{0B41F4C8-B60F-484F-BC6F-F717DA45D9E5}">
      <text>
        <r>
          <rPr>
            <b/>
            <sz val="9"/>
            <color indexed="81"/>
            <rFont val="Tahoma"/>
            <family val="2"/>
          </rPr>
          <t>Cem Dener:</t>
        </r>
        <r>
          <rPr>
            <sz val="9"/>
            <color indexed="81"/>
            <rFont val="Tahoma"/>
            <family val="2"/>
          </rPr>
          <t xml:space="preserve">
3</t>
        </r>
      </text>
    </comment>
    <comment ref="CD18" authorId="0" shapeId="0" xr:uid="{3034C313-81D9-42D1-B7BB-0D9ADE08E008}">
      <text>
        <r>
          <rPr>
            <b/>
            <sz val="9"/>
            <color indexed="81"/>
            <rFont val="Tahoma"/>
            <family val="2"/>
          </rPr>
          <t>Cem Dener:</t>
        </r>
        <r>
          <rPr>
            <sz val="9"/>
            <color indexed="81"/>
            <rFont val="Tahoma"/>
            <family val="2"/>
          </rPr>
          <t xml:space="preserve">
System modernization initiated in 2021</t>
        </r>
      </text>
    </comment>
    <comment ref="HK18" authorId="0" shapeId="0" xr:uid="{2E78EE54-0C1C-47FD-BC77-D1DD12AADA02}">
      <text>
        <r>
          <rPr>
            <b/>
            <sz val="9"/>
            <color indexed="81"/>
            <rFont val="Tahoma"/>
            <family val="2"/>
          </rPr>
          <t>Cem Dener:</t>
        </r>
        <r>
          <rPr>
            <sz val="9"/>
            <color indexed="81"/>
            <rFont val="Tahoma"/>
            <family val="2"/>
          </rPr>
          <t xml:space="preserve">
Implementation in progress</t>
        </r>
      </text>
    </comment>
    <comment ref="IL18" authorId="0" shapeId="0" xr:uid="{6FDD4DE5-459B-451A-B298-076D84543BAA}">
      <text>
        <r>
          <rPr>
            <b/>
            <sz val="9"/>
            <color indexed="81"/>
            <rFont val="Tahoma"/>
            <family val="2"/>
          </rPr>
          <t>Cem Dener:</t>
        </r>
        <r>
          <rPr>
            <sz val="9"/>
            <color indexed="81"/>
            <rFont val="Tahoma"/>
            <family val="2"/>
          </rPr>
          <t xml:space="preserve">
2</t>
        </r>
      </text>
    </comment>
    <comment ref="IM18" authorId="0" shapeId="0" xr:uid="{20CFE5D7-C515-4C6F-A149-A2D291C7FB85}">
      <text>
        <r>
          <rPr>
            <b/>
            <sz val="9"/>
            <color indexed="81"/>
            <rFont val="Tahoma"/>
            <family val="2"/>
          </rPr>
          <t>Cem Dener:</t>
        </r>
        <r>
          <rPr>
            <sz val="9"/>
            <color indexed="81"/>
            <rFont val="Tahoma"/>
            <family val="2"/>
          </rPr>
          <t xml:space="preserve">
1</t>
        </r>
      </text>
    </comment>
    <comment ref="IO18" authorId="0" shapeId="0" xr:uid="{1091AEAC-02FF-42A0-B21A-1276C3608CCF}">
      <text>
        <r>
          <rPr>
            <b/>
            <sz val="9"/>
            <color indexed="81"/>
            <rFont val="Tahoma"/>
            <family val="2"/>
          </rPr>
          <t>Cem Dener:</t>
        </r>
        <r>
          <rPr>
            <sz val="9"/>
            <color indexed="81"/>
            <rFont val="Tahoma"/>
            <family val="2"/>
          </rPr>
          <t xml:space="preserve">
1</t>
        </r>
      </text>
    </comment>
    <comment ref="GH19" authorId="0" shapeId="0" xr:uid="{11E36804-1B7A-44E1-8AA3-22564B29F251}">
      <text>
        <r>
          <rPr>
            <b/>
            <sz val="9"/>
            <color indexed="81"/>
            <rFont val="Tahoma"/>
            <family val="2"/>
          </rPr>
          <t>Cem Dener:</t>
        </r>
        <r>
          <rPr>
            <sz val="9"/>
            <color indexed="81"/>
            <rFont val="Tahoma"/>
            <family val="2"/>
          </rPr>
          <t xml:space="preserve">
Should be 1 (only information about two services)</t>
        </r>
      </text>
    </comment>
    <comment ref="CX21" authorId="0" shapeId="0" xr:uid="{C8E891BD-C7F2-428D-BACB-B83D750524B5}">
      <text>
        <r>
          <rPr>
            <b/>
            <sz val="9"/>
            <color indexed="81"/>
            <rFont val="Tahoma"/>
            <family val="2"/>
          </rPr>
          <t>Cem Dener:</t>
        </r>
        <r>
          <rPr>
            <sz val="9"/>
            <color indexed="81"/>
            <rFont val="Tahoma"/>
            <family val="2"/>
          </rPr>
          <t xml:space="preserve">
https://sarha.agn.gov.ar/ 
https://www.opensolutions.com.ar/sarha</t>
        </r>
      </text>
    </comment>
    <comment ref="GB21" authorId="0" shapeId="0" xr:uid="{6B211F9F-39B8-4690-ADBD-BC41F10AD6A1}">
      <text>
        <r>
          <rPr>
            <b/>
            <sz val="9"/>
            <color indexed="81"/>
            <rFont val="Tahoma"/>
            <family val="2"/>
          </rPr>
          <t>Cem Dener:</t>
        </r>
        <r>
          <rPr>
            <sz val="9"/>
            <color indexed="81"/>
            <rFont val="Tahoma"/>
            <family val="2"/>
          </rPr>
          <t xml:space="preserve">
Secretaría de Innovación Pública</t>
        </r>
      </text>
    </comment>
    <comment ref="IZ21" authorId="0" shapeId="0" xr:uid="{C327BACF-EC2D-4959-852C-9091EE99A9C4}">
      <text>
        <r>
          <rPr>
            <b/>
            <sz val="9"/>
            <color indexed="81"/>
            <rFont val="Tahoma"/>
            <family val="2"/>
          </rPr>
          <t>Cem Dener:</t>
        </r>
        <r>
          <rPr>
            <sz val="9"/>
            <color indexed="81"/>
            <rFont val="Tahoma"/>
            <family val="2"/>
          </rPr>
          <t xml:space="preserve">
URL inaccessible &gt; 
https://www.argentina.gob.ar/jefatura/innovacion-publica/gobiernoabierto  </t>
        </r>
      </text>
    </comment>
    <comment ref="LO21" authorId="0" shapeId="0" xr:uid="{52C4C813-921B-4C81-8072-5C191D4DD44D}">
      <text>
        <r>
          <rPr>
            <b/>
            <sz val="9"/>
            <color indexed="81"/>
            <rFont val="Tahoma"/>
            <family val="2"/>
          </rPr>
          <t>Cem Dener:</t>
        </r>
        <r>
          <rPr>
            <sz val="9"/>
            <color indexed="81"/>
            <rFont val="Tahoma"/>
            <family val="2"/>
          </rPr>
          <t xml:space="preserve">
3 ?
No new/updated strategy yet</t>
        </r>
      </text>
    </comment>
    <comment ref="OL21" authorId="0" shapeId="0" xr:uid="{2A55001C-2374-40EF-9F13-5AE5BEC5D018}">
      <text>
        <r>
          <rPr>
            <b/>
            <sz val="9"/>
            <color indexed="81"/>
            <rFont val="Tahoma"/>
            <family val="2"/>
          </rPr>
          <t>Cem Dener:</t>
        </r>
        <r>
          <rPr>
            <sz val="9"/>
            <color indexed="81"/>
            <rFont val="Tahoma"/>
            <family val="2"/>
          </rPr>
          <t xml:space="preserve">
Tramitación Digital Completa, Simple y Remota</t>
        </r>
      </text>
    </comment>
    <comment ref="P22" authorId="0" shapeId="0" xr:uid="{08313ABC-E68F-473E-B755-4DAC8AA396AB}">
      <text>
        <r>
          <rPr>
            <b/>
            <sz val="9"/>
            <color indexed="81"/>
            <rFont val="Tahoma"/>
            <family val="2"/>
          </rPr>
          <t>Cem Dener:</t>
        </r>
        <r>
          <rPr>
            <sz val="9"/>
            <color indexed="81"/>
            <rFont val="Tahoma"/>
            <family val="2"/>
          </rPr>
          <t xml:space="preserve">
https://documents1.worldbank.org/curated/en/099081224104033991/pdf/P174946-5c84f878-a9e2-4556-8bee-c8134ecb1def.pdf</t>
        </r>
      </text>
    </comment>
    <comment ref="JG22" authorId="0" shapeId="0" xr:uid="{0B9658B2-7C6E-4231-8E6B-EB11EADD4366}">
      <text>
        <r>
          <rPr>
            <b/>
            <sz val="9"/>
            <color indexed="81"/>
            <rFont val="Tahoma"/>
            <family val="2"/>
          </rPr>
          <t>Cem Dener:</t>
        </r>
        <r>
          <rPr>
            <sz val="9"/>
            <color indexed="81"/>
            <rFont val="Tahoma"/>
            <family val="2"/>
          </rPr>
          <t xml:space="preserve">
https://www.argentina.gob.ar/datos-abiertos</t>
        </r>
      </text>
    </comment>
    <comment ref="PC22" authorId="0" shapeId="0" xr:uid="{36C36D60-B9C6-440B-A21F-FDE66DEE7680}">
      <text>
        <r>
          <rPr>
            <b/>
            <sz val="9"/>
            <color indexed="81"/>
            <rFont val="Tahoma"/>
            <family val="2"/>
          </rPr>
          <t>Cem Dener:</t>
        </r>
        <r>
          <rPr>
            <sz val="9"/>
            <color indexed="81"/>
            <rFont val="Tahoma"/>
            <family val="2"/>
          </rPr>
          <t xml:space="preserve">
Government initiatives that support technological innovation, startups, and private-sector investment include:
• FONTAR – Argentine Technological Fund (ANPCyT)
https://www.argentina.gob.ar/jefatura/innovacion-ciencia-y-tecnologia/agencia/fondo-tecnologico-argentino-fontar
• OECD STIP Compass – Argentina Policy Initiative Record
https://stip.oecd.org/stip/interactive-dashboards/policy-initiatives/2023%2Fdata%2FpolicyInitiatives%2F14579
• Regulatory framework published in the Official Gazette
https://www.boletinoficial.gob.ar/detalleAviso/primera/327858/20250704
</t>
        </r>
      </text>
    </comment>
    <comment ref="F24" authorId="0" shapeId="0" xr:uid="{03C10211-102D-4E8B-9277-8D2DA691B19F}">
      <text>
        <r>
          <rPr>
            <b/>
            <sz val="9"/>
            <color indexed="81"/>
            <rFont val="Tahoma"/>
            <family val="2"/>
          </rPr>
          <t>Cem Dener:</t>
        </r>
        <r>
          <rPr>
            <sz val="9"/>
            <color indexed="81"/>
            <rFont val="Tahoma"/>
            <family val="2"/>
          </rPr>
          <t xml:space="preserve">
The Government has not yet adopted any cloud policy, however, it has taken the initiative to create a centralized database for all governmental systems, and “EKENG” CJSC, as the main operator of the Government data center already hosts the electronic document exchange systems of all state entities, other major systems, such as those of the Ministry of Justice, Ministry of territorial administration and infrastructure, Inspection bodies, Ministry of Environment, etc.  Specific regulations and conditions are followed by the service provider (EKENG) on a contractual level. </t>
        </r>
      </text>
    </comment>
    <comment ref="S24" authorId="0" shapeId="0" xr:uid="{679B149E-0143-4E97-B23F-992BE5DFC747}">
      <text>
        <r>
          <rPr>
            <b/>
            <sz val="9"/>
            <color indexed="81"/>
            <rFont val="Tahoma"/>
            <family val="2"/>
          </rPr>
          <t>Cem Dener:</t>
        </r>
        <r>
          <rPr>
            <sz val="9"/>
            <color indexed="81"/>
            <rFont val="Tahoma"/>
            <family val="2"/>
          </rPr>
          <t xml:space="preserve">
There are practices that are adopted by the government and implemented through EKENG focused on access to open data, shared services, cloud computing, and data integration between private and public organizations. But there is no GEA yet.</t>
        </r>
      </text>
    </comment>
    <comment ref="BA24" authorId="0" shapeId="0" xr:uid="{DC0C03F0-BDDF-4121-9CC1-D61390FB9B4D}">
      <text>
        <r>
          <rPr>
            <b/>
            <sz val="9"/>
            <color indexed="81"/>
            <rFont val="Tahoma"/>
            <family val="2"/>
          </rPr>
          <t>Cem Dener:</t>
        </r>
        <r>
          <rPr>
            <sz val="9"/>
            <color indexed="81"/>
            <rFont val="Tahoma"/>
            <family val="2"/>
          </rPr>
          <t xml:space="preserve">
The RA government's decision No. 1716 of November 28, 2019 approved the 2019-2023 reform strategy of the State Finance Management System and the 2019-2023 action plan for the PFC system reforms. https://www.arlis.am/DocumentView.aspx?DocID=137596</t>
        </r>
      </text>
    </comment>
    <comment ref="BM24" authorId="0" shapeId="0" xr:uid="{64FC4CED-18DE-4AA4-A8DD-2C0C00D0A52C}">
      <text>
        <r>
          <rPr>
            <b/>
            <sz val="9"/>
            <color indexed="81"/>
            <rFont val="Tahoma"/>
            <family val="2"/>
          </rPr>
          <t>Cem Dener:</t>
        </r>
        <r>
          <rPr>
            <sz val="9"/>
            <color indexed="81"/>
            <rFont val="Tahoma"/>
            <family val="2"/>
          </rPr>
          <t xml:space="preserve">
Will be available upon actual roll out of the system.</t>
        </r>
      </text>
    </comment>
    <comment ref="DI24" authorId="0" shapeId="0" xr:uid="{171AA0A9-62D5-45B3-946A-2F57728F570E}">
      <text>
        <r>
          <rPr>
            <b/>
            <sz val="9"/>
            <color indexed="81"/>
            <rFont val="Tahoma"/>
            <family val="2"/>
          </rPr>
          <t>Cem Dener:</t>
        </r>
        <r>
          <rPr>
            <sz val="9"/>
            <color indexed="81"/>
            <rFont val="Tahoma"/>
            <family val="2"/>
          </rPr>
          <t xml:space="preserve">
The Government does not have a separate Payroll System.</t>
        </r>
      </text>
    </comment>
    <comment ref="EL24" authorId="0" shapeId="0" xr:uid="{F5EF7FFB-28FE-4ACE-9682-3ABEF8AC2D3E}">
      <text>
        <r>
          <rPr>
            <b/>
            <sz val="9"/>
            <color indexed="81"/>
            <rFont val="Tahoma"/>
            <family val="2"/>
          </rPr>
          <t>Cem Dener:</t>
        </r>
        <r>
          <rPr>
            <sz val="9"/>
            <color indexed="81"/>
            <rFont val="Tahoma"/>
            <family val="2"/>
          </rPr>
          <t xml:space="preserve">
https://armeps.am/ppcm , https://eauction.armeps.am</t>
        </r>
      </text>
    </comment>
    <comment ref="EW24" authorId="0" shapeId="0" xr:uid="{8DB30824-83B6-48DC-BDD6-4A286A524B06}">
      <text>
        <r>
          <rPr>
            <b/>
            <sz val="9"/>
            <color indexed="81"/>
            <rFont val="Tahoma"/>
            <family val="2"/>
          </rPr>
          <t>Cem Dener:</t>
        </r>
        <r>
          <rPr>
            <sz val="9"/>
            <color indexed="81"/>
            <rFont val="Tahoma"/>
            <family val="2"/>
          </rPr>
          <t xml:space="preserve">
DMFAS Programme homepage: https://unctad.org/dmfas/</t>
        </r>
      </text>
    </comment>
    <comment ref="FF24" authorId="0" shapeId="0" xr:uid="{73BC3A5A-C7D2-4819-87B8-D227521D2E8E}">
      <text>
        <r>
          <rPr>
            <b/>
            <sz val="9"/>
            <color indexed="81"/>
            <rFont val="Tahoma"/>
            <family val="2"/>
          </rPr>
          <t>Cem Dener:</t>
        </r>
        <r>
          <rPr>
            <sz val="9"/>
            <color indexed="81"/>
            <rFont val="Tahoma"/>
            <family val="2"/>
          </rPr>
          <t xml:space="preserve">
Implementation in progress. PIMS is expected to be launched in 2023.</t>
        </r>
      </text>
    </comment>
    <comment ref="JG24" authorId="0" shapeId="0" xr:uid="{9A463A4F-9C21-4851-8831-B3B2FA3DC572}">
      <text>
        <r>
          <rPr>
            <b/>
            <sz val="9"/>
            <color indexed="81"/>
            <rFont val="Tahoma"/>
            <family val="2"/>
          </rPr>
          <t>Cem Dener:</t>
        </r>
        <r>
          <rPr>
            <sz val="9"/>
            <color indexed="81"/>
            <rFont val="Tahoma"/>
            <family val="2"/>
          </rPr>
          <t xml:space="preserve">
There is no dedicated open data portal yet. State Registry's URL:
https://www.e-register.am/en/</t>
        </r>
      </text>
    </comment>
    <comment ref="KH24" authorId="0" shapeId="0" xr:uid="{BE3AB049-889D-4595-8EDF-28AC9DEAD34F}">
      <text>
        <r>
          <rPr>
            <b/>
            <sz val="9"/>
            <color indexed="81"/>
            <rFont val="Tahoma"/>
            <family val="2"/>
          </rPr>
          <t>Cem Dener:</t>
        </r>
        <r>
          <rPr>
            <sz val="9"/>
            <color indexed="81"/>
            <rFont val="Tahoma"/>
            <family val="2"/>
          </rPr>
          <t xml:space="preserve">
https://gnahatir.am/am/statistics</t>
        </r>
      </text>
    </comment>
    <comment ref="KX24" authorId="0" shapeId="0" xr:uid="{B2A93280-6709-43E6-B46D-EE3461D6C43C}">
      <text>
        <r>
          <rPr>
            <b/>
            <sz val="9"/>
            <color indexed="81"/>
            <rFont val="Tahoma"/>
            <family val="2"/>
          </rPr>
          <t>Cem Dener:</t>
        </r>
        <r>
          <rPr>
            <sz val="9"/>
            <color indexed="81"/>
            <rFont val="Tahoma"/>
            <family val="2"/>
          </rPr>
          <t xml:space="preserve">
Digital Systems Administration Board</t>
        </r>
      </text>
    </comment>
    <comment ref="LK24" authorId="0" shapeId="0" xr:uid="{43426F28-1A02-412E-B46E-A4F2F6F98E75}">
      <text>
        <r>
          <rPr>
            <b/>
            <sz val="9"/>
            <color indexed="81"/>
            <rFont val="Tahoma"/>
            <family val="2"/>
          </rPr>
          <t>Cem Dener:</t>
        </r>
        <r>
          <rPr>
            <sz val="9"/>
            <color indexed="81"/>
            <rFont val="Tahoma"/>
            <family val="2"/>
          </rPr>
          <t xml:space="preserve">
There is a dedicated government entity that is responsible for the Government Interoperability Platform and the Agency for Personal Data protection reviews all requests for data exchange within the law “On personal data protection”. 
However, the preparation of supporting document is in progress, and deadlines are settled within working group. It is not yet available for public disclosure.
</t>
        </r>
      </text>
    </comment>
    <comment ref="PK24" authorId="0" shapeId="0" xr:uid="{DD6A12A3-8F94-4A6C-B7A7-27FC6A31B02E}">
      <text>
        <r>
          <rPr>
            <b/>
            <sz val="9"/>
            <color indexed="81"/>
            <rFont val="Tahoma"/>
            <family val="2"/>
          </rPr>
          <t>Cem Dener:</t>
        </r>
        <r>
          <rPr>
            <sz val="9"/>
            <color indexed="81"/>
            <rFont val="Tahoma"/>
            <family val="2"/>
          </rPr>
          <t xml:space="preserve">
https://ictstat.am/about_program</t>
        </r>
      </text>
    </comment>
    <comment ref="AX25" authorId="0" shapeId="0" xr:uid="{267DCF43-6877-400A-904E-CFF0E029BE0E}">
      <text>
        <r>
          <rPr>
            <b/>
            <sz val="9"/>
            <color indexed="81"/>
            <rFont val="Tahoma"/>
            <family val="2"/>
          </rPr>
          <t>Cem Dener:</t>
        </r>
        <r>
          <rPr>
            <sz val="9"/>
            <color indexed="81"/>
            <rFont val="Tahoma"/>
            <family val="2"/>
          </rPr>
          <t xml:space="preserve">
Project Implementation Group/PIG (243-A order of the Minister of Finance, dated 30.06.2024)</t>
        </r>
      </text>
    </comment>
    <comment ref="AZ25" authorId="0" shapeId="0" xr:uid="{07A615F5-59DD-4E4B-A46C-B9A93508E8C6}">
      <text>
        <r>
          <rPr>
            <b/>
            <sz val="9"/>
            <color indexed="81"/>
            <rFont val="Tahoma"/>
            <family val="2"/>
          </rPr>
          <t>Cem Dener:</t>
        </r>
        <r>
          <rPr>
            <sz val="9"/>
            <color indexed="81"/>
            <rFont val="Tahoma"/>
            <family val="2"/>
          </rPr>
          <t xml:space="preserve">
Will be determined following GFMIS tender and during the design of GFMIS by the selected vendor company.</t>
        </r>
      </text>
    </comment>
    <comment ref="BF25" authorId="0" shapeId="0" xr:uid="{0954E919-D53B-44C3-8596-E42B06D19306}">
      <text>
        <r>
          <rPr>
            <b/>
            <sz val="9"/>
            <color indexed="81"/>
            <rFont val="Tahoma"/>
            <family val="2"/>
          </rPr>
          <t>Cem Dener:</t>
        </r>
        <r>
          <rPr>
            <sz val="9"/>
            <color indexed="81"/>
            <rFont val="Tahoma"/>
            <family val="2"/>
          </rPr>
          <t xml:space="preserve">
Will be determined following GFMIS tender and during the design of GFMIS by the selected vendor company.</t>
        </r>
      </text>
    </comment>
    <comment ref="EQ25" authorId="0" shapeId="0" xr:uid="{C0AC621B-8C38-4BA5-B5C0-A99DE65E2CF0}">
      <text>
        <r>
          <rPr>
            <b/>
            <sz val="9"/>
            <color indexed="81"/>
            <rFont val="Tahoma"/>
            <family val="2"/>
          </rPr>
          <t>Cem Dener:</t>
        </r>
        <r>
          <rPr>
            <sz val="9"/>
            <color indexed="81"/>
            <rFont val="Tahoma"/>
            <family val="2"/>
          </rPr>
          <t xml:space="preserve">
A new procurement system purchase has been initiated. A multi stakeholder committee including representatives from civil society, was set up to select a provider. The competition has attracted interest of international established SaaS providers of procurement solutions.</t>
        </r>
      </text>
    </comment>
    <comment ref="IW25" authorId="0" shapeId="0" xr:uid="{CBAA5116-C297-4DBD-A41B-20A2736BB1E2}">
      <text>
        <r>
          <rPr>
            <b/>
            <sz val="9"/>
            <color indexed="81"/>
            <rFont val="Tahoma"/>
            <family val="2"/>
          </rPr>
          <t>Cem Dener:</t>
        </r>
        <r>
          <rPr>
            <sz val="9"/>
            <color indexed="81"/>
            <rFont val="Tahoma"/>
            <family val="2"/>
          </rPr>
          <t xml:space="preserve">
https://auth.yesem.am/</t>
        </r>
      </text>
    </comment>
    <comment ref="CX27" authorId="0" shapeId="0" xr:uid="{C8F1318E-E0B5-4668-B04D-7E3A8D2742F8}">
      <text>
        <r>
          <rPr>
            <b/>
            <sz val="9"/>
            <color indexed="81"/>
            <rFont val="Tahoma"/>
            <family val="2"/>
          </rPr>
          <t>Cem Dener:</t>
        </r>
        <r>
          <rPr>
            <sz val="9"/>
            <color indexed="81"/>
            <rFont val="Tahoma"/>
            <family val="2"/>
          </rPr>
          <t xml:space="preserve">
https://www.directory.gov.au/portfolios/prime-minister-and-cabinet/australian-public-service-commission </t>
        </r>
      </text>
    </comment>
    <comment ref="DJ27" authorId="0" shapeId="0" xr:uid="{77C9152E-8562-4C7F-BF97-A5520074E459}">
      <text>
        <r>
          <rPr>
            <b/>
            <sz val="9"/>
            <color indexed="81"/>
            <rFont val="Tahoma"/>
            <family val="2"/>
          </rPr>
          <t>Cem Dener:</t>
        </r>
        <r>
          <rPr>
            <sz val="9"/>
            <color indexed="81"/>
            <rFont val="Tahoma"/>
            <family val="2"/>
          </rPr>
          <t xml:space="preserve">
https://www.directory.gov.au/portfolios/prime-minister-and-cabinet/australian-public-service-commission </t>
        </r>
      </text>
    </comment>
    <comment ref="DV27" authorId="0" shapeId="0" xr:uid="{D07F3797-D90C-4A02-BAC2-51825776C89B}">
      <text>
        <r>
          <rPr>
            <b/>
            <sz val="9"/>
            <color indexed="81"/>
            <rFont val="Tahoma"/>
            <family val="2"/>
          </rPr>
          <t>Cem Dener:</t>
        </r>
        <r>
          <rPr>
            <sz val="9"/>
            <color indexed="81"/>
            <rFont val="Tahoma"/>
            <family val="2"/>
          </rPr>
          <t xml:space="preserve">
https://moneysmart.gov.au/how-super-works</t>
        </r>
      </text>
    </comment>
    <comment ref="EL27" authorId="0" shapeId="0" xr:uid="{CD259B28-AB17-45CD-B6FC-36AC538A8DED}">
      <text>
        <r>
          <rPr>
            <b/>
            <sz val="9"/>
            <color indexed="81"/>
            <rFont val="Tahoma"/>
            <family val="2"/>
          </rPr>
          <t>Cem Dener:</t>
        </r>
        <r>
          <rPr>
            <sz val="9"/>
            <color indexed="81"/>
            <rFont val="Tahoma"/>
            <family val="2"/>
          </rPr>
          <t xml:space="preserve">
https://www.tenders.gov.au/</t>
        </r>
      </text>
    </comment>
    <comment ref="FO27" authorId="0" shapeId="0" xr:uid="{96A1DA8A-82EE-4DFD-B2C6-4284811B156B}">
      <text>
        <r>
          <rPr>
            <b/>
            <sz val="9"/>
            <color indexed="81"/>
            <rFont val="Tahoma"/>
            <family val="2"/>
          </rPr>
          <t>Cem Dener:</t>
        </r>
        <r>
          <rPr>
            <sz val="9"/>
            <color indexed="81"/>
            <rFont val="Tahoma"/>
            <family val="2"/>
          </rPr>
          <t xml:space="preserve">
https://www.dta.gov.au/our-projects/digital-and-ict-reuse-policy/purpose-digital-and-ict-reuse-policy
</t>
        </r>
      </text>
    </comment>
    <comment ref="GB27" authorId="0" shapeId="0" xr:uid="{8F835258-7668-4C3B-B169-CA612BE395E4}">
      <text>
        <r>
          <rPr>
            <b/>
            <sz val="9"/>
            <color indexed="81"/>
            <rFont val="Tahoma"/>
            <family val="2"/>
          </rPr>
          <t>Cem Dener:</t>
        </r>
        <r>
          <rPr>
            <sz val="9"/>
            <color indexed="81"/>
            <rFont val="Tahoma"/>
            <family val="2"/>
          </rPr>
          <t xml:space="preserve">
Department of Prime Minister and Cabinet 
</t>
        </r>
      </text>
    </comment>
    <comment ref="GQ27" authorId="0" shapeId="0" xr:uid="{5BB87E7B-AF9F-4C4B-9C04-6565407AC6AB}">
      <text>
        <r>
          <rPr>
            <b/>
            <sz val="9"/>
            <color indexed="81"/>
            <rFont val="Tahoma"/>
            <family val="2"/>
          </rPr>
          <t>Cem Dener:</t>
        </r>
        <r>
          <rPr>
            <sz val="9"/>
            <color indexed="81"/>
            <rFont val="Tahoma"/>
            <family val="2"/>
          </rPr>
          <t xml:space="preserve">
https://www.servicesaustralia.gov.au/sites/default/files/corporate-plan-21-22-12637-2108.pdf   https://www.servicesaustralia.gov.au/sites/default/files/annual-report-2019-20v2.pdf https://www.pmc.gov.au/public-data/citizen-experience-survey</t>
        </r>
      </text>
    </comment>
    <comment ref="HK27" authorId="0" shapeId="0" xr:uid="{01848210-A5EF-42CE-9163-8AD1A38A8BD7}">
      <text>
        <r>
          <rPr>
            <b/>
            <sz val="9"/>
            <color indexed="81"/>
            <rFont val="Tahoma"/>
            <family val="2"/>
          </rPr>
          <t>Cem Dener:</t>
        </r>
        <r>
          <rPr>
            <sz val="9"/>
            <color indexed="81"/>
            <rFont val="Tahoma"/>
            <family val="2"/>
          </rPr>
          <t xml:space="preserve">
https://www.governmenteasypay.gov.au/payato</t>
        </r>
      </text>
    </comment>
    <comment ref="JO27" authorId="0" shapeId="0" xr:uid="{EE007887-159F-4944-8D0C-7FDBD9A083B2}">
      <text>
        <r>
          <rPr>
            <b/>
            <sz val="9"/>
            <color indexed="81"/>
            <rFont val="Tahoma"/>
            <family val="2"/>
          </rPr>
          <t>Cem Dener:</t>
        </r>
        <r>
          <rPr>
            <sz val="9"/>
            <color indexed="81"/>
            <rFont val="Tahoma"/>
            <family val="2"/>
          </rPr>
          <t xml:space="preserve">
https://www.pmc.gov.au/resource-centre/government/australian-government-branding-guidelines https://www.pmc.gov.au/government/australian-national-symbols#:~:text=Among%20our%20best%2Dloved%20symbols,vibrant%20gemstone%2C%20the%20Australian%20opal.  https://childsafety.pmc.gov.au/consultations </t>
        </r>
      </text>
    </comment>
    <comment ref="KV27" authorId="0" shapeId="0" xr:uid="{27FB551A-8DF2-40B7-A7A6-E57E905A770D}">
      <text>
        <r>
          <rPr>
            <b/>
            <sz val="9"/>
            <color indexed="81"/>
            <rFont val="Tahoma"/>
            <family val="2"/>
          </rPr>
          <t>Cem Dener:</t>
        </r>
        <r>
          <rPr>
            <sz val="9"/>
            <color indexed="81"/>
            <rFont val="Tahoma"/>
            <family val="2"/>
          </rPr>
          <t xml:space="preserve">
 https://www.ato.gov.au/  https://digitalprofession.gov.au/</t>
        </r>
      </text>
    </comment>
    <comment ref="MJ27" authorId="0" shapeId="0" xr:uid="{05431E40-7DDA-431E-AE5A-90F9231FBDB4}">
      <text>
        <r>
          <rPr>
            <b/>
            <sz val="9"/>
            <color indexed="81"/>
            <rFont val="Tahoma"/>
            <family val="2"/>
          </rPr>
          <t>Cem Dener:</t>
        </r>
        <r>
          <rPr>
            <sz val="9"/>
            <color indexed="81"/>
            <rFont val="Tahoma"/>
            <family val="2"/>
          </rPr>
          <t xml:space="preserve">
https://www.ipc.nsw.gov.au/sites/default/files/2021-09/OGP_Metrics_all_jusridictions_all_years_September_2021.pdf</t>
        </r>
      </text>
    </comment>
    <comment ref="NI27" authorId="0" shapeId="0" xr:uid="{8683F1C6-E330-4334-8666-5EFAB787E26A}">
      <text>
        <r>
          <rPr>
            <b/>
            <sz val="9"/>
            <color indexed="81"/>
            <rFont val="Tahoma"/>
            <family val="2"/>
          </rPr>
          <t>Cem Dener:</t>
        </r>
        <r>
          <rPr>
            <sz val="9"/>
            <color indexed="81"/>
            <rFont val="Tahoma"/>
            <family val="2"/>
          </rPr>
          <t xml:space="preserve">
https://www.legislation.gov.au/Details/C2011C00445</t>
        </r>
      </text>
    </comment>
    <comment ref="I28" authorId="0" shapeId="0" xr:uid="{F74AAA32-9E2F-42EA-97EB-BE0CE0320B8C}">
      <text>
        <r>
          <rPr>
            <b/>
            <sz val="9"/>
            <color indexed="81"/>
            <rFont val="Tahoma"/>
            <family val="2"/>
          </rPr>
          <t>Cem Dener:</t>
        </r>
        <r>
          <rPr>
            <sz val="9"/>
            <color indexed="81"/>
            <rFont val="Tahoma"/>
            <family val="2"/>
          </rPr>
          <t xml:space="preserve">
There are Cloud platforms managed by multiple providers, the largest are hosted by AWS and Microsoft under whole-of-government agreements centrally negotiated by the Digital Transformation Agency (DTA) on behalf of the Australian Government. Many cloud platforms available for government buyers can be found on BuyICT [https://www.buyict.gov.au/].   In addition, the Australian Government is investing at least $2 billion over the next decade to bolster Australia’s cyber capabilities with the announcement of a strategic partnership between the Australian Signals Directorate and Amazon Web Services in Australia to deliver a Top Secret Cloud for the Australian Government [https://www.minister.defence.gov.au/media-releases/2024-07-04/australian-government-partners-amazon-web-services-bolster-national-defence-and-security].   
Additionally, GovTEAMS is a comprehensive whole-of-government collaboration service for the Australian Public Service [https://www.govteams.gov.au/]. Employees can use GovTEAMS to collaborate and connect with anyone – locally, nationally, and internationally – using Microsoft Office 365 and work on projects in a secure environment.   Another example is the Australian Government’s GovCMS  [https://www.govcms.gov.au/]. GovCMS supports 290 federal government websites, 38 state government websites, 4 local government sites, and 1 university website [https://www.govcms.gov.au/gallery]. The GovCMS is available for agency use via a panel arrangement [https://www.govcms.gov.au/dsp] and meets relevant agency whole of government policy and security requirements.
Also, there are shared application and technology infrastructure arrangements in place to facilitate pooled access to government private cloud resources.</t>
        </r>
      </text>
    </comment>
    <comment ref="BX28" authorId="0" shapeId="0" xr:uid="{656C57D2-8206-49D0-8C12-A788C9916B9D}">
      <text>
        <r>
          <rPr>
            <b/>
            <sz val="9"/>
            <color indexed="81"/>
            <rFont val="Tahoma"/>
            <family val="2"/>
          </rPr>
          <t>Cem Dener:</t>
        </r>
        <r>
          <rPr>
            <sz val="9"/>
            <color indexed="81"/>
            <rFont val="Tahoma"/>
            <family val="2"/>
          </rPr>
          <t xml:space="preserve">
https://www.finance.gov.au/government/managing-commonwealth-resources/banking-and-management-crf-money-rmg-413/central-banking-and-cash-management. The Department of Finance plays a key role in managing the Consolidated Revenue Fund, including central banking and cash management. All income and outgoings (through appropriation) are recorded by the audited Financial Management Information System and are strictly complied with. The Department of Finance provides the following advice to appropriate government entities: https://www.finance.gov.au/government/managing-commonwealth-resources/banking-and-management-crf-money-rmg-413/central-banking-and-cash-management.</t>
        </r>
      </text>
    </comment>
    <comment ref="FE28" authorId="0" shapeId="0" xr:uid="{D5B1F6AC-9CA4-4D26-B5FF-95ADCBF17075}">
      <text>
        <r>
          <rPr>
            <b/>
            <sz val="9"/>
            <color indexed="81"/>
            <rFont val="Tahoma"/>
            <family val="2"/>
          </rPr>
          <t>Cem Dener:</t>
        </r>
        <r>
          <rPr>
            <sz val="9"/>
            <color indexed="81"/>
            <rFont val="Tahoma"/>
            <family val="2"/>
          </rPr>
          <t xml:space="preserve">
Public investment in Australia is managed through a combination of mechanisms, including the Future Fund, other investment funds, and direct investments by Government entities. The Future Fund, a sovereign wealth fund, is a key mechanism for long-term investments on behalf of the Australian government. Additionally, the government utilises Specialist Investment Vehicles (SIVs) and other investment vehicles to channel funds into various sectors. These are integrated into an overall, coherent approach through budget management process and system. </t>
        </r>
      </text>
    </comment>
    <comment ref="FM28" authorId="0" shapeId="0" xr:uid="{5E68B038-CE38-41B1-993B-29D01A95EA02}">
      <text>
        <r>
          <rPr>
            <b/>
            <sz val="9"/>
            <color indexed="81"/>
            <rFont val="Tahoma"/>
            <family val="2"/>
          </rPr>
          <t>Cem Dener:</t>
        </r>
        <r>
          <rPr>
            <sz val="9"/>
            <color indexed="81"/>
            <rFont val="Tahoma"/>
            <family val="2"/>
          </rPr>
          <t xml:space="preserve">
Complementaty notes and links provided.
https://www.aofm.gov.au/
https://www.finance.gov.au/government/managing-commonwealth-resources/banking-and-management-crf-money-rmg-413/central-banking-and-cash-management
https://www.abs.gov.au/articles/insights-public-investment#:~:text=reverse_axis%22:false%7D%5D-,State%20and%20local%20general%20government%20new%20investment,sector%20projects%20in%20those%20states.
https://www.vic.gov.au/capital-investment-dashboard</t>
        </r>
      </text>
    </comment>
    <comment ref="IR28" authorId="0" shapeId="0" xr:uid="{4F8045BF-A721-4F62-9138-7735CE40B965}">
      <text>
        <r>
          <rPr>
            <b/>
            <sz val="9"/>
            <color indexed="81"/>
            <rFont val="Tahoma"/>
            <family val="2"/>
          </rPr>
          <t>Cem Dener:</t>
        </r>
        <r>
          <rPr>
            <sz val="9"/>
            <color indexed="81"/>
            <rFont val="Tahoma"/>
            <family val="2"/>
          </rPr>
          <t xml:space="preserve">
Australian Public Service engagements by agency are tracked in the following URL: https://public.tableau.com/app/profile/aps.employment.databse/viz/APSEDii-EngagementsatAgencyLevel-31December2024/Engagements   Additionally, Australian Public Service (APS) jobs are advertised online. Usability of the APS Jobs site meets accessibility standards and users are able to submit feedback and feature requests. New features are highlighted in the FAQ here: https://www.apsjobs.gov.au/s/faq.</t>
        </r>
      </text>
    </comment>
    <comment ref="OR28" authorId="0" shapeId="0" xr:uid="{1756111C-CCBF-47C8-814C-2BFE8BAB0932}">
      <text>
        <r>
          <rPr>
            <b/>
            <sz val="9"/>
            <color indexed="81"/>
            <rFont val="Tahoma"/>
            <family val="2"/>
          </rPr>
          <t>Cem Dener:</t>
        </r>
        <r>
          <rPr>
            <sz val="9"/>
            <color indexed="81"/>
            <rFont val="Tahoma"/>
            <family val="2"/>
          </rPr>
          <t xml:space="preserve">
The Australian Public Service Commission Leads and supports the Australian Public Service, with a focus on building innovation, capability, and high performance within the public sector.</t>
        </r>
      </text>
    </comment>
    <comment ref="OU28" authorId="0" shapeId="0" xr:uid="{6E8537B1-A8BA-481D-84D1-92377B408738}">
      <text>
        <r>
          <rPr>
            <b/>
            <sz val="9"/>
            <color indexed="81"/>
            <rFont val="Tahoma"/>
            <family val="2"/>
          </rPr>
          <t>Cem Dener:</t>
        </r>
        <r>
          <rPr>
            <sz val="9"/>
            <color indexed="81"/>
            <rFont val="Tahoma"/>
            <family val="2"/>
          </rPr>
          <t xml:space="preserve">
https://www.apsc.gov.au/about-us/what-we-do
Priorities are:
- Support quality public service and workforce management
- Build leadership for the future
- Lift public service capability 
- Foster trust in public service integrity. Includes building digital, data and cyber skills, through a variety of methods.
</t>
        </r>
      </text>
    </comment>
    <comment ref="OW28" authorId="0" shapeId="0" xr:uid="{BA88FEA2-D65D-42A4-9D73-897B0C834D29}">
      <text>
        <r>
          <rPr>
            <b/>
            <sz val="9"/>
            <color indexed="81"/>
            <rFont val="Tahoma"/>
            <family val="2"/>
          </rPr>
          <t>Cem Dener:</t>
        </r>
        <r>
          <rPr>
            <sz val="9"/>
            <color indexed="81"/>
            <rFont val="Tahoma"/>
            <family val="2"/>
          </rPr>
          <t xml:space="preserve">
The Australian Government has established a marketplace mechanism to support private sector participation in public service innovation. This enables and incentivised environment for collaboration and creation of GovTech products and services.</t>
        </r>
      </text>
    </comment>
    <comment ref="OZ28" authorId="0" shapeId="0" xr:uid="{690455B8-F3AE-4DED-83A6-C4CD0C864FB6}">
      <text>
        <r>
          <rPr>
            <b/>
            <sz val="9"/>
            <color indexed="81"/>
            <rFont val="Tahoma"/>
            <family val="2"/>
          </rPr>
          <t>Cem Dener:</t>
        </r>
        <r>
          <rPr>
            <sz val="9"/>
            <color indexed="81"/>
            <rFont val="Tahoma"/>
            <family val="2"/>
          </rPr>
          <t xml:space="preserve">
https://www.industry.gov.au/sites/default/files/2024-10/disr-annual-report-2023-24.pdf. Examples include performance reporting such as Key Activity 1 in the annual performance statements chapter (pages 17 to 48) of the Department of Industry, Science and Resources Annual Report 2023–24 available at https://www.industry.gov.au/sites/default/files/2024-10/disr-annual-report-2023-24.pdf In addition, annual reports are also available from other entities within the Industry, Science and Resources portfolio, such as Industry Innovation and Science Australia (https://www.industry.gov.au/publications/industry-innovation-and-science-australia-annual-reports) and the Commonwealth Scientific and Industrial Research Organisation (https://www.csiro.au/en/about/Corporate-governance/annual-reports).
https://www.dataanddigital.gov.au/actions-underway/digital-insights-report 
https://www.dataanddigital.gov.au/actions-underway/workforce
Additionally, the Data, Digital and Cyber Workforce Plan:
• identifies the complexities in the external environment that affect government operations, policy making and digital transformation
• explains the crucial role of the APS data, digital and cyber security workforce in achieving the government’s aims
• outlines the common workforce challenges faced by agencies
• provides a coordinated approach to tackle these challenges, using the benefits of scale and collaboration.
This plan outlines four key action areas that will support agencies to build and strengthen their data, digital and cyber workforce and enhance future skills planning now and into the future.
The Australian Public Service Commission (APSC) is actively promoting and supporting innovation across public service through various initiatives. This includes fostering a culture of innovation, developing workforce capabilities, and driving digital transformation. They are also involved in initiatives like the APS Academy, APS Professions, and the AI CoLab to nurture and accelerate innovation.
The capacity and impact of these initiatives is measured and reported by the APS Commission through a number of mechanisms including the 'State of the Service' reports - see this section on 'Enabling Innovation' from the 2023-24 report: https://www.apsc.gov.au/initiatives-and-programs/workforce-information/research-analysis-and-publications/state-service/state-service-report-2023-24/aps-agency-benchmarking/enabling-innovation.
</t>
        </r>
      </text>
    </comment>
    <comment ref="G30" authorId="0" shapeId="0" xr:uid="{74C3C7B9-CBFC-4E64-9DD2-0E1846D89475}">
      <text>
        <r>
          <rPr>
            <b/>
            <sz val="9"/>
            <color indexed="81"/>
            <rFont val="Tahoma"/>
            <family val="2"/>
          </rPr>
          <t>Cem Dener:</t>
        </r>
        <r>
          <rPr>
            <sz val="9"/>
            <color indexed="81"/>
            <rFont val="Tahoma"/>
            <family val="2"/>
          </rPr>
          <t xml:space="preserve">
Ö-Cloud initiative was launched in 2020</t>
        </r>
      </text>
    </comment>
    <comment ref="BA30" authorId="0" shapeId="0" xr:uid="{1E23E833-4618-4103-BF68-B35073D173D1}">
      <text>
        <r>
          <rPr>
            <b/>
            <sz val="9"/>
            <color indexed="81"/>
            <rFont val="Tahoma"/>
            <family val="2"/>
          </rPr>
          <t>Cem Dener:</t>
        </r>
        <r>
          <rPr>
            <sz val="9"/>
            <color indexed="81"/>
            <rFont val="Tahoma"/>
            <family val="2"/>
          </rPr>
          <t xml:space="preserve">
URL inaccessible:
https://www.bmf.intra.gv.at/  </t>
        </r>
      </text>
    </comment>
    <comment ref="BM30" authorId="0" shapeId="0" xr:uid="{8D658DB8-4EC8-48B0-B3F1-2BAD07910C72}">
      <text>
        <r>
          <rPr>
            <b/>
            <sz val="9"/>
            <color indexed="81"/>
            <rFont val="Tahoma"/>
            <family val="2"/>
          </rPr>
          <t>Cem Dener:</t>
        </r>
        <r>
          <rPr>
            <sz val="9"/>
            <color indexed="81"/>
            <rFont val="Tahoma"/>
            <family val="2"/>
          </rPr>
          <t xml:space="preserve">
Legal sources: Bundeshaushaltsgesetz 2013, Bundeshaushaltsverordnung 2013.</t>
        </r>
      </text>
    </comment>
    <comment ref="GB30" authorId="0" shapeId="0" xr:uid="{00A65E5C-DD00-45AC-B640-9D111D7F5C22}">
      <text>
        <r>
          <rPr>
            <b/>
            <sz val="9"/>
            <color indexed="81"/>
            <rFont val="Tahoma"/>
            <family val="2"/>
          </rPr>
          <t>Cem Dener:</t>
        </r>
        <r>
          <rPr>
            <sz val="9"/>
            <color indexed="81"/>
            <rFont val="Tahoma"/>
            <family val="2"/>
          </rPr>
          <t xml:space="preserve">
Federal Ministy for Digital and Economic Affairs</t>
        </r>
      </text>
    </comment>
    <comment ref="HS30" authorId="0" shapeId="0" xr:uid="{4C62FC8B-E7DE-4D01-9B13-A1BFAA5EBF72}">
      <text>
        <r>
          <rPr>
            <b/>
            <sz val="9"/>
            <color indexed="81"/>
            <rFont val="Tahoma"/>
            <family val="2"/>
          </rPr>
          <t>Cem Dener:</t>
        </r>
        <r>
          <rPr>
            <sz val="9"/>
            <color indexed="81"/>
            <rFont val="Tahoma"/>
            <family val="2"/>
          </rPr>
          <t xml:space="preserve">
https://finanzonline.bmf.gv.at/fon/</t>
        </r>
      </text>
    </comment>
    <comment ref="IZ30" authorId="0" shapeId="0" xr:uid="{92A01FFF-5942-4565-9A9B-8F1A92A0DF8C}">
      <text>
        <r>
          <rPr>
            <b/>
            <sz val="9"/>
            <color indexed="81"/>
            <rFont val="Tahoma"/>
            <family val="2"/>
          </rPr>
          <t>Cem Dener:</t>
        </r>
        <r>
          <rPr>
            <sz val="9"/>
            <color indexed="81"/>
            <rFont val="Tahoma"/>
            <family val="2"/>
          </rPr>
          <t xml:space="preserve">
http://data.gv.at  </t>
        </r>
      </text>
    </comment>
    <comment ref="MR30" authorId="0" shapeId="0" xr:uid="{C08A58B9-5D6C-4543-9832-FB152E972FEB}">
      <text>
        <r>
          <rPr>
            <b/>
            <sz val="9"/>
            <color indexed="81"/>
            <rFont val="Tahoma"/>
            <family val="2"/>
          </rPr>
          <t>Cem Dener:</t>
        </r>
        <r>
          <rPr>
            <sz val="9"/>
            <color indexed="81"/>
            <rFont val="Tahoma"/>
            <family val="2"/>
          </rPr>
          <t xml:space="preserve">
Austrian Data Protection Authority </t>
        </r>
      </text>
    </comment>
    <comment ref="NU30" authorId="0" shapeId="0" xr:uid="{17F6F2AA-A2AE-4B06-988B-0CA673508DF4}">
      <text>
        <r>
          <rPr>
            <b/>
            <sz val="9"/>
            <color indexed="81"/>
            <rFont val="Tahoma"/>
            <family val="2"/>
          </rPr>
          <t>Cem Dener:</t>
        </r>
        <r>
          <rPr>
            <sz val="9"/>
            <color indexed="81"/>
            <rFont val="Tahoma"/>
            <family val="2"/>
          </rPr>
          <t xml:space="preserve">
https://www.bmdw.gv.at/Themen/Digitalisierung/Gesellschaft/Digitale-Kompetenz_Arbeitsmarkt.html; https://www.bmdw.gv.at/Themen/Digitalisierung/Wirtschaft/Digitale-Kompetenz.html; https://www.fit4internet.at/</t>
        </r>
      </text>
    </comment>
    <comment ref="NZ30" authorId="0" shapeId="0" xr:uid="{56C856D6-8910-4214-8E4F-397678A0760A}">
      <text>
        <r>
          <rPr>
            <b/>
            <sz val="9"/>
            <color indexed="81"/>
            <rFont val="Tahoma"/>
            <family val="2"/>
          </rPr>
          <t>Cem Dener:</t>
        </r>
        <r>
          <rPr>
            <sz val="9"/>
            <color indexed="81"/>
            <rFont val="Tahoma"/>
            <family val="2"/>
          </rPr>
          <t xml:space="preserve">
https://www.digitalaustria.gv.at/initiativen/bildung.html; https://www.bmdw.gv.at/Themen/Digitalisierung/Gesellschaft/Digitale-Kompetenz_Arbeitsmarkt.html; https://www.bmdw.gv.at/Themen/Digitalisierung/Wirtschaft/Digitale-Kompetenz.html</t>
        </r>
      </text>
    </comment>
    <comment ref="JO31" authorId="0" shapeId="0" xr:uid="{0543C2BB-5154-428A-8E2C-02AC15D2414E}">
      <text>
        <r>
          <rPr>
            <b/>
            <sz val="9"/>
            <color indexed="81"/>
            <rFont val="Tahoma"/>
            <family val="2"/>
          </rPr>
          <t>Cem Dener:</t>
        </r>
        <r>
          <rPr>
            <sz val="9"/>
            <color indexed="81"/>
            <rFont val="Tahoma"/>
            <family val="2"/>
          </rPr>
          <t xml:space="preserve">
https://www.parlament.gv.at/PERK/BET/index.shtml</t>
        </r>
      </text>
    </comment>
    <comment ref="AD33" authorId="0" shapeId="0" xr:uid="{D94D81F2-D69F-453C-B7D5-E21F5DDF0A9A}">
      <text>
        <r>
          <rPr>
            <b/>
            <sz val="9"/>
            <color indexed="81"/>
            <rFont val="Tahoma"/>
            <family val="2"/>
          </rPr>
          <t>Cem Dener:</t>
        </r>
        <r>
          <rPr>
            <sz val="9"/>
            <color indexed="81"/>
            <rFont val="Tahoma"/>
            <family val="2"/>
          </rPr>
          <t xml:space="preserve">
http://www.e-qanun.az/framework/48367</t>
        </r>
      </text>
    </comment>
    <comment ref="BA33" authorId="0" shapeId="0" xr:uid="{74804F02-7480-41BF-8932-97B03E346195}">
      <text>
        <r>
          <rPr>
            <b/>
            <sz val="9"/>
            <color indexed="81"/>
            <rFont val="Tahoma"/>
            <family val="2"/>
          </rPr>
          <t>Cem Dener:</t>
        </r>
        <r>
          <rPr>
            <sz val="9"/>
            <color indexed="81"/>
            <rFont val="Tahoma"/>
            <family val="2"/>
          </rPr>
          <t xml:space="preserve">
https://portal.dxa.gov.az/</t>
        </r>
      </text>
    </comment>
    <comment ref="CX33" authorId="0" shapeId="0" xr:uid="{B3FCB0CB-91EA-43E7-9B23-1F9C056189B6}">
      <text>
        <r>
          <rPr>
            <b/>
            <sz val="9"/>
            <color indexed="81"/>
            <rFont val="Tahoma"/>
            <family val="2"/>
          </rPr>
          <t>Cem Dener:</t>
        </r>
        <r>
          <rPr>
            <sz val="9"/>
            <color indexed="81"/>
            <rFont val="Tahoma"/>
            <family val="2"/>
          </rPr>
          <t xml:space="preserve">
https://dim.gov.az/activities/civil-service/</t>
        </r>
      </text>
    </comment>
    <comment ref="DV33" authorId="0" shapeId="0" xr:uid="{CE72F1DD-5C4C-4496-9C2D-570FCE67A90E}">
      <text>
        <r>
          <rPr>
            <b/>
            <sz val="9"/>
            <color indexed="81"/>
            <rFont val="Tahoma"/>
            <family val="2"/>
          </rPr>
          <t>Cem Dener:</t>
        </r>
        <r>
          <rPr>
            <sz val="9"/>
            <color indexed="81"/>
            <rFont val="Tahoma"/>
            <family val="2"/>
          </rPr>
          <t xml:space="preserve">
http://www.e-qanun.az/framework/41978</t>
        </r>
      </text>
    </comment>
    <comment ref="HK33" authorId="0" shapeId="0" xr:uid="{93D8E138-2012-412D-A50F-E88A9000A126}">
      <text>
        <r>
          <rPr>
            <b/>
            <sz val="9"/>
            <color indexed="81"/>
            <rFont val="Tahoma"/>
            <family val="2"/>
          </rPr>
          <t>Cem Dener:</t>
        </r>
        <r>
          <rPr>
            <sz val="9"/>
            <color indexed="81"/>
            <rFont val="Tahoma"/>
            <family val="2"/>
          </rPr>
          <t xml:space="preserve">
https://www.asanpay.az
https://smartpay.az</t>
        </r>
      </text>
    </comment>
    <comment ref="IZ33" authorId="0" shapeId="0" xr:uid="{B2FEC0F4-67ED-4EC4-822A-3CE952F7B0DE}">
      <text>
        <r>
          <rPr>
            <b/>
            <sz val="9"/>
            <color indexed="81"/>
            <rFont val="Tahoma"/>
            <family val="2"/>
          </rPr>
          <t>Cem Dener:</t>
        </r>
        <r>
          <rPr>
            <sz val="9"/>
            <color indexed="81"/>
            <rFont val="Tahoma"/>
            <family val="2"/>
          </rPr>
          <t xml:space="preserve">
https://www.opendata.az/en </t>
        </r>
      </text>
    </comment>
    <comment ref="KV33" authorId="0" shapeId="0" xr:uid="{6895F069-551B-4A97-AAA2-9CE3697D8870}">
      <text>
        <r>
          <rPr>
            <b/>
            <sz val="9"/>
            <color indexed="81"/>
            <rFont val="Tahoma"/>
            <family val="2"/>
          </rPr>
          <t>Cem Dener:</t>
        </r>
        <r>
          <rPr>
            <sz val="9"/>
            <color indexed="81"/>
            <rFont val="Tahoma"/>
            <family val="2"/>
          </rPr>
          <t xml:space="preserve">
https://azintelecom.az/en/      https://www.azercell.com/en/        https://azercosmos.az/?lang=en         https://www.aztelekom.az/en/        https://www.digital.gov.az/</t>
        </r>
      </text>
    </comment>
    <comment ref="LC33" authorId="0" shapeId="0" xr:uid="{C01DF06C-8BE1-4E8C-8D8C-55A82B534D26}">
      <text>
        <r>
          <rPr>
            <b/>
            <sz val="9"/>
            <color indexed="81"/>
            <rFont val="Tahoma"/>
            <family val="2"/>
          </rPr>
          <t>Cem Dener:</t>
        </r>
        <r>
          <rPr>
            <sz val="9"/>
            <color indexed="81"/>
            <rFont val="Tahoma"/>
            <family val="2"/>
          </rPr>
          <t xml:space="preserve">
https://mincom.gov.az/en/view/files/10/</t>
        </r>
      </text>
    </comment>
    <comment ref="LP33" authorId="0" shapeId="0" xr:uid="{444E6637-ECEB-4EB8-9F00-120B5C931656}">
      <text>
        <r>
          <rPr>
            <b/>
            <sz val="9"/>
            <color indexed="81"/>
            <rFont val="Tahoma"/>
            <family val="2"/>
          </rPr>
          <t>Cem Dener:</t>
        </r>
        <r>
          <rPr>
            <sz val="9"/>
            <color indexed="81"/>
            <rFont val="Tahoma"/>
            <family val="2"/>
          </rPr>
          <t xml:space="preserve">
Draft of "Concept of digital transformation in the Republic of Azerbaijan"</t>
        </r>
      </text>
    </comment>
    <comment ref="LV33" authorId="0" shapeId="0" xr:uid="{38324F38-DAC4-45AB-8B00-832A71A5D619}">
      <text>
        <r>
          <rPr>
            <b/>
            <sz val="9"/>
            <color indexed="81"/>
            <rFont val="Tahoma"/>
            <family val="2"/>
          </rPr>
          <t>Cem Dener:</t>
        </r>
        <r>
          <rPr>
            <sz val="9"/>
            <color indexed="81"/>
            <rFont val="Tahoma"/>
            <family val="2"/>
          </rPr>
          <t xml:space="preserve">
https://azertag.az/store/files/Strateji_yol_xeritesi/_Telekommunikasiya_v%C9%99_informasiya_texnologiyalar%C4%B1n%C4%B1n_inki%C5%9Faf%C4%B1na_dair_strateji_yol_x%C9%99rit%C9%99si.pdf               https://azin.drive.azcloud.az/index.php/s/wPYw2sPGyLsTDET</t>
        </r>
      </text>
    </comment>
    <comment ref="LZ33" authorId="0" shapeId="0" xr:uid="{356D6B74-03D6-4389-88F2-16662714F8EF}">
      <text>
        <r>
          <rPr>
            <b/>
            <sz val="9"/>
            <color indexed="81"/>
            <rFont val="Tahoma"/>
            <family val="2"/>
          </rPr>
          <t>Cem Dener:</t>
        </r>
        <r>
          <rPr>
            <sz val="9"/>
            <color indexed="81"/>
            <rFont val="Tahoma"/>
            <family val="2"/>
          </rPr>
          <t xml:space="preserve">
https://takeoffistanbul.com/</t>
        </r>
      </text>
    </comment>
    <comment ref="OS33" authorId="0" shapeId="0" xr:uid="{29AD773F-3B17-4BD4-B500-501B8F566372}">
      <text>
        <r>
          <rPr>
            <b/>
            <sz val="9"/>
            <color indexed="81"/>
            <rFont val="Tahoma"/>
            <family val="2"/>
          </rPr>
          <t>Cem Dener:</t>
        </r>
        <r>
          <rPr>
            <sz val="9"/>
            <color indexed="81"/>
            <rFont val="Tahoma"/>
            <family val="2"/>
          </rPr>
          <t xml:space="preserve">
https://innovationagency.az/en/#"</t>
        </r>
      </text>
    </comment>
    <comment ref="PC33" authorId="0" shapeId="0" xr:uid="{8E65809F-69A7-4680-835C-EBB21D41653B}">
      <text>
        <r>
          <rPr>
            <b/>
            <sz val="9"/>
            <color indexed="81"/>
            <rFont val="Tahoma"/>
            <family val="2"/>
          </rPr>
          <t>Cem Dener:</t>
        </r>
        <r>
          <rPr>
            <sz val="9"/>
            <color indexed="81"/>
            <rFont val="Tahoma"/>
            <family val="2"/>
          </rPr>
          <t xml:space="preserve">
Draft</t>
        </r>
      </text>
    </comment>
    <comment ref="PK33" authorId="0" shapeId="0" xr:uid="{A5B56B90-7CB6-4563-A545-2683EBF8A723}">
      <text>
        <r>
          <rPr>
            <b/>
            <sz val="9"/>
            <color indexed="81"/>
            <rFont val="Tahoma"/>
            <family val="2"/>
          </rPr>
          <t>Cem Dener:</t>
        </r>
        <r>
          <rPr>
            <sz val="9"/>
            <color indexed="81"/>
            <rFont val="Tahoma"/>
            <family val="2"/>
          </rPr>
          <t xml:space="preserve">
https://www.teknofest.az/en/        https://takeoffistanbul.com/       http://www.icenter.az</t>
        </r>
      </text>
    </comment>
    <comment ref="BA34" authorId="0" shapeId="0" xr:uid="{7A93115C-E572-4AFB-BA9B-3A29AF87A60C}">
      <text>
        <r>
          <rPr>
            <b/>
            <sz val="9"/>
            <color indexed="81"/>
            <rFont val="Tahoma"/>
            <family val="2"/>
          </rPr>
          <t>Cem Dener:</t>
        </r>
        <r>
          <rPr>
            <sz val="9"/>
            <color indexed="81"/>
            <rFont val="Tahoma"/>
            <family val="2"/>
          </rPr>
          <t xml:space="preserve">
Complementary doc provided</t>
        </r>
      </text>
    </comment>
    <comment ref="BM34" authorId="0" shapeId="0" xr:uid="{ECB1EC85-01E8-40FD-9627-9896965A94CF}">
      <text>
        <r>
          <rPr>
            <b/>
            <sz val="9"/>
            <color indexed="81"/>
            <rFont val="Tahoma"/>
            <family val="2"/>
          </rPr>
          <t>Cem Dener:</t>
        </r>
        <r>
          <rPr>
            <sz val="9"/>
            <color indexed="81"/>
            <rFont val="Tahoma"/>
            <family val="2"/>
          </rPr>
          <t xml:space="preserve">
Complementary doc provided</t>
        </r>
      </text>
    </comment>
    <comment ref="CC34" authorId="0" shapeId="0" xr:uid="{61E7315E-5D2F-4CAC-AFBA-725877B93AB8}">
      <text>
        <r>
          <rPr>
            <b/>
            <sz val="9"/>
            <color indexed="81"/>
            <rFont val="Tahoma"/>
            <family val="2"/>
          </rPr>
          <t>Cem Dener:</t>
        </r>
        <r>
          <rPr>
            <sz val="9"/>
            <color indexed="81"/>
            <rFont val="Tahoma"/>
            <family val="2"/>
          </rPr>
          <t xml:space="preserve">
Complementary doc provided</t>
        </r>
      </text>
    </comment>
    <comment ref="JG34" authorId="0" shapeId="0" xr:uid="{A55AEC50-3167-4592-B9AF-AA355B30402F}">
      <text>
        <r>
          <rPr>
            <b/>
            <sz val="9"/>
            <color indexed="81"/>
            <rFont val="Tahoma"/>
            <family val="2"/>
          </rPr>
          <t>Cem Dener:</t>
        </r>
        <r>
          <rPr>
            <sz val="9"/>
            <color indexed="81"/>
            <rFont val="Tahoma"/>
            <family val="2"/>
          </rPr>
          <t xml:space="preserve">
Complementary doc provided</t>
        </r>
      </text>
    </comment>
    <comment ref="JM34" authorId="0" shapeId="0" xr:uid="{4B5D4D36-A88E-4B7A-AB84-8DC3E4E09747}">
      <text>
        <r>
          <rPr>
            <b/>
            <sz val="9"/>
            <color indexed="81"/>
            <rFont val="Tahoma"/>
            <family val="2"/>
          </rPr>
          <t>Cem Dener:</t>
        </r>
        <r>
          <rPr>
            <sz val="9"/>
            <color indexed="81"/>
            <rFont val="Tahoma"/>
            <family val="2"/>
          </rPr>
          <t xml:space="preserve">
Complementary doc provided</t>
        </r>
      </text>
    </comment>
    <comment ref="JO34" authorId="0" shapeId="0" xr:uid="{514C852B-BAAE-4DD4-A0F2-DC441F9F79DC}">
      <text>
        <r>
          <rPr>
            <b/>
            <sz val="9"/>
            <color indexed="81"/>
            <rFont val="Tahoma"/>
            <family val="2"/>
          </rPr>
          <t>Cem Dener:</t>
        </r>
        <r>
          <rPr>
            <sz val="9"/>
            <color indexed="81"/>
            <rFont val="Tahoma"/>
            <family val="2"/>
          </rPr>
          <t xml:space="preserve">
Complementary doc provided</t>
        </r>
      </text>
    </comment>
    <comment ref="JQ34" authorId="0" shapeId="0" xr:uid="{9CD018BF-3EE2-4B97-AABD-2C180D297644}">
      <text>
        <r>
          <rPr>
            <b/>
            <sz val="9"/>
            <color indexed="81"/>
            <rFont val="Tahoma"/>
            <family val="2"/>
          </rPr>
          <t>Cem Dener:</t>
        </r>
        <r>
          <rPr>
            <sz val="9"/>
            <color indexed="81"/>
            <rFont val="Tahoma"/>
            <family val="2"/>
          </rPr>
          <t xml:space="preserve">
Complementary doc provided</t>
        </r>
      </text>
    </comment>
    <comment ref="F36" authorId="0" shapeId="0" xr:uid="{4A645D23-ACF4-46A3-8C62-60DC5BF421DF}">
      <text>
        <r>
          <rPr>
            <b/>
            <sz val="9"/>
            <color indexed="81"/>
            <rFont val="Tahoma"/>
            <family val="2"/>
          </rPr>
          <t>Cem Dener:</t>
        </r>
        <r>
          <rPr>
            <sz val="9"/>
            <color indexed="81"/>
            <rFont val="Tahoma"/>
            <family val="2"/>
          </rPr>
          <t xml:space="preserve">
Architecture and design and the GCloud is proprietary intellectual property of Cloud Carib.</t>
        </r>
      </text>
    </comment>
    <comment ref="AF36" authorId="0" shapeId="0" xr:uid="{216A78FB-DDBD-497D-B8CA-9F9ECCC4611E}">
      <text>
        <r>
          <rPr>
            <b/>
            <sz val="9"/>
            <color indexed="81"/>
            <rFont val="Tahoma"/>
            <family val="2"/>
          </rPr>
          <t>Cem Dener:</t>
        </r>
        <r>
          <rPr>
            <sz val="9"/>
            <color indexed="81"/>
            <rFont val="Tahoma"/>
            <family val="2"/>
          </rPr>
          <t xml:space="preserve">
1 ?</t>
        </r>
      </text>
    </comment>
    <comment ref="BA36" authorId="0" shapeId="0" xr:uid="{FE5A7F76-F0CF-4C22-93A0-860489E636EE}">
      <text>
        <r>
          <rPr>
            <b/>
            <sz val="9"/>
            <color indexed="81"/>
            <rFont val="Tahoma"/>
            <family val="2"/>
          </rPr>
          <t>Cem Dener:</t>
        </r>
        <r>
          <rPr>
            <sz val="9"/>
            <color indexed="81"/>
            <rFont val="Tahoma"/>
            <family val="2"/>
          </rPr>
          <t xml:space="preserve">
Link inaccessible:
tfms.bahamas.gov.bs</t>
        </r>
      </text>
    </comment>
    <comment ref="DV36" authorId="0" shapeId="0" xr:uid="{C07DB788-0EA9-41C5-8EF2-52A22E710C90}">
      <text>
        <r>
          <rPr>
            <b/>
            <sz val="9"/>
            <color indexed="81"/>
            <rFont val="Tahoma"/>
            <family val="2"/>
          </rPr>
          <t>Cem Dener:</t>
        </r>
        <r>
          <rPr>
            <sz val="9"/>
            <color indexed="81"/>
            <rFont val="Tahoma"/>
            <family val="2"/>
          </rPr>
          <t xml:space="preserve">
Employer Self-service: https://employer.nib-bahamas.com  Employee self-service https://registrant.nib-bahamas.com   The internal URL for internal staff use is not disclosed.</t>
        </r>
      </text>
    </comment>
    <comment ref="EC36" authorId="0" shapeId="0" xr:uid="{7CDFB2B4-3C22-48E9-8238-2AEADD831886}">
      <text>
        <r>
          <rPr>
            <b/>
            <sz val="9"/>
            <color indexed="81"/>
            <rFont val="Tahoma"/>
            <family val="2"/>
          </rPr>
          <t>Cem Dener:</t>
        </r>
        <r>
          <rPr>
            <sz val="9"/>
            <color indexed="81"/>
            <rFont val="Tahoma"/>
            <family val="2"/>
          </rPr>
          <t xml:space="preserve">
Roughly 98% of Long Term pension disbursements are performed digitally to beneficiaries bank accounts. </t>
        </r>
      </text>
    </comment>
    <comment ref="EZ36" authorId="0" shapeId="0" xr:uid="{4DBDDAA6-A34A-4736-9CBF-EF6ADFCFBFB2}">
      <text>
        <r>
          <rPr>
            <b/>
            <sz val="9"/>
            <color indexed="81"/>
            <rFont val="Tahoma"/>
            <family val="2"/>
          </rPr>
          <t>Cem Dener:</t>
        </r>
        <r>
          <rPr>
            <sz val="9"/>
            <color indexed="81"/>
            <rFont val="Tahoma"/>
            <family val="2"/>
          </rPr>
          <t xml:space="preserve">
DMS presently in the process of being automated or made electronic</t>
        </r>
      </text>
    </comment>
    <comment ref="KF36" authorId="0" shapeId="0" xr:uid="{BBD782FD-4E82-4711-952F-06BA71D54A10}">
      <text>
        <r>
          <rPr>
            <b/>
            <sz val="9"/>
            <color indexed="81"/>
            <rFont val="Tahoma"/>
            <family val="2"/>
          </rPr>
          <t>Cem Dener:</t>
        </r>
        <r>
          <rPr>
            <sz val="9"/>
            <color indexed="81"/>
            <rFont val="Tahoma"/>
            <family val="2"/>
          </rPr>
          <t xml:space="preserve">
Unavailable</t>
        </r>
      </text>
    </comment>
    <comment ref="LP36" authorId="0" shapeId="0" xr:uid="{99691BEE-181D-4528-8E38-40FAE053F250}">
      <text>
        <r>
          <rPr>
            <b/>
            <sz val="9"/>
            <color indexed="81"/>
            <rFont val="Tahoma"/>
            <family val="2"/>
          </rPr>
          <t>Cem Dener:</t>
        </r>
        <r>
          <rPr>
            <sz val="9"/>
            <color indexed="81"/>
            <rFont val="Tahoma"/>
            <family val="2"/>
          </rPr>
          <t xml:space="preserve">
In progress</t>
        </r>
      </text>
    </comment>
    <comment ref="ME36" authorId="0" shapeId="0" xr:uid="{C0E7CD19-5589-4C1E-B9DD-BC3E86FE13FA}">
      <text>
        <r>
          <rPr>
            <b/>
            <sz val="9"/>
            <color indexed="81"/>
            <rFont val="Tahoma"/>
            <family val="2"/>
          </rPr>
          <t>Cem Dener:</t>
        </r>
        <r>
          <rPr>
            <sz val="9"/>
            <color indexed="81"/>
            <rFont val="Tahoma"/>
            <family val="2"/>
          </rPr>
          <t xml:space="preserve">
The Government of The Bahamas passed the Freedom of Information Act, 2017 to give to the public the general right of access to public records held by public authorities. The legistlation includes areas of alignment with international access to information standards. </t>
        </r>
      </text>
    </comment>
    <comment ref="MM36" authorId="0" shapeId="0" xr:uid="{06E59295-B258-4F60-BB58-2830CB8BDF76}">
      <text>
        <r>
          <rPr>
            <b/>
            <sz val="9"/>
            <color indexed="81"/>
            <rFont val="Tahoma"/>
            <family val="2"/>
          </rPr>
          <t>Cem Dener:</t>
        </r>
        <r>
          <rPr>
            <sz val="9"/>
            <color indexed="81"/>
            <rFont val="Tahoma"/>
            <family val="2"/>
          </rPr>
          <t xml:space="preserve">
Data Protection (Privacy of Personal Information) Act (bahamas.gov.bs)</t>
        </r>
      </text>
    </comment>
    <comment ref="MR36" authorId="0" shapeId="0" xr:uid="{6BA06A69-72C0-4701-B2EE-27EF6B19E119}">
      <text>
        <r>
          <rPr>
            <b/>
            <sz val="9"/>
            <color indexed="81"/>
            <rFont val="Tahoma"/>
            <family val="2"/>
          </rPr>
          <t>Cem Dener:</t>
        </r>
        <r>
          <rPr>
            <sz val="9"/>
            <color indexed="81"/>
            <rFont val="Tahoma"/>
            <family val="2"/>
          </rPr>
          <t xml:space="preserve">
Unavailable</t>
        </r>
      </text>
    </comment>
    <comment ref="MU36" authorId="0" shapeId="0" xr:uid="{EE1A4350-3361-470E-9922-1BF408D9A4D3}">
      <text>
        <r>
          <rPr>
            <b/>
            <sz val="9"/>
            <color indexed="81"/>
            <rFont val="Tahoma"/>
            <family val="2"/>
          </rPr>
          <t>Cem Dener:</t>
        </r>
        <r>
          <rPr>
            <sz val="9"/>
            <color indexed="81"/>
            <rFont val="Tahoma"/>
            <family val="2"/>
          </rPr>
          <t xml:space="preserve">
Data Protection (Privacy of Personal Information) Act (bahamas.gov.bs)</t>
        </r>
      </text>
    </comment>
    <comment ref="EQ37" authorId="0" shapeId="0" xr:uid="{CC5C35CF-89D2-44F2-BC5C-D6B6F0ACAD5B}">
      <text>
        <r>
          <rPr>
            <b/>
            <sz val="9"/>
            <color indexed="81"/>
            <rFont val="Tahoma"/>
            <family val="2"/>
          </rPr>
          <t>Cem Dener:</t>
        </r>
        <r>
          <rPr>
            <sz val="9"/>
            <color indexed="81"/>
            <rFont val="Tahoma"/>
            <family val="2"/>
          </rPr>
          <t xml:space="preserve">
We are currently undertaking steps to introduce a new e-procurement platform.</t>
        </r>
      </text>
    </comment>
    <comment ref="PB37" authorId="0" shapeId="0" xr:uid="{FC7675BF-A02B-4BAE-A721-205DF1FB2A43}">
      <text>
        <r>
          <rPr>
            <b/>
            <sz val="9"/>
            <color indexed="81"/>
            <rFont val="Tahoma"/>
            <family val="2"/>
          </rPr>
          <t>Cem Dener:</t>
        </r>
        <r>
          <rPr>
            <sz val="9"/>
            <color indexed="81"/>
            <rFont val="Tahoma"/>
            <family val="2"/>
          </rPr>
          <t xml:space="preserve">
The Small Business Development Center (SBDC) participates in Tech startups initiatives. GovTech Startups will be addressed in the National ICT Strategy and private sector investments. </t>
        </r>
      </text>
    </comment>
    <comment ref="PC37" authorId="0" shapeId="0" xr:uid="{97F83298-1BA5-451C-874E-4D1587B3EC48}">
      <text>
        <r>
          <rPr>
            <b/>
            <sz val="9"/>
            <color indexed="81"/>
            <rFont val="Tahoma"/>
            <family val="2"/>
          </rPr>
          <t>Cem Dener:</t>
        </r>
        <r>
          <rPr>
            <sz val="9"/>
            <color indexed="81"/>
            <rFont val="Tahoma"/>
            <family val="2"/>
          </rPr>
          <t xml:space="preserve">
https://www.accessaccelerator.org/</t>
        </r>
      </text>
    </comment>
    <comment ref="K39" authorId="0" shapeId="0" xr:uid="{BFBD24D3-765D-4BD7-9859-DDB3FCD362D1}">
      <text>
        <r>
          <rPr>
            <b/>
            <sz val="9"/>
            <color indexed="81"/>
            <rFont val="Tahoma"/>
            <family val="2"/>
          </rPr>
          <t>Cem Dener:</t>
        </r>
        <r>
          <rPr>
            <sz val="9"/>
            <color indexed="81"/>
            <rFont val="Tahoma"/>
            <family val="2"/>
          </rPr>
          <t xml:space="preserve">
https://www.nea.gov.bh/Cloud-First-Policy</t>
        </r>
      </text>
    </comment>
    <comment ref="P39" authorId="0" shapeId="0" xr:uid="{C5635869-7474-4EF5-9661-BD2D1D78D74F}">
      <text>
        <r>
          <rPr>
            <b/>
            <sz val="9"/>
            <color indexed="81"/>
            <rFont val="Tahoma"/>
            <family val="2"/>
          </rPr>
          <t>Cem Dener:</t>
        </r>
        <r>
          <rPr>
            <sz val="9"/>
            <color indexed="81"/>
            <rFont val="Tahoma"/>
            <family val="2"/>
          </rPr>
          <t xml:space="preserve">
https://www.bahrain.bh/new/en/tech_en.html; https://www.bahrain.bh/new/en/cybersecurity_en.html; https://www.bahrain.bh/wps/portal/!ut/p/a1/rVFdb4IwFP0r-OAj6YUilEdmnBsZuujYpC8GS8FOaGGg2f796sySvTBcsvvW23NuzgeiaIOoTE-iSDuhZFqe39Td3i3BtWxihwTHGIKlO135M7DmMNGA5CcAMJ6dAd6j9-zbLoHr-GBHU-ve0fwoAgjIzerh6XYKMMdD_BdEEWWyq7s9SnihTrV669Jyy-UY9qriY2iOgh2MUshDOwbGlVHxtk0L_dNqp7JoDSWN-rgrBTPamstM785HayYylLjEh4wDMX02cUyHOZlJHLwzc0wg89LcsrD_baJngsEQ1lxejAxE-QX4LasLoF9HooV6vUr0hfUfnYdX9Ctem4YGuiUlO_7eoc3_1VRXcVwR_GGGs3yxMGkSjEafDBd0GQ!!/dl5/d5/L2dBISEvZ0FBIS9nQSEh/ ;   https://www.bna.bh/en/iGACEOBahraingovernmenthassuccessfullyadoptedCloudFirstpolicy.aspx?cms=q8FmFJgiscL2fwIzON1%2BDsza1Y%2Fkue9jMtMR3lk55ms%3D</t>
        </r>
      </text>
    </comment>
    <comment ref="S39" authorId="0" shapeId="0" xr:uid="{DBF1DA34-575D-40AB-9ADC-3041A22F128B}">
      <text>
        <r>
          <rPr>
            <b/>
            <sz val="9"/>
            <color indexed="81"/>
            <rFont val="Tahoma"/>
            <family val="2"/>
          </rPr>
          <t>Cem Dener:</t>
        </r>
        <r>
          <rPr>
            <sz val="9"/>
            <color indexed="81"/>
            <rFont val="Tahoma"/>
            <family val="2"/>
          </rPr>
          <t xml:space="preserve">
https://www.nea.gov.bh/Attachments/NEAF_Principles_v1.0.pdf; https://www.nea.gov.bh/EA-Maturity-Model</t>
        </r>
      </text>
    </comment>
    <comment ref="BA39" authorId="0" shapeId="0" xr:uid="{BEBB39FB-5D60-4D7C-BD18-30CFC042CB23}">
      <text>
        <r>
          <rPr>
            <b/>
            <sz val="9"/>
            <color indexed="81"/>
            <rFont val="Tahoma"/>
            <family val="2"/>
          </rPr>
          <t>Cem Dener:</t>
        </r>
        <r>
          <rPr>
            <sz val="9"/>
            <color indexed="81"/>
            <rFont val="Tahoma"/>
            <family val="2"/>
          </rPr>
          <t xml:space="preserve">
FMIS production link not published and is intended for Government internal use only. </t>
        </r>
      </text>
    </comment>
    <comment ref="DG39" authorId="0" shapeId="0" xr:uid="{1ADFF2AA-E449-4026-9CFD-6B26B7EFD05A}">
      <text>
        <r>
          <rPr>
            <b/>
            <sz val="9"/>
            <color indexed="81"/>
            <rFont val="Tahoma"/>
            <family val="2"/>
          </rPr>
          <t>Cem Dener:</t>
        </r>
        <r>
          <rPr>
            <sz val="9"/>
            <color indexed="81"/>
            <rFont val="Tahoma"/>
            <family val="2"/>
          </rPr>
          <t xml:space="preserve">
https://www.csb.gov.bh/media/document/MIS(054)_Nov18.pdf</t>
        </r>
      </text>
    </comment>
    <comment ref="DP39" authorId="0" shapeId="0" xr:uid="{8BA5A26B-89E9-4D22-ADAA-139B65D623B0}">
      <text>
        <r>
          <rPr>
            <b/>
            <sz val="9"/>
            <color indexed="81"/>
            <rFont val="Tahoma"/>
            <family val="2"/>
          </rPr>
          <t>Cem Dener:</t>
        </r>
        <r>
          <rPr>
            <sz val="9"/>
            <color indexed="81"/>
            <rFont val="Tahoma"/>
            <family val="2"/>
          </rPr>
          <t xml:space="preserve">
https://www.csb.gov.bh/media/document/MIS(054)_Nov18.pdf</t>
        </r>
      </text>
    </comment>
    <comment ref="IK39" authorId="0" shapeId="0" xr:uid="{D523812C-F32D-483E-B76B-BA63C352A146}">
      <text>
        <r>
          <rPr>
            <b/>
            <sz val="9"/>
            <color indexed="81"/>
            <rFont val="Tahoma"/>
            <family val="2"/>
          </rPr>
          <t>Cem Dener:</t>
        </r>
        <r>
          <rPr>
            <sz val="9"/>
            <color indexed="81"/>
            <rFont val="Tahoma"/>
            <family val="2"/>
          </rPr>
          <t xml:space="preserve">
https://www.talentportal.bh/</t>
        </r>
      </text>
    </comment>
    <comment ref="IZ39" authorId="0" shapeId="0" xr:uid="{089E78E6-1E45-42BA-9ADC-6101C77310AC}">
      <text>
        <r>
          <rPr>
            <b/>
            <sz val="9"/>
            <color indexed="81"/>
            <rFont val="Tahoma"/>
            <family val="2"/>
          </rPr>
          <t>Cem Dener:</t>
        </r>
        <r>
          <rPr>
            <sz val="9"/>
            <color indexed="81"/>
            <rFont val="Tahoma"/>
            <family val="2"/>
          </rPr>
          <t xml:space="preserve">
https://etendering.tenderboard.gov.bh  </t>
        </r>
      </text>
    </comment>
    <comment ref="JO39" authorId="0" shapeId="0" xr:uid="{838E65F7-17F5-4F16-8E73-C463837F5407}">
      <text>
        <r>
          <rPr>
            <b/>
            <sz val="9"/>
            <color indexed="81"/>
            <rFont val="Tahoma"/>
            <family val="2"/>
          </rPr>
          <t>Cem Dener:</t>
        </r>
        <r>
          <rPr>
            <sz val="9"/>
            <color indexed="81"/>
            <rFont val="Tahoma"/>
            <family val="2"/>
          </rPr>
          <t xml:space="preserve">
http://www.bahrain.bh/tawasul http://bh.bh/tawasulapp https://bahrain.bh/A/52AROxl; https://pmo.gov.bh/en/category/Fikra  https://bahrain.bh/A/fikra-4th-edition</t>
        </r>
      </text>
    </comment>
    <comment ref="JW39" authorId="0" shapeId="0" xr:uid="{82BF7D6C-B4B1-4C40-89DC-74EE889F3DB0}">
      <text>
        <r>
          <rPr>
            <b/>
            <sz val="9"/>
            <color indexed="81"/>
            <rFont val="Tahoma"/>
            <family val="2"/>
          </rPr>
          <t>Cem Dener:</t>
        </r>
        <r>
          <rPr>
            <sz val="9"/>
            <color indexed="81"/>
            <rFont val="Tahoma"/>
            <family val="2"/>
          </rPr>
          <t xml:space="preserve">
http://twitter.com/iGABahrain http://www.facebook.com/iGABahrain</t>
        </r>
      </text>
    </comment>
    <comment ref="JY39" authorId="0" shapeId="0" xr:uid="{6C6DD56A-8B87-4DB1-826E-F42DBF4DFCC8}">
      <text>
        <r>
          <rPr>
            <b/>
            <sz val="9"/>
            <color indexed="81"/>
            <rFont val="Tahoma"/>
            <family val="2"/>
          </rPr>
          <t>Cem Dener:</t>
        </r>
        <r>
          <rPr>
            <sz val="9"/>
            <color indexed="81"/>
            <rFont val="Tahoma"/>
            <family val="2"/>
          </rPr>
          <t xml:space="preserve">
Tawasul System/App http://www.bahrain.bh/tawasul http://bh.bh/tawasulapp  CSI results, customer index survey http://bahrain.bh/satisfaction   Social media accounts https://www.instagram.com/igabahrain/ http://twitter.com/iGABahrain</t>
        </r>
      </text>
    </comment>
    <comment ref="KF39" authorId="0" shapeId="0" xr:uid="{D04A2B22-F3A4-4CDC-A982-B58DEC019452}">
      <text>
        <r>
          <rPr>
            <b/>
            <sz val="9"/>
            <color indexed="81"/>
            <rFont val="Tahoma"/>
            <family val="2"/>
          </rPr>
          <t>Cem Dener:</t>
        </r>
        <r>
          <rPr>
            <sz val="9"/>
            <color indexed="81"/>
            <rFont val="Tahoma"/>
            <family val="2"/>
          </rPr>
          <t xml:space="preserve">
Tawasul www.bahrain.bh/tawasul  https://bahrain.bh/A/tawasulsuggestions https://bahrain.bh/A/abouttawasul https://bahrain.bh/A/52AROxl  Social Media accounts https://www.instagram.com/igabahrain/ http://twitter.com/iGABahrain http://www.facebook.com/iGABahrain http://www.linkedin.com/company/igabahrain   Poll results and actions taken https://bahrain.bh/A/pollresults  CSI results, customer index survey http://bahrain.bh/satisfaction  https://bahrain.bh/A/listentothepublic  Fikra  https://pmo.gov.bh/en/category/Fikra  https://bahrain.bh/A/fikra-4th-edition</t>
        </r>
      </text>
    </comment>
    <comment ref="KH39" authorId="0" shapeId="0" xr:uid="{A860DA47-112D-4137-A297-4B7F7C23CA57}">
      <text>
        <r>
          <rPr>
            <b/>
            <sz val="9"/>
            <color indexed="81"/>
            <rFont val="Tahoma"/>
            <family val="2"/>
          </rPr>
          <t>Cem Dener:</t>
        </r>
        <r>
          <rPr>
            <sz val="9"/>
            <color indexed="81"/>
            <rFont val="Tahoma"/>
            <family val="2"/>
          </rPr>
          <t xml:space="preserve">
Poll results and actions taken https://bahrain.bh/A/pollresults  CSI results, customer index survey http://bahrain.bh/satisfaction   Tawasul www.bahrain.bh/tawasul  https://bahrain.bh/A/tawasulsuggestions https://bahrain.bh/A/52AROxl  Social Media accounts https://www.instagram.com/igabahrain/ http://twitter.com/iGABahrain http://www.facebook.com/iGABahrain http://www.linkedin.com/company/igabahrain</t>
        </r>
      </text>
    </comment>
    <comment ref="KV39" authorId="0" shapeId="0" xr:uid="{25205FBB-548A-40D6-A3A9-291F10F1D1ED}">
      <text>
        <r>
          <rPr>
            <b/>
            <sz val="9"/>
            <color indexed="81"/>
            <rFont val="Tahoma"/>
            <family val="2"/>
          </rPr>
          <t>Cem Dener:</t>
        </r>
        <r>
          <rPr>
            <sz val="9"/>
            <color indexed="81"/>
            <rFont val="Tahoma"/>
            <family val="2"/>
          </rPr>
          <t xml:space="preserve">
Telecommunications Regulatory Authority (TRA)  - www.tra.org.bh ;  National Cyber Security Centre(NCSC)  - www.ncsc.gov.bh ;  Ministry of Transportation &amp; Telecommunications - www.mtt.gov.bh</t>
        </r>
      </text>
    </comment>
    <comment ref="OP39" authorId="0" shapeId="0" xr:uid="{119FE6F7-12F7-4ACF-9B8D-84C129FDFE45}">
      <text>
        <r>
          <rPr>
            <b/>
            <sz val="9"/>
            <color indexed="81"/>
            <rFont val="Tahoma"/>
            <family val="2"/>
          </rPr>
          <t>Cem Dener:</t>
        </r>
        <r>
          <rPr>
            <sz val="9"/>
            <color indexed="81"/>
            <rFont val="Tahoma"/>
            <family val="2"/>
          </rPr>
          <t xml:space="preserve">
https://www.newsofbahrain.com/bahrain/75030.html https://www.newsofbahrain.com/bahrain/77743.html http://www.tradearabia.com/news/EDU_387748.html http://www.tradearabia.com/news/EDU_394476.html https://www.newsofbahrain.com/bahrain/77011.html http://www.tradearabia.com/news/EDU_392494.html http://www.tradearabia.com/news/IND_393451.html</t>
        </r>
      </text>
    </comment>
    <comment ref="PH39" authorId="0" shapeId="0" xr:uid="{B31012FE-09BD-486E-8A9B-20D85F4B1BC7}">
      <text>
        <r>
          <rPr>
            <b/>
            <sz val="9"/>
            <color indexed="81"/>
            <rFont val="Tahoma"/>
            <family val="2"/>
          </rPr>
          <t>Cem Dener:</t>
        </r>
        <r>
          <rPr>
            <sz val="9"/>
            <color indexed="81"/>
            <rFont val="Tahoma"/>
            <family val="2"/>
          </rPr>
          <t xml:space="preserve">
https://www.moic.gov.bh/ar/eServices/Documents/Benefits%20associated%20with%20SMEs%20Classification%20Certificate.pdf ; https://www.moic.gov.bh/en/eServices/Documents/SMEs%20Online%20Registration%20System%20-%20About%20the%20System.pdf</t>
        </r>
      </text>
    </comment>
    <comment ref="K40" authorId="0" shapeId="0" xr:uid="{7DEE9B13-F239-48AC-936F-A1A5F4D59014}">
      <text>
        <r>
          <rPr>
            <b/>
            <sz val="9"/>
            <color indexed="81"/>
            <rFont val="Tahoma"/>
            <family val="2"/>
          </rPr>
          <t>Cem Dener:</t>
        </r>
        <r>
          <rPr>
            <sz val="9"/>
            <color indexed="81"/>
            <rFont val="Tahoma"/>
            <family val="2"/>
          </rPr>
          <t xml:space="preserve">
https://www.nea.gov.bh/Documents/AWS%20Tagging%20Standards.pdf , https://www.nea.gov.bh/Documents/CloudFirstPolicy.pdf</t>
        </r>
      </text>
    </comment>
    <comment ref="BM40" authorId="0" shapeId="0" xr:uid="{70296CDF-CC65-4FC4-A787-2A525462BF25}">
      <text>
        <r>
          <rPr>
            <b/>
            <sz val="9"/>
            <color indexed="81"/>
            <rFont val="Tahoma"/>
            <family val="2"/>
          </rPr>
          <t>Cem Dener:</t>
        </r>
        <r>
          <rPr>
            <sz val="9"/>
            <color indexed="81"/>
            <rFont val="Tahoma"/>
            <family val="2"/>
          </rPr>
          <t xml:space="preserve">
Complementary docs provided</t>
        </r>
      </text>
    </comment>
    <comment ref="BX40" authorId="0" shapeId="0" xr:uid="{F0C06D9B-5FC8-481F-B783-91FCCF87A777}">
      <text>
        <r>
          <rPr>
            <b/>
            <sz val="9"/>
            <color indexed="81"/>
            <rFont val="Tahoma"/>
            <family val="2"/>
          </rPr>
          <t>Cem Dener:</t>
        </r>
        <r>
          <rPr>
            <sz val="9"/>
            <color indexed="81"/>
            <rFont val="Tahoma"/>
            <family val="2"/>
          </rPr>
          <t xml:space="preserve">
Complementary docs provided</t>
        </r>
      </text>
    </comment>
    <comment ref="CU40" authorId="0" shapeId="0" xr:uid="{B868FDC4-DFD5-494D-A803-41E1CA1A8603}">
      <text>
        <r>
          <rPr>
            <b/>
            <sz val="9"/>
            <color indexed="81"/>
            <rFont val="Tahoma"/>
            <family val="2"/>
          </rPr>
          <t>Cem Dener:</t>
        </r>
        <r>
          <rPr>
            <sz val="9"/>
            <color indexed="81"/>
            <rFont val="Tahoma"/>
            <family val="2"/>
          </rPr>
          <t xml:space="preserve">
Complementary docs provided</t>
        </r>
      </text>
    </comment>
    <comment ref="DG40" authorId="0" shapeId="0" xr:uid="{AB09E6E0-758D-4701-9B3C-0B4BEFC9845A}">
      <text>
        <r>
          <rPr>
            <b/>
            <sz val="9"/>
            <color indexed="81"/>
            <rFont val="Tahoma"/>
            <family val="2"/>
          </rPr>
          <t>Cem Dener:</t>
        </r>
        <r>
          <rPr>
            <sz val="9"/>
            <color indexed="81"/>
            <rFont val="Tahoma"/>
            <family val="2"/>
          </rPr>
          <t xml:space="preserve">
Complementary docs provided</t>
        </r>
      </text>
    </comment>
    <comment ref="DP40" authorId="0" shapeId="0" xr:uid="{FB877405-6875-4798-86FC-14EC369C1C48}">
      <text>
        <r>
          <rPr>
            <b/>
            <sz val="9"/>
            <color indexed="81"/>
            <rFont val="Tahoma"/>
            <family val="2"/>
          </rPr>
          <t>Cem Dener:</t>
        </r>
        <r>
          <rPr>
            <sz val="9"/>
            <color indexed="81"/>
            <rFont val="Tahoma"/>
            <family val="2"/>
          </rPr>
          <t xml:space="preserve">
Complementary docs provided</t>
        </r>
      </text>
    </comment>
    <comment ref="EI40" authorId="0" shapeId="0" xr:uid="{CFADB3C5-D454-429E-A2D0-001CA067B664}">
      <text>
        <r>
          <rPr>
            <b/>
            <sz val="9"/>
            <color indexed="81"/>
            <rFont val="Tahoma"/>
            <family val="2"/>
          </rPr>
          <t>Cem Dener:</t>
        </r>
        <r>
          <rPr>
            <sz val="9"/>
            <color indexed="81"/>
            <rFont val="Tahoma"/>
            <family val="2"/>
          </rPr>
          <t xml:space="preserve">
Complementary docs provided</t>
        </r>
      </text>
    </comment>
    <comment ref="ET40" authorId="0" shapeId="0" xr:uid="{16C253F3-F7C8-4C99-A263-22123CF35FA3}">
      <text>
        <r>
          <rPr>
            <b/>
            <sz val="9"/>
            <color indexed="81"/>
            <rFont val="Tahoma"/>
            <family val="2"/>
          </rPr>
          <t>Cem Dener:</t>
        </r>
        <r>
          <rPr>
            <sz val="9"/>
            <color indexed="81"/>
            <rFont val="Tahoma"/>
            <family val="2"/>
          </rPr>
          <t xml:space="preserve">
Complementary docs provided</t>
        </r>
      </text>
    </comment>
    <comment ref="FC40" authorId="0" shapeId="0" xr:uid="{48CF7B42-AC18-4568-B2DF-B0921DB787EE}">
      <text>
        <r>
          <rPr>
            <b/>
            <sz val="9"/>
            <color indexed="81"/>
            <rFont val="Tahoma"/>
            <family val="2"/>
          </rPr>
          <t>Cem Dener:</t>
        </r>
        <r>
          <rPr>
            <sz val="9"/>
            <color indexed="81"/>
            <rFont val="Tahoma"/>
            <family val="2"/>
          </rPr>
          <t xml:space="preserve">
Complementary docs provided</t>
        </r>
      </text>
    </comment>
    <comment ref="HB40" authorId="0" shapeId="0" xr:uid="{7B646EBB-C9B9-402B-B6AD-2DA93ED73FC1}">
      <text>
        <r>
          <rPr>
            <b/>
            <sz val="9"/>
            <color indexed="81"/>
            <rFont val="Tahoma"/>
            <family val="2"/>
          </rPr>
          <t>Cem Dener:</t>
        </r>
        <r>
          <rPr>
            <sz val="9"/>
            <color indexed="81"/>
            <rFont val="Tahoma"/>
            <family val="2"/>
          </rPr>
          <t xml:space="preserve">
Complementary docs provided</t>
        </r>
      </text>
    </comment>
    <comment ref="HZ40" authorId="0" shapeId="0" xr:uid="{F34D905B-9B32-4563-8DE2-2E7CBE4940B9}">
      <text>
        <r>
          <rPr>
            <b/>
            <sz val="9"/>
            <color indexed="81"/>
            <rFont val="Tahoma"/>
            <family val="2"/>
          </rPr>
          <t>Cem Dener:</t>
        </r>
        <r>
          <rPr>
            <sz val="9"/>
            <color indexed="81"/>
            <rFont val="Tahoma"/>
            <family val="2"/>
          </rPr>
          <t xml:space="preserve">
Complementary docs provided</t>
        </r>
      </text>
    </comment>
    <comment ref="JE40" authorId="0" shapeId="0" xr:uid="{7590EBD9-AE7F-4C58-8BAD-4A66B9D8628A}">
      <text>
        <r>
          <rPr>
            <b/>
            <sz val="9"/>
            <color indexed="81"/>
            <rFont val="Tahoma"/>
            <family val="2"/>
          </rPr>
          <t>Cem Dener:</t>
        </r>
        <r>
          <rPr>
            <sz val="9"/>
            <color indexed="81"/>
            <rFont val="Tahoma"/>
            <family val="2"/>
          </rPr>
          <t xml:space="preserve">
Complementary doc provided +
https://services.bahrain.bh/wps/portal/en/BSP/GSX-UI-AllApps/GSX-UI-AppDetails?appID=9</t>
        </r>
      </text>
    </comment>
    <comment ref="KN40" authorId="0" shapeId="0" xr:uid="{353FDDFA-01E7-4FE6-8440-5CC3B932D7F0}">
      <text>
        <r>
          <rPr>
            <b/>
            <sz val="9"/>
            <color indexed="81"/>
            <rFont val="Tahoma"/>
            <family val="2"/>
          </rPr>
          <t>Cem Dener:</t>
        </r>
        <r>
          <rPr>
            <sz val="9"/>
            <color indexed="81"/>
            <rFont val="Tahoma"/>
            <family val="2"/>
          </rPr>
          <t xml:space="preserve">
http://www.bahrain.bh/NationalPortalStatistics , http://www.bahrain.bh/eGovernmentAppsStatistics , www.bahrain.bh/ServicesContactCentreStatistics</t>
        </r>
      </text>
    </comment>
    <comment ref="LP40" authorId="0" shapeId="0" xr:uid="{0BB07A30-2127-4663-9EF6-E7BDAAFFEBA9}">
      <text>
        <r>
          <rPr>
            <b/>
            <sz val="9"/>
            <color indexed="81"/>
            <rFont val="Tahoma"/>
            <family val="2"/>
          </rPr>
          <t>Cem Dener:</t>
        </r>
        <r>
          <rPr>
            <sz val="9"/>
            <color indexed="81"/>
            <rFont val="Tahoma"/>
            <family val="2"/>
          </rPr>
          <t xml:space="preserve">
https://www.ncc.gov.bh/Media/Pdf/20220602104105856_otmqx233_rj4.pdf  </t>
        </r>
      </text>
    </comment>
    <comment ref="LT40" authorId="0" shapeId="0" xr:uid="{33A0D34C-5FE2-4585-A128-6AC9D05EC4CE}">
      <text>
        <r>
          <rPr>
            <b/>
            <sz val="9"/>
            <color indexed="81"/>
            <rFont val="Tahoma"/>
            <family val="2"/>
          </rPr>
          <t>Cem Dener:</t>
        </r>
        <r>
          <rPr>
            <sz val="9"/>
            <color indexed="81"/>
            <rFont val="Tahoma"/>
            <family val="2"/>
          </rPr>
          <t xml:space="preserve">
Complementary doc provided</t>
        </r>
      </text>
    </comment>
    <comment ref="MR40" authorId="0" shapeId="0" xr:uid="{FF554D8E-1358-4E3B-8B5A-0864AA2AE2A7}">
      <text>
        <r>
          <rPr>
            <b/>
            <sz val="9"/>
            <color indexed="81"/>
            <rFont val="Tahoma"/>
            <family val="2"/>
          </rPr>
          <t>Cem Dener:</t>
        </r>
        <r>
          <rPr>
            <sz val="9"/>
            <color indexed="81"/>
            <rFont val="Tahoma"/>
            <family val="2"/>
          </rPr>
          <t xml:space="preserve">
Complementary doc provided</t>
        </r>
      </text>
    </comment>
    <comment ref="NG40" authorId="0" shapeId="0" xr:uid="{5BE68BD3-BA30-4777-B96B-1B8A96389417}">
      <text>
        <r>
          <rPr>
            <b/>
            <sz val="9"/>
            <color indexed="81"/>
            <rFont val="Tahoma"/>
            <family val="2"/>
          </rPr>
          <t>Cem Dener:</t>
        </r>
        <r>
          <rPr>
            <sz val="9"/>
            <color indexed="81"/>
            <rFont val="Tahoma"/>
            <family val="2"/>
          </rPr>
          <t xml:space="preserve">
https://www.newsofbahrain.com/bahrain/98444.html 
https://nea.gov.bh/Documents/GCC-AI-Ethics.pdf
https://www.iga.gov.bh/Media/Agencies/Kingdom%20of%20Bahrain%20AI%20RAM%20Report.pdf</t>
        </r>
      </text>
    </comment>
    <comment ref="NN40" authorId="0" shapeId="0" xr:uid="{DBAC74D8-3F05-4D55-B060-2F2BE57F9D4D}">
      <text>
        <r>
          <rPr>
            <b/>
            <sz val="9"/>
            <color indexed="81"/>
            <rFont val="Tahoma"/>
            <family val="2"/>
          </rPr>
          <t>Cem Dener:</t>
        </r>
        <r>
          <rPr>
            <sz val="9"/>
            <color indexed="81"/>
            <rFont val="Tahoma"/>
            <family val="2"/>
          </rPr>
          <t xml:space="preserve">
Currently the eKey 2.0, is used as an authentication for the identity and the infrastructure to implement the digital signature is ready, but it’s still not implemented yet.</t>
        </r>
      </text>
    </comment>
    <comment ref="PK40" authorId="0" shapeId="0" xr:uid="{F5EFBD66-1C05-42FA-92C2-1E41EB4EF577}">
      <text>
        <r>
          <rPr>
            <b/>
            <sz val="9"/>
            <color indexed="81"/>
            <rFont val="Tahoma"/>
            <family val="2"/>
          </rPr>
          <t>Cem Dener:</t>
        </r>
        <r>
          <rPr>
            <sz val="9"/>
            <color indexed="81"/>
            <rFont val="Tahoma"/>
            <family val="2"/>
          </rPr>
          <t xml:space="preserve">
Complementary doc provided</t>
        </r>
      </text>
    </comment>
    <comment ref="P42" authorId="0" shapeId="0" xr:uid="{BE321DDD-0A5C-419C-A9D7-46FB190D6849}">
      <text>
        <r>
          <rPr>
            <b/>
            <sz val="9"/>
            <color indexed="81"/>
            <rFont val="Tahoma"/>
            <family val="2"/>
          </rPr>
          <t>Cem Dener:</t>
        </r>
        <r>
          <rPr>
            <sz val="9"/>
            <color indexed="81"/>
            <rFont val="Tahoma"/>
            <family val="2"/>
          </rPr>
          <t xml:space="preserve">
https://shop.cirt.gov.bd/product/information-security-manual-for-the-government-of-bangladesh-gobism/</t>
        </r>
      </text>
    </comment>
    <comment ref="BO42" authorId="0" shapeId="0" xr:uid="{58320907-E10D-4A64-9003-4EC445B91508}">
      <text>
        <r>
          <rPr>
            <b/>
            <sz val="9"/>
            <color indexed="81"/>
            <rFont val="Tahoma"/>
            <family val="2"/>
          </rPr>
          <t>Cem Dener:</t>
        </r>
        <r>
          <rPr>
            <sz val="9"/>
            <color indexed="81"/>
            <rFont val="Tahoma"/>
            <family val="2"/>
          </rPr>
          <t xml:space="preserve">
https://ibas.finance.gov.bd/ibas/Security/Login</t>
        </r>
      </text>
    </comment>
    <comment ref="BQ42" authorId="0" shapeId="0" xr:uid="{5E43D1A3-235D-4B98-9948-9F5B9479B4A9}">
      <text>
        <r>
          <rPr>
            <b/>
            <sz val="9"/>
            <color indexed="81"/>
            <rFont val="Tahoma"/>
            <family val="2"/>
          </rPr>
          <t>Cem Dener:</t>
        </r>
        <r>
          <rPr>
            <sz val="9"/>
            <color indexed="81"/>
            <rFont val="Tahoma"/>
            <family val="2"/>
          </rPr>
          <t xml:space="preserve">
https://mof.portal.gov.bd/sites/default/files/files/mof.portal.gov.bd/page/59e8b90e_6db6_48a7_9230_0fb0dc743ccc/combine_TR-ilovepdf-compressed.pdf</t>
        </r>
      </text>
    </comment>
    <comment ref="CX42" authorId="0" shapeId="0" xr:uid="{FD0F8549-2BA9-42CF-B589-816427362E14}">
      <text>
        <r>
          <rPr>
            <b/>
            <sz val="9"/>
            <color indexed="81"/>
            <rFont val="Tahoma"/>
            <family val="2"/>
          </rPr>
          <t>Cem Dener:</t>
        </r>
        <r>
          <rPr>
            <sz val="9"/>
            <color indexed="81"/>
            <rFont val="Tahoma"/>
            <family val="2"/>
          </rPr>
          <t xml:space="preserve">
https://grp.gov.bd/global/web/login</t>
        </r>
      </text>
    </comment>
    <comment ref="DG42" authorId="0" shapeId="0" xr:uid="{9114523D-D2C2-4390-B57B-4C8A6E9CBF97}">
      <text>
        <r>
          <rPr>
            <b/>
            <sz val="9"/>
            <color indexed="81"/>
            <rFont val="Tahoma"/>
            <family val="2"/>
          </rPr>
          <t>Cem Dener:</t>
        </r>
        <r>
          <rPr>
            <sz val="9"/>
            <color indexed="81"/>
            <rFont val="Tahoma"/>
            <family val="2"/>
          </rPr>
          <t xml:space="preserve">
https://grp.gov.bd/global/web/login</t>
        </r>
      </text>
    </comment>
    <comment ref="DS42" authorId="0" shapeId="0" xr:uid="{FA96559D-0255-470D-9DAD-753DE0A2EA66}">
      <text>
        <r>
          <rPr>
            <b/>
            <sz val="9"/>
            <color indexed="81"/>
            <rFont val="Tahoma"/>
            <family val="2"/>
          </rPr>
          <t>Cem Dener:</t>
        </r>
        <r>
          <rPr>
            <sz val="9"/>
            <color indexed="81"/>
            <rFont val="Tahoma"/>
            <family val="2"/>
          </rPr>
          <t xml:space="preserve">
https://cag.org.bd/ (Controller General of Accounts (CGA)</t>
        </r>
      </text>
    </comment>
    <comment ref="ET42" authorId="0" shapeId="0" xr:uid="{0AFAC784-BA0E-4776-80BE-D51323F9200F}">
      <text>
        <r>
          <rPr>
            <b/>
            <sz val="9"/>
            <color indexed="81"/>
            <rFont val="Tahoma"/>
            <family val="2"/>
          </rPr>
          <t>Cem Dener:</t>
        </r>
        <r>
          <rPr>
            <sz val="9"/>
            <color indexed="81"/>
            <rFont val="Tahoma"/>
            <family val="2"/>
          </rPr>
          <t xml:space="preserve">
1)        ISO/IEC 27001:2013 certification url: https://cptu.gov.bd/iso-certificate.html 2)        E-GP System audit by DSA (Digital Security Agency)</t>
        </r>
      </text>
    </comment>
    <comment ref="EW42" authorId="0" shapeId="0" xr:uid="{A29E711E-2A89-43CE-BD94-97A77286575F}">
      <text>
        <r>
          <rPr>
            <b/>
            <sz val="9"/>
            <color indexed="81"/>
            <rFont val="Tahoma"/>
            <family val="2"/>
          </rPr>
          <t>Cem Dener:</t>
        </r>
        <r>
          <rPr>
            <sz val="9"/>
            <color indexed="81"/>
            <rFont val="Tahoma"/>
            <family val="2"/>
          </rPr>
          <t xml:space="preserve">
http://www.erd.gov.bd/</t>
        </r>
      </text>
    </comment>
    <comment ref="FF42" authorId="0" shapeId="0" xr:uid="{3091FB79-7F40-46D6-A79F-A0FAD14DFEFA}">
      <text>
        <r>
          <rPr>
            <b/>
            <sz val="9"/>
            <color indexed="81"/>
            <rFont val="Tahoma"/>
            <family val="2"/>
          </rPr>
          <t>Cem Dener:</t>
        </r>
        <r>
          <rPr>
            <sz val="9"/>
            <color indexed="81"/>
            <rFont val="Tahoma"/>
            <family val="2"/>
          </rPr>
          <t xml:space="preserve">
https://bidaquickserv.org/login
https://beza.oss.net.bd/login
http://web.bepza.gov.bd/bepza/login/auth
https://ossbhtpa.gov.bd/
</t>
        </r>
      </text>
    </comment>
    <comment ref="GI42" authorId="0" shapeId="0" xr:uid="{A33F0A70-A172-4203-B435-31E499844CA3}">
      <text>
        <r>
          <rPr>
            <b/>
            <sz val="9"/>
            <color indexed="81"/>
            <rFont val="Tahoma"/>
            <family val="2"/>
          </rPr>
          <t>Cem Dener:</t>
        </r>
        <r>
          <rPr>
            <sz val="9"/>
            <color indexed="81"/>
            <rFont val="Tahoma"/>
            <family val="2"/>
          </rPr>
          <t xml:space="preserve">
MyGov- for public Service
https://bidaquickserv.org/  (BIDA - for business),  https://ossbhtpa.gov.bd/ (Bangladesh Hi-Tech Park Authority (BHTPA)),  https://beza.oss.net.bd/ (Bangladesh Economic Zones Authority),  http://web.bepza.gov.bd/bepza/login/auth (Bangladesh Economic Processing Zones Authority),  mis.bhata.gov.bd/onlineApplication (Social Safety Net Programmes, Department of Social Services )
</t>
        </r>
      </text>
    </comment>
    <comment ref="IB42" authorId="0" shapeId="0" xr:uid="{8777CB93-F041-40F6-BE23-9A3A09E15A6D}">
      <text>
        <r>
          <rPr>
            <b/>
            <sz val="9"/>
            <color indexed="81"/>
            <rFont val="Tahoma"/>
            <family val="2"/>
          </rPr>
          <t>Cem Dener:</t>
        </r>
        <r>
          <rPr>
            <sz val="9"/>
            <color indexed="81"/>
            <rFont val="Tahoma"/>
            <family val="2"/>
          </rPr>
          <t xml:space="preserve">
https://www.cafopfm.gov.bd/index.php (Controller General of Accounts (CGA)
mis.bhata.gov.bd/onlineApplication (Social SafetyNet Programmes, Department of Social Services)</t>
        </r>
      </text>
    </comment>
    <comment ref="JO42" authorId="0" shapeId="0" xr:uid="{392CB65B-0719-4EF5-A233-46DF10FB6E93}">
      <text>
        <r>
          <rPr>
            <b/>
            <sz val="9"/>
            <color indexed="81"/>
            <rFont val="Tahoma"/>
            <family val="2"/>
          </rPr>
          <t>Cem Dener:</t>
        </r>
        <r>
          <rPr>
            <sz val="9"/>
            <color indexed="81"/>
            <rFont val="Tahoma"/>
            <family val="2"/>
          </rPr>
          <t xml:space="preserve">
https://janatarsarkar.gov.bd/    http://www.grs.gov.bd/</t>
        </r>
      </text>
    </comment>
    <comment ref="JY42" authorId="0" shapeId="0" xr:uid="{DFC087BB-7417-44AC-93B9-6B4EFF6FA9F5}">
      <text>
        <r>
          <rPr>
            <b/>
            <sz val="9"/>
            <color indexed="81"/>
            <rFont val="Tahoma"/>
            <family val="2"/>
          </rPr>
          <t>Cem Dener:</t>
        </r>
        <r>
          <rPr>
            <sz val="9"/>
            <color indexed="81"/>
            <rFont val="Tahoma"/>
            <family val="2"/>
          </rPr>
          <t xml:space="preserve">
grs.gov.bd     bangladesh.gov.bd     mygov.bd</t>
        </r>
      </text>
    </comment>
    <comment ref="KH42" authorId="0" shapeId="0" xr:uid="{EE65E1C9-D4A5-43E0-829A-B84078392174}">
      <text>
        <r>
          <rPr>
            <b/>
            <sz val="9"/>
            <color indexed="81"/>
            <rFont val="Tahoma"/>
            <family val="2"/>
          </rPr>
          <t>Cem Dener:</t>
        </r>
        <r>
          <rPr>
            <sz val="9"/>
            <color indexed="81"/>
            <rFont val="Tahoma"/>
            <family val="2"/>
          </rPr>
          <t xml:space="preserve">
https://a2i.gov.bd/one-stop-shop-2/#1510318258673-86e9e595-5997</t>
        </r>
      </text>
    </comment>
    <comment ref="LP42" authorId="0" shapeId="0" xr:uid="{2B998DCD-AA33-41F7-A7AB-2FADAD3802DD}">
      <text>
        <r>
          <rPr>
            <b/>
            <sz val="9"/>
            <color indexed="81"/>
            <rFont val="Tahoma"/>
            <family val="2"/>
          </rPr>
          <t>Cem Dener:</t>
        </r>
        <r>
          <rPr>
            <sz val="9"/>
            <color indexed="81"/>
            <rFont val="Tahoma"/>
            <family val="2"/>
          </rPr>
          <t xml:space="preserve">
             https://bcc.portal.gov.bd/sites/default/files/files/bcc.portal.gov.bd/page/31ac714d_80cc_4ba7_9fa2_5030077bafb1//National%20ICT%20Policy-2018.pdf</t>
        </r>
      </text>
    </comment>
    <comment ref="LZ42" authorId="0" shapeId="0" xr:uid="{66D111BD-61B0-49AF-893B-B507F26AB796}">
      <text>
        <r>
          <rPr>
            <b/>
            <sz val="9"/>
            <color indexed="81"/>
            <rFont val="Tahoma"/>
            <family val="2"/>
          </rPr>
          <t>Cem Dener:</t>
        </r>
        <r>
          <rPr>
            <sz val="9"/>
            <color indexed="81"/>
            <rFont val="Tahoma"/>
            <family val="2"/>
          </rPr>
          <t xml:space="preserve">
a2i.gov.bd      Aspire to Innovate (a2i) Programme</t>
        </r>
      </text>
    </comment>
    <comment ref="NP42" authorId="0" shapeId="0" xr:uid="{5A42B9D8-1E18-40D2-8732-A4EF2C1F3B55}">
      <text>
        <r>
          <rPr>
            <b/>
            <sz val="9"/>
            <color indexed="81"/>
            <rFont val="Tahoma"/>
            <family val="2"/>
          </rPr>
          <t>Cem Dener:</t>
        </r>
        <r>
          <rPr>
            <sz val="9"/>
            <color indexed="81"/>
            <rFont val="Tahoma"/>
            <family val="2"/>
          </rPr>
          <t xml:space="preserve">
crl.cca.gov.bd/     www.bcc-ca.gov.bd/repository         www.digitalsignature.com.bd/Content/Repository/CertSearch.aspx         www.dohatec-ca.com.bd/includeJSP/FindCerts.jsp         www.ocsp.mangoca.com/        www.dataedgeid.com/         </t>
        </r>
      </text>
    </comment>
    <comment ref="NZ42" authorId="0" shapeId="0" xr:uid="{0402C5D5-2F41-4907-BE2A-09D5FFC7E9E0}">
      <text>
        <r>
          <rPr>
            <b/>
            <sz val="9"/>
            <color indexed="81"/>
            <rFont val="Tahoma"/>
            <family val="2"/>
          </rPr>
          <t>Cem Dener:</t>
        </r>
        <r>
          <rPr>
            <sz val="9"/>
            <color indexed="81"/>
            <rFont val="Tahoma"/>
            <family val="2"/>
          </rPr>
          <t xml:space="preserve">
https://ledp.ictd.gov.bd/      http://bhtpa.gov.bd/site/page/c10a39bb-f846-47d1-b1f5-020e7c07aa37/-        https://epwdict.com/            http://sheikhrusseldigitallab.gov.bd/             https://mowca.gov.bd/site/page/14d8ed27-2ea6-466d-8ba0-3e46a44a1e41/%E0%A6%9A%E0%A6%B2%E0%A6%AE%E0%A6%BE%E0%A6%A8-%E0%A6%AA%E0%A7%8D%E0%A6%B0%E0%A6%95%E0%A6%B2%E0%A7%8D%E0%A6%AA             https://moysports.gov.bd/site/page/184a2f75-7091-4f65-ace4-c2d6aba995d7/%E0%A6%9A%E0%A6%B2%E0%A6%AE%E0%A6%BE%E0%A6%A8-%E0%A6%AA%E0%A7%8D%E0%A6%B0%E0%A6%95%E0%A6%B2%E0%A7%8D%E0%A6%AA%E0%A6%B8%E0%A6%AE%E0%A7%82%E0%A6%B9               http://www.tmed.gov.bd/site/page/1c0b51ed-236e-498e-aa2e-8ed60c9cd698/%E0%A6%95%E0%A6%BE%E0%A6%B0%E0%A6%BF%E0%A6%97%E0%A6%B0%E0%A6%BF-%E0%A6%B6%E0%A6%BF%E0%A6%95%E0%A7%8D%E0%A6%B7%E0%A6%BE-%E0%A6%85%E0%A6%A7%E0%A6%BF%E0%A6%A6%E0%A6%AA%E0%A7%8D%E0%A6%A4%E0%A6%B0              https://basis.org.bd/public/files/policy/5e1651f4abac2ICT%20in%20Education%20Master%20Plan%20Review%20Report-2019.pdf</t>
        </r>
      </text>
    </comment>
    <comment ref="OH42" authorId="0" shapeId="0" xr:uid="{B139E9BD-C168-4C46-B8AF-195CADC25102}">
      <text>
        <r>
          <rPr>
            <b/>
            <sz val="9"/>
            <color indexed="81"/>
            <rFont val="Tahoma"/>
            <family val="2"/>
          </rPr>
          <t>Cem Dener:</t>
        </r>
        <r>
          <rPr>
            <sz val="9"/>
            <color indexed="81"/>
            <rFont val="Tahoma"/>
            <family val="2"/>
          </rPr>
          <t xml:space="preserve">
https://cabinet.portal.gov.bd/sites/default/files/files/cabinet.portal.gov.bd/page/b46fd6a1_eac0_464c_99bb_c427eb9448d3/Gazette_Innovation%20Team.pdf            https://cabinet.portal.gov.bd/sites/default/files/files/cabinet.portal.gov.bd/page/b46fd6a1_eac0_464c_99bb_c427eb9448d3/Guideline%20for%20Innovation%20Action%20Plan%20and%20Evaluation%20%281%29.pdf            https://apams.cabinet.gov.bd/</t>
        </r>
      </text>
    </comment>
    <comment ref="OS42" authorId="0" shapeId="0" xr:uid="{248B4F29-C33C-4860-BB9C-C0A3FB100B87}">
      <text>
        <r>
          <rPr>
            <b/>
            <sz val="9"/>
            <color indexed="81"/>
            <rFont val="Tahoma"/>
            <family val="2"/>
          </rPr>
          <t>Cem Dener:</t>
        </r>
        <r>
          <rPr>
            <sz val="9"/>
            <color indexed="81"/>
            <rFont val="Tahoma"/>
            <family val="2"/>
          </rPr>
          <t xml:space="preserve">
a2i.gov.bd</t>
        </r>
      </text>
    </comment>
    <comment ref="OZ42" authorId="0" shapeId="0" xr:uid="{690945A8-AE0E-4231-A81A-D4CF9CEDCEB6}">
      <text>
        <r>
          <rPr>
            <b/>
            <sz val="9"/>
            <color indexed="81"/>
            <rFont val="Tahoma"/>
            <family val="2"/>
          </rPr>
          <t>Cem Dener:</t>
        </r>
        <r>
          <rPr>
            <sz val="9"/>
            <color indexed="81"/>
            <rFont val="Tahoma"/>
            <family val="2"/>
          </rPr>
          <t xml:space="preserve">
https://cabinet.portal.gov.bd/sites/default/files/files/cabinet.portal.gov.bd/page/2f9b12c9_b9dc_400e_9189_17bba7a81a6b/Coordination%20and%20renovation.pdf             https://cabinet.portal.gov.bd/sites/default/files/files/cabinet.portal.gov.bd/page/2f9b12c9_b9dc_400e_9189_17bba7a81a6b/10.%20Ministry%20of%20Posts%2C%20Telecommunications%20and%20Information%20Technology.pdf</t>
        </r>
      </text>
    </comment>
    <comment ref="MU43" authorId="0" shapeId="0" xr:uid="{EC229F29-E252-4083-B288-63756B17BE17}">
      <text>
        <r>
          <rPr>
            <b/>
            <sz val="9"/>
            <color indexed="81"/>
            <rFont val="Tahoma"/>
            <family val="2"/>
          </rPr>
          <t>Cem Dener:</t>
        </r>
        <r>
          <rPr>
            <sz val="9"/>
            <color indexed="81"/>
            <rFont val="Tahoma"/>
            <family val="2"/>
          </rPr>
          <t xml:space="preserve">
Establishment of the DMA is mentioned in page 8, clause 8 of the Law.</t>
        </r>
      </text>
    </comment>
    <comment ref="CK45" authorId="0" shapeId="0" xr:uid="{2A76813C-E86E-4ED3-ABBE-63C960B8B604}">
      <text>
        <r>
          <rPr>
            <b/>
            <sz val="9"/>
            <color indexed="81"/>
            <rFont val="Tahoma"/>
            <family val="2"/>
          </rPr>
          <t>Cem Dener:</t>
        </r>
        <r>
          <rPr>
            <sz val="9"/>
            <color indexed="81"/>
            <rFont val="Tahoma"/>
            <family val="2"/>
          </rPr>
          <t xml:space="preserve">
https://www.customs.gov.bb:4433/login?redir=%2F</t>
        </r>
      </text>
    </comment>
    <comment ref="DT45" authorId="2" shapeId="0" xr:uid="{91359020-271B-4D62-B90A-18DDB3E40B05}">
      <text>
        <r>
          <rPr>
            <b/>
            <sz val="9"/>
            <color indexed="81"/>
            <rFont val="Tahoma"/>
            <family val="2"/>
          </rPr>
          <t>Gustavo Alonso Zanabria Gainza:</t>
        </r>
        <r>
          <rPr>
            <sz val="9"/>
            <color indexed="81"/>
            <rFont val="Tahoma"/>
            <family val="2"/>
          </rPr>
          <t xml:space="preserve">
Note:
https://www.google.com/search?q=NIS+%2B+barbados+%2B+year+of+launch&amp;rlz=1C1GCEB_enUS893US893&amp;oq=NIS+%2B+barbados+%2B+year+of+launch&amp;aqs=chrome..69i57j33i160.13577j1j7&amp;sourceid=chrome&amp;ie=UTF-8</t>
        </r>
      </text>
    </comment>
    <comment ref="EA45" authorId="2" shapeId="0" xr:uid="{AE7377D6-B7FA-4B65-BE84-F6C6EA144FAF}">
      <text>
        <r>
          <rPr>
            <b/>
            <sz val="9"/>
            <color indexed="81"/>
            <rFont val="Tahoma"/>
            <family val="2"/>
          </rPr>
          <t>Gustavo Alonso Zanabria Gainza:</t>
        </r>
        <r>
          <rPr>
            <sz val="9"/>
            <color indexed="81"/>
            <rFont val="Tahoma"/>
            <family val="2"/>
          </rPr>
          <t xml:space="preserve">
Evidence here: 
https://www.nis.gov.bb/portal/</t>
        </r>
      </text>
    </comment>
    <comment ref="EL45" authorId="0" shapeId="0" xr:uid="{C69AB7C5-7260-4D22-A12F-E8BCFCED3E38}">
      <text>
        <r>
          <rPr>
            <b/>
            <sz val="9"/>
            <color indexed="81"/>
            <rFont val="Tahoma"/>
            <family val="2"/>
          </rPr>
          <t>Cem Dener:</t>
        </r>
        <r>
          <rPr>
            <sz val="9"/>
            <color indexed="81"/>
            <rFont val="Tahoma"/>
            <family val="2"/>
          </rPr>
          <t xml:space="preserve">
https://gisbarbados.gov.bb/blog/procurement-legislation-going-to-parliament-in-january/
https://resources.eclgrp.com/hubfs/EC-CaseStudies-pdf/government_of_barbados_case_study.pdf</t>
        </r>
      </text>
    </comment>
    <comment ref="GV45" authorId="2" shapeId="0" xr:uid="{8BE87E32-4786-4B46-A9D8-D55844BE7F77}">
      <text>
        <r>
          <rPr>
            <b/>
            <sz val="9"/>
            <color indexed="81"/>
            <rFont val="Tahoma"/>
            <family val="2"/>
          </rPr>
          <t>Gustavo Alonso Zanabria Gainza:</t>
        </r>
        <r>
          <rPr>
            <sz val="9"/>
            <color indexed="81"/>
            <rFont val="Tahoma"/>
            <family val="2"/>
          </rPr>
          <t xml:space="preserve">
https://bra.gov.bb/Pay/</t>
        </r>
      </text>
    </comment>
    <comment ref="HM45" authorId="2" shapeId="0" xr:uid="{D4526BC2-AC9E-490E-8E01-45DF43C15383}">
      <text>
        <r>
          <rPr>
            <b/>
            <sz val="9"/>
            <color indexed="81"/>
            <rFont val="Tahoma"/>
            <family val="2"/>
          </rPr>
          <t>Gustavo Alonso Zanabria Gainza:</t>
        </r>
        <r>
          <rPr>
            <sz val="9"/>
            <color indexed="81"/>
            <rFont val="Tahoma"/>
            <family val="2"/>
          </rPr>
          <t xml:space="preserve">
the different methods of payments can be seen here: https://www.youtube.com/watch?v=4UyMHZ2JYbE</t>
        </r>
      </text>
    </comment>
    <comment ref="KP45" authorId="2" shapeId="0" xr:uid="{059FCB15-FE03-42E1-B444-2ED5AF3185CA}">
      <text>
        <r>
          <rPr>
            <b/>
            <sz val="9"/>
            <color indexed="81"/>
            <rFont val="Tahoma"/>
            <family val="2"/>
          </rPr>
          <t>Gustavo Alonso Zanabria Gainza:</t>
        </r>
        <r>
          <rPr>
            <sz val="9"/>
            <color indexed="81"/>
            <rFont val="Tahoma"/>
            <family val="2"/>
          </rPr>
          <t xml:space="preserve">
It is an article that shows that MIST works in topics like public service delivery
https://gisbarbados.gov.bb/blog/digitisation-of-public-service-moving-ahead/</t>
        </r>
      </text>
    </comment>
    <comment ref="MO45" authorId="2" shapeId="0" xr:uid="{6EE48D74-E2DA-4D27-BC6C-15CDF2284977}">
      <text>
        <r>
          <rPr>
            <b/>
            <sz val="9"/>
            <color indexed="81"/>
            <rFont val="Tahoma"/>
            <family val="2"/>
          </rPr>
          <t>Gustavo Alonso Zanabria Gainza:</t>
        </r>
        <r>
          <rPr>
            <sz val="9"/>
            <color indexed="81"/>
            <rFont val="Tahoma"/>
            <family val="2"/>
          </rPr>
          <t xml:space="preserve">
A commissioner is in charge to monitor and enforce the application of the Act</t>
        </r>
      </text>
    </comment>
    <comment ref="EW46" authorId="0" shapeId="0" xr:uid="{BBA48333-5B4C-45D7-AF1D-09986CD61F49}">
      <text>
        <r>
          <rPr>
            <b/>
            <sz val="9"/>
            <color indexed="81"/>
            <rFont val="Tahoma"/>
            <family val="2"/>
          </rPr>
          <t>Cem Dener:</t>
        </r>
        <r>
          <rPr>
            <sz val="9"/>
            <color indexed="81"/>
            <rFont val="Tahoma"/>
            <family val="2"/>
          </rPr>
          <t xml:space="preserve">
https://thecommonwealth.org/news/barbados-first-pilot-new-and-improved-software-manage-public-debt#:~:text=A%20powerful%20new%20tool%20is,management%20of%20its%20debt%20portfolio.%E2%80%9D</t>
        </r>
      </text>
    </comment>
    <comment ref="EL48" authorId="0" shapeId="0" xr:uid="{9BE53813-8481-470D-969E-6BE8D0B73D52}">
      <text>
        <r>
          <rPr>
            <b/>
            <sz val="9"/>
            <color indexed="81"/>
            <rFont val="Tahoma"/>
            <family val="2"/>
          </rPr>
          <t>Cem Dener:</t>
        </r>
        <r>
          <rPr>
            <sz val="9"/>
            <color indexed="81"/>
            <rFont val="Tahoma"/>
            <family val="2"/>
          </rPr>
          <t xml:space="preserve">
Inaccessible link</t>
        </r>
      </text>
    </comment>
    <comment ref="HK48" authorId="0" shapeId="0" xr:uid="{9F619198-3A9B-47DA-8A32-C3BDE711671F}">
      <text>
        <r>
          <rPr>
            <b/>
            <sz val="9"/>
            <color indexed="81"/>
            <rFont val="Tahoma"/>
            <family val="2"/>
          </rPr>
          <t>Cem Dener:</t>
        </r>
        <r>
          <rPr>
            <sz val="9"/>
            <color indexed="81"/>
            <rFont val="Tahoma"/>
            <family val="2"/>
          </rPr>
          <t xml:space="preserve">
Inaccessible link</t>
        </r>
      </text>
    </comment>
    <comment ref="LO48" authorId="0" shapeId="0" xr:uid="{0916FF09-A30A-4B32-BFE7-BA967E893259}">
      <text>
        <r>
          <rPr>
            <b/>
            <sz val="9"/>
            <color indexed="81"/>
            <rFont val="Tahoma"/>
            <family val="2"/>
          </rPr>
          <t>Cem Dener:</t>
        </r>
        <r>
          <rPr>
            <sz val="9"/>
            <color indexed="81"/>
            <rFont val="Tahoma"/>
            <family val="2"/>
          </rPr>
          <t xml:space="preserve">
3 ?
No new/updated strategy yet</t>
        </r>
      </text>
    </comment>
    <comment ref="P49" authorId="0" shapeId="0" xr:uid="{F170178A-2264-4648-8BD6-B618B34983BA}">
      <text>
        <r>
          <rPr>
            <b/>
            <sz val="9"/>
            <color indexed="81"/>
            <rFont val="Tahoma"/>
            <family val="2"/>
          </rPr>
          <t>Cem Dener:</t>
        </r>
        <r>
          <rPr>
            <sz val="9"/>
            <color indexed="81"/>
            <rFont val="Tahoma"/>
            <family val="2"/>
          </rPr>
          <t xml:space="preserve">
https://en.becloud.by/about-company/reviews/ </t>
        </r>
      </text>
    </comment>
    <comment ref="FO49" authorId="0" shapeId="0" xr:uid="{4F0E3E79-F06B-40F8-AE64-5D4DCBC99BBA}">
      <text>
        <r>
          <rPr>
            <b/>
            <sz val="9"/>
            <color indexed="81"/>
            <rFont val="Tahoma"/>
            <family val="2"/>
          </rPr>
          <t>Cem Dener:</t>
        </r>
        <r>
          <rPr>
            <sz val="9"/>
            <color indexed="81"/>
            <rFont val="Tahoma"/>
            <family val="2"/>
          </rPr>
          <t xml:space="preserve">
https://pravo.by/document/?guid=12551&amp;p0=C22401074 </t>
        </r>
      </text>
    </comment>
    <comment ref="FX49" authorId="0" shapeId="0" xr:uid="{6DB3A703-F449-4111-AF66-E6695C0434BE}">
      <text>
        <r>
          <rPr>
            <b/>
            <sz val="9"/>
            <color indexed="81"/>
            <rFont val="Tahoma"/>
            <family val="2"/>
          </rPr>
          <t>Cem Dener:</t>
        </r>
        <r>
          <rPr>
            <sz val="9"/>
            <color indexed="81"/>
            <rFont val="Tahoma"/>
            <family val="2"/>
          </rPr>
          <t xml:space="preserve">
http://www.belisa.org.by/en/print/?brief=df6434162cca5f57#:~:text=It%20defines%20the%20basic%20principles,they%20noted%20at%20the%20meeting.</t>
        </r>
      </text>
    </comment>
    <comment ref="OE49" authorId="0" shapeId="0" xr:uid="{79E60CC5-F2CD-405C-91F8-9D44BC502C05}">
      <text>
        <r>
          <rPr>
            <b/>
            <sz val="9"/>
            <color indexed="81"/>
            <rFont val="Tahoma"/>
            <family val="2"/>
          </rPr>
          <t>Cem Dener:</t>
        </r>
        <r>
          <rPr>
            <sz val="9"/>
            <color indexed="81"/>
            <rFont val="Tahoma"/>
            <family val="2"/>
          </rPr>
          <t xml:space="preserve">
https://www.mpt.gov.by/ru/otchety-o-khode-realizacii-gosudarstvennoy-programmy; https://belta.by/society/view/obrazovatelnaja-platforma-povyshenija-tsifrovyh-kompetentsij-lichba-budet-zapuschena-v-nachale-2025-674105-2024/</t>
        </r>
      </text>
    </comment>
    <comment ref="KV51" authorId="0" shapeId="0" xr:uid="{33EBA258-10AC-4142-9A8D-98478C199A26}">
      <text>
        <r>
          <rPr>
            <b/>
            <sz val="9"/>
            <color indexed="81"/>
            <rFont val="Tahoma"/>
            <family val="2"/>
          </rPr>
          <t>Cem Dener:</t>
        </r>
        <r>
          <rPr>
            <sz val="9"/>
            <color indexed="81"/>
            <rFont val="Tahoma"/>
            <family val="2"/>
          </rPr>
          <t xml:space="preserve">
https://www.digitalwallonia.be/fr/projets</t>
        </r>
      </text>
    </comment>
    <comment ref="LP51" authorId="0" shapeId="0" xr:uid="{CA128C63-FFF9-493C-8417-F3DB424EEEF4}">
      <text>
        <r>
          <rPr>
            <b/>
            <sz val="9"/>
            <color indexed="81"/>
            <rFont val="Tahoma"/>
            <family val="2"/>
          </rPr>
          <t>Cem Dener:</t>
        </r>
        <r>
          <rPr>
            <sz val="9"/>
            <color indexed="81"/>
            <rFont val="Tahoma"/>
            <family val="2"/>
          </rPr>
          <t xml:space="preserve">
URL inaccessible &gt;
http://digitalbelgium.be/ </t>
        </r>
      </text>
    </comment>
    <comment ref="LV51" authorId="0" shapeId="0" xr:uid="{4C04B87A-5526-436F-863B-8276EF73BF72}">
      <text>
        <r>
          <rPr>
            <b/>
            <sz val="9"/>
            <color indexed="81"/>
            <rFont val="Tahoma"/>
            <family val="2"/>
          </rPr>
          <t>Cem Dener:</t>
        </r>
        <r>
          <rPr>
            <sz val="9"/>
            <color indexed="81"/>
            <rFont val="Tahoma"/>
            <family val="2"/>
          </rPr>
          <t xml:space="preserve">
URL inaccessible &gt;
http://digitalbelgium.be/ </t>
        </r>
      </text>
    </comment>
    <comment ref="LZ51" authorId="0" shapeId="0" xr:uid="{26D4031F-3438-429D-897F-70FF92DE046D}">
      <text>
        <r>
          <rPr>
            <b/>
            <sz val="9"/>
            <color indexed="81"/>
            <rFont val="Tahoma"/>
            <family val="2"/>
          </rPr>
          <t>Cem Dener:</t>
        </r>
        <r>
          <rPr>
            <sz val="9"/>
            <color indexed="81"/>
            <rFont val="Tahoma"/>
            <family val="2"/>
          </rPr>
          <t xml:space="preserve">
Intra-Belgian Committee for eGovernment ICEG, G-Cloud Strategic Board</t>
        </r>
      </text>
    </comment>
    <comment ref="NZ51" authorId="0" shapeId="0" xr:uid="{0068175E-1968-4A91-98A5-C268CC5D302E}">
      <text>
        <r>
          <rPr>
            <b/>
            <sz val="9"/>
            <color indexed="81"/>
            <rFont val="Tahoma"/>
            <family val="2"/>
          </rPr>
          <t>Cem Dener:</t>
        </r>
        <r>
          <rPr>
            <sz val="9"/>
            <color indexed="81"/>
            <rFont val="Tahoma"/>
            <family val="2"/>
          </rPr>
          <t xml:space="preserve">
https://digitall.be/
https://economie.fgov.be/en/themes/online/digital-skills/digital-skills-training </t>
        </r>
      </text>
    </comment>
    <comment ref="F54" authorId="0" shapeId="0" xr:uid="{5FCB47C5-6605-4F23-A038-B51A77CE5349}">
      <text>
        <r>
          <rPr>
            <b/>
            <sz val="9"/>
            <color indexed="81"/>
            <rFont val="Tahoma"/>
            <family val="2"/>
          </rPr>
          <t>Cem Dener:</t>
        </r>
        <r>
          <rPr>
            <sz val="9"/>
            <color indexed="81"/>
            <rFont val="Tahoma"/>
            <family val="2"/>
          </rPr>
          <t xml:space="preserve">
URL inaccessible &gt;
https://portal.azure.com  </t>
        </r>
      </text>
    </comment>
    <comment ref="HK54" authorId="0" shapeId="0" xr:uid="{EB2B1421-C855-4EE0-88C0-8279BE95ACB3}">
      <text>
        <r>
          <rPr>
            <b/>
            <sz val="9"/>
            <color indexed="81"/>
            <rFont val="Tahoma"/>
            <family val="2"/>
          </rPr>
          <t>Cem Dener:</t>
        </r>
        <r>
          <rPr>
            <sz val="9"/>
            <color indexed="81"/>
            <rFont val="Tahoma"/>
            <family val="2"/>
          </rPr>
          <t xml:space="preserve">
Implementation in progress</t>
        </r>
      </text>
    </comment>
    <comment ref="LO54" authorId="0" shapeId="0" xr:uid="{1719B0D7-3C1E-4C20-970A-B01270ECB452}">
      <text>
        <r>
          <rPr>
            <b/>
            <sz val="9"/>
            <color indexed="81"/>
            <rFont val="Tahoma"/>
            <family val="2"/>
          </rPr>
          <t>Cem Dener:</t>
        </r>
        <r>
          <rPr>
            <sz val="9"/>
            <color indexed="81"/>
            <rFont val="Tahoma"/>
            <family val="2"/>
          </rPr>
          <t xml:space="preserve">
No new/updated strategy yet</t>
        </r>
      </text>
    </comment>
    <comment ref="NW54" authorId="0" shapeId="0" xr:uid="{C2C78530-7AAB-44B4-9ACD-FFF63B181D25}">
      <text>
        <r>
          <rPr>
            <b/>
            <sz val="9"/>
            <color indexed="81"/>
            <rFont val="Tahoma"/>
            <family val="2"/>
          </rPr>
          <t>Cem Dener:</t>
        </r>
        <r>
          <rPr>
            <sz val="9"/>
            <color indexed="81"/>
            <rFont val="Tahoma"/>
            <family val="2"/>
          </rPr>
          <t xml:space="preserve">
2
</t>
        </r>
      </text>
    </comment>
    <comment ref="NX54" authorId="0" shapeId="0" xr:uid="{BA233BD2-3B85-45CE-903C-30B3833572BE}">
      <text>
        <r>
          <rPr>
            <b/>
            <sz val="9"/>
            <color indexed="81"/>
            <rFont val="Tahoma"/>
            <family val="2"/>
          </rPr>
          <t>Cem Dener:</t>
        </r>
        <r>
          <rPr>
            <sz val="9"/>
            <color indexed="81"/>
            <rFont val="Tahoma"/>
            <family val="2"/>
          </rPr>
          <t xml:space="preserve">
1</t>
        </r>
      </text>
    </comment>
    <comment ref="NY54" authorId="0" shapeId="0" xr:uid="{D17E3AC3-742D-43B0-91B9-FF6F37A91B4B}">
      <text>
        <r>
          <rPr>
            <b/>
            <sz val="9"/>
            <color indexed="81"/>
            <rFont val="Tahoma"/>
            <family val="2"/>
          </rPr>
          <t>Cem Dener:</t>
        </r>
        <r>
          <rPr>
            <sz val="9"/>
            <color indexed="81"/>
            <rFont val="Tahoma"/>
            <family val="2"/>
          </rPr>
          <t xml:space="preserve">
2
</t>
        </r>
      </text>
    </comment>
    <comment ref="OA54" authorId="0" shapeId="0" xr:uid="{6F8CDD76-6C4D-4C4B-BFD1-96BC4A8F2CE9}">
      <text>
        <r>
          <rPr>
            <b/>
            <sz val="9"/>
            <color indexed="81"/>
            <rFont val="Tahoma"/>
            <family val="2"/>
          </rPr>
          <t>Cem Dener:</t>
        </r>
        <r>
          <rPr>
            <sz val="9"/>
            <color indexed="81"/>
            <rFont val="Tahoma"/>
            <family val="2"/>
          </rPr>
          <t xml:space="preserve">
1</t>
        </r>
      </text>
    </comment>
    <comment ref="LK55" authorId="0" shapeId="0" xr:uid="{D6870492-ADB1-4630-B18B-64BB0EDF58D9}">
      <text>
        <r>
          <rPr>
            <b/>
            <sz val="9"/>
            <color indexed="81"/>
            <rFont val="Tahoma"/>
            <family val="2"/>
          </rPr>
          <t>Cem Dener:</t>
        </r>
        <r>
          <rPr>
            <sz val="9"/>
            <color indexed="81"/>
            <rFont val="Tahoma"/>
            <family val="2"/>
          </rPr>
          <t xml:space="preserve">
Complementary doc provided</t>
        </r>
      </text>
    </comment>
    <comment ref="LQ55" authorId="0" shapeId="0" xr:uid="{2FC6DCF9-CD02-49BC-956B-A8C0259FA9BB}">
      <text>
        <r>
          <rPr>
            <b/>
            <sz val="9"/>
            <color indexed="81"/>
            <rFont val="Tahoma"/>
            <family val="2"/>
          </rPr>
          <t>Cem Dener:</t>
        </r>
        <r>
          <rPr>
            <sz val="9"/>
            <color indexed="81"/>
            <rFont val="Tahoma"/>
            <family val="2"/>
          </rPr>
          <t xml:space="preserve">
The first National Digital Agenda 2022-2025 was approved in 2022. The revised agenda (2025-2030) is now being finalized. It is expected to be approved before the end of 2025</t>
        </r>
      </text>
    </comment>
    <comment ref="DR57" authorId="0" shapeId="0" xr:uid="{F293830A-1C94-457F-ABEA-7B1857357E3F}">
      <text>
        <r>
          <rPr>
            <b/>
            <sz val="9"/>
            <color indexed="81"/>
            <rFont val="Tahoma"/>
            <family val="2"/>
          </rPr>
          <t>Cem Dener:</t>
        </r>
        <r>
          <rPr>
            <sz val="9"/>
            <color indexed="81"/>
            <rFont val="Tahoma"/>
            <family val="2"/>
          </rPr>
          <t xml:space="preserve">
Initially called Caisse de Compensation des Prestations Familiales (CCPF) , the current National Social Security Fund (CNSS) existed since January 26, 1956</t>
        </r>
      </text>
    </comment>
    <comment ref="EL57" authorId="0" shapeId="0" xr:uid="{095944B8-B20E-4BFB-8188-6650AD797B00}">
      <text>
        <r>
          <rPr>
            <b/>
            <sz val="9"/>
            <color indexed="81"/>
            <rFont val="Tahoma"/>
            <family val="2"/>
          </rPr>
          <t>Cem Dener:</t>
        </r>
        <r>
          <rPr>
            <sz val="9"/>
            <color indexed="81"/>
            <rFont val="Tahoma"/>
            <family val="2"/>
          </rPr>
          <t xml:space="preserve">
https://marches-publics.bj/
http://www.armp.bj/</t>
        </r>
      </text>
    </comment>
    <comment ref="HS57" authorId="0" shapeId="0" xr:uid="{B012A0AF-436A-4E91-9320-BFEDF02E4B8C}">
      <text>
        <r>
          <rPr>
            <b/>
            <sz val="9"/>
            <color indexed="81"/>
            <rFont val="Tahoma"/>
            <family val="2"/>
          </rPr>
          <t>Cem Dener:</t>
        </r>
        <r>
          <rPr>
            <sz val="9"/>
            <color indexed="81"/>
            <rFont val="Tahoma"/>
            <family val="2"/>
          </rPr>
          <t xml:space="preserve">
https://service-public.bj/  </t>
        </r>
      </text>
    </comment>
    <comment ref="JY57" authorId="0" shapeId="0" xr:uid="{159360C8-8B97-4749-A064-26618531D38A}">
      <text>
        <r>
          <rPr>
            <b/>
            <sz val="9"/>
            <color indexed="81"/>
            <rFont val="Tahoma"/>
            <family val="2"/>
          </rPr>
          <t>Cem Dener:</t>
        </r>
        <r>
          <rPr>
            <sz val="9"/>
            <color indexed="81"/>
            <rFont val="Tahoma"/>
            <family val="2"/>
          </rPr>
          <t xml:space="preserve">
denonciation.bj  </t>
        </r>
      </text>
    </comment>
    <comment ref="KQ57" authorId="0" shapeId="0" xr:uid="{90BD2BB0-2596-48E9-9A98-85E29FEC9552}">
      <text>
        <r>
          <rPr>
            <b/>
            <sz val="9"/>
            <color indexed="81"/>
            <rFont val="Tahoma"/>
            <family val="2"/>
          </rPr>
          <t>Cem Dener:</t>
        </r>
        <r>
          <rPr>
            <sz val="9"/>
            <color indexed="81"/>
            <rFont val="Tahoma"/>
            <family val="2"/>
          </rPr>
          <t xml:space="preserve">
Also
https://beninrevele.bj/agencies/agence-services-systemes-dinformation-assi/</t>
        </r>
      </text>
    </comment>
    <comment ref="LO57" authorId="0" shapeId="0" xr:uid="{BCAA11C0-A759-480D-9CF0-D555A00F7140}">
      <text>
        <r>
          <rPr>
            <b/>
            <sz val="9"/>
            <color indexed="81"/>
            <rFont val="Tahoma"/>
            <family val="2"/>
          </rPr>
          <t>Cem Dener:</t>
        </r>
        <r>
          <rPr>
            <sz val="9"/>
            <color indexed="81"/>
            <rFont val="Tahoma"/>
            <family val="2"/>
          </rPr>
          <t xml:space="preserve">
3 ?
No new/updated strategy yet</t>
        </r>
      </text>
    </comment>
    <comment ref="PC57" authorId="0" shapeId="0" xr:uid="{DCF0ED13-700B-4391-9BF9-39C9C8ABBAFE}">
      <text>
        <r>
          <rPr>
            <b/>
            <sz val="9"/>
            <color indexed="81"/>
            <rFont val="Tahoma"/>
            <family val="2"/>
          </rPr>
          <t>Cem Dener:</t>
        </r>
        <r>
          <rPr>
            <sz val="9"/>
            <color indexed="81"/>
            <rFont val="Tahoma"/>
            <family val="2"/>
          </rPr>
          <t xml:space="preserve">
PAG2</t>
        </r>
      </text>
    </comment>
    <comment ref="IW58" authorId="0" shapeId="0" xr:uid="{F8E939FC-5A1D-4961-85C4-1D58DF856D2A}">
      <text>
        <r>
          <rPr>
            <b/>
            <sz val="9"/>
            <color indexed="81"/>
            <rFont val="Tahoma"/>
            <family val="2"/>
          </rPr>
          <t>Cem Dener:</t>
        </r>
        <r>
          <rPr>
            <sz val="9"/>
            <color indexed="81"/>
            <rFont val="Tahoma"/>
            <family val="2"/>
          </rPr>
          <t xml:space="preserve">
https://blogs.worldbank.org/en/nasikiliza/identification-system-in-benin-increasing-access-to-services</t>
        </r>
      </text>
    </comment>
    <comment ref="DS60" authorId="0" shapeId="0" xr:uid="{D45561A6-C9E5-4857-A6AF-E8709CAB8668}">
      <text>
        <r>
          <rPr>
            <b/>
            <sz val="9"/>
            <color indexed="81"/>
            <rFont val="Tahoma"/>
            <family val="2"/>
          </rPr>
          <t>Cem Dener:</t>
        </r>
        <r>
          <rPr>
            <sz val="9"/>
            <color indexed="81"/>
            <rFont val="Tahoma"/>
            <family val="2"/>
          </rPr>
          <t xml:space="preserve">
https://www.bhutaninsurance.com.bt/
https://www.nppf.org.bt/eng/</t>
        </r>
      </text>
    </comment>
    <comment ref="EC60" authorId="0" shapeId="0" xr:uid="{2192A218-E2FA-4C81-990E-9A23A16B2B17}">
      <text>
        <r>
          <rPr>
            <b/>
            <sz val="9"/>
            <color indexed="81"/>
            <rFont val="Tahoma"/>
            <family val="2"/>
          </rPr>
          <t>Cem Dener:</t>
        </r>
        <r>
          <rPr>
            <sz val="9"/>
            <color indexed="81"/>
            <rFont val="Tahoma"/>
            <family val="2"/>
          </rPr>
          <t xml:space="preserve">
Partially 
SP(13/06/2022) = Except for additional supporting document and signtaure, all other process are done electronically. The amout deposited into the nominated banck a/c</t>
        </r>
      </text>
    </comment>
    <comment ref="IB60" authorId="0" shapeId="0" xr:uid="{F18AD197-39B9-4833-B6FB-B1A3C30F615E}">
      <text>
        <r>
          <rPr>
            <b/>
            <sz val="9"/>
            <color indexed="81"/>
            <rFont val="Tahoma"/>
            <family val="2"/>
          </rPr>
          <t>Cem Dener:</t>
        </r>
        <r>
          <rPr>
            <sz val="9"/>
            <color indexed="81"/>
            <rFont val="Tahoma"/>
            <family val="2"/>
          </rPr>
          <t xml:space="preserve">
https://www.nppf.org.bt/eng/
https://www.bhutaninsurance.com.bt/dex/ </t>
        </r>
      </text>
    </comment>
    <comment ref="LK60" authorId="0" shapeId="0" xr:uid="{841E8DC3-4D84-42C0-8FD4-0F77A4CEE2E4}">
      <text>
        <r>
          <rPr>
            <b/>
            <sz val="9"/>
            <color indexed="81"/>
            <rFont val="Tahoma"/>
            <family val="2"/>
          </rPr>
          <t>Cem Dener:</t>
        </r>
        <r>
          <rPr>
            <sz val="9"/>
            <color indexed="81"/>
            <rFont val="Tahoma"/>
            <family val="2"/>
          </rPr>
          <t xml:space="preserve">
In the drafting stage</t>
        </r>
      </text>
    </comment>
    <comment ref="LP60" authorId="0" shapeId="0" xr:uid="{14529F2B-9B46-4267-99B7-FC06ADB6FFA3}">
      <text>
        <r>
          <rPr>
            <b/>
            <sz val="9"/>
            <color indexed="81"/>
            <rFont val="Tahoma"/>
            <family val="2"/>
          </rPr>
          <t>Cem Dener:</t>
        </r>
        <r>
          <rPr>
            <sz val="9"/>
            <color indexed="81"/>
            <rFont val="Tahoma"/>
            <family val="2"/>
          </rPr>
          <t xml:space="preserve">
In the proposing stage  to the government</t>
        </r>
      </text>
    </comment>
    <comment ref="NI60" authorId="0" shapeId="0" xr:uid="{AAB181C2-0CEE-40C0-AAD9-8D38CDEDA375}">
      <text>
        <r>
          <rPr>
            <b/>
            <sz val="9"/>
            <color indexed="81"/>
            <rFont val="Tahoma"/>
            <family val="2"/>
          </rPr>
          <t>Cem Dener:</t>
        </r>
        <r>
          <rPr>
            <sz val="9"/>
            <color indexed="81"/>
            <rFont val="Tahoma"/>
            <family val="2"/>
          </rPr>
          <t xml:space="preserve">
No DS platform yet.
Possibility to initiate in 2023</t>
        </r>
      </text>
    </comment>
    <comment ref="CI61" authorId="0" shapeId="0" xr:uid="{ABE83634-CB7D-4FBE-A18E-55B34F172F03}">
      <text>
        <r>
          <rPr>
            <b/>
            <sz val="9"/>
            <color indexed="81"/>
            <rFont val="Tahoma"/>
            <family val="2"/>
          </rPr>
          <t>Cem Dener:</t>
        </r>
        <r>
          <rPr>
            <sz val="9"/>
            <color indexed="81"/>
            <rFont val="Tahoma"/>
            <family val="2"/>
          </rPr>
          <t xml:space="preserve">
Complementary doc provided</t>
        </r>
      </text>
    </comment>
    <comment ref="DP61" authorId="0" shapeId="0" xr:uid="{33DE3487-77D6-4FE4-93B3-A278006A3A57}">
      <text>
        <r>
          <rPr>
            <b/>
            <sz val="9"/>
            <color indexed="81"/>
            <rFont val="Tahoma"/>
            <family val="2"/>
          </rPr>
          <t>Cem Dener:</t>
        </r>
        <r>
          <rPr>
            <sz val="9"/>
            <color indexed="81"/>
            <rFont val="Tahoma"/>
            <family val="2"/>
          </rPr>
          <t xml:space="preserve">
Complementary doc provided</t>
        </r>
      </text>
    </comment>
    <comment ref="GB61" authorId="0" shapeId="0" xr:uid="{68B13D8B-3570-41E2-BFA9-244F9C58AE74}">
      <text>
        <r>
          <rPr>
            <b/>
            <sz val="9"/>
            <color indexed="81"/>
            <rFont val="Tahoma"/>
            <family val="2"/>
          </rPr>
          <t>Cem Dener:</t>
        </r>
        <r>
          <rPr>
            <sz val="9"/>
            <color indexed="81"/>
            <rFont val="Tahoma"/>
            <family val="2"/>
          </rPr>
          <t xml:space="preserve">
https://tech.gov.bt/emerging-technology-division/</t>
        </r>
      </text>
    </comment>
    <comment ref="AD63" authorId="0" shapeId="0" xr:uid="{DEB43C9F-0745-4DF8-96FD-1A03BE900298}">
      <text>
        <r>
          <rPr>
            <b/>
            <sz val="9"/>
            <color indexed="81"/>
            <rFont val="Tahoma"/>
            <family val="2"/>
          </rPr>
          <t>Cem Dener:</t>
        </r>
        <r>
          <rPr>
            <sz val="9"/>
            <color indexed="81"/>
            <rFont val="Tahoma"/>
            <family val="2"/>
          </rPr>
          <t xml:space="preserve">
https://www.digital.gob.bo/2020/06/herramientas-digitales/</t>
        </r>
      </text>
    </comment>
    <comment ref="AP63" authorId="0" shapeId="0" xr:uid="{0551F58E-0AB6-4C22-927E-071B9D2B9417}">
      <text>
        <r>
          <rPr>
            <b/>
            <sz val="9"/>
            <color indexed="81"/>
            <rFont val="Tahoma"/>
            <family val="2"/>
          </rPr>
          <t>Cem Dener:</t>
        </r>
        <r>
          <rPr>
            <sz val="9"/>
            <color indexed="81"/>
            <rFont val="Tahoma"/>
            <family val="2"/>
          </rPr>
          <t xml:space="preserve">
URL inacccessible &gt; 
https://interoperabilidad.agetic.gob.bo/  </t>
        </r>
      </text>
    </comment>
    <comment ref="CX63" authorId="0" shapeId="0" xr:uid="{BED6733C-B758-47F3-834C-427691737F88}">
      <text>
        <r>
          <rPr>
            <b/>
            <sz val="9"/>
            <color indexed="81"/>
            <rFont val="Tahoma"/>
            <family val="2"/>
          </rPr>
          <t>Cem Dener:</t>
        </r>
        <r>
          <rPr>
            <sz val="9"/>
            <color indexed="81"/>
            <rFont val="Tahoma"/>
            <family val="2"/>
          </rPr>
          <t xml:space="preserve">
https://ovt.mintrabajo.gob.bo/#/loginRoe</t>
        </r>
      </text>
    </comment>
    <comment ref="EW63" authorId="0" shapeId="0" xr:uid="{A199BFF4-EDC6-4264-98A1-D4671C62D0CA}">
      <text>
        <r>
          <rPr>
            <b/>
            <sz val="9"/>
            <color indexed="81"/>
            <rFont val="Tahoma"/>
            <family val="2"/>
          </rPr>
          <t>Cem Dener:</t>
        </r>
        <r>
          <rPr>
            <sz val="9"/>
            <color indexed="81"/>
            <rFont val="Tahoma"/>
            <family val="2"/>
          </rPr>
          <t xml:space="preserve">
https://www.economiayfinanzas.gob.bo/</t>
        </r>
      </text>
    </comment>
    <comment ref="HK63" authorId="0" shapeId="0" xr:uid="{7DC467C7-F4EC-4850-8E45-DBA41875A9FE}">
      <text>
        <r>
          <rPr>
            <b/>
            <sz val="9"/>
            <color indexed="81"/>
            <rFont val="Tahoma"/>
            <family val="2"/>
          </rPr>
          <t>Cem Dener:</t>
        </r>
        <r>
          <rPr>
            <sz val="9"/>
            <color indexed="81"/>
            <rFont val="Tahoma"/>
            <family val="2"/>
          </rPr>
          <t xml:space="preserve">
We have a payment service for public services</t>
        </r>
      </text>
    </comment>
    <comment ref="HS63" authorId="0" shapeId="0" xr:uid="{C4009C1C-7089-46CF-B6E4-BE66DB3D81FB}">
      <text>
        <r>
          <rPr>
            <b/>
            <sz val="9"/>
            <color indexed="81"/>
            <rFont val="Tahoma"/>
            <family val="2"/>
          </rPr>
          <t>Cem Dener:</t>
        </r>
        <r>
          <rPr>
            <sz val="9"/>
            <color indexed="81"/>
            <rFont val="Tahoma"/>
            <family val="2"/>
          </rPr>
          <t xml:space="preserve">
URL inaccessible &gt; 
https://suma.aduana.gob.bo/  </t>
        </r>
      </text>
    </comment>
    <comment ref="NI63" authorId="0" shapeId="0" xr:uid="{5EA9AC78-8961-4268-875C-FDCAA7C6C2FE}">
      <text>
        <r>
          <rPr>
            <b/>
            <sz val="9"/>
            <color indexed="81"/>
            <rFont val="Tahoma"/>
            <family val="2"/>
          </rPr>
          <t>Cem Dener:</t>
        </r>
        <r>
          <rPr>
            <sz val="9"/>
            <color indexed="81"/>
            <rFont val="Tahoma"/>
            <family val="2"/>
          </rPr>
          <t xml:space="preserve">
https://www.asfi.gob.bo/images/ASFI/DOCS/TRANSPARENCIA/Normativa_Interna/Otros_Reglamentos/Reglamento_Para_el_Uso_de_Firma_Digital.pdf</t>
        </r>
      </text>
    </comment>
    <comment ref="BQ66" authorId="0" shapeId="0" xr:uid="{508FD74B-16EE-4EB0-8193-240927216BED}">
      <text>
        <r>
          <rPr>
            <b/>
            <sz val="9"/>
            <color indexed="81"/>
            <rFont val="Tahoma"/>
            <family val="2"/>
          </rPr>
          <t>Cem Dener:</t>
        </r>
        <r>
          <rPr>
            <sz val="9"/>
            <color indexed="81"/>
            <rFont val="Tahoma"/>
            <family val="2"/>
          </rPr>
          <t xml:space="preserve">
https://www.mft.gov.ba/data/Datoteke/DOCX/Sektor/bosuplatniracun0210.pdf</t>
        </r>
      </text>
    </comment>
    <comment ref="FF66" authorId="0" shapeId="0" xr:uid="{0A0B629F-751D-42A1-AA50-050B4D872614}">
      <text>
        <r>
          <rPr>
            <b/>
            <sz val="9"/>
            <color indexed="81"/>
            <rFont val="Tahoma"/>
            <family val="2"/>
          </rPr>
          <t>Cem Dener:</t>
        </r>
        <r>
          <rPr>
            <sz val="9"/>
            <color indexed="81"/>
            <rFont val="Tahoma"/>
            <family val="2"/>
          </rPr>
          <t xml:space="preserve">
https://mft.qsscloud.dev/Content/Read/pimis
http://donormapping.ba/pdf/IMF_Report_on_Public_Investment_Management_Asssessment_May_2018.pdf
http://pji.mft.gov.ba/cent/faces/start?_afrLoop=4777784974602966&amp;_afrWindowMode=0&amp;_adf.ctrl-state=1arh00ormj_4</t>
        </r>
      </text>
    </comment>
    <comment ref="LP66" authorId="0" shapeId="0" xr:uid="{630284D8-E191-4053-990E-C1E30ACD1944}">
      <text>
        <r>
          <rPr>
            <b/>
            <sz val="9"/>
            <color indexed="81"/>
            <rFont val="Tahoma"/>
            <family val="2"/>
          </rPr>
          <t>Cem Dener:</t>
        </r>
        <r>
          <rPr>
            <sz val="9"/>
            <color indexed="81"/>
            <rFont val="Tahoma"/>
            <family val="2"/>
          </rPr>
          <t xml:space="preserve">
https://www.undp.org/bosnia-herzegovina/projects/digital-transformation-public-sector-bih
http://rju.parco.gov.ba/wp-content/uploads/2014/02/strategy-for-public-administration-reform.pdf  </t>
        </r>
      </text>
    </comment>
    <comment ref="LQ66" authorId="0" shapeId="0" xr:uid="{A8F155F7-A987-4D26-8950-30DA3264BDA0}">
      <text>
        <r>
          <rPr>
            <b/>
            <sz val="9"/>
            <color indexed="81"/>
            <rFont val="Tahoma"/>
            <family val="2"/>
          </rPr>
          <t>Cem Dener:</t>
        </r>
        <r>
          <rPr>
            <sz val="9"/>
            <color indexed="81"/>
            <rFont val="Tahoma"/>
            <family val="2"/>
          </rPr>
          <t xml:space="preserve">
In progress</t>
        </r>
      </text>
    </comment>
    <comment ref="FF69" authorId="0" shapeId="0" xr:uid="{F17D2D0E-0964-4273-BEE6-14519439F193}">
      <text>
        <r>
          <rPr>
            <b/>
            <sz val="9"/>
            <color indexed="81"/>
            <rFont val="Tahoma"/>
            <family val="2"/>
          </rPr>
          <t>Cem Dener:</t>
        </r>
        <r>
          <rPr>
            <sz val="9"/>
            <color indexed="81"/>
            <rFont val="Tahoma"/>
            <family val="2"/>
          </rPr>
          <t xml:space="preserve">
https://www.imf.org/~/media/Files/Publications/CR/2017/cr17188.ashx</t>
        </r>
      </text>
    </comment>
    <comment ref="LO69" authorId="0" shapeId="0" xr:uid="{F30F679D-7D23-4B76-BD36-6633ECB46277}">
      <text>
        <r>
          <rPr>
            <b/>
            <sz val="9"/>
            <color indexed="81"/>
            <rFont val="Tahoma"/>
            <family val="2"/>
          </rPr>
          <t>Cem Dener:</t>
        </r>
        <r>
          <rPr>
            <sz val="9"/>
            <color indexed="81"/>
            <rFont val="Tahoma"/>
            <family val="2"/>
          </rPr>
          <t xml:space="preserve">
2 ?
New strategy published</t>
        </r>
      </text>
    </comment>
    <comment ref="AV72" authorId="0" shapeId="0" xr:uid="{78E84919-4DD8-479E-9AFA-44C6C5D96C96}">
      <text>
        <r>
          <rPr>
            <b/>
            <sz val="9"/>
            <color indexed="81"/>
            <rFont val="Tahoma"/>
            <family val="2"/>
          </rPr>
          <t>Cem Dener:</t>
        </r>
        <r>
          <rPr>
            <sz val="9"/>
            <color indexed="81"/>
            <rFont val="Tahoma"/>
            <family val="2"/>
          </rPr>
          <t xml:space="preserve">
The SGD team developed a methodology for calculating the economic impact
of interoperability, based on the Standard Cost Model methodology. This helps
in raising awareness among agencies and society to advance interoperability.
https://www.gov.br/governodigital/pt-br/governanca-de-dados/calculadorade-
impacto</t>
        </r>
      </text>
    </comment>
    <comment ref="BM72" authorId="0" shapeId="0" xr:uid="{1C885615-6664-45EF-83A3-D85EF2FE0F86}">
      <text>
        <r>
          <rPr>
            <b/>
            <sz val="9"/>
            <color indexed="81"/>
            <rFont val="Tahoma"/>
            <family val="2"/>
          </rPr>
          <t>Cem Dener:</t>
        </r>
        <r>
          <rPr>
            <sz val="9"/>
            <color indexed="81"/>
            <rFont val="Tahoma"/>
            <family val="2"/>
          </rPr>
          <t xml:space="preserve">
• The central government in Brazil adopts a multi-annual action plan, Plano PluriAnual - PPA. The formatting and monitoring of this planning is done in sync with the financial information management systems. 
https://www.gov.br/economia/ptbr/assuntos/planejamento-e-orcamento/plano-plurianual-ppa
• PPA actions are monitored from the perspective of the SDGs and other strategic objectives.
 http://painelppa.planejamento.gov.br/analytics/index.html</t>
        </r>
      </text>
    </comment>
    <comment ref="EQ72" authorId="0" shapeId="0" xr:uid="{CF94A64E-5EF5-4402-BB09-EB1D0EDEECE8}">
      <text>
        <r>
          <rPr>
            <b/>
            <sz val="9"/>
            <color indexed="81"/>
            <rFont val="Tahoma"/>
            <family val="2"/>
          </rPr>
          <t>Cem Dener:</t>
        </r>
        <r>
          <rPr>
            <sz val="9"/>
            <color indexed="81"/>
            <rFont val="Tahoma"/>
            <family val="2"/>
          </rPr>
          <t xml:space="preserve">
• The National SME`s Statute (Complementary Law 123, of 2006) establishes quotas and competitive advantages for SME`s in government tenders.
(http://www.planalto.gov.br/ccivil_03/leis/lcp/lcp123.htm)
• Through the Government Procurement Panel, it is possible to monitor that, in 2022, more than 30% of the amount spent on approved public purchases had the participation of MSEs (http://paineldecompras.economia.gov.br/licitacao-sessao)
• The recently approved Startups Legal Framework (Complementary Law 182, 2021 ) establishes the possibility of an experimental regulatory environment (regulatory sandbox), and also a special modality of government tenders aimed at contracting innovative solutions. (http://www.planalto.gov.br/ccivil_03/leis/lcp/Lcp182.htm)</t>
        </r>
      </text>
    </comment>
    <comment ref="FF72" authorId="0" shapeId="0" xr:uid="{FE11BD2F-D5EC-4A78-84A6-80BD09C9AE10}">
      <text>
        <r>
          <rPr>
            <b/>
            <sz val="9"/>
            <color indexed="81"/>
            <rFont val="Tahoma"/>
            <family val="2"/>
          </rPr>
          <t>Cem Dener:</t>
        </r>
        <r>
          <rPr>
            <sz val="9"/>
            <color indexed="81"/>
            <rFont val="Tahoma"/>
            <family val="2"/>
          </rPr>
          <t xml:space="preserve">
https://www.gov.br/economia/pt-br/assuntos/planejamento-e-orcamento/plano-plurianual-ppa 
https://cipi.economia.gov.br/cipi-frontend/acesso-externo</t>
        </r>
      </text>
    </comment>
    <comment ref="F73" authorId="0" shapeId="0" xr:uid="{7E7E2453-86B6-4DF6-A3E7-F795D9CCFC31}">
      <text>
        <r>
          <rPr>
            <b/>
            <sz val="9"/>
            <color indexed="81"/>
            <rFont val="Tahoma"/>
            <family val="2"/>
          </rPr>
          <t>Cem Dener:</t>
        </r>
        <r>
          <rPr>
            <sz val="9"/>
            <color indexed="81"/>
            <rFont val="Tahoma"/>
            <family val="2"/>
          </rPr>
          <t xml:space="preserve">
https://www.gov.br/gestao/pt-br/assuntos/central-de-compras/projetos-em-andamento/nuvem-3.0; https://www.gov.br/governodigital/pt-br/noticias/gestao-assina-acordos-com-serpro-e-dataprev-para-criacao-de-nuvem-de-governo; https://loja.serpro.gov.br/nuvem-de-governo</t>
        </r>
      </text>
    </comment>
    <comment ref="K73" authorId="0" shapeId="0" xr:uid="{CFA50FEC-E4E1-4344-96FF-6EE8A934AA01}">
      <text>
        <r>
          <rPr>
            <b/>
            <sz val="9"/>
            <color indexed="81"/>
            <rFont val="Tahoma"/>
            <family val="2"/>
          </rPr>
          <t>Cem Dener:</t>
        </r>
        <r>
          <rPr>
            <sz val="9"/>
            <color indexed="81"/>
            <rFont val="Tahoma"/>
            <family val="2"/>
          </rPr>
          <t xml:space="preserve">
https://www.gov.br/governodigital/pt-br/estrategias-e-governanca-digital/estrategias-e-politicas-digitais/computacao-em-nuvem https://www.in.gov.br/en/web/dou/-/instrucao-normativa-n-5-de-30-de-agosto-de-2021-341649684 https://www.gov.br/governodigital/pt-br/contratacoes-de-tic/portaria-sgd-mgi-no-5-950-de-26-de-outubro-de-2023 https://www.planalto.gov.br/ccivil_03/_ato2023-2026/2024/decreto/D12198.htm</t>
        </r>
      </text>
    </comment>
    <comment ref="S73" authorId="0" shapeId="0" xr:uid="{6BE12517-EA9B-4596-9F18-3EDD852CDEC9}">
      <text>
        <r>
          <rPr>
            <b/>
            <sz val="9"/>
            <color indexed="81"/>
            <rFont val="Tahoma"/>
            <family val="2"/>
          </rPr>
          <t>Cem Dener:</t>
        </r>
        <r>
          <rPr>
            <sz val="9"/>
            <color indexed="81"/>
            <rFont val="Tahoma"/>
            <family val="2"/>
          </rPr>
          <t xml:space="preserve">
https://www.gov.br/governodigital/pt-br/estrategias-e-governanca-digital/sisp; https://www.gov.br/governodigital/pt-br/estrategias-e-governanca-digital/rede-nacional-de-governo-digital</t>
        </r>
      </text>
    </comment>
    <comment ref="AA73" authorId="0" shapeId="0" xr:uid="{CE0779B4-7567-474F-89C9-C71D05D82460}">
      <text>
        <r>
          <rPr>
            <b/>
            <sz val="9"/>
            <color indexed="81"/>
            <rFont val="Tahoma"/>
            <family val="2"/>
          </rPr>
          <t>Cem Dener:</t>
        </r>
        <r>
          <rPr>
            <sz val="9"/>
            <color indexed="81"/>
            <rFont val="Tahoma"/>
            <family val="2"/>
          </rPr>
          <t xml:space="preserve">
https://www.gov.br/governodigital/pt-br/estrategias-e-governanca-digital/sisp/sobre-o-sisp/orgaos-do-sisp; https://www.gov.br/governodigital/pt-br/estrategias-e-governanca-digital/rede-nacional-de-governo-digital;</t>
        </r>
      </text>
    </comment>
    <comment ref="AC73" authorId="0" shapeId="0" xr:uid="{F3A7ABCE-E616-4050-96F4-8723E0266BC0}">
      <text>
        <r>
          <rPr>
            <b/>
            <sz val="9"/>
            <color indexed="81"/>
            <rFont val="Tahoma"/>
            <family val="2"/>
          </rPr>
          <t>Cem Dener:</t>
        </r>
        <r>
          <rPr>
            <sz val="9"/>
            <color indexed="81"/>
            <rFont val="Tahoma"/>
            <family val="2"/>
          </rPr>
          <t xml:space="preserve">
Our interperability framework consists of a set of regulations and initiatives aimed at fostering interoperability within the federal public administration. From a regulatory perspective, notable references include Decree 10.046/19, which addresses data sharing, and Chapter IV, Section II of Law 14.129/21. Additionally, the establishment of the National Data Infrastructure (IND) in Article 7 of Decree 12.198/24 consolidates an integrated vision for the strategic use of data, encompassing aspects of interoperability and data sharing.  Regarding initiatives that promote interoperability, Objectives 3, 4, and 5 of the Federal Digital Government Strategy (EFGD) outline the prioritized initiatives for the 2024–2027 period.  Beyond these initiatives, the framework includes Digital Transformation Plans as formal instruments for facilitating and coordinating interoperability. Each government agency is required to declare its specific actions within the governance and data management framework.  National Data Infrastructure (IND) Art. 7º from Decree no 12.198/2024 https://www.planalto.gov.br/ccivil_03/_ato2023-2026/2024/decreto/D12198.htm  EFGD https://www.planalto.gov.br/ccivil_03/_ato2023-2026/2024/decreto/D12198.htm https://www.in.gov.br/web/dou/-/portaria-sgd/mgi-n-6.618-de-25-de-setembro-de-2024-586759348   Digital Transformation Plans (Planos de Transformação Digital) Art. 6º, incise I, line c from Decree no 12.198/2024 https://www.planalto.gov.br/ccivil_03/_ato2023-2026/2024/decreto/D12198.htm</t>
        </r>
      </text>
    </comment>
    <comment ref="EI73" authorId="0" shapeId="0" xr:uid="{E1BBC9D6-513D-46E4-9F59-11322A825CA5}">
      <text>
        <r>
          <rPr>
            <b/>
            <sz val="9"/>
            <color indexed="81"/>
            <rFont val="Tahoma"/>
            <family val="2"/>
          </rPr>
          <t>Cem Dener:</t>
        </r>
        <r>
          <rPr>
            <sz val="9"/>
            <color indexed="81"/>
            <rFont val="Tahoma"/>
            <family val="2"/>
          </rPr>
          <t xml:space="preserve">
https://www.gov.br/inss/pt-br/acesso-a-informacao/governanca; https://www.gov.br/inss/pt-br/noticias/meu-inss-bateu-a-marca-de-830-8-milhoes-de-acessos-no-ano-passado#:~:text=A%20plataforma%20Meu%20INSS%2C%20que,o%20site%20123%2C4%20milh%C3%B5es.</t>
        </r>
      </text>
    </comment>
    <comment ref="EL73" authorId="0" shapeId="0" xr:uid="{AED31AC8-B431-4183-9245-B4999FAF4A13}">
      <text>
        <r>
          <rPr>
            <b/>
            <sz val="9"/>
            <color indexed="81"/>
            <rFont val="Tahoma"/>
            <family val="2"/>
          </rPr>
          <t>Cem Dener:</t>
        </r>
        <r>
          <rPr>
            <sz val="9"/>
            <color indexed="81"/>
            <rFont val="Tahoma"/>
            <family val="2"/>
          </rPr>
          <t xml:space="preserve">
https://www.gov.br/compras/pt-br https://contratamaisbrasil.sistema.gov.br/; https://www.gov.br/pncp/pt-br</t>
        </r>
      </text>
    </comment>
    <comment ref="ET73" authorId="0" shapeId="0" xr:uid="{61733E2F-E301-42CE-9086-BF02B8F7B65A}">
      <text>
        <r>
          <rPr>
            <b/>
            <sz val="9"/>
            <color indexed="81"/>
            <rFont val="Tahoma"/>
            <family val="2"/>
          </rPr>
          <t>Cem Dener:</t>
        </r>
        <r>
          <rPr>
            <sz val="9"/>
            <color indexed="81"/>
            <rFont val="Tahoma"/>
            <family val="2"/>
          </rPr>
          <t xml:space="preserve">
https://www.gov.br/compras/pt-br/acesso-a-informacao; https://paineldecompras.economia.gov.br/licitacao-sessao; https://www.gov.br/contratamaisbrasil/pt-br; https://www.gov.br/pncp/pt-br;</t>
        </r>
      </text>
    </comment>
    <comment ref="FF73" authorId="0" shapeId="0" xr:uid="{54740CE9-906C-4EDD-9A7F-7832148CC36B}">
      <text>
        <r>
          <rPr>
            <b/>
            <sz val="9"/>
            <color indexed="81"/>
            <rFont val="Tahoma"/>
            <family val="2"/>
          </rPr>
          <t>Cem Dener:</t>
        </r>
        <r>
          <rPr>
            <sz val="9"/>
            <color indexed="81"/>
            <rFont val="Tahoma"/>
            <family val="2"/>
          </rPr>
          <t xml:space="preserve">
https://www.siop.planejamento.gov.br/; https://www.gov.br/planejamento/pt-br/assuntos/planejamento/plano-plurianual; https://www.gov.br/pt-br/servicos/consultar-dados-do-cadastro-integrado-de-projetos-de-investimentos-cipi-acesso-livre</t>
        </r>
      </text>
    </comment>
    <comment ref="HB73" authorId="0" shapeId="0" xr:uid="{13E12F95-A014-4E4F-BD6B-9BAEDDF99199}">
      <text>
        <r>
          <rPr>
            <b/>
            <sz val="9"/>
            <color indexed="81"/>
            <rFont val="Tahoma"/>
            <family val="2"/>
          </rPr>
          <t>Cem Dener:</t>
        </r>
        <r>
          <rPr>
            <sz val="9"/>
            <color indexed="81"/>
            <rFont val="Tahoma"/>
            <family val="2"/>
          </rPr>
          <t xml:space="preserve">
https://www.gov.br/receitafederal/pt-br/assuntos/meu-imposto-de-renda; https://www.gov.br/receitafederal/pt-br/assuntos/meu-imposto-de-renda/preenchimento/declaracao-pre-preenchida</t>
        </r>
      </text>
    </comment>
    <comment ref="HI73" authorId="0" shapeId="0" xr:uid="{830247BE-05E0-4A8F-AC56-CCDBFDF170FB}">
      <text>
        <r>
          <rPr>
            <b/>
            <sz val="9"/>
            <color indexed="81"/>
            <rFont val="Tahoma"/>
            <family val="2"/>
          </rPr>
          <t>Cem Dener:</t>
        </r>
        <r>
          <rPr>
            <sz val="9"/>
            <color indexed="81"/>
            <rFont val="Tahoma"/>
            <family val="2"/>
          </rPr>
          <t xml:space="preserve">
https://dados.gov.br/dados/conjuntos-dados/transacoes-tributarias-deferidas-na-rfb https://www.gov.br/receitafederal/pt-br/assuntos/meu-imposto-de-renda https://www.gov.br/gestao/pt-br/assuntos/noticias/2025/abril/quase-metade-das-declaracoes-de-imposto-de-renda-ja-entregues-foram-pre-preenchidas-via-gov.br 
</t>
        </r>
      </text>
    </comment>
    <comment ref="HK73" authorId="0" shapeId="0" xr:uid="{434BCFD9-A566-484A-BD7C-F5C713D29879}">
      <text>
        <r>
          <rPr>
            <b/>
            <sz val="9"/>
            <color indexed="81"/>
            <rFont val="Tahoma"/>
            <family val="2"/>
          </rPr>
          <t>Cem Dener:</t>
        </r>
        <r>
          <rPr>
            <sz val="9"/>
            <color indexed="81"/>
            <rFont val="Tahoma"/>
            <family val="2"/>
          </rPr>
          <t xml:space="preserve">
https://www.gov.br/tesouronacional/pt-br/gru-e-pag-tesouro/pagtesouro; https://www.bcb.gov.br/estabilidadefinanceira/pix</t>
        </r>
      </text>
    </comment>
    <comment ref="HZ73" authorId="0" shapeId="0" xr:uid="{814CD905-50B6-4E1E-8C99-599283C8F208}">
      <text>
        <r>
          <rPr>
            <b/>
            <sz val="9"/>
            <color indexed="81"/>
            <rFont val="Tahoma"/>
            <family val="2"/>
          </rPr>
          <t>Cem Dener:</t>
        </r>
        <r>
          <rPr>
            <sz val="9"/>
            <color indexed="81"/>
            <rFont val="Tahoma"/>
            <family val="2"/>
          </rPr>
          <t xml:space="preserve">
https://www.gov.br/receitafederal/pt-br/assuntos/aduana-e-comercio-exterior; https://www.gov.br/receitafederal/pt-br/acesso-a-informacao/dados-abertos/comercio-exterior; </t>
        </r>
      </text>
    </comment>
    <comment ref="IK73" authorId="0" shapeId="0" xr:uid="{115C3D21-666C-4B8A-928A-86DDD4DDAF80}">
      <text>
        <r>
          <rPr>
            <b/>
            <sz val="9"/>
            <color indexed="81"/>
            <rFont val="Tahoma"/>
            <family val="2"/>
          </rPr>
          <t>Cem Dener:</t>
        </r>
        <r>
          <rPr>
            <sz val="9"/>
            <color indexed="81"/>
            <rFont val="Tahoma"/>
            <family val="2"/>
          </rPr>
          <t xml:space="preserve">
https://www.gov.br/pt-br/temas/carteira-de-trabalho-digital; https://servicos.mte.gov.br/spme-v2/#/login; https://www.gov.br/pt-br/servicos/buscar-emprego-no-sistema-nacional-de-emprego-sine</t>
        </r>
      </text>
    </comment>
    <comment ref="IW73" authorId="0" shapeId="0" xr:uid="{CF0798F8-115E-4E7C-8A13-B86F21BAE36D}">
      <text>
        <r>
          <rPr>
            <b/>
            <sz val="9"/>
            <color indexed="81"/>
            <rFont val="Tahoma"/>
            <family val="2"/>
          </rPr>
          <t>Cem Dener:</t>
        </r>
        <r>
          <rPr>
            <sz val="9"/>
            <color indexed="81"/>
            <rFont val="Tahoma"/>
            <family val="2"/>
          </rPr>
          <t xml:space="preserve">
https://www.gov.br/governodigital/pt-br/estrategias-e-governanca-digital/transformacao-digital/central-de-qualidade/painel-de-monitoramento-de-servicos-federaisv2; https://www.gov.br/governodigital/pt-br</t>
        </r>
      </text>
    </comment>
    <comment ref="JO73" authorId="0" shapeId="0" xr:uid="{DB7176D4-0443-443E-BE5C-30C5FF3999F7}">
      <text>
        <r>
          <rPr>
            <b/>
            <sz val="9"/>
            <color indexed="81"/>
            <rFont val="Tahoma"/>
            <family val="2"/>
          </rPr>
          <t>Cem Dener:</t>
        </r>
        <r>
          <rPr>
            <sz val="9"/>
            <color indexed="81"/>
            <rFont val="Tahoma"/>
            <family val="2"/>
          </rPr>
          <t xml:space="preserve">
https://www.gov.br/participamaisbrasil/; https://brasilparticipativo.presidencia.gov.br/</t>
        </r>
      </text>
    </comment>
    <comment ref="JW73" authorId="0" shapeId="0" xr:uid="{30159269-B5F7-4636-A304-20DB34BF9F38}">
      <text>
        <r>
          <rPr>
            <b/>
            <sz val="9"/>
            <color indexed="81"/>
            <rFont val="Tahoma"/>
            <family val="2"/>
          </rPr>
          <t>Cem Dener:</t>
        </r>
        <r>
          <rPr>
            <sz val="9"/>
            <color indexed="81"/>
            <rFont val="Tahoma"/>
            <family val="2"/>
          </rPr>
          <t xml:space="preserve">
https://www.gov.br/participamaisbrasil/; https://brasilparticipativo.presidencia.gov.br/</t>
        </r>
      </text>
    </comment>
    <comment ref="KF73" authorId="0" shapeId="0" xr:uid="{980EAD07-7D30-4E6C-996D-BBAFD3D592E0}">
      <text>
        <r>
          <rPr>
            <b/>
            <sz val="9"/>
            <color indexed="81"/>
            <rFont val="Tahoma"/>
            <family val="2"/>
          </rPr>
          <t>Cem Dener:</t>
        </r>
        <r>
          <rPr>
            <sz val="9"/>
            <color indexed="81"/>
            <rFont val="Tahoma"/>
            <family val="2"/>
          </rPr>
          <t xml:space="preserve">
https://www.gov.br/ouvidorias/pt-br/cidadao/painel-resolveu; https://www.gov.br/governodigital/pt-br/acessibilidade-e-usuario/pesquisa-com-usuarios; https://www.gov.br/governodigital/pt-br/acessibilidade-e-usuario; https://www.gov.br/governodigital/pt-br/estrategias-e-governanca-digital/transformacao-digital/central-de-qualidade/labq/avaliacao; https://www.gov.br/governodigital/pt-br/acessibilidade-e-usuario/vlibras</t>
        </r>
      </text>
    </comment>
    <comment ref="KH73" authorId="0" shapeId="0" xr:uid="{44FADFB8-3C03-4EA2-BB0A-71A52B4D9AD8}">
      <text>
        <r>
          <rPr>
            <b/>
            <sz val="9"/>
            <color indexed="81"/>
            <rFont val="Tahoma"/>
            <family val="2"/>
          </rPr>
          <t>Cem Dener:</t>
        </r>
        <r>
          <rPr>
            <sz val="9"/>
            <color indexed="81"/>
            <rFont val="Tahoma"/>
            <family val="2"/>
          </rPr>
          <t xml:space="preserve">
https://www.gov.br/ouvidorias/pt-br/cidadao/painel-resolveu; https://www.gov.br/governodigital/pt-br/acessibilidade-e-usuario/pesquisa-com-usuarios; https://www.gov.br/governodigital/pt-br/acessibilidade-e-usuario; https://www.gov.br/governodigital/pt-br/estrategias-e-governanca-digital/transformacao-digital/central-de-qualidade/labq/avaliacao; https://www.gov.br/governodigital/pt-br/estrategias-e-governanca-digital/transformacao-digital/central-de-qualidade/painel-de-monitoramento-de-servicos-federaisv2</t>
        </r>
      </text>
    </comment>
    <comment ref="KN73" authorId="0" shapeId="0" xr:uid="{C10EE05F-60B1-48A7-B196-7F44022938F2}">
      <text>
        <r>
          <rPr>
            <b/>
            <sz val="9"/>
            <color indexed="81"/>
            <rFont val="Tahoma"/>
            <family val="2"/>
          </rPr>
          <t>Cem Dener:</t>
        </r>
        <r>
          <rPr>
            <sz val="9"/>
            <color indexed="81"/>
            <rFont val="Tahoma"/>
            <family val="2"/>
          </rPr>
          <t xml:space="preserve">
https://centralpaineis.cgu.gov.br/visualizar/resolveu https://www.gov.br/ouvidorias/pt-br/cidadao/painel-resolveu; https://www.gov.br/governodigital/pt-br/acessibilidade-e-usuario/pesquisa-com-usuarios; https://www.gov.br/governodigital/pt-br/acessibilidade-e-usuario; https://www.gov.br/governodigital/pt-br/estrategias-e-governanca-digital/transformacao-digital/central-de-qualidade/labq/avaliacao; https://www.gov.br/governodigital/pt-br/estrategias-e-governanca-digital/transformacao-digital/central-de-qualidade/painel-de-monitoramento-de-servicos-federaisv2</t>
        </r>
      </text>
    </comment>
    <comment ref="KX73" authorId="0" shapeId="0" xr:uid="{3FD6DE56-5ADF-42E1-B86A-2AD905E909A0}">
      <text>
        <r>
          <rPr>
            <b/>
            <sz val="9"/>
            <color indexed="81"/>
            <rFont val="Tahoma"/>
            <family val="2"/>
          </rPr>
          <t>Cem Dener:</t>
        </r>
        <r>
          <rPr>
            <sz val="9"/>
            <color indexed="81"/>
            <rFont val="Tahoma"/>
            <family val="2"/>
          </rPr>
          <t xml:space="preserve">
Consulting Committe of the National Digital Government Strategy (CC-ENGD)</t>
        </r>
      </text>
    </comment>
    <comment ref="KZ73" authorId="0" shapeId="0" xr:uid="{D4546156-E5BF-410F-A372-BD60D22EED84}">
      <text>
        <r>
          <rPr>
            <b/>
            <sz val="9"/>
            <color indexed="81"/>
            <rFont val="Tahoma"/>
            <family val="2"/>
          </rPr>
          <t>Cem Dener:</t>
        </r>
        <r>
          <rPr>
            <sz val="9"/>
            <color indexed="81"/>
            <rFont val="Tahoma"/>
            <family val="2"/>
          </rPr>
          <t xml:space="preserve">
Information Technology Resources Management System (Sisp)</t>
        </r>
      </text>
    </comment>
    <comment ref="LN73" authorId="0" shapeId="0" xr:uid="{ABA91CCF-910F-4805-BD9A-1BB875B0F40A}">
      <text>
        <r>
          <rPr>
            <b/>
            <sz val="9"/>
            <color indexed="81"/>
            <rFont val="Tahoma"/>
            <family val="2"/>
          </rPr>
          <t>Cem Dener:</t>
        </r>
        <r>
          <rPr>
            <sz val="9"/>
            <color indexed="81"/>
            <rFont val="Tahoma"/>
            <family val="2"/>
          </rPr>
          <t xml:space="preserve">
https://www.gov.br/governodigital/pt-br/infraestrutura-nacional-de-dados/governancadedados; https://www.gov.br/governodigital/pt-br/infraestrutura-nacional-de-dados/maturidade-de-dados; https://www.gov.br/governodigital/pt-br/estrategias-e-governanca-digital/transformacao-digital/central-de-qualidade/nivel-de-maturidade-digital/indice-de-maturidade; https://www.gov.br/governodigital/pt-br/estrategias-e-governanca-digital/transformacao-digital/central-de-qualidade/nivel-de-maturidade-digital/nivel-de-maturidade; https://www.gov.br/governodigital/pt-br/estrategias-e-governanca-digital/transformacao-digital/central-de-qualidade</t>
        </r>
      </text>
    </comment>
    <comment ref="LP73" authorId="0" shapeId="0" xr:uid="{CCE7B299-C974-4049-99AC-959C362BC0E4}">
      <text>
        <r>
          <rPr>
            <b/>
            <sz val="9"/>
            <color indexed="81"/>
            <rFont val="Tahoma"/>
            <family val="2"/>
          </rPr>
          <t>Cem Dener:</t>
        </r>
        <r>
          <rPr>
            <sz val="9"/>
            <color indexed="81"/>
            <rFont val="Tahoma"/>
            <family val="2"/>
          </rPr>
          <t xml:space="preserve">
https://www.gov.br/governodigital/pt-br/estrategias-e-governanca-digital/EFGD/EFGD-e-ENGD; https://www.gov.br/governodigital/pt-br/estrategias-e-governanca-digital/EFGD/EFGD</t>
        </r>
      </text>
    </comment>
    <comment ref="LX73" authorId="0" shapeId="0" xr:uid="{64FC355B-3544-4681-8298-A7FBE91197FF}">
      <text>
        <r>
          <rPr>
            <b/>
            <sz val="9"/>
            <color indexed="81"/>
            <rFont val="Tahoma"/>
            <family val="2"/>
          </rPr>
          <t>Cem Dener:</t>
        </r>
        <r>
          <rPr>
            <sz val="9"/>
            <color indexed="81"/>
            <rFont val="Tahoma"/>
            <family val="2"/>
          </rPr>
          <t xml:space="preserve">
https://www.gov.br/governodigital/ https://www.gov.br/governodigital/pt-br/estrategias-e-governanca-digital/sisp/sobre-o-sisp/orgaos-do-sisp</t>
        </r>
      </text>
    </comment>
    <comment ref="MC73" authorId="0" shapeId="0" xr:uid="{5DA74008-5DAE-48EB-927E-CBE4655B814D}">
      <text>
        <r>
          <rPr>
            <b/>
            <sz val="9"/>
            <color indexed="81"/>
            <rFont val="Tahoma"/>
            <family val="2"/>
          </rPr>
          <t>Cem Dener:</t>
        </r>
        <r>
          <rPr>
            <sz val="9"/>
            <color indexed="81"/>
            <rFont val="Tahoma"/>
            <family val="2"/>
          </rPr>
          <t xml:space="preserve">
https://www.gov.br/governodigital/pt-br/estrategias-e-governanca-digital/EFGD/monitoramento-efgd-1 https://www.gov.br/governodigital/pt-br/estrategias-e-governanca-digital/planos-de-transformacao-digital</t>
        </r>
      </text>
    </comment>
    <comment ref="NC73" authorId="0" shapeId="0" xr:uid="{13C94838-3003-46F0-B1DA-E02B6193793F}">
      <text>
        <r>
          <rPr>
            <b/>
            <sz val="9"/>
            <color indexed="81"/>
            <rFont val="Tahoma"/>
            <family val="2"/>
          </rPr>
          <t>Cem Dener:</t>
        </r>
        <r>
          <rPr>
            <sz val="9"/>
            <color indexed="81"/>
            <rFont val="Tahoma"/>
            <family val="2"/>
          </rPr>
          <t xml:space="preserve">
https://www.gov.br/governodigital/pt-br/estrategias-e-governanca-digital/EFGD/eficiente-e-sustentavel; https://www.gov.br/governodigital/pt-br/contratacoes-de-tic; https://www.gov.br/governodigital/pt-br/contratacoes-de-tic/portaria-sgd-mgi-no-2-715-de-21-de-junho-de-2023; https://sites.tcu.gov.br/compras-publicas-sustentaveis/o-que-sao-compras-publicas-sustentaveis.html; </t>
        </r>
      </text>
    </comment>
    <comment ref="NG73" authorId="0" shapeId="0" xr:uid="{F87C4148-E30E-45F6-8BFB-5C78ACB5F1FE}">
      <text>
        <r>
          <rPr>
            <b/>
            <sz val="9"/>
            <color indexed="81"/>
            <rFont val="Tahoma"/>
            <family val="2"/>
          </rPr>
          <t>Cem Dener:</t>
        </r>
        <r>
          <rPr>
            <sz val="9"/>
            <color indexed="81"/>
            <rFont val="Tahoma"/>
            <family val="2"/>
          </rPr>
          <t xml:space="preserve">
https://www.gov.br/governodigital/pt-br/infraestrutura-nacional-de-dados/inteligencia-artificial-1 https://www.gov.br/governodigital/pt-br/infraestrutura-nacional-de-dados/inteligencia-artificial-1/ia-generativa-no-servico-publico.pdf</t>
        </r>
      </text>
    </comment>
    <comment ref="PH73" authorId="0" shapeId="0" xr:uid="{E3D56BFB-F236-48AF-AB90-1729352E557B}">
      <text>
        <r>
          <rPr>
            <b/>
            <sz val="9"/>
            <color indexed="81"/>
            <rFont val="Tahoma"/>
            <family val="2"/>
          </rPr>
          <t>Cem Dener:</t>
        </r>
        <r>
          <rPr>
            <sz val="9"/>
            <color indexed="81"/>
            <rFont val="Tahoma"/>
            <family val="2"/>
          </rPr>
          <t xml:space="preserve">
http://www.planalto.gov.br/ccivil_03/leis/lcp/lcp123.htm https://www.planalto.gov.br/ccivil_03/_ato2019-2022/2021/lei/l14133.htm</t>
        </r>
      </text>
    </comment>
    <comment ref="PK73" authorId="0" shapeId="0" xr:uid="{A3AB9D14-3A60-4810-9723-BC865D06B99E}">
      <text>
        <r>
          <rPr>
            <b/>
            <sz val="9"/>
            <color indexed="81"/>
            <rFont val="Tahoma"/>
            <family val="2"/>
          </rPr>
          <t>Cem Dener:</t>
        </r>
        <r>
          <rPr>
            <sz val="9"/>
            <color indexed="81"/>
            <rFont val="Tahoma"/>
            <family val="2"/>
          </rPr>
          <t xml:space="preserve">
https://conectastartupbrasil.org.br/startups/ https://www.abdi.com.br/conecta-startup-brasil/ https://desafios.enap.gov.br/index.php/pt/ http://www.finep.gov.br/en/apoio-e-financiamento-externa/programas-e-linhas/finep-startup https://sebrae.com.br/sites/PortalSebrae/artigos/precisa-de-credito-para-inovar,617bc03e5509d710VgnVCM100000d701210aRCRD </t>
        </r>
      </text>
    </comment>
    <comment ref="CQ75" authorId="0" shapeId="0" xr:uid="{DFF4A04B-6440-4BAD-AF93-4CFD2074CACB}">
      <text>
        <r>
          <rPr>
            <b/>
            <sz val="9"/>
            <color indexed="81"/>
            <rFont val="Tahoma"/>
            <family val="2"/>
          </rPr>
          <t>Cem Dener:</t>
        </r>
        <r>
          <rPr>
            <sz val="9"/>
            <color indexed="81"/>
            <rFont val="Tahoma"/>
            <family val="2"/>
          </rPr>
          <t xml:space="preserve">
Customs Dept and Revenue Division are separate entities under the MoFE</t>
        </r>
      </text>
    </comment>
    <comment ref="CW75" authorId="0" shapeId="0" xr:uid="{A27AA278-6658-4EAE-8637-FE196B864E39}">
      <text>
        <r>
          <rPr>
            <b/>
            <sz val="9"/>
            <color indexed="81"/>
            <rFont val="Tahoma"/>
            <family val="2"/>
          </rPr>
          <t>Cem Dener:</t>
        </r>
        <r>
          <rPr>
            <sz val="9"/>
            <color indexed="81"/>
            <rFont val="Tahoma"/>
            <family val="2"/>
          </rPr>
          <t xml:space="preserve">
SSM is a system merge between previous GEMS and TAFIS 2.0 jointly led by the Prime Minister's Office through the Public Service Department (PSD) and the Ministry of Finance and Economy (MOFE). SSM operates since mid 2021.</t>
        </r>
      </text>
    </comment>
    <comment ref="DV75" authorId="0" shapeId="0" xr:uid="{474F1B5C-7412-4C5F-BF83-4D7222CF1814}">
      <text>
        <r>
          <rPr>
            <b/>
            <sz val="9"/>
            <color indexed="81"/>
            <rFont val="Tahoma"/>
            <family val="2"/>
          </rPr>
          <t>Cem Dener:</t>
        </r>
        <r>
          <rPr>
            <sz val="9"/>
            <color indexed="81"/>
            <rFont val="Tahoma"/>
            <family val="2"/>
          </rPr>
          <t xml:space="preserve">
SiPFS: Internal not public facing. e-Amanah can be accessed via www.tap.com.bn</t>
        </r>
      </text>
    </comment>
    <comment ref="EK75" authorId="0" shapeId="0" xr:uid="{AE1F1EAC-DBC4-444A-BA3F-58C6C8AE97B5}">
      <text>
        <r>
          <rPr>
            <b/>
            <sz val="9"/>
            <color indexed="81"/>
            <rFont val="Tahoma"/>
            <family val="2"/>
          </rPr>
          <t>Cem Dener:</t>
        </r>
        <r>
          <rPr>
            <sz val="9"/>
            <color indexed="81"/>
            <rFont val="Tahoma"/>
            <family val="2"/>
          </rPr>
          <t xml:space="preserve">
No e-Procurement portal yet.</t>
        </r>
      </text>
    </comment>
    <comment ref="HB75" authorId="0" shapeId="0" xr:uid="{E59E3D28-597B-4AD0-817F-A72C553F8956}">
      <text>
        <r>
          <rPr>
            <b/>
            <sz val="9"/>
            <color indexed="81"/>
            <rFont val="Tahoma"/>
            <family val="2"/>
          </rPr>
          <t>Cem Dener:</t>
        </r>
        <r>
          <rPr>
            <sz val="9"/>
            <color indexed="81"/>
            <rFont val="Tahoma"/>
            <family val="2"/>
          </rPr>
          <t xml:space="preserve">
Ad-hoc report in SQL</t>
        </r>
      </text>
    </comment>
    <comment ref="IY75" authorId="0" shapeId="0" xr:uid="{0752962B-57C7-451A-97D8-72A937D8EC91}">
      <text>
        <r>
          <rPr>
            <b/>
            <sz val="9"/>
            <color indexed="81"/>
            <rFont val="Tahoma"/>
            <family val="2"/>
          </rPr>
          <t>Cem Dener:</t>
        </r>
        <r>
          <rPr>
            <sz val="9"/>
            <color indexed="81"/>
            <rFont val="Tahoma"/>
            <family val="2"/>
          </rPr>
          <t xml:space="preserve">
1 ?
There seems to be no open gov portal. Provided link is for access to services and gov directory. No contents on publications and accountability.</t>
        </r>
      </text>
    </comment>
    <comment ref="IZ75" authorId="0" shapeId="0" xr:uid="{CDD8E77E-189A-46D1-B76D-38EAACFDC1E3}">
      <text>
        <r>
          <rPr>
            <b/>
            <sz val="9"/>
            <color indexed="81"/>
            <rFont val="Tahoma"/>
            <family val="2"/>
          </rPr>
          <t>Cem Dener:</t>
        </r>
        <r>
          <rPr>
            <sz val="9"/>
            <color indexed="81"/>
            <rFont val="Tahoma"/>
            <family val="2"/>
          </rPr>
          <t xml:space="preserve">
https://www.gov.bn/ ?</t>
        </r>
      </text>
    </comment>
    <comment ref="JA75" authorId="0" shapeId="0" xr:uid="{70EACCBB-5493-4C4A-8610-39C608D8CFB4}">
      <text>
        <r>
          <rPr>
            <b/>
            <sz val="9"/>
            <color indexed="81"/>
            <rFont val="Tahoma"/>
            <family val="2"/>
          </rPr>
          <t>Cem Dener:</t>
        </r>
        <r>
          <rPr>
            <sz val="9"/>
            <color indexed="81"/>
            <rFont val="Tahoma"/>
            <family val="2"/>
          </rPr>
          <t xml:space="preserve">
2 ?</t>
        </r>
      </text>
    </comment>
    <comment ref="JB75" authorId="0" shapeId="0" xr:uid="{08EDB3D2-7837-495A-8A80-84414CA42E1F}">
      <text>
        <r>
          <rPr>
            <b/>
            <sz val="9"/>
            <color indexed="81"/>
            <rFont val="Tahoma"/>
            <family val="2"/>
          </rPr>
          <t>Cem Dener:</t>
        </r>
        <r>
          <rPr>
            <sz val="9"/>
            <color indexed="81"/>
            <rFont val="Tahoma"/>
            <family val="2"/>
          </rPr>
          <t xml:space="preserve">
1 ?</t>
        </r>
      </text>
    </comment>
    <comment ref="KX75" authorId="0" shapeId="0" xr:uid="{98E37F19-D739-464D-AFD2-71A1631385A4}">
      <text>
        <r>
          <rPr>
            <b/>
            <sz val="9"/>
            <color indexed="81"/>
            <rFont val="Tahoma"/>
            <family val="2"/>
          </rPr>
          <t>Cem Dener:</t>
        </r>
        <r>
          <rPr>
            <sz val="9"/>
            <color indexed="81"/>
            <rFont val="Tahoma"/>
            <family val="2"/>
          </rPr>
          <t xml:space="preserve">
DEC – Digital Economy Council </t>
        </r>
      </text>
    </comment>
    <comment ref="KZ75" authorId="0" shapeId="0" xr:uid="{675333FC-F864-4143-990E-22EE88C8E7BC}">
      <text>
        <r>
          <rPr>
            <b/>
            <sz val="9"/>
            <color indexed="81"/>
            <rFont val="Tahoma"/>
            <family val="2"/>
          </rPr>
          <t>Cem Dener:</t>
        </r>
        <r>
          <rPr>
            <sz val="9"/>
            <color indexed="81"/>
            <rFont val="Tahoma"/>
            <family val="2"/>
          </rPr>
          <t xml:space="preserve">
Ministry of Finance and Economy </t>
        </r>
      </text>
    </comment>
    <comment ref="LK75" authorId="0" shapeId="0" xr:uid="{CC574D26-E016-4128-B399-4587909366DB}">
      <text>
        <r>
          <rPr>
            <b/>
            <sz val="9"/>
            <color indexed="81"/>
            <rFont val="Tahoma"/>
            <family val="2"/>
          </rPr>
          <t>Cem Dener:</t>
        </r>
        <r>
          <rPr>
            <sz val="9"/>
            <color indexed="81"/>
            <rFont val="Tahoma"/>
            <family val="2"/>
          </rPr>
          <t xml:space="preserve">
Drafting</t>
        </r>
      </text>
    </comment>
    <comment ref="LX75" authorId="0" shapeId="0" xr:uid="{6593C5EB-CED4-448D-AE12-B8C032217790}">
      <text>
        <r>
          <rPr>
            <b/>
            <sz val="9"/>
            <color indexed="81"/>
            <rFont val="Tahoma"/>
            <family val="2"/>
          </rPr>
          <t>Cem Dener:</t>
        </r>
        <r>
          <rPr>
            <sz val="9"/>
            <color indexed="81"/>
            <rFont val="Tahoma"/>
            <family val="2"/>
          </rPr>
          <t xml:space="preserve">
E-Government National Centre</t>
        </r>
      </text>
    </comment>
    <comment ref="MC75" authorId="0" shapeId="0" xr:uid="{C03D34D0-9EDA-434A-9ED4-18699F954874}">
      <text>
        <r>
          <rPr>
            <b/>
            <sz val="9"/>
            <color indexed="81"/>
            <rFont val="Tahoma"/>
            <family val="2"/>
          </rPr>
          <t>Cem Dener:</t>
        </r>
        <r>
          <rPr>
            <sz val="9"/>
            <color indexed="81"/>
            <rFont val="Tahoma"/>
            <family val="2"/>
          </rPr>
          <t xml:space="preserve">
https://digitalbrunei.bn/</t>
        </r>
      </text>
    </comment>
    <comment ref="NZ75" authorId="0" shapeId="0" xr:uid="{277A54B7-B658-4CD6-9206-0EFE30B721EC}">
      <text>
        <r>
          <rPr>
            <b/>
            <sz val="9"/>
            <color indexed="81"/>
            <rFont val="Tahoma"/>
            <family val="2"/>
          </rPr>
          <t>Cem Dener:</t>
        </r>
        <r>
          <rPr>
            <sz val="9"/>
            <color indexed="81"/>
            <rFont val="Tahoma"/>
            <family val="2"/>
          </rPr>
          <t xml:space="preserve">
Digital Literacy Certification Program</t>
        </r>
      </text>
    </comment>
    <comment ref="GB78" authorId="0" shapeId="0" xr:uid="{60A4AF9B-E3EE-4251-A0AC-A4AA2050A81B}">
      <text>
        <r>
          <rPr>
            <b/>
            <sz val="9"/>
            <color indexed="81"/>
            <rFont val="Tahoma"/>
            <family val="2"/>
          </rPr>
          <t>Cem Dener:</t>
        </r>
        <r>
          <rPr>
            <sz val="9"/>
            <color indexed="81"/>
            <rFont val="Tahoma"/>
            <family val="2"/>
          </rPr>
          <t xml:space="preserve">
Ministry of Transport, Info Tech and Communications</t>
        </r>
      </text>
    </comment>
    <comment ref="AD79" authorId="0" shapeId="0" xr:uid="{034E98C7-848B-4A92-A71D-F9CA21E97B06}">
      <text>
        <r>
          <rPr>
            <b/>
            <sz val="9"/>
            <color indexed="81"/>
            <rFont val="Tahoma"/>
            <family val="2"/>
          </rPr>
          <t>Cem Dener:</t>
        </r>
        <r>
          <rPr>
            <sz val="9"/>
            <color indexed="81"/>
            <rFont val="Tahoma"/>
            <family val="2"/>
          </rPr>
          <t xml:space="preserve">
https://ros.egov.bg/ </t>
        </r>
      </text>
    </comment>
    <comment ref="FO79" authorId="0" shapeId="0" xr:uid="{F4FAC65F-4143-4E4D-B41E-60C334A67119}">
      <text>
        <r>
          <rPr>
            <b/>
            <sz val="9"/>
            <color indexed="81"/>
            <rFont val="Tahoma"/>
            <family val="2"/>
          </rPr>
          <t>Cem Dener:</t>
        </r>
        <r>
          <rPr>
            <sz val="9"/>
            <color indexed="81"/>
            <rFont val="Tahoma"/>
            <family val="2"/>
          </rPr>
          <t xml:space="preserve">
https://www.parliament.bg/bg/bills/ID/15646</t>
        </r>
      </text>
    </comment>
    <comment ref="BQ81" authorId="0" shapeId="0" xr:uid="{C9B81776-F984-4A62-BFA9-BE0D3D5888C7}">
      <text>
        <r>
          <rPr>
            <b/>
            <sz val="9"/>
            <color indexed="81"/>
            <rFont val="Tahoma"/>
            <family val="2"/>
          </rPr>
          <t>Cem Dener:</t>
        </r>
        <r>
          <rPr>
            <sz val="9"/>
            <color indexed="81"/>
            <rFont val="Tahoma"/>
            <family val="2"/>
          </rPr>
          <t xml:space="preserve">
Non disponible</t>
        </r>
      </text>
    </comment>
    <comment ref="CX81" authorId="0" shapeId="0" xr:uid="{7CA56E3F-81C9-4C00-BB69-D50FF0BA0CBE}">
      <text>
        <r>
          <rPr>
            <b/>
            <sz val="9"/>
            <color indexed="81"/>
            <rFont val="Tahoma"/>
            <family val="2"/>
          </rPr>
          <t>Cem Dener:</t>
        </r>
        <r>
          <rPr>
            <sz val="9"/>
            <color indexed="81"/>
            <rFont val="Tahoma"/>
            <family val="2"/>
          </rPr>
          <t xml:space="preserve">
URL inaccessible &gt;
http://www.aib.bf/m-201-la-decongestion-des-actes-de-gestion-pour-un-traitement-des-dossiers-avec-celerite.html</t>
        </r>
      </text>
    </comment>
    <comment ref="DJ81" authorId="0" shapeId="0" xr:uid="{B03A483F-EEB2-4446-B22F-43FEAD620A03}">
      <text>
        <r>
          <rPr>
            <b/>
            <sz val="9"/>
            <color indexed="81"/>
            <rFont val="Tahoma"/>
            <family val="2"/>
          </rPr>
          <t>Cem Dener:</t>
        </r>
        <r>
          <rPr>
            <sz val="9"/>
            <color indexed="81"/>
            <rFont val="Tahoma"/>
            <family val="2"/>
          </rPr>
          <t xml:space="preserve">
https://www.dgb.gov.bf/index.php?option=com_content&amp;view=article&amp;id=109&amp;catid=2&amp;Itemid=300
URL inaccessible &gt;
http://www.aib.bf/m-201-la-decongestion-des-actes-de-gestion-pour-un-traitement-des-dossiers-avec-celerite.html</t>
        </r>
      </text>
    </comment>
    <comment ref="EI81" authorId="0" shapeId="0" xr:uid="{88548557-3835-4778-AD47-6861437F7D2E}">
      <text>
        <r>
          <rPr>
            <b/>
            <sz val="9"/>
            <color indexed="81"/>
            <rFont val="Tahoma"/>
            <family val="2"/>
          </rPr>
          <t>Cem Dener:</t>
        </r>
        <r>
          <rPr>
            <sz val="9"/>
            <color indexed="81"/>
            <rFont val="Tahoma"/>
            <family val="2"/>
          </rPr>
          <t xml:space="preserve">
https://carfo.org</t>
        </r>
      </text>
    </comment>
    <comment ref="HK81" authorId="0" shapeId="0" xr:uid="{F780904F-2E09-476A-A23D-8144049EB684}">
      <text>
        <r>
          <rPr>
            <b/>
            <sz val="9"/>
            <color indexed="81"/>
            <rFont val="Tahoma"/>
            <family val="2"/>
          </rPr>
          <t>Cem Dener:</t>
        </r>
        <r>
          <rPr>
            <sz val="9"/>
            <color indexed="81"/>
            <rFont val="Tahoma"/>
            <family val="2"/>
          </rPr>
          <t xml:space="preserve">
Non disponible</t>
        </r>
      </text>
    </comment>
    <comment ref="HS81" authorId="0" shapeId="0" xr:uid="{059FF18E-6C58-44A2-939A-320C7C667C86}">
      <text>
        <r>
          <rPr>
            <b/>
            <sz val="9"/>
            <color indexed="81"/>
            <rFont val="Tahoma"/>
            <family val="2"/>
          </rPr>
          <t>Cem Dener:</t>
        </r>
        <r>
          <rPr>
            <sz val="9"/>
            <color indexed="81"/>
            <rFont val="Tahoma"/>
            <family val="2"/>
          </rPr>
          <t xml:space="preserve">
www.douanes.bf</t>
        </r>
      </text>
    </comment>
    <comment ref="HT81" authorId="0" shapeId="0" xr:uid="{CF283DEC-14A7-4B21-BAF4-B5967FAB5FEE}">
      <text>
        <r>
          <rPr>
            <b/>
            <sz val="9"/>
            <color indexed="81"/>
            <rFont val="Tahoma"/>
            <family val="2"/>
          </rPr>
          <t>Cem Dener:</t>
        </r>
        <r>
          <rPr>
            <sz val="9"/>
            <color indexed="81"/>
            <rFont val="Tahoma"/>
            <family val="2"/>
          </rPr>
          <t xml:space="preserve">
2</t>
        </r>
      </text>
    </comment>
    <comment ref="HU81" authorId="0" shapeId="0" xr:uid="{94FBB313-2007-436C-BE81-8BCB488BD521}">
      <text>
        <r>
          <rPr>
            <b/>
            <sz val="9"/>
            <color indexed="81"/>
            <rFont val="Tahoma"/>
            <family val="2"/>
          </rPr>
          <t>Cem Dener:</t>
        </r>
        <r>
          <rPr>
            <sz val="9"/>
            <color indexed="81"/>
            <rFont val="Tahoma"/>
            <family val="2"/>
          </rPr>
          <t xml:space="preserve">
1</t>
        </r>
      </text>
    </comment>
    <comment ref="HV81" authorId="0" shapeId="0" xr:uid="{DDB49992-0BA7-46B4-A878-456F0800FB1F}">
      <text>
        <r>
          <rPr>
            <b/>
            <sz val="9"/>
            <color indexed="81"/>
            <rFont val="Tahoma"/>
            <family val="2"/>
          </rPr>
          <t>Cem Dener:</t>
        </r>
        <r>
          <rPr>
            <sz val="9"/>
            <color indexed="81"/>
            <rFont val="Tahoma"/>
            <family val="2"/>
          </rPr>
          <t xml:space="preserve">
1</t>
        </r>
      </text>
    </comment>
    <comment ref="IB81" authorId="0" shapeId="0" xr:uid="{86B4C3B3-5353-4343-80E7-7C33B4284880}">
      <text>
        <r>
          <rPr>
            <b/>
            <sz val="9"/>
            <color indexed="81"/>
            <rFont val="Tahoma"/>
            <family val="2"/>
          </rPr>
          <t>Cem Dener:</t>
        </r>
        <r>
          <rPr>
            <sz val="9"/>
            <color indexed="81"/>
            <rFont val="Tahoma"/>
            <family val="2"/>
          </rPr>
          <t xml:space="preserve">
www.cnssbf.org
www.carfo.org</t>
        </r>
      </text>
    </comment>
    <comment ref="JO81" authorId="0" shapeId="0" xr:uid="{FE917DD9-8751-4D2B-9570-644F4DC6B56B}">
      <text>
        <r>
          <rPr>
            <b/>
            <sz val="9"/>
            <color indexed="81"/>
            <rFont val="Tahoma"/>
            <family val="2"/>
          </rPr>
          <t>Cem Dener:</t>
        </r>
        <r>
          <rPr>
            <sz val="9"/>
            <color indexed="81"/>
            <rFont val="Tahoma"/>
            <family val="2"/>
          </rPr>
          <t xml:space="preserve">
www.plaintes.gov.bf
</t>
        </r>
      </text>
    </comment>
    <comment ref="JY81" authorId="0" shapeId="0" xr:uid="{6071047B-D445-4B11-9D66-06CC573B3351}">
      <text>
        <r>
          <rPr>
            <b/>
            <sz val="9"/>
            <color indexed="81"/>
            <rFont val="Tahoma"/>
            <family val="2"/>
          </rPr>
          <t>Cem Dener:</t>
        </r>
        <r>
          <rPr>
            <sz val="9"/>
            <color indexed="81"/>
            <rFont val="Tahoma"/>
            <family val="2"/>
          </rPr>
          <t xml:space="preserve">
http://www.presimetre.bf/</t>
        </r>
      </text>
    </comment>
    <comment ref="KV81" authorId="0" shapeId="0" xr:uid="{A69BA441-3ECF-4822-B97A-5331C1F93438}">
      <text>
        <r>
          <rPr>
            <b/>
            <sz val="9"/>
            <color indexed="81"/>
            <rFont val="Tahoma"/>
            <family val="2"/>
          </rPr>
          <t>Cem Dener:</t>
        </r>
        <r>
          <rPr>
            <sz val="9"/>
            <color indexed="81"/>
            <rFont val="Tahoma"/>
            <family val="2"/>
          </rPr>
          <t xml:space="preserve">
www.dgtic.mdenp.gov.bf, www.arcep.bf www.CIL.bf, www.AnSSi.BF? LAPOSTE.BF? </t>
        </r>
      </text>
    </comment>
    <comment ref="AD82" authorId="0" shapeId="0" xr:uid="{E3F86A14-DB10-4E01-89E7-E1867A93857F}">
      <text>
        <r>
          <rPr>
            <b/>
            <sz val="9"/>
            <color indexed="81"/>
            <rFont val="Tahoma"/>
            <family val="2"/>
          </rPr>
          <t>Cem Dener:</t>
        </r>
        <r>
          <rPr>
            <sz val="9"/>
            <color indexed="81"/>
            <rFont val="Tahoma"/>
            <family val="2"/>
          </rPr>
          <t xml:space="preserve">
Complementary doc provided</t>
        </r>
      </text>
    </comment>
    <comment ref="BA82" authorId="0" shapeId="0" xr:uid="{52CDB1FD-4E7B-4A1D-9701-6100D45A5025}">
      <text>
        <r>
          <rPr>
            <b/>
            <sz val="9"/>
            <color indexed="81"/>
            <rFont val="Tahoma"/>
            <family val="2"/>
          </rPr>
          <t>Cem Dener:</t>
        </r>
        <r>
          <rPr>
            <sz val="9"/>
            <color indexed="81"/>
            <rFont val="Tahoma"/>
            <family val="2"/>
          </rPr>
          <t xml:space="preserve">
https://nafolo.gov.bf/</t>
        </r>
      </text>
    </comment>
    <comment ref="BQ82" authorId="0" shapeId="0" xr:uid="{71992412-C558-48E0-A73B-113E8167B473}">
      <text>
        <r>
          <rPr>
            <b/>
            <sz val="9"/>
            <color indexed="81"/>
            <rFont val="Tahoma"/>
            <family val="2"/>
          </rPr>
          <t>Cem Dener:</t>
        </r>
        <r>
          <rPr>
            <sz val="9"/>
            <color indexed="81"/>
            <rFont val="Tahoma"/>
            <family val="2"/>
          </rPr>
          <t xml:space="preserve">
Complementary doc provided</t>
        </r>
      </text>
    </comment>
    <comment ref="FO82" authorId="0" shapeId="0" xr:uid="{EED98346-0CF2-4B06-8B96-3C44E00C5E20}">
      <text>
        <r>
          <rPr>
            <b/>
            <sz val="9"/>
            <color indexed="81"/>
            <rFont val="Tahoma"/>
            <family val="2"/>
          </rPr>
          <t>Cem Dener:</t>
        </r>
        <r>
          <rPr>
            <sz val="9"/>
            <color indexed="81"/>
            <rFont val="Tahoma"/>
            <family val="2"/>
          </rPr>
          <t xml:space="preserve">
Complementary doc provided</t>
        </r>
      </text>
    </comment>
    <comment ref="NI82" authorId="0" shapeId="0" xr:uid="{C794A857-D2FB-4FF4-B1F0-7EE4FAED3E8E}">
      <text>
        <r>
          <rPr>
            <b/>
            <sz val="9"/>
            <color indexed="81"/>
            <rFont val="Tahoma"/>
            <family val="2"/>
          </rPr>
          <t>Cem Dener:</t>
        </r>
        <r>
          <rPr>
            <sz val="9"/>
            <color indexed="81"/>
            <rFont val="Tahoma"/>
            <family val="2"/>
          </rPr>
          <t xml:space="preserve">
https://www.wearetech.africa/en/fils-uk/news/tech/burkina-faso-to-adopt-national-pki-for-secure-online-services</t>
        </r>
      </text>
    </comment>
    <comment ref="PB82" authorId="0" shapeId="0" xr:uid="{D2AB8F79-4114-406E-87B6-9240574A43B8}">
      <text>
        <r>
          <rPr>
            <b/>
            <sz val="9"/>
            <color indexed="81"/>
            <rFont val="Tahoma"/>
            <family val="2"/>
          </rPr>
          <t>Cem Dener:</t>
        </r>
        <r>
          <rPr>
            <sz val="9"/>
            <color indexed="81"/>
            <rFont val="Tahoma"/>
            <family val="2"/>
          </rPr>
          <t xml:space="preserve">
Il existe une Stratégie nationale de développement du secteur privé dans son ensemble. Il existe également un ensemble de textes législatifs qui assurent la promotion des PME et les investissements du secteur privé. Il s’agit : - de la loi 015-2017/AN du 27 avril 2017 portant d’orientation de promotion des PME au Burkina Faso ; - de la loi 010-2023/ALT du 18 juillet 2023 portant institution de mesures d’incitations fiscales et douanières au profit des PME ;  Aussi, un avant-projet de loi spécifique aux startups en cours d’élaboration.</t>
        </r>
      </text>
    </comment>
    <comment ref="PC82" authorId="0" shapeId="0" xr:uid="{9EBC76E5-2CC6-4BB9-990F-19B37E2893B7}">
      <text>
        <r>
          <rPr>
            <b/>
            <sz val="9"/>
            <color indexed="81"/>
            <rFont val="Tahoma"/>
            <family val="2"/>
          </rPr>
          <t>Cem Dener:</t>
        </r>
        <r>
          <rPr>
            <sz val="9"/>
            <color indexed="81"/>
            <rFont val="Tahoma"/>
            <family val="2"/>
          </rPr>
          <t xml:space="preserve">
Complementary doc provided</t>
        </r>
      </text>
    </comment>
    <comment ref="E84" authorId="0" shapeId="0" xr:uid="{F9466A2C-5A65-4BB0-B852-FD07D48B42AF}">
      <text>
        <r>
          <rPr>
            <b/>
            <sz val="9"/>
            <color indexed="81"/>
            <rFont val="Tahoma"/>
            <family val="2"/>
          </rPr>
          <t>Cem Dener:</t>
        </r>
        <r>
          <rPr>
            <sz val="9"/>
            <color indexed="81"/>
            <rFont val="Tahoma"/>
            <family val="2"/>
          </rPr>
          <t xml:space="preserve">
SETIC &gt; There seems to be no government cloud platform or cloud policy yet.</t>
        </r>
      </text>
    </comment>
    <comment ref="DS84" authorId="0" shapeId="0" xr:uid="{958AFD77-9BF6-416B-B931-FCD7FC6744D1}">
      <text>
        <r>
          <rPr>
            <b/>
            <sz val="9"/>
            <color indexed="81"/>
            <rFont val="Tahoma"/>
            <family val="2"/>
          </rPr>
          <t>Cem Dener:</t>
        </r>
        <r>
          <rPr>
            <sz val="9"/>
            <color indexed="81"/>
            <rFont val="Tahoma"/>
            <family val="2"/>
          </rPr>
          <t xml:space="preserve">
https://onpr.bi/spip.php?article1</t>
        </r>
      </text>
    </comment>
    <comment ref="FD84" authorId="0" shapeId="0" xr:uid="{6C8DDB93-A88B-4DDF-A357-05F41EFBB73F}">
      <text>
        <r>
          <rPr>
            <b/>
            <sz val="9"/>
            <color indexed="81"/>
            <rFont val="Tahoma"/>
            <family val="2"/>
          </rPr>
          <t>Cem Dener:</t>
        </r>
        <r>
          <rPr>
            <sz val="9"/>
            <color indexed="81"/>
            <rFont val="Tahoma"/>
            <family val="2"/>
          </rPr>
          <t xml:space="preserve">
Answer = 1 but this appears to be a plan, not a PIMS platform</t>
        </r>
      </text>
    </comment>
    <comment ref="FE84" authorId="0" shapeId="0" xr:uid="{7BB946F4-9F57-4AB4-B393-ACFCFAF41835}">
      <text>
        <r>
          <rPr>
            <b/>
            <sz val="9"/>
            <color indexed="81"/>
            <rFont val="Tahoma"/>
            <family val="2"/>
          </rPr>
          <t>Cem Dener:</t>
        </r>
        <r>
          <rPr>
            <sz val="9"/>
            <color indexed="81"/>
            <rFont val="Tahoma"/>
            <family val="2"/>
          </rPr>
          <t xml:space="preserve">
Plan d'Investissement Public (PIP)</t>
        </r>
      </text>
    </comment>
    <comment ref="FF84" authorId="0" shapeId="0" xr:uid="{EF054ED9-AE28-4BC3-B217-2062A19643EB}">
      <text>
        <r>
          <rPr>
            <b/>
            <sz val="9"/>
            <color indexed="81"/>
            <rFont val="Tahoma"/>
            <family val="2"/>
          </rPr>
          <t>Cem Dener:</t>
        </r>
        <r>
          <rPr>
            <sz val="9"/>
            <color indexed="81"/>
            <rFont val="Tahoma"/>
            <family val="2"/>
          </rPr>
          <t xml:space="preserve">
http://www.finances.gov.bi/</t>
        </r>
      </text>
    </comment>
    <comment ref="FH84" authorId="0" shapeId="0" xr:uid="{AEBF6881-00C3-4AD1-B74F-26AFB2DB47F8}">
      <text>
        <r>
          <rPr>
            <b/>
            <sz val="9"/>
            <color indexed="81"/>
            <rFont val="Tahoma"/>
            <family val="2"/>
          </rPr>
          <t>Cem Dener:</t>
        </r>
        <r>
          <rPr>
            <sz val="9"/>
            <color indexed="81"/>
            <rFont val="Tahoma"/>
            <family val="2"/>
          </rPr>
          <t xml:space="preserve">
1</t>
        </r>
      </text>
    </comment>
    <comment ref="FI84" authorId="0" shapeId="0" xr:uid="{1A3FA906-6F55-4243-B0D9-98F85E4398F2}">
      <text>
        <r>
          <rPr>
            <b/>
            <sz val="9"/>
            <color indexed="81"/>
            <rFont val="Tahoma"/>
            <family val="2"/>
          </rPr>
          <t>Cem Dener:</t>
        </r>
        <r>
          <rPr>
            <sz val="9"/>
            <color indexed="81"/>
            <rFont val="Tahoma"/>
            <family val="2"/>
          </rPr>
          <t xml:space="preserve">
3</t>
        </r>
      </text>
    </comment>
    <comment ref="KH84" authorId="0" shapeId="0" xr:uid="{69F749FE-5AAF-4F2B-BA6D-A2F6EDE14587}">
      <text>
        <r>
          <rPr>
            <b/>
            <sz val="9"/>
            <color indexed="81"/>
            <rFont val="Tahoma"/>
            <family val="2"/>
          </rPr>
          <t>Cem Dener:</t>
        </r>
        <r>
          <rPr>
            <sz val="9"/>
            <color indexed="81"/>
            <rFont val="Tahoma"/>
            <family val="2"/>
          </rPr>
          <t xml:space="preserve">
https://abpinfo.bi/2022/03/17/ouverture-du-forum-de-trois-jours-sur-lengagement-citoyen/</t>
        </r>
      </text>
    </comment>
    <comment ref="KV84" authorId="0" shapeId="0" xr:uid="{54518914-1605-414C-AD0B-9F8C4C08140B}">
      <text>
        <r>
          <rPr>
            <b/>
            <sz val="9"/>
            <color indexed="81"/>
            <rFont val="Tahoma"/>
            <family val="2"/>
          </rPr>
          <t>Cem Dener:</t>
        </r>
        <r>
          <rPr>
            <sz val="9"/>
            <color indexed="81"/>
            <rFont val="Tahoma"/>
            <family val="2"/>
          </rPr>
          <t xml:space="preserve">
Coaching, ICT projects design and implementation, cybersecurity, quality insuarance</t>
        </r>
      </text>
    </comment>
    <comment ref="LE84" authorId="0" shapeId="0" xr:uid="{494B3FC6-A872-434E-BECC-48C9BA5781E7}">
      <text>
        <r>
          <rPr>
            <b/>
            <sz val="9"/>
            <color indexed="81"/>
            <rFont val="Tahoma"/>
            <family val="2"/>
          </rPr>
          <t>Cem Dener:</t>
        </r>
        <r>
          <rPr>
            <sz val="9"/>
            <color indexed="81"/>
            <rFont val="Tahoma"/>
            <family val="2"/>
          </rPr>
          <t xml:space="preserve">
Not exists</t>
        </r>
      </text>
    </comment>
    <comment ref="LF84" authorId="0" shapeId="0" xr:uid="{0EC61991-BB5B-42E7-9175-38D6D462DB41}">
      <text>
        <r>
          <rPr>
            <b/>
            <sz val="9"/>
            <color indexed="81"/>
            <rFont val="Tahoma"/>
            <family val="2"/>
          </rPr>
          <t>Cem Dener:</t>
        </r>
        <r>
          <rPr>
            <sz val="9"/>
            <color indexed="81"/>
            <rFont val="Tahoma"/>
            <family val="2"/>
          </rPr>
          <t xml:space="preserve">
Not exists</t>
        </r>
      </text>
    </comment>
    <comment ref="EQ85" authorId="0" shapeId="0" xr:uid="{5A9F203E-94D1-4B33-8F7D-05A0D5B75202}">
      <text>
        <r>
          <rPr>
            <b/>
            <sz val="9"/>
            <color indexed="81"/>
            <rFont val="Tahoma"/>
            <family val="2"/>
          </rPr>
          <t>Cem Dener:</t>
        </r>
        <r>
          <rPr>
            <sz val="9"/>
            <color indexed="81"/>
            <rFont val="Tahoma"/>
            <family val="2"/>
          </rPr>
          <t xml:space="preserve">
We are going to develop a new e-Procurement System</t>
        </r>
      </text>
    </comment>
    <comment ref="S87" authorId="0" shapeId="0" xr:uid="{4902096F-E43F-466F-A11C-2CB1AAF6A7DA}">
      <text>
        <r>
          <rPr>
            <b/>
            <sz val="9"/>
            <color indexed="81"/>
            <rFont val="Tahoma"/>
            <family val="2"/>
          </rPr>
          <t>Cem Dener:</t>
        </r>
        <r>
          <rPr>
            <sz val="9"/>
            <color indexed="81"/>
            <rFont val="Tahoma"/>
            <family val="2"/>
          </rPr>
          <t xml:space="preserve">
https://www.nosicode.cv/images/Picture1.png</t>
        </r>
      </text>
    </comment>
    <comment ref="GB87" authorId="0" shapeId="0" xr:uid="{94395B53-3C17-4016-A895-CC22BAAD1457}">
      <text>
        <r>
          <rPr>
            <b/>
            <sz val="9"/>
            <color indexed="81"/>
            <rFont val="Tahoma"/>
            <family val="2"/>
          </rPr>
          <t>Cem Dener:</t>
        </r>
        <r>
          <rPr>
            <sz val="9"/>
            <color indexed="81"/>
            <rFont val="Tahoma"/>
            <family val="2"/>
          </rPr>
          <t xml:space="preserve">
Ministério da MODERNIZAÇÃO DO ESTADO E DA ADMINISTRAÇÃO PÚBLICA</t>
        </r>
      </text>
    </comment>
    <comment ref="GF87" authorId="0" shapeId="0" xr:uid="{097CE38A-90D9-4DB0-A3DA-F0DCAB7DA42A}">
      <text>
        <r>
          <rPr>
            <b/>
            <sz val="9"/>
            <color indexed="81"/>
            <rFont val="Tahoma"/>
            <family val="2"/>
          </rPr>
          <t>Cem Dener:</t>
        </r>
        <r>
          <rPr>
            <sz val="9"/>
            <color indexed="81"/>
            <rFont val="Tahoma"/>
            <family val="2"/>
          </rPr>
          <t xml:space="preserve">
https://www.youtube.com/watch?v=4fTSNkG5CQM</t>
        </r>
      </text>
    </comment>
    <comment ref="GS87" authorId="0" shapeId="0" xr:uid="{63F5F30D-B97C-44C9-89F6-575FEE2FB5C4}">
      <text>
        <r>
          <rPr>
            <b/>
            <sz val="9"/>
            <color indexed="81"/>
            <rFont val="Tahoma"/>
            <family val="2"/>
          </rPr>
          <t>Cem Dener:</t>
        </r>
        <r>
          <rPr>
            <sz val="9"/>
            <color indexed="81"/>
            <rFont val="Tahoma"/>
            <family val="2"/>
          </rPr>
          <t xml:space="preserve">
https://portondinosilhas.gov.cv/portonprd/porton.portoncv_v3?p=CBC6BBC8C6C4BDB9C7AEABC4C4</t>
        </r>
      </text>
    </comment>
    <comment ref="HK87" authorId="0" shapeId="0" xr:uid="{D9DC57D0-114B-4B13-AAD8-8FB2C0536445}">
      <text>
        <r>
          <rPr>
            <b/>
            <sz val="9"/>
            <color indexed="81"/>
            <rFont val="Tahoma"/>
            <family val="2"/>
          </rPr>
          <t>Cem Dener:</t>
        </r>
        <r>
          <rPr>
            <sz val="9"/>
            <color indexed="81"/>
            <rFont val="Tahoma"/>
            <family val="2"/>
          </rPr>
          <t xml:space="preserve">
https://mf.gov.cv/web/mf/pagamento-duc
https://www.pagali.cv/
https://www.makeba.money/ </t>
        </r>
      </text>
    </comment>
    <comment ref="HS87" authorId="0" shapeId="0" xr:uid="{17BF5F21-3562-49BA-B1F8-D40AF1689D28}">
      <text>
        <r>
          <rPr>
            <b/>
            <sz val="9"/>
            <color indexed="81"/>
            <rFont val="Tahoma"/>
            <family val="2"/>
          </rPr>
          <t>Cem Dener:</t>
        </r>
        <r>
          <rPr>
            <sz val="9"/>
            <color indexed="81"/>
            <rFont val="Tahoma"/>
            <family val="2"/>
          </rPr>
          <t xml:space="preserve">
http://asyworld.alfandegas.cv/</t>
        </r>
      </text>
    </comment>
    <comment ref="HT87" authorId="0" shapeId="0" xr:uid="{5C980878-3C7B-45F9-87BB-90E7EEF27973}">
      <text>
        <r>
          <rPr>
            <b/>
            <sz val="9"/>
            <color indexed="81"/>
            <rFont val="Tahoma"/>
            <family val="2"/>
          </rPr>
          <t>Cem Dener:</t>
        </r>
        <r>
          <rPr>
            <sz val="9"/>
            <color indexed="81"/>
            <rFont val="Tahoma"/>
            <family val="2"/>
          </rPr>
          <t xml:space="preserve">
1</t>
        </r>
      </text>
    </comment>
    <comment ref="JG87" authorId="0" shapeId="0" xr:uid="{1451F534-FB61-4052-B167-A2DE8863E1F9}">
      <text>
        <r>
          <rPr>
            <b/>
            <sz val="9"/>
            <color indexed="81"/>
            <rFont val="Tahoma"/>
            <family val="2"/>
          </rPr>
          <t>Cem Dener:</t>
        </r>
        <r>
          <rPr>
            <sz val="9"/>
            <color indexed="81"/>
            <rFont val="Tahoma"/>
            <family val="2"/>
          </rPr>
          <t xml:space="preserve">
https://caboverde.opendataforafrica.org/</t>
        </r>
      </text>
    </comment>
    <comment ref="KF87" authorId="0" shapeId="0" xr:uid="{3308FDA2-94AA-4371-8D1D-2B9EF88A283D}">
      <text>
        <r>
          <rPr>
            <b/>
            <sz val="9"/>
            <color indexed="81"/>
            <rFont val="Tahoma"/>
            <family val="2"/>
          </rPr>
          <t>Cem Dener:</t>
        </r>
        <r>
          <rPr>
            <sz val="9"/>
            <color indexed="81"/>
            <rFont val="Tahoma"/>
            <family val="2"/>
          </rPr>
          <t xml:space="preserve">
Also:
https://eparticipa.gov.cv/acompanhamento/</t>
        </r>
      </text>
    </comment>
    <comment ref="CX88" authorId="0" shapeId="0" xr:uid="{9BB996CE-08B3-4481-A5BC-40476C657552}">
      <text>
        <r>
          <rPr>
            <b/>
            <sz val="9"/>
            <color indexed="81"/>
            <rFont val="Tahoma"/>
            <family val="2"/>
          </rPr>
          <t>Cem Dener:</t>
        </r>
        <r>
          <rPr>
            <sz val="9"/>
            <color indexed="81"/>
            <rFont val="Tahoma"/>
            <family val="2"/>
          </rPr>
          <t xml:space="preserve">
https://nosiapps2.gov.cv/ </t>
        </r>
      </text>
    </comment>
    <comment ref="DJ88" authorId="0" shapeId="0" xr:uid="{209912E7-FADE-4943-8E1A-72B8C5A30F2C}">
      <text>
        <r>
          <rPr>
            <b/>
            <sz val="9"/>
            <color indexed="81"/>
            <rFont val="Tahoma"/>
            <family val="2"/>
          </rPr>
          <t>Cem Dener:</t>
        </r>
        <r>
          <rPr>
            <sz val="9"/>
            <color indexed="81"/>
            <rFont val="Tahoma"/>
            <family val="2"/>
          </rPr>
          <t xml:space="preserve">
https://nosiapps2.gov.cv/ </t>
        </r>
      </text>
    </comment>
    <comment ref="FF88" authorId="0" shapeId="0" xr:uid="{BAA6C96C-9C16-448E-87AB-D4688B3F1650}">
      <text>
        <r>
          <rPr>
            <b/>
            <sz val="9"/>
            <color indexed="81"/>
            <rFont val="Tahoma"/>
            <family val="2"/>
          </rPr>
          <t>Cem Dener:</t>
        </r>
        <r>
          <rPr>
            <sz val="9"/>
            <color indexed="81"/>
            <rFont val="Tahoma"/>
            <family val="2"/>
          </rPr>
          <t xml:space="preserve">
https://expressodasilhas.cv/pais/2023/10/09/cabo-verde-passa-a-incluir-riscos-climaticos-na-pre-seleccao-de-projectos/88061
https://boe.incv.cv/Bulletins/View?id=71098</t>
        </r>
      </text>
    </comment>
    <comment ref="GS88" authorId="0" shapeId="0" xr:uid="{3C80120E-4890-49BF-BBBB-6E3AD9F79E16}">
      <text>
        <r>
          <rPr>
            <b/>
            <sz val="9"/>
            <color indexed="81"/>
            <rFont val="Tahoma"/>
            <family val="2"/>
          </rPr>
          <t>Cem Dener:</t>
        </r>
        <r>
          <rPr>
            <sz val="9"/>
            <color indexed="81"/>
            <rFont val="Tahoma"/>
            <family val="2"/>
          </rPr>
          <t xml:space="preserve">
https://www.efatura.cv/</t>
        </r>
      </text>
    </comment>
    <comment ref="HS88" authorId="0" shapeId="0" xr:uid="{4F59D7B4-4CB8-4974-A08B-D28304C93D50}">
      <text>
        <r>
          <rPr>
            <b/>
            <sz val="9"/>
            <color indexed="81"/>
            <rFont val="Tahoma"/>
            <family val="2"/>
          </rPr>
          <t>Cem Dener:</t>
        </r>
        <r>
          <rPr>
            <sz val="9"/>
            <color indexed="81"/>
            <rFont val="Tahoma"/>
            <family val="2"/>
          </rPr>
          <t xml:space="preserve">
https://jup.enapor.cv/login/login.jspx</t>
        </r>
      </text>
    </comment>
    <comment ref="F90" authorId="0" shapeId="0" xr:uid="{8EBAE7D0-3983-41E1-87EF-C38F1C674038}">
      <text>
        <r>
          <rPr>
            <b/>
            <sz val="9"/>
            <color indexed="81"/>
            <rFont val="Tahoma"/>
            <family val="2"/>
          </rPr>
          <t>Cem Dener:</t>
        </r>
        <r>
          <rPr>
            <sz val="9"/>
            <color indexed="81"/>
            <rFont val="Tahoma"/>
            <family val="2"/>
          </rPr>
          <t xml:space="preserve">
URL inaccessible &gt; 
http://portal-web-admin.paasta.mptc.gov.kh/ </t>
        </r>
      </text>
    </comment>
    <comment ref="EC90" authorId="0" shapeId="0" xr:uid="{6E161668-DE46-41D2-96BE-006A7099326A}">
      <text>
        <r>
          <rPr>
            <b/>
            <sz val="9"/>
            <color indexed="81"/>
            <rFont val="Tahoma"/>
            <family val="2"/>
          </rPr>
          <t>Cem Dener:</t>
        </r>
        <r>
          <rPr>
            <sz val="9"/>
            <color indexed="81"/>
            <rFont val="Tahoma"/>
            <family val="2"/>
          </rPr>
          <t xml:space="preserve">
Yes, deposited digitally to individual bank account.</t>
        </r>
      </text>
    </comment>
    <comment ref="FO90" authorId="0" shapeId="0" xr:uid="{F1FD5D35-1096-4F8A-BB99-795A7FEAB000}">
      <text>
        <r>
          <rPr>
            <b/>
            <sz val="9"/>
            <color indexed="81"/>
            <rFont val="Tahoma"/>
            <family val="2"/>
          </rPr>
          <t>Cem Dener:</t>
        </r>
        <r>
          <rPr>
            <sz val="9"/>
            <color indexed="81"/>
            <rFont val="Tahoma"/>
            <family val="2"/>
          </rPr>
          <t xml:space="preserve">
Draft National Policy on Digital Development</t>
        </r>
      </text>
    </comment>
    <comment ref="GI90" authorId="0" shapeId="0" xr:uid="{11FF96A9-3EB7-474A-8BAB-4CDA07DE2191}">
      <text>
        <r>
          <rPr>
            <b/>
            <sz val="9"/>
            <color indexed="81"/>
            <rFont val="Tahoma"/>
            <family val="2"/>
          </rPr>
          <t>Cem Dener:</t>
        </r>
        <r>
          <rPr>
            <sz val="9"/>
            <color indexed="81"/>
            <rFont val="Tahoma"/>
            <family val="2"/>
          </rPr>
          <t xml:space="preserve">
Multiple online service portals of the MDAs</t>
        </r>
      </text>
    </comment>
    <comment ref="JO90" authorId="0" shapeId="0" xr:uid="{C8A3CA49-500F-4EA3-BD8E-CA94A1C77106}">
      <text>
        <r>
          <rPr>
            <b/>
            <sz val="9"/>
            <color indexed="81"/>
            <rFont val="Tahoma"/>
            <family val="2"/>
          </rPr>
          <t>Cem Dener:</t>
        </r>
        <r>
          <rPr>
            <sz val="9"/>
            <color indexed="81"/>
            <rFont val="Tahoma"/>
            <family val="2"/>
          </rPr>
          <t xml:space="preserve">
Citizen participation function is on the homepage of government ministries and provincial portal. eg. mptc.gov.kh, siemreap.gov.kh, kampot.gov.kh, etc. Furthermore, government leaders fully utilize social media as a tool for citizen participation such as facebook, telegram, etc.</t>
        </r>
      </text>
    </comment>
    <comment ref="JY90" authorId="0" shapeId="0" xr:uid="{5E4A80B3-7454-452A-A3A7-69870C8A531E}">
      <text>
        <r>
          <rPr>
            <b/>
            <sz val="9"/>
            <color indexed="81"/>
            <rFont val="Tahoma"/>
            <family val="2"/>
          </rPr>
          <t>Cem Dener:</t>
        </r>
        <r>
          <rPr>
            <sz val="9"/>
            <color indexed="81"/>
            <rFont val="Tahoma"/>
            <family val="2"/>
          </rPr>
          <t xml:space="preserve">
There is a feedback feature on the homepage of government ministries and provincial portal ex. www.mptc.gov.kh, provinename_inenglish.gov.kh (kohkong.gov.kh, kep.gov.kh, siemreap.gov.kh, etc.)</t>
        </r>
      </text>
    </comment>
    <comment ref="KF90" authorId="0" shapeId="0" xr:uid="{8F839012-ACE1-40D0-911D-1AADC9AA57D8}">
      <text>
        <r>
          <rPr>
            <b/>
            <sz val="9"/>
            <color indexed="81"/>
            <rFont val="Tahoma"/>
            <family val="2"/>
          </rPr>
          <t>Cem Dener:</t>
        </r>
        <r>
          <rPr>
            <sz val="9"/>
            <color indexed="81"/>
            <rFont val="Tahoma"/>
            <family val="2"/>
          </rPr>
          <t xml:space="preserve">
1). we provide feedback feature on homepage of provincial portal (provincename.gov.kh ex. kampot.gov.kh, siemreap.gov.kh, etc. 2). Citizen also can provide feedback to the government throught social media such as facebook messager.</t>
        </r>
      </text>
    </comment>
    <comment ref="LE90" authorId="0" shapeId="0" xr:uid="{2BB0A4FA-4992-461C-A2B8-962C04177753}">
      <text>
        <r>
          <rPr>
            <b/>
            <sz val="9"/>
            <color indexed="81"/>
            <rFont val="Tahoma"/>
            <family val="2"/>
          </rPr>
          <t>Cem Dener:</t>
        </r>
        <r>
          <rPr>
            <sz val="9"/>
            <color indexed="81"/>
            <rFont val="Tahoma"/>
            <family val="2"/>
          </rPr>
          <t xml:space="preserve">
Digital Government Committee</t>
        </r>
      </text>
    </comment>
    <comment ref="LH90" authorId="0" shapeId="0" xr:uid="{B020BBAC-DA09-490F-8844-4B99C8CEE284}">
      <text>
        <r>
          <rPr>
            <b/>
            <sz val="9"/>
            <color indexed="81"/>
            <rFont val="Tahoma"/>
            <family val="2"/>
          </rPr>
          <t>Cem Dener:</t>
        </r>
        <r>
          <rPr>
            <sz val="9"/>
            <color indexed="81"/>
            <rFont val="Tahoma"/>
            <family val="2"/>
          </rPr>
          <t xml:space="preserve">
1</t>
        </r>
      </text>
    </comment>
    <comment ref="LI90" authorId="0" shapeId="0" xr:uid="{01982AC2-15FD-45CC-9D7A-FC2E89FC76D4}">
      <text>
        <r>
          <rPr>
            <b/>
            <sz val="9"/>
            <color indexed="81"/>
            <rFont val="Tahoma"/>
            <family val="2"/>
          </rPr>
          <t>Cem Dener:</t>
        </r>
        <r>
          <rPr>
            <sz val="9"/>
            <color indexed="81"/>
            <rFont val="Tahoma"/>
            <family val="2"/>
          </rPr>
          <t xml:space="preserve">
1</t>
        </r>
      </text>
    </comment>
    <comment ref="LV90" authorId="0" shapeId="0" xr:uid="{C28D5710-1823-4050-B796-15E249CE0C68}">
      <text>
        <r>
          <rPr>
            <b/>
            <sz val="9"/>
            <color indexed="81"/>
            <rFont val="Tahoma"/>
            <family val="2"/>
          </rPr>
          <t>Cem Dener:</t>
        </r>
        <r>
          <rPr>
            <sz val="9"/>
            <color indexed="81"/>
            <rFont val="Tahoma"/>
            <family val="2"/>
          </rPr>
          <t xml:space="preserve">
Cambodia Digital Government Policy 2022-2035</t>
        </r>
      </text>
    </comment>
    <comment ref="EA91" authorId="0" shapeId="0" xr:uid="{48B5F73B-6E68-4B0D-9F0D-C66CB5E37A77}">
      <text>
        <r>
          <rPr>
            <b/>
            <sz val="9"/>
            <color indexed="81"/>
            <rFont val="Tahoma"/>
            <family val="2"/>
          </rPr>
          <t>Cem Dener:</t>
        </r>
        <r>
          <rPr>
            <sz val="9"/>
            <color indexed="81"/>
            <rFont val="Tahoma"/>
            <family val="2"/>
          </rPr>
          <t xml:space="preserve">
National Id as Primary, SPID as Secondary</t>
        </r>
      </text>
    </comment>
    <comment ref="IR91" authorId="0" shapeId="0" xr:uid="{BE5F758B-B62A-47EB-9C43-D9F04A33D51A}">
      <text>
        <r>
          <rPr>
            <b/>
            <sz val="9"/>
            <color indexed="81"/>
            <rFont val="Tahoma"/>
            <family val="2"/>
          </rPr>
          <t>Cem Dener:</t>
        </r>
        <r>
          <rPr>
            <sz val="9"/>
            <color indexed="81"/>
            <rFont val="Tahoma"/>
            <family val="2"/>
          </rPr>
          <t xml:space="preserve">
Complementary note and links provided.
https://apps.apple.com/kh/app/mlvt-services/id6477373035
https://t.me/LearnSkillsByTVETbot
https://t.me/FindJobsByNEAbot/FindJobs
https://t.me/FindJobsByNEAbot/FindJobs?startapp=jobprovider</t>
        </r>
      </text>
    </comment>
    <comment ref="LT91" authorId="0" shapeId="0" xr:uid="{B25F54FC-AD38-4873-9DCB-D1C66875B0E6}">
      <text>
        <r>
          <rPr>
            <b/>
            <sz val="9"/>
            <color indexed="81"/>
            <rFont val="Tahoma"/>
            <family val="2"/>
          </rPr>
          <t>Cem Dener:</t>
        </r>
        <r>
          <rPr>
            <sz val="9"/>
            <color indexed="81"/>
            <rFont val="Tahoma"/>
            <family val="2"/>
          </rPr>
          <t xml:space="preserve">
Complementary doc provided.</t>
        </r>
      </text>
    </comment>
    <comment ref="E93" authorId="0" shapeId="0" xr:uid="{6DAD3F1B-8721-4EA9-8622-F9743DC48CA7}">
      <text>
        <r>
          <rPr>
            <b/>
            <sz val="9"/>
            <color indexed="81"/>
            <rFont val="Tahoma"/>
            <family val="2"/>
          </rPr>
          <t>Cem Dener:</t>
        </r>
        <r>
          <rPr>
            <sz val="9"/>
            <color indexed="81"/>
            <rFont val="Tahoma"/>
            <family val="2"/>
          </rPr>
          <t xml:space="preserve">
CAMPOST Data Center</t>
        </r>
      </text>
    </comment>
    <comment ref="F93" authorId="0" shapeId="0" xr:uid="{90E83F3A-8679-40C9-865D-D61EF453C0D2}">
      <text>
        <r>
          <rPr>
            <b/>
            <sz val="9"/>
            <color indexed="81"/>
            <rFont val="Tahoma"/>
            <family val="2"/>
          </rPr>
          <t>Cem Dener:</t>
        </r>
        <r>
          <rPr>
            <sz val="9"/>
            <color indexed="81"/>
            <rFont val="Tahoma"/>
            <family val="2"/>
          </rPr>
          <t xml:space="preserve">
https://www.campost.cm</t>
        </r>
      </text>
    </comment>
    <comment ref="G93" authorId="0" shapeId="0" xr:uid="{840C9586-E9CF-43BB-ABD5-97E9968AF6F1}">
      <text>
        <r>
          <rPr>
            <b/>
            <sz val="9"/>
            <color indexed="81"/>
            <rFont val="Tahoma"/>
            <family val="2"/>
          </rPr>
          <t>Cem Dener:</t>
        </r>
        <r>
          <rPr>
            <sz val="9"/>
            <color indexed="81"/>
            <rFont val="Tahoma"/>
            <family val="2"/>
          </rPr>
          <t xml:space="preserve">
2015</t>
        </r>
      </text>
    </comment>
    <comment ref="H93" authorId="0" shapeId="0" xr:uid="{4B5BB12C-5DB4-4E4A-8299-6FB296B32BA5}">
      <text>
        <r>
          <rPr>
            <b/>
            <sz val="9"/>
            <color indexed="81"/>
            <rFont val="Tahoma"/>
            <family val="2"/>
          </rPr>
          <t>Cem Dener:</t>
        </r>
        <r>
          <rPr>
            <sz val="9"/>
            <color indexed="81"/>
            <rFont val="Tahoma"/>
            <family val="2"/>
          </rPr>
          <t xml:space="preserve">
1</t>
        </r>
      </text>
    </comment>
    <comment ref="BT93" authorId="0" shapeId="0" xr:uid="{D2D2366D-7216-4EE0-ABA1-8FDB1E25860F}">
      <text>
        <r>
          <rPr>
            <b/>
            <sz val="9"/>
            <color indexed="81"/>
            <rFont val="Tahoma"/>
            <family val="2"/>
          </rPr>
          <t>Cem Dener:</t>
        </r>
        <r>
          <rPr>
            <sz val="9"/>
            <color indexed="81"/>
            <rFont val="Tahoma"/>
            <family val="2"/>
          </rPr>
          <t xml:space="preserve">
SYGMA (RTGS) in all CEMAC countries since 2007. 
Also, SYSTAC Central African Telecompensation System (ACH) since 2007. No Fast Payment system yet.</t>
        </r>
      </text>
    </comment>
    <comment ref="FF93" authorId="0" shapeId="0" xr:uid="{FC373951-96FB-472B-B4E5-C889AE8032F0}">
      <text>
        <r>
          <rPr>
            <b/>
            <sz val="9"/>
            <color indexed="81"/>
            <rFont val="Tahoma"/>
            <family val="2"/>
          </rPr>
          <t>Cem Dener:</t>
        </r>
        <r>
          <rPr>
            <sz val="9"/>
            <color indexed="81"/>
            <rFont val="Tahoma"/>
            <family val="2"/>
          </rPr>
          <t xml:space="preserve">
https://www.dgb.cm/news/probmis-cas-les-acteurs-de-la-chaine-dexecution-des-budgets-des-comptes-daffectation-speciale-a-lutilisation-se-forment-au-module-execution-de-lapplication-inform/</t>
        </r>
      </text>
    </comment>
    <comment ref="HS93" authorId="0" shapeId="0" xr:uid="{056C154B-7F6C-487D-A3DF-D4C142315884}">
      <text>
        <r>
          <rPr>
            <b/>
            <sz val="9"/>
            <color indexed="81"/>
            <rFont val="Tahoma"/>
            <family val="2"/>
          </rPr>
          <t>Cem Dener:</t>
        </r>
        <r>
          <rPr>
            <sz val="9"/>
            <color indexed="81"/>
            <rFont val="Tahoma"/>
            <family val="2"/>
          </rPr>
          <t xml:space="preserve">
http://www.douanes.cm </t>
        </r>
      </text>
    </comment>
    <comment ref="LQ93" authorId="0" shapeId="0" xr:uid="{592B933D-17BD-426B-BB94-809313D04357}">
      <text>
        <r>
          <rPr>
            <b/>
            <sz val="9"/>
            <color indexed="81"/>
            <rFont val="Tahoma"/>
            <family val="2"/>
          </rPr>
          <t>Cem Dener:</t>
        </r>
        <r>
          <rPr>
            <sz val="9"/>
            <color indexed="81"/>
            <rFont val="Tahoma"/>
            <family val="2"/>
          </rPr>
          <t xml:space="preserve">
It appears that there is no approved DG Strategy yet.</t>
        </r>
      </text>
    </comment>
    <comment ref="EW94" authorId="0" shapeId="0" xr:uid="{41D00615-8813-4864-AE87-AFC2EA2C73B2}">
      <text>
        <r>
          <rPr>
            <b/>
            <sz val="9"/>
            <color indexed="81"/>
            <rFont val="Tahoma"/>
            <family val="2"/>
          </rPr>
          <t>Cem Dener:</t>
        </r>
        <r>
          <rPr>
            <sz val="9"/>
            <color indexed="81"/>
            <rFont val="Tahoma"/>
            <family val="2"/>
          </rPr>
          <t xml:space="preserve">
http://www.caa.cm/  </t>
        </r>
      </text>
    </comment>
    <comment ref="EZ94" authorId="0" shapeId="0" xr:uid="{CDE20B54-2B29-419C-9AB9-BA1A2FCD7D2E}">
      <text>
        <r>
          <rPr>
            <b/>
            <sz val="9"/>
            <color indexed="81"/>
            <rFont val="Tahoma"/>
            <family val="2"/>
          </rPr>
          <t>Cem Dener:</t>
        </r>
        <r>
          <rPr>
            <sz val="9"/>
            <color indexed="81"/>
            <rFont val="Tahoma"/>
            <family val="2"/>
          </rPr>
          <t xml:space="preserve">
Expected to be replaced with Meridian in 2026</t>
        </r>
      </text>
    </comment>
    <comment ref="IZ96" authorId="0" shapeId="0" xr:uid="{44CFE95F-03C6-4E36-9A05-73B1FCDD19CA}">
      <text>
        <r>
          <rPr>
            <b/>
            <sz val="9"/>
            <color indexed="81"/>
            <rFont val="Tahoma"/>
            <family val="2"/>
          </rPr>
          <t>Cem Dener:</t>
        </r>
        <r>
          <rPr>
            <sz val="9"/>
            <color indexed="81"/>
            <rFont val="Tahoma"/>
            <family val="2"/>
          </rPr>
          <t xml:space="preserve">
https://tc.canada.ca/en/corporate-services/transparency/open-government-portal  </t>
        </r>
      </text>
    </comment>
    <comment ref="BA99" authorId="0" shapeId="0" xr:uid="{61A87A56-E556-4A14-8C5B-CC43CD81D5AB}">
      <text>
        <r>
          <rPr>
            <b/>
            <sz val="9"/>
            <color indexed="81"/>
            <rFont val="Tahoma"/>
            <family val="2"/>
          </rPr>
          <t>Cem Dener:</t>
        </r>
        <r>
          <rPr>
            <sz val="9"/>
            <color indexed="81"/>
            <rFont val="Tahoma"/>
            <family val="2"/>
          </rPr>
          <t xml:space="preserve">
Incomplete. Suggested link:
https://documents1.worldbank.org/curated/en/283361648600399938/pdf/Central-African-Republic-Public-Sector-Digital-Governance-Project.pdf</t>
        </r>
      </text>
    </comment>
    <comment ref="BT99" authorId="0" shapeId="0" xr:uid="{DC7A4105-81DB-4A81-B320-3D66C90013AB}">
      <text>
        <r>
          <rPr>
            <b/>
            <sz val="9"/>
            <color indexed="81"/>
            <rFont val="Tahoma"/>
            <family val="2"/>
          </rPr>
          <t>Cem Dener:</t>
        </r>
        <r>
          <rPr>
            <sz val="9"/>
            <color indexed="81"/>
            <rFont val="Tahoma"/>
            <family val="2"/>
          </rPr>
          <t xml:space="preserve">
SYGMA (RTGS) in all CEMAC countries since 2008. 
Also, SYSTAC Central African Telecompensation System (ACH) since 2008. No Fast Payment system yet.</t>
        </r>
      </text>
    </comment>
    <comment ref="HT99" authorId="0" shapeId="0" xr:uid="{4A0E4423-9AA2-4918-97D4-D040007CD375}">
      <text>
        <r>
          <rPr>
            <b/>
            <sz val="9"/>
            <color indexed="81"/>
            <rFont val="Tahoma"/>
            <family val="2"/>
          </rPr>
          <t>Cem Dener:</t>
        </r>
        <r>
          <rPr>
            <sz val="9"/>
            <color indexed="81"/>
            <rFont val="Tahoma"/>
            <family val="2"/>
          </rPr>
          <t xml:space="preserve">
1</t>
        </r>
      </text>
    </comment>
    <comment ref="BT102" authorId="0" shapeId="0" xr:uid="{1CAED873-1629-47E4-9123-82271244555A}">
      <text>
        <r>
          <rPr>
            <b/>
            <sz val="9"/>
            <color indexed="81"/>
            <rFont val="Tahoma"/>
            <family val="2"/>
          </rPr>
          <t>Cem Dener:</t>
        </r>
        <r>
          <rPr>
            <sz val="9"/>
            <color indexed="81"/>
            <rFont val="Tahoma"/>
            <family val="2"/>
          </rPr>
          <t xml:space="preserve">
SYGMA (RTGS) in all CEMAC countries since 2008. 
Also, SYSTAC Central African Telecompensation System (ACH) since 2008. No Fast Payment system yet.</t>
        </r>
      </text>
    </comment>
    <comment ref="NX102" authorId="0" shapeId="0" xr:uid="{FD69A771-E0B4-49DD-915B-481DCFF29AE0}">
      <text>
        <r>
          <rPr>
            <b/>
            <sz val="9"/>
            <color indexed="81"/>
            <rFont val="Tahoma"/>
            <family val="2"/>
          </rPr>
          <t>Cem Dener:</t>
        </r>
        <r>
          <rPr>
            <sz val="9"/>
            <color indexed="81"/>
            <rFont val="Tahoma"/>
            <family val="2"/>
          </rPr>
          <t xml:space="preserve">
1</t>
        </r>
      </text>
    </comment>
    <comment ref="NY102" authorId="0" shapeId="0" xr:uid="{299493A1-AB6D-445D-B4D7-D76E25E2C5B2}">
      <text>
        <r>
          <rPr>
            <b/>
            <sz val="9"/>
            <color indexed="81"/>
            <rFont val="Tahoma"/>
            <family val="2"/>
          </rPr>
          <t>Cem Dener:</t>
        </r>
        <r>
          <rPr>
            <sz val="9"/>
            <color indexed="81"/>
            <rFont val="Tahoma"/>
            <family val="2"/>
          </rPr>
          <t xml:space="preserve">
1</t>
        </r>
      </text>
    </comment>
    <comment ref="NZ102" authorId="0" shapeId="0" xr:uid="{5E0DDFBE-92A1-4F87-8E9A-ECCF38024AF7}">
      <text>
        <r>
          <rPr>
            <b/>
            <sz val="9"/>
            <color indexed="81"/>
            <rFont val="Tahoma"/>
            <family val="2"/>
          </rPr>
          <t>Cem Dener:</t>
        </r>
        <r>
          <rPr>
            <sz val="9"/>
            <color indexed="81"/>
            <rFont val="Tahoma"/>
            <family val="2"/>
          </rPr>
          <t xml:space="preserve">
https://www.enastic.td/?page_id=8774&amp;lang=en</t>
        </r>
      </text>
    </comment>
    <comment ref="OJ102" authorId="0" shapeId="0" xr:uid="{41690672-9B7B-4548-B93F-68507264D707}">
      <text>
        <r>
          <rPr>
            <b/>
            <sz val="9"/>
            <color indexed="81"/>
            <rFont val="Tahoma"/>
            <family val="2"/>
          </rPr>
          <t>Cem Dener:</t>
        </r>
        <r>
          <rPr>
            <sz val="9"/>
            <color indexed="81"/>
            <rFont val="Tahoma"/>
            <family val="2"/>
          </rPr>
          <t xml:space="preserve">
1</t>
        </r>
      </text>
    </comment>
    <comment ref="OK102" authorId="0" shapeId="0" xr:uid="{3B08525B-A8CC-4A45-B767-B35A911AC840}">
      <text>
        <r>
          <rPr>
            <b/>
            <sz val="9"/>
            <color indexed="81"/>
            <rFont val="Tahoma"/>
            <family val="2"/>
          </rPr>
          <t>Cem Dener:</t>
        </r>
        <r>
          <rPr>
            <sz val="9"/>
            <color indexed="81"/>
            <rFont val="Tahoma"/>
            <family val="2"/>
          </rPr>
          <t xml:space="preserve">
1</t>
        </r>
      </text>
    </comment>
    <comment ref="OL102" authorId="0" shapeId="0" xr:uid="{2FAFB388-77EF-40B5-8828-6321FCAB7E73}">
      <text>
        <r>
          <rPr>
            <b/>
            <sz val="9"/>
            <color indexed="81"/>
            <rFont val="Tahoma"/>
            <family val="2"/>
          </rPr>
          <t>Cem Dener:</t>
        </r>
        <r>
          <rPr>
            <sz val="9"/>
            <color indexed="81"/>
            <rFont val="Tahoma"/>
            <family val="2"/>
          </rPr>
          <t xml:space="preserve">
https://www.enastic.td/?page_id=8774&amp;lang=en</t>
        </r>
      </text>
    </comment>
    <comment ref="GB105" authorId="0" shapeId="0" xr:uid="{8C5239D3-0964-417C-8FDF-990D7F250689}">
      <text>
        <r>
          <rPr>
            <b/>
            <sz val="9"/>
            <color indexed="81"/>
            <rFont val="Tahoma"/>
            <family val="2"/>
          </rPr>
          <t>Cem Dener:</t>
        </r>
        <r>
          <rPr>
            <sz val="9"/>
            <color indexed="81"/>
            <rFont val="Tahoma"/>
            <family val="2"/>
          </rPr>
          <t xml:space="preserve">
Ministerio de Ciencia</t>
        </r>
      </text>
    </comment>
    <comment ref="LK105" authorId="0" shapeId="0" xr:uid="{70CD0F70-AF53-4A89-8ABC-B5632C9E0406}">
      <text>
        <r>
          <rPr>
            <b/>
            <sz val="9"/>
            <color indexed="81"/>
            <rFont val="Tahoma"/>
            <family val="2"/>
          </rPr>
          <t>Cem Dener:</t>
        </r>
        <r>
          <rPr>
            <sz val="9"/>
            <color indexed="81"/>
            <rFont val="Tahoma"/>
            <family val="2"/>
          </rPr>
          <t xml:space="preserve">
In progress</t>
        </r>
      </text>
    </comment>
    <comment ref="LO105" authorId="0" shapeId="0" xr:uid="{B21E4A2A-EB13-48B6-818B-D35003C80DB0}">
      <text>
        <r>
          <rPr>
            <b/>
            <sz val="9"/>
            <color indexed="81"/>
            <rFont val="Tahoma"/>
            <family val="2"/>
          </rPr>
          <t>Cem Dener:</t>
        </r>
        <r>
          <rPr>
            <sz val="9"/>
            <color indexed="81"/>
            <rFont val="Tahoma"/>
            <family val="2"/>
          </rPr>
          <t xml:space="preserve">
2 ?</t>
        </r>
      </text>
    </comment>
    <comment ref="DG106" authorId="0" shapeId="0" xr:uid="{42CB66E3-365A-4290-B8FC-B43E64016A1A}">
      <text>
        <r>
          <rPr>
            <b/>
            <sz val="9"/>
            <color indexed="81"/>
            <rFont val="Tahoma"/>
            <family val="2"/>
          </rPr>
          <t>Cem Dener:</t>
        </r>
        <r>
          <rPr>
            <sz val="9"/>
            <color indexed="81"/>
            <rFont val="Tahoma"/>
            <family val="2"/>
          </rPr>
          <t xml:space="preserve">
Refer to page 48 of the Public Account, where the number of documents processed electronically during the year 2024 is indicated</t>
        </r>
      </text>
    </comment>
    <comment ref="FF106" authorId="0" shapeId="0" xr:uid="{CDC155EF-B707-4A7A-885D-35825B3A119E}">
      <text>
        <r>
          <rPr>
            <b/>
            <sz val="9"/>
            <color indexed="81"/>
            <rFont val="Tahoma"/>
            <family val="2"/>
          </rPr>
          <t>Cem Dener:</t>
        </r>
        <r>
          <rPr>
            <sz val="9"/>
            <color indexed="81"/>
            <rFont val="Tahoma"/>
            <family val="2"/>
          </rPr>
          <t xml:space="preserve">
Complementary doc provided</t>
        </r>
      </text>
    </comment>
    <comment ref="FM106" authorId="0" shapeId="0" xr:uid="{40F7BB8D-63E7-4C5F-829E-F8E8E944E219}">
      <text>
        <r>
          <rPr>
            <b/>
            <sz val="9"/>
            <color indexed="81"/>
            <rFont val="Tahoma"/>
            <family val="2"/>
          </rPr>
          <t>Cem Dener:</t>
        </r>
        <r>
          <rPr>
            <sz val="9"/>
            <color indexed="81"/>
            <rFont val="Tahoma"/>
            <family val="2"/>
          </rPr>
          <t xml:space="preserve">
Complementary doc provided</t>
        </r>
      </text>
    </comment>
    <comment ref="JO106" authorId="0" shapeId="0" xr:uid="{ECD078F7-EE59-42BC-A14A-05F109D57C81}">
      <text>
        <r>
          <rPr>
            <b/>
            <sz val="9"/>
            <color indexed="81"/>
            <rFont val="Tahoma"/>
            <family val="2"/>
          </rPr>
          <t>Cem Dener:</t>
        </r>
        <r>
          <rPr>
            <sz val="9"/>
            <color indexed="81"/>
            <rFont val="Tahoma"/>
            <family val="2"/>
          </rPr>
          <t xml:space="preserve">
Each public service has its own Popular Participation Platform.</t>
        </r>
      </text>
    </comment>
    <comment ref="JY106" authorId="0" shapeId="0" xr:uid="{038A9B4C-DEC0-4555-BF99-626F7E346A18}">
      <text>
        <r>
          <rPr>
            <b/>
            <sz val="9"/>
            <color indexed="81"/>
            <rFont val="Tahoma"/>
            <family val="2"/>
          </rPr>
          <t>Cem Dener:</t>
        </r>
        <r>
          <rPr>
            <sz val="9"/>
            <color indexed="81"/>
            <rFont val="Tahoma"/>
            <family val="2"/>
          </rPr>
          <t xml:space="preserve">
https://www.bcn.cl/leychile/navegar?idLey=20285  
Law No. 20,285, enacted on April 20, 2009, known as the Law on Access to Public Information or the Transparency Law, establishes that citizens may request public information through the Information, Complaints and Suggestions Offices (OIRS) or the Correspondence Offices of each public institution. Each public service has its own office for information, complaints, and suggestions.</t>
        </r>
      </text>
    </comment>
    <comment ref="LN106" authorId="0" shapeId="0" xr:uid="{B3F0F5C1-BDE1-41EE-9A63-696F685F37AA}">
      <text>
        <r>
          <rPr>
            <b/>
            <sz val="9"/>
            <color indexed="81"/>
            <rFont val="Tahoma"/>
            <family val="2"/>
          </rPr>
          <t>Cem Dener:</t>
        </r>
        <r>
          <rPr>
            <sz val="9"/>
            <color indexed="81"/>
            <rFont val="Tahoma"/>
            <family val="2"/>
          </rPr>
          <t xml:space="preserve">
https://wikiguias.digital.gob.cl/guias/Gu%C3%ADa_MGDE https://wikiguias.digital.gob.cl/guias/Metadatos_Expediente_Electr%C3%B3nico https://wikiguias.digital.gob.cl/guias/Guia_anonimizacion https://wikiguias.digital.gob.cl/Est%C3%A1ndares/Datos-Abiertos</t>
        </r>
      </text>
    </comment>
    <comment ref="NZ106" authorId="0" shapeId="0" xr:uid="{03FC62F1-CBDB-43D7-AE01-C67FE027B4E7}">
      <text>
        <r>
          <rPr>
            <b/>
            <sz val="9"/>
            <color indexed="81"/>
            <rFont val="Tahoma"/>
            <family val="2"/>
          </rPr>
          <t>Cem Dener:</t>
        </r>
        <r>
          <rPr>
            <sz val="9"/>
            <color indexed="81"/>
            <rFont val="Tahoma"/>
            <family val="2"/>
          </rPr>
          <t xml:space="preserve">
https://digital.gob.cl/plataformas-transversales/academia-digital/ ; https://campus.serviciocivil.cl/mod/page/view.php?id=5#tab-681e2ad25ad837</t>
        </r>
      </text>
    </comment>
    <comment ref="OE106" authorId="0" shapeId="0" xr:uid="{1F2BE675-F2A2-4C3E-B223-1D4DE0F3C9B4}">
      <text>
        <r>
          <rPr>
            <b/>
            <sz val="9"/>
            <color indexed="81"/>
            <rFont val="Tahoma"/>
            <family val="2"/>
          </rPr>
          <t>Cem Dener:</t>
        </r>
        <r>
          <rPr>
            <sz val="9"/>
            <color indexed="81"/>
            <rFont val="Tahoma"/>
            <family val="2"/>
          </rPr>
          <t xml:space="preserve">
https://metabase.digital.gob.cl/public/dashboard/69dd812a-d3aa-44be-8569-8f5f25e0e567 ; https://digital.gob.cl/plataformas-transversales/academia-digital/ ; https://campus.serviciocivil.cl/mod/page/view.php?id=5#tab-683740d61bd617 (select Transformación Digital)</t>
        </r>
      </text>
    </comment>
    <comment ref="K111" authorId="0" shapeId="0" xr:uid="{4EAB5A3C-00E2-4209-A028-337BA5CC0E64}">
      <text>
        <r>
          <rPr>
            <b/>
            <sz val="9"/>
            <color indexed="81"/>
            <rFont val="Tahoma"/>
            <family val="2"/>
          </rPr>
          <t>Cem Dener:</t>
        </r>
        <r>
          <rPr>
            <sz val="9"/>
            <color indexed="81"/>
            <rFont val="Tahoma"/>
            <family val="2"/>
          </rPr>
          <t xml:space="preserve">
https://www.sic.gov.co/noticias-boletin-juridico-agosto-2017/circular-no-05-del-10-de-agosto-de-2017-publicada-en-el-diario-oficial-no-50321-del-10-de-agosto-de-2017?msclkid=99ac5edfa6db11ec9b98a2bb6db5b7e1 https://www.sic.gov.co/sites/default/files/normatividad/122017/Circular_Externa_008_de_2017.pdf?msclkid=2367f651a6dc11ec960c539bff22b3a7</t>
        </r>
      </text>
    </comment>
    <comment ref="BA111" authorId="0" shapeId="0" xr:uid="{718BB66D-06AB-490A-8A3A-FBD5CD664794}">
      <text>
        <r>
          <rPr>
            <b/>
            <sz val="9"/>
            <color indexed="81"/>
            <rFont val="Tahoma"/>
            <family val="2"/>
          </rPr>
          <t>Cem Dener:</t>
        </r>
        <r>
          <rPr>
            <sz val="9"/>
            <color indexed="81"/>
            <rFont val="Tahoma"/>
            <family val="2"/>
          </rPr>
          <t xml:space="preserve">
SPGR Regalías: https://portal.sgr.gov.co/produccionsgr </t>
        </r>
      </text>
    </comment>
    <comment ref="BM111" authorId="0" shapeId="0" xr:uid="{5C491352-142E-4DBE-A205-B833D983544B}">
      <text>
        <r>
          <rPr>
            <b/>
            <sz val="9"/>
            <color indexed="81"/>
            <rFont val="Tahoma"/>
            <family val="2"/>
          </rPr>
          <t>Cem Dener:</t>
        </r>
        <r>
          <rPr>
            <sz val="9"/>
            <color indexed="81"/>
            <rFont val="Tahoma"/>
            <family val="2"/>
          </rPr>
          <t xml:space="preserve">
https://portal.sgr.gov.co/produccionsgr</t>
        </r>
      </text>
    </comment>
    <comment ref="CN111" authorId="0" shapeId="0" xr:uid="{766DE84F-CA2F-407B-9375-465CF10C2624}">
      <text>
        <r>
          <rPr>
            <b/>
            <sz val="9"/>
            <color indexed="81"/>
            <rFont val="Tahoma"/>
            <family val="2"/>
          </rPr>
          <t>Cem Dener:</t>
        </r>
        <r>
          <rPr>
            <sz val="9"/>
            <color indexed="81"/>
            <rFont val="Tahoma"/>
            <family val="2"/>
          </rPr>
          <t xml:space="preserve">
https://importaciones.dian.gov.co/sigloxxi/comun/</t>
        </r>
      </text>
    </comment>
    <comment ref="EC111" authorId="0" shapeId="0" xr:uid="{5904105A-3D35-4847-A560-140F1D3617E0}">
      <text>
        <r>
          <rPr>
            <b/>
            <sz val="9"/>
            <color indexed="81"/>
            <rFont val="Tahoma"/>
            <family val="2"/>
          </rPr>
          <t>Cem Dener:</t>
        </r>
        <r>
          <rPr>
            <sz val="9"/>
            <color indexed="81"/>
            <rFont val="Tahoma"/>
            <family val="2"/>
          </rPr>
          <t xml:space="preserve">
It is managed by private funds and Colpensiones</t>
        </r>
      </text>
    </comment>
    <comment ref="EL111" authorId="0" shapeId="0" xr:uid="{916ED6FC-DEDF-4F0F-94F2-793E96829DC0}">
      <text>
        <r>
          <rPr>
            <b/>
            <sz val="9"/>
            <color indexed="81"/>
            <rFont val="Tahoma"/>
            <family val="2"/>
          </rPr>
          <t>Cem Dener:</t>
        </r>
        <r>
          <rPr>
            <sz val="9"/>
            <color indexed="81"/>
            <rFont val="Tahoma"/>
            <family val="2"/>
          </rPr>
          <t xml:space="preserve">
https://colombiacompra.coupahost.com/sessions/new</t>
        </r>
      </text>
    </comment>
    <comment ref="KV111" authorId="0" shapeId="0" xr:uid="{833D94B3-2142-42A6-B478-9718A2276973}">
      <text>
        <r>
          <rPr>
            <b/>
            <sz val="9"/>
            <color indexed="81"/>
            <rFont val="Tahoma"/>
            <family val="2"/>
          </rPr>
          <t>Cem Dener:</t>
        </r>
        <r>
          <rPr>
            <sz val="9"/>
            <color indexed="81"/>
            <rFont val="Tahoma"/>
            <family val="2"/>
          </rPr>
          <t xml:space="preserve">
MedeiNN (Medellín's Govtech Lab)</t>
        </r>
      </text>
    </comment>
    <comment ref="LE111" authorId="0" shapeId="0" xr:uid="{D054556F-0D77-440E-894C-47F98EB79A75}">
      <text>
        <r>
          <rPr>
            <b/>
            <sz val="9"/>
            <color indexed="81"/>
            <rFont val="Tahoma"/>
            <family val="2"/>
          </rPr>
          <t>Cem Dener:</t>
        </r>
        <r>
          <rPr>
            <sz val="9"/>
            <color indexed="81"/>
            <rFont val="Tahoma"/>
            <family val="2"/>
          </rPr>
          <t xml:space="preserve">
Within the framework of CONPES 4023, the Data Infrastructure Governance Model and its corresponding regulatory instrument are being developed. This establishes functions for the national entities in charge of the governance of the data infrastructure. Note: Specifically, in matters of statistical data governance, DANE is the entity in charge and matters of open data governance, the MinTIC is the entity in charge of the openness policy</t>
        </r>
      </text>
    </comment>
    <comment ref="K112" authorId="0" shapeId="0" xr:uid="{98A1F39C-7A43-41C7-92A3-68F00EF4F9D0}">
      <text>
        <r>
          <rPr>
            <b/>
            <sz val="9"/>
            <color indexed="81"/>
            <rFont val="Tahoma"/>
            <family val="2"/>
          </rPr>
          <t>Cem Dener:</t>
        </r>
        <r>
          <rPr>
            <sz val="9"/>
            <color indexed="81"/>
            <rFont val="Tahoma"/>
            <family val="2"/>
          </rPr>
          <t xml:space="preserve">
https://www.mintic.gov.co/portal/inicio/Sala-de-prensa/Noticias/238232:MinTIC-expide-el-Decreto-1263-de-2022-para-definir-los-lineamientos-y-estandares-aplicables-a-la-transformacion-digital-publica#:~:text=El%20Decreto%201263%20de%202022%20contempla%20la%20infraestructura%20de%20datos,regulatorios%20e%20inteligencia%20artificial%20como</t>
        </r>
      </text>
    </comment>
    <comment ref="P112" authorId="0" shapeId="0" xr:uid="{019944B2-C77B-45FE-98AF-F48B213533F3}">
      <text>
        <r>
          <rPr>
            <b/>
            <sz val="9"/>
            <color indexed="81"/>
            <rFont val="Tahoma"/>
            <family val="2"/>
          </rPr>
          <t>Cem Dener:</t>
        </r>
        <r>
          <rPr>
            <sz val="9"/>
            <color indexed="81"/>
            <rFont val="Tahoma"/>
            <family val="2"/>
          </rPr>
          <t xml:space="preserve">
Complementary doc provided</t>
        </r>
      </text>
    </comment>
    <comment ref="BA112" authorId="0" shapeId="0" xr:uid="{80D93DB6-0513-4909-87B6-5209146A95D1}">
      <text>
        <r>
          <rPr>
            <b/>
            <sz val="9"/>
            <color indexed="81"/>
            <rFont val="Tahoma"/>
            <family val="2"/>
          </rPr>
          <t>Cem Dener:</t>
        </r>
        <r>
          <rPr>
            <sz val="9"/>
            <color indexed="81"/>
            <rFont val="Tahoma"/>
            <family val="2"/>
          </rPr>
          <t xml:space="preserve">
https://portal2.siifnacion.gov.co/produccionexternos  https://portal.sgr.gov.co/produccionsgr </t>
        </r>
      </text>
    </comment>
    <comment ref="DG112" authorId="0" shapeId="0" xr:uid="{3666EAEB-3E75-4D16-84E0-94793419F88F}">
      <text>
        <r>
          <rPr>
            <b/>
            <sz val="9"/>
            <color indexed="81"/>
            <rFont val="Tahoma"/>
            <family val="2"/>
          </rPr>
          <t>Cem Dener:</t>
        </r>
        <r>
          <rPr>
            <sz val="9"/>
            <color indexed="81"/>
            <rFont val="Tahoma"/>
            <family val="2"/>
          </rPr>
          <t xml:space="preserve">
https://www1.funcionpublica.gov.co/web/sie/servidores-publicos-en-el-estado      https://www.funcionpublica.gov.co/sigep-web/sigep2/gestion-informacion/reporte/sigepencifras.xhtml?recursoId=ReporteSIGEPCifrasTag&amp;id=1593696227000#no-back-button</t>
        </r>
      </text>
    </comment>
    <comment ref="IK112" authorId="0" shapeId="0" xr:uid="{9539EE31-596B-4A6F-AE1C-D1ABEAE97361}">
      <text>
        <r>
          <rPr>
            <b/>
            <sz val="9"/>
            <color indexed="81"/>
            <rFont val="Tahoma"/>
            <family val="2"/>
          </rPr>
          <t>Cem Dener:</t>
        </r>
        <r>
          <rPr>
            <sz val="9"/>
            <color indexed="81"/>
            <rFont val="Tahoma"/>
            <family val="2"/>
          </rPr>
          <t xml:space="preserve">
https://empresas.serviciodeempleo.gov.co/homeempresa.aspx https://personas.serviciodeempleo.gov.co/</t>
        </r>
      </text>
    </comment>
    <comment ref="OP112" authorId="0" shapeId="0" xr:uid="{C340A420-DDB2-4566-B603-2D530147FC08}">
      <text>
        <r>
          <rPr>
            <b/>
            <sz val="9"/>
            <color indexed="81"/>
            <rFont val="Tahoma"/>
            <family val="2"/>
          </rPr>
          <t>Cem Dener:</t>
        </r>
        <r>
          <rPr>
            <sz val="9"/>
            <color indexed="81"/>
            <rFont val="Tahoma"/>
            <family val="2"/>
          </rPr>
          <t xml:space="preserve">
https://gobiernodigital.mintic.gov.co/portal/Centro-de-Innovacion-Publica-Digital/Documentos-de-Interes/  Metodología Cocreare: https://gobiernodigital.mintic.gov.co/portal/Centro-de-Innovacion-Publica-Digital/Metodologia-CoCreArE/  Cultura de la innovación: https://gobiernodigital.mintic.gov.co/portal/Centro-de-Innovacion-Publica-Digital/Cultura-de-la-Innovacion/  https://app.powerbi.com/view?r=eyJrIjoiOTg4ZThhMDItM2YzNi00MzliLWI4NWUtODZjMGZmZGQzOTQyIiwidCI6IjFhMDY3M2M2LTI0ZTEtNDc2ZC1iYjRkLWJhNmE5MWEzYzU4OCIsImMiOjR9  ruta: mapa interactivo / consultar / elementos transversales / Innovación Pública Digital</t>
        </r>
      </text>
    </comment>
    <comment ref="OS112" authorId="0" shapeId="0" xr:uid="{910388FD-DC61-4788-93B2-00425362F0D1}">
      <text>
        <r>
          <rPr>
            <b/>
            <sz val="9"/>
            <color indexed="81"/>
            <rFont val="Tahoma"/>
            <family val="2"/>
          </rPr>
          <t>Cem Dener:</t>
        </r>
        <r>
          <rPr>
            <sz val="9"/>
            <color indexed="81"/>
            <rFont val="Tahoma"/>
            <family val="2"/>
          </rPr>
          <t xml:space="preserve">
https://minciencias.gov.co/portafolio/innovacion/direccion  https://gobiernodigital.mintic.gov.co/portal/Iniciativas/Centro-de-Innovacion-Publica-Digital/</t>
        </r>
      </text>
    </comment>
    <comment ref="OZ112" authorId="0" shapeId="0" xr:uid="{128C9063-5C6A-4D91-9056-5A80DF7A2D93}">
      <text>
        <r>
          <rPr>
            <b/>
            <sz val="9"/>
            <color indexed="81"/>
            <rFont val="Tahoma"/>
            <family val="2"/>
          </rPr>
          <t>Cem Dener:</t>
        </r>
        <r>
          <rPr>
            <sz val="9"/>
            <color indexed="81"/>
            <rFont val="Tahoma"/>
            <family val="2"/>
          </rPr>
          <t xml:space="preserve">
https://www.dnp.gov.co/LaEntidad_/subdireccion-general-prospectiva-desarrollo-nacional/direccion-gobierno-ddhh-paz/Paginas/medicion-de-la-innovacion.aspx  https://www.dnp.gov.co/LaEntidad_/subdireccion-general-prospectiva-desarrollo-nacional/direccion-innovacion-desarrollo-empresarial/Paginas/historicos-IDIC.aspx  https://app.powerbi.com/view?r=eyJrIjoiOTg4ZThhMDItM2YzNi00MzliLWI4NWUtODZjMGZmZGQzOTQyIiwidCI6IjFhMDY3M2M2LTI0ZTEtNDc2ZC1iYjRkLWJhNmE5MWEzYzU4OCIsImMiOjR9  mapa interactivo / consultar / elementos transversales / Innovación Pública Digital</t>
        </r>
      </text>
    </comment>
    <comment ref="S114" authorId="0" shapeId="0" xr:uid="{EE38C0C6-83D0-4F13-9DA0-8CF97EA5EB13}">
      <text>
        <r>
          <rPr>
            <b/>
            <sz val="9"/>
            <color indexed="81"/>
            <rFont val="Tahoma"/>
            <family val="2"/>
          </rPr>
          <t>Cem Dener:</t>
        </r>
        <r>
          <rPr>
            <sz val="9"/>
            <color indexed="81"/>
            <rFont val="Tahoma"/>
            <family val="2"/>
          </rPr>
          <t xml:space="preserve">
Offline Documents</t>
        </r>
      </text>
    </comment>
    <comment ref="AD114" authorId="0" shapeId="0" xr:uid="{AEACE0DD-7107-4FEC-AA4B-2906EEB4148E}">
      <text>
        <r>
          <rPr>
            <b/>
            <sz val="9"/>
            <color indexed="81"/>
            <rFont val="Tahoma"/>
            <family val="2"/>
          </rPr>
          <t>Cem Dener:</t>
        </r>
        <r>
          <rPr>
            <sz val="9"/>
            <color indexed="81"/>
            <rFont val="Tahoma"/>
            <family val="2"/>
          </rPr>
          <t xml:space="preserve">
Offline Documents</t>
        </r>
      </text>
    </comment>
    <comment ref="ET114" authorId="0" shapeId="0" xr:uid="{83F1FCF3-ED2D-46A6-9354-C7AFEA62933E}">
      <text>
        <r>
          <rPr>
            <b/>
            <sz val="9"/>
            <color indexed="81"/>
            <rFont val="Tahoma"/>
            <family val="2"/>
          </rPr>
          <t>Cem Dener:</t>
        </r>
        <r>
          <rPr>
            <sz val="9"/>
            <color indexed="81"/>
            <rFont val="Tahoma"/>
            <family val="2"/>
          </rPr>
          <t xml:space="preserve">
Have not started yet</t>
        </r>
      </text>
    </comment>
    <comment ref="FN114" authorId="0" shapeId="0" xr:uid="{9BD20F7D-13D4-462B-9976-F516A1860CC9}">
      <text>
        <r>
          <rPr>
            <b/>
            <sz val="9"/>
            <color indexed="81"/>
            <rFont val="Tahoma"/>
            <family val="2"/>
          </rPr>
          <t>Cem Dener:</t>
        </r>
        <r>
          <rPr>
            <sz val="9"/>
            <color indexed="81"/>
            <rFont val="Tahoma"/>
            <family val="2"/>
          </rPr>
          <t xml:space="preserve">
There seems to be no open source policy adopted yet. No URL is provided.</t>
        </r>
      </text>
    </comment>
    <comment ref="FO114" authorId="0" shapeId="0" xr:uid="{EFFAD56A-7125-4DB8-A0D2-CCE4483634C1}">
      <text>
        <r>
          <rPr>
            <b/>
            <sz val="9"/>
            <color indexed="81"/>
            <rFont val="Tahoma"/>
            <family val="2"/>
          </rPr>
          <t>Cem Dener:</t>
        </r>
        <r>
          <rPr>
            <sz val="9"/>
            <color indexed="81"/>
            <rFont val="Tahoma"/>
            <family val="2"/>
          </rPr>
          <t xml:space="preserve">
Offline Documents</t>
        </r>
      </text>
    </comment>
    <comment ref="FP114" authorId="0" shapeId="0" xr:uid="{2B4AD36F-7AEF-4EBD-AA37-31D377B679E9}">
      <text>
        <r>
          <rPr>
            <b/>
            <sz val="9"/>
            <color indexed="81"/>
            <rFont val="Tahoma"/>
            <family val="2"/>
          </rPr>
          <t>Cem Dener:</t>
        </r>
        <r>
          <rPr>
            <sz val="9"/>
            <color indexed="81"/>
            <rFont val="Tahoma"/>
            <family val="2"/>
          </rPr>
          <t xml:space="preserve">
2021 ?</t>
        </r>
      </text>
    </comment>
    <comment ref="FQ114" authorId="0" shapeId="0" xr:uid="{4F45D14B-E23B-407B-85BC-67EBD4A890C8}">
      <text>
        <r>
          <rPr>
            <b/>
            <sz val="9"/>
            <color indexed="81"/>
            <rFont val="Tahoma"/>
            <family val="2"/>
          </rPr>
          <t>Cem Dener:</t>
        </r>
        <r>
          <rPr>
            <sz val="9"/>
            <color indexed="81"/>
            <rFont val="Tahoma"/>
            <family val="2"/>
          </rPr>
          <t xml:space="preserve">
2 ?</t>
        </r>
      </text>
    </comment>
    <comment ref="FR114" authorId="0" shapeId="0" xr:uid="{AC67A8FF-B1F3-4616-BC13-4CC40AF859E2}">
      <text>
        <r>
          <rPr>
            <b/>
            <sz val="9"/>
            <color indexed="81"/>
            <rFont val="Tahoma"/>
            <family val="2"/>
          </rPr>
          <t>Cem Dener:</t>
        </r>
        <r>
          <rPr>
            <sz val="9"/>
            <color indexed="81"/>
            <rFont val="Tahoma"/>
            <family val="2"/>
          </rPr>
          <t xml:space="preserve">
1 ?</t>
        </r>
      </text>
    </comment>
    <comment ref="FT114" authorId="0" shapeId="0" xr:uid="{149F6AE2-FD40-4D12-9138-5F302C84FD1F}">
      <text>
        <r>
          <rPr>
            <b/>
            <sz val="9"/>
            <color indexed="81"/>
            <rFont val="Tahoma"/>
            <family val="2"/>
          </rPr>
          <t>Cem Dener:</t>
        </r>
        <r>
          <rPr>
            <sz val="9"/>
            <color indexed="81"/>
            <rFont val="Tahoma"/>
            <family val="2"/>
          </rPr>
          <t xml:space="preserve">
Offline documents</t>
        </r>
      </text>
    </comment>
    <comment ref="FW114" authorId="0" shapeId="0" xr:uid="{A649A1EB-ACAA-4683-B624-5B44D5CD8DFB}">
      <text>
        <r>
          <rPr>
            <b/>
            <sz val="9"/>
            <color indexed="81"/>
            <rFont val="Tahoma"/>
            <family val="2"/>
          </rPr>
          <t>Cem Dener:</t>
        </r>
        <r>
          <rPr>
            <sz val="9"/>
            <color indexed="81"/>
            <rFont val="Tahoma"/>
            <family val="2"/>
          </rPr>
          <t xml:space="preserve">
Plateforme nationale de l'agriculture ?</t>
        </r>
      </text>
    </comment>
    <comment ref="GI114" authorId="0" shapeId="0" xr:uid="{26AB8AE2-CCAB-465C-8562-51E98BE38A00}">
      <text>
        <r>
          <rPr>
            <b/>
            <sz val="9"/>
            <color indexed="81"/>
            <rFont val="Tahoma"/>
            <family val="2"/>
          </rPr>
          <t>Cem Dener:</t>
        </r>
        <r>
          <rPr>
            <sz val="9"/>
            <color indexed="81"/>
            <rFont val="Tahoma"/>
            <family val="2"/>
          </rPr>
          <t xml:space="preserve">
URL inaccessible &gt;
https://esirkal.gouv.km/fr/</t>
        </r>
      </text>
    </comment>
    <comment ref="IY114" authorId="0" shapeId="0" xr:uid="{753CF37B-8913-4414-86D1-8043B7D9E8B9}">
      <text>
        <r>
          <rPr>
            <b/>
            <sz val="9"/>
            <color indexed="81"/>
            <rFont val="Tahoma"/>
            <family val="2"/>
          </rPr>
          <t>Cem Dener:</t>
        </r>
        <r>
          <rPr>
            <sz val="9"/>
            <color indexed="81"/>
            <rFont val="Tahoma"/>
            <family val="2"/>
          </rPr>
          <t xml:space="preserve">
There seems to be no open government portal yet.</t>
        </r>
      </text>
    </comment>
    <comment ref="IZ114" authorId="0" shapeId="0" xr:uid="{D8D2F5A1-324C-4CE3-B4E9-D2DCC609F408}">
      <text>
        <r>
          <rPr>
            <b/>
            <sz val="9"/>
            <color indexed="81"/>
            <rFont val="Tahoma"/>
            <family val="2"/>
          </rPr>
          <t>Cem Dener:</t>
        </r>
        <r>
          <rPr>
            <sz val="9"/>
            <color indexed="81"/>
            <rFont val="Tahoma"/>
            <family val="2"/>
          </rPr>
          <t xml:space="preserve">
URL inaccessible &gt;
https://esirkal.gouv.km/</t>
        </r>
      </text>
    </comment>
    <comment ref="JA114" authorId="0" shapeId="0" xr:uid="{59A74D37-4A40-44D2-9237-33E8D03BF5F2}">
      <text>
        <r>
          <rPr>
            <b/>
            <sz val="9"/>
            <color indexed="81"/>
            <rFont val="Tahoma"/>
            <family val="2"/>
          </rPr>
          <t>Cem Dener:</t>
        </r>
        <r>
          <rPr>
            <sz val="9"/>
            <color indexed="81"/>
            <rFont val="Tahoma"/>
            <family val="2"/>
          </rPr>
          <t xml:space="preserve">
2 ?</t>
        </r>
      </text>
    </comment>
    <comment ref="JB114" authorId="0" shapeId="0" xr:uid="{251624C6-D0E9-4443-82B4-7A2DD7382138}">
      <text>
        <r>
          <rPr>
            <b/>
            <sz val="9"/>
            <color indexed="81"/>
            <rFont val="Tahoma"/>
            <family val="2"/>
          </rPr>
          <t>Cem Dener:</t>
        </r>
        <r>
          <rPr>
            <sz val="9"/>
            <color indexed="81"/>
            <rFont val="Tahoma"/>
            <family val="2"/>
          </rPr>
          <t xml:space="preserve">
1 ?</t>
        </r>
      </text>
    </comment>
    <comment ref="JF114" authorId="0" shapeId="0" xr:uid="{4DECD542-532C-42CA-BB77-A37F23F0EA47}">
      <text>
        <r>
          <rPr>
            <b/>
            <sz val="9"/>
            <color indexed="81"/>
            <rFont val="Tahoma"/>
            <family val="2"/>
          </rPr>
          <t>Cem Dener:</t>
        </r>
        <r>
          <rPr>
            <sz val="9"/>
            <color indexed="81"/>
            <rFont val="Tahoma"/>
            <family val="2"/>
          </rPr>
          <t xml:space="preserve">
There seems to be no open data portal yet.</t>
        </r>
      </text>
    </comment>
    <comment ref="JG114" authorId="0" shapeId="0" xr:uid="{31D60EA2-41B1-42E6-851B-B5D55410340C}">
      <text>
        <r>
          <rPr>
            <b/>
            <sz val="9"/>
            <color indexed="81"/>
            <rFont val="Tahoma"/>
            <family val="2"/>
          </rPr>
          <t>Cem Dener:</t>
        </r>
        <r>
          <rPr>
            <sz val="9"/>
            <color indexed="81"/>
            <rFont val="Tahoma"/>
            <family val="2"/>
          </rPr>
          <t xml:space="preserve">
URL inaccessible &gt;
https://esirkal.gouv.km/</t>
        </r>
      </text>
    </comment>
    <comment ref="JH114" authorId="0" shapeId="0" xr:uid="{0CB7351A-D0C9-4B6D-A4D7-49AE4D6CBEA5}">
      <text>
        <r>
          <rPr>
            <b/>
            <sz val="9"/>
            <color indexed="81"/>
            <rFont val="Tahoma"/>
            <family val="2"/>
          </rPr>
          <t>Cem Dener:</t>
        </r>
        <r>
          <rPr>
            <sz val="9"/>
            <color indexed="81"/>
            <rFont val="Tahoma"/>
            <family val="2"/>
          </rPr>
          <t xml:space="preserve">
2 ?</t>
        </r>
      </text>
    </comment>
    <comment ref="JI114" authorId="0" shapeId="0" xr:uid="{23913278-3F30-47E7-8ECB-64DDD23EE6DC}">
      <text>
        <r>
          <rPr>
            <b/>
            <sz val="9"/>
            <color indexed="81"/>
            <rFont val="Tahoma"/>
            <family val="2"/>
          </rPr>
          <t>Cem Dener:</t>
        </r>
        <r>
          <rPr>
            <sz val="9"/>
            <color indexed="81"/>
            <rFont val="Tahoma"/>
            <family val="2"/>
          </rPr>
          <t xml:space="preserve">
1 ?</t>
        </r>
      </text>
    </comment>
    <comment ref="JJ114" authorId="0" shapeId="0" xr:uid="{E6794E87-691C-416B-BB8F-F8AE5C010097}">
      <text>
        <r>
          <rPr>
            <b/>
            <sz val="9"/>
            <color indexed="81"/>
            <rFont val="Tahoma"/>
            <family val="2"/>
          </rPr>
          <t>Cem Dener:</t>
        </r>
        <r>
          <rPr>
            <sz val="9"/>
            <color indexed="81"/>
            <rFont val="Tahoma"/>
            <family val="2"/>
          </rPr>
          <t xml:space="preserve">
1 ?</t>
        </r>
      </text>
    </comment>
    <comment ref="JY114" authorId="0" shapeId="0" xr:uid="{2AB4154A-4087-4A70-A59C-5D8BF923A2B1}">
      <text>
        <r>
          <rPr>
            <b/>
            <sz val="9"/>
            <color indexed="81"/>
            <rFont val="Tahoma"/>
            <family val="2"/>
          </rPr>
          <t>Cem Dener:</t>
        </r>
        <r>
          <rPr>
            <sz val="9"/>
            <color indexed="81"/>
            <rFont val="Tahoma"/>
            <family val="2"/>
          </rPr>
          <t xml:space="preserve">
URL inaccessible</t>
        </r>
      </text>
    </comment>
    <comment ref="LK114" authorId="0" shapeId="0" xr:uid="{274B5793-544E-4540-AC34-986272333C1A}">
      <text>
        <r>
          <rPr>
            <b/>
            <sz val="9"/>
            <color indexed="81"/>
            <rFont val="Tahoma"/>
            <family val="2"/>
          </rPr>
          <t>Cem Dener:</t>
        </r>
        <r>
          <rPr>
            <sz val="9"/>
            <color indexed="81"/>
            <rFont val="Tahoma"/>
            <family val="2"/>
          </rPr>
          <t xml:space="preserve">
Offline documents</t>
        </r>
      </text>
    </comment>
    <comment ref="LP114" authorId="0" shapeId="0" xr:uid="{12E068AE-9B12-40BB-B62C-9CF0FE11EB25}">
      <text>
        <r>
          <rPr>
            <b/>
            <sz val="9"/>
            <color indexed="81"/>
            <rFont val="Tahoma"/>
            <family val="2"/>
          </rPr>
          <t>Cem Dener:</t>
        </r>
        <r>
          <rPr>
            <sz val="9"/>
            <color indexed="81"/>
            <rFont val="Tahoma"/>
            <family val="2"/>
          </rPr>
          <t xml:space="preserve">
Architecture d'entreprise gouvernementale</t>
        </r>
      </text>
    </comment>
    <comment ref="LV114" authorId="0" shapeId="0" xr:uid="{2F49252A-B5D4-41EC-BAF5-DC918EE6F313}">
      <text>
        <r>
          <rPr>
            <b/>
            <sz val="9"/>
            <color indexed="81"/>
            <rFont val="Tahoma"/>
            <family val="2"/>
          </rPr>
          <t>Cem Dener:</t>
        </r>
        <r>
          <rPr>
            <sz val="9"/>
            <color indexed="81"/>
            <rFont val="Tahoma"/>
            <family val="2"/>
          </rPr>
          <t xml:space="preserve">
Offline documents</t>
        </r>
      </text>
    </comment>
    <comment ref="ME114" authorId="0" shapeId="0" xr:uid="{C527343B-429F-4A8B-9850-BAEEFD8A7FD5}">
      <text>
        <r>
          <rPr>
            <b/>
            <sz val="9"/>
            <color indexed="81"/>
            <rFont val="Tahoma"/>
            <family val="2"/>
          </rPr>
          <t>Cem Dener:</t>
        </r>
        <r>
          <rPr>
            <sz val="9"/>
            <color indexed="81"/>
            <rFont val="Tahoma"/>
            <family val="2"/>
          </rPr>
          <t xml:space="preserve">
loi n°21-011/Au du 08 juin 2021</t>
        </r>
      </text>
    </comment>
    <comment ref="MM114" authorId="0" shapeId="0" xr:uid="{D6F20501-DCB2-43BA-A9B3-9AC99C6FA623}">
      <text>
        <r>
          <rPr>
            <b/>
            <sz val="9"/>
            <color indexed="81"/>
            <rFont val="Tahoma"/>
            <family val="2"/>
          </rPr>
          <t>Cem Dener:</t>
        </r>
        <r>
          <rPr>
            <sz val="9"/>
            <color indexed="81"/>
            <rFont val="Tahoma"/>
            <family val="2"/>
          </rPr>
          <t xml:space="preserve">
Offline document</t>
        </r>
      </text>
    </comment>
    <comment ref="EI117" authorId="0" shapeId="0" xr:uid="{D53A1A6F-DE74-4ADF-BDAB-C151ED5AEAD4}">
      <text>
        <r>
          <rPr>
            <b/>
            <sz val="9"/>
            <color indexed="81"/>
            <rFont val="Tahoma"/>
            <family val="2"/>
          </rPr>
          <t>Cem Dener:</t>
        </r>
        <r>
          <rPr>
            <sz val="9"/>
            <color indexed="81"/>
            <rFont val="Tahoma"/>
            <family val="2"/>
          </rPr>
          <t xml:space="preserve">
URL inaccessible &gt; 
file:///Users/kko/Downloads/Statistical%20bulletin%20Q4%202021.pdf</t>
        </r>
      </text>
    </comment>
    <comment ref="LP117" authorId="0" shapeId="0" xr:uid="{275AC328-AD92-47C6-8219-EBB3C4184D9C}">
      <text>
        <r>
          <rPr>
            <b/>
            <sz val="9"/>
            <color indexed="81"/>
            <rFont val="Tahoma"/>
            <family val="2"/>
          </rPr>
          <t>Cem Dener:</t>
        </r>
        <r>
          <rPr>
            <sz val="9"/>
            <color indexed="81"/>
            <rFont val="Tahoma"/>
            <family val="2"/>
          </rPr>
          <t xml:space="preserve">
https://numerique.gouv.cd/documents/Plan_National_du_Numerique_HORIZON_2025.pdf</t>
        </r>
      </text>
    </comment>
    <comment ref="BT120" authorId="0" shapeId="0" xr:uid="{5BE2FDE7-6814-4154-830D-FC2598DB2B9A}">
      <text>
        <r>
          <rPr>
            <b/>
            <sz val="9"/>
            <color indexed="81"/>
            <rFont val="Tahoma"/>
            <family val="2"/>
          </rPr>
          <t>Cem Dener:</t>
        </r>
        <r>
          <rPr>
            <sz val="9"/>
            <color indexed="81"/>
            <rFont val="Tahoma"/>
            <family val="2"/>
          </rPr>
          <t xml:space="preserve">
SYGMA (RTGS) in all CEMAC countries since 2008. 
Also, SYSTAC Central African Telecompensation System (ACH) since 2008. No Fast Payment system yet.</t>
        </r>
      </text>
    </comment>
    <comment ref="HT120" authorId="0" shapeId="0" xr:uid="{6843F0DC-6547-47C8-B35F-B346235EF40C}">
      <text>
        <r>
          <rPr>
            <b/>
            <sz val="9"/>
            <color indexed="81"/>
            <rFont val="Tahoma"/>
            <family val="2"/>
          </rPr>
          <t>Cem Dener:</t>
        </r>
        <r>
          <rPr>
            <sz val="9"/>
            <color indexed="81"/>
            <rFont val="Tahoma"/>
            <family val="2"/>
          </rPr>
          <t xml:space="preserve">
2</t>
        </r>
      </text>
    </comment>
    <comment ref="AZ121" authorId="0" shapeId="0" xr:uid="{42139919-E4EE-40AD-9D34-2A849364E666}">
      <text>
        <r>
          <rPr>
            <b/>
            <sz val="9"/>
            <color indexed="81"/>
            <rFont val="Tahoma"/>
            <family val="2"/>
          </rPr>
          <t>Cem Dener:</t>
        </r>
        <r>
          <rPr>
            <sz val="9"/>
            <color indexed="81"/>
            <rFont val="Tahoma"/>
            <family val="2"/>
          </rPr>
          <t xml:space="preserve">
MoF has a new SIGFIP since 2015. I'll enter the details</t>
        </r>
      </text>
    </comment>
    <comment ref="CW121" authorId="0" shapeId="0" xr:uid="{1C9E49FE-E6C6-432F-A11D-D34BDDBC00A6}">
      <text>
        <r>
          <rPr>
            <b/>
            <sz val="9"/>
            <color indexed="81"/>
            <rFont val="Tahoma"/>
            <family val="2"/>
          </rPr>
          <t>Cem Dener:</t>
        </r>
        <r>
          <rPr>
            <sz val="9"/>
            <color indexed="81"/>
            <rFont val="Tahoma"/>
            <family val="2"/>
          </rPr>
          <t xml:space="preserve">
Custom SW based on Oracle DB</t>
        </r>
      </text>
    </comment>
    <comment ref="EK121" authorId="0" shapeId="0" xr:uid="{5A23B34A-DA5A-4901-9E69-6686F5BCA7F9}">
      <text>
        <r>
          <rPr>
            <b/>
            <sz val="9"/>
            <color indexed="81"/>
            <rFont val="Tahoma"/>
            <family val="2"/>
          </rPr>
          <t>Cem Dener:</t>
        </r>
        <r>
          <rPr>
            <sz val="9"/>
            <color indexed="81"/>
            <rFont val="Tahoma"/>
            <family val="2"/>
          </rPr>
          <t xml:space="preserve">
Implementation of SIGMAP (e-Procurement) is in progress</t>
        </r>
      </text>
    </comment>
    <comment ref="E123" authorId="0" shapeId="0" xr:uid="{39109EFE-B1E2-465F-B562-F209B058D441}">
      <text>
        <r>
          <rPr>
            <b/>
            <sz val="9"/>
            <color indexed="81"/>
            <rFont val="Tahoma"/>
            <family val="2"/>
          </rPr>
          <t>Cem Dener:</t>
        </r>
        <r>
          <rPr>
            <sz val="9"/>
            <color indexed="81"/>
            <rFont val="Tahoma"/>
            <family val="2"/>
          </rPr>
          <t xml:space="preserve">
Core government systems will be migrated to cloud under the WBG project (P172352).</t>
        </r>
      </text>
    </comment>
    <comment ref="R123" authorId="0" shapeId="0" xr:uid="{BB1C5007-4805-4C66-97A6-A90BA85507BC}">
      <text>
        <r>
          <rPr>
            <b/>
            <sz val="9"/>
            <color indexed="81"/>
            <rFont val="Tahoma"/>
            <family val="2"/>
          </rPr>
          <t>Cem Dener:</t>
        </r>
        <r>
          <rPr>
            <sz val="9"/>
            <color indexed="81"/>
            <rFont val="Tahoma"/>
            <family val="2"/>
          </rPr>
          <t xml:space="preserve">
New Enterprise Architecture will be developed under the WBG project (P172352).</t>
        </r>
      </text>
    </comment>
    <comment ref="AC123" authorId="0" shapeId="0" xr:uid="{67413E95-613C-4C21-A6C4-6BE702B18877}">
      <text>
        <r>
          <rPr>
            <b/>
            <sz val="9"/>
            <color indexed="81"/>
            <rFont val="Tahoma"/>
            <family val="2"/>
          </rPr>
          <t>Cem Dener:</t>
        </r>
        <r>
          <rPr>
            <sz val="9"/>
            <color indexed="81"/>
            <rFont val="Tahoma"/>
            <family val="2"/>
          </rPr>
          <t xml:space="preserve">
New Interoperability Bus will be developed under the WBG project (P172352).</t>
        </r>
      </text>
    </comment>
    <comment ref="AO123" authorId="0" shapeId="0" xr:uid="{73295D6A-8FC5-4DDF-919C-8DE4159B468C}">
      <text>
        <r>
          <rPr>
            <b/>
            <sz val="9"/>
            <color indexed="81"/>
            <rFont val="Tahoma"/>
            <family val="2"/>
          </rPr>
          <t>Cem Dener:</t>
        </r>
        <r>
          <rPr>
            <sz val="9"/>
            <color indexed="81"/>
            <rFont val="Tahoma"/>
            <family val="2"/>
          </rPr>
          <t xml:space="preserve">
New Interoperability Bus will be developed under the WBG project (P172352).</t>
        </r>
      </text>
    </comment>
    <comment ref="BA123" authorId="0" shapeId="0" xr:uid="{AA684C93-8565-4E01-9549-55BEF9AB486A}">
      <text>
        <r>
          <rPr>
            <b/>
            <sz val="9"/>
            <color indexed="81"/>
            <rFont val="Tahoma"/>
            <family val="2"/>
          </rPr>
          <t>Cem Dener:</t>
        </r>
        <r>
          <rPr>
            <sz val="9"/>
            <color indexed="81"/>
            <rFont val="Tahoma"/>
            <family val="2"/>
          </rPr>
          <t xml:space="preserve">
URL inaccessible &gt;
https://www.hacienda.go.cr/contenido/12668-sigaf-sistema-integrado-de-gestion-de-administracion-financiera </t>
        </r>
      </text>
    </comment>
    <comment ref="CC123" authorId="0" shapeId="0" xr:uid="{5292FBA2-3413-417F-A050-CAD3D4C9A7FE}">
      <text>
        <r>
          <rPr>
            <b/>
            <sz val="9"/>
            <color indexed="81"/>
            <rFont val="Tahoma"/>
            <family val="2"/>
          </rPr>
          <t>Cem Dener:</t>
        </r>
        <r>
          <rPr>
            <sz val="9"/>
            <color indexed="81"/>
            <rFont val="Tahoma"/>
            <family val="2"/>
          </rPr>
          <t xml:space="preserve">
URL inaccessible :
https://atv.hacienda.go.cr/ATV/login.aspx
New Tax and Customs system tenders were announced in March 2022.</t>
        </r>
      </text>
    </comment>
    <comment ref="CN123" authorId="0" shapeId="0" xr:uid="{913E2436-9F8F-4297-9AEA-C520ABF8889B}">
      <text>
        <r>
          <rPr>
            <b/>
            <sz val="9"/>
            <color indexed="81"/>
            <rFont val="Tahoma"/>
            <family val="2"/>
          </rPr>
          <t>Cem Dener:</t>
        </r>
        <r>
          <rPr>
            <sz val="9"/>
            <color indexed="81"/>
            <rFont val="Tahoma"/>
            <family val="2"/>
          </rPr>
          <t xml:space="preserve">
URL inaccessible : 
https://www.hacienda.go.cr/contenido/13227-informacion-de-interes-para-tramites-aduaneros  </t>
        </r>
      </text>
    </comment>
    <comment ref="FV123" authorId="0" shapeId="0" xr:uid="{EFAB6B65-150E-4B9F-A1C2-3C8162AFC06B}">
      <text>
        <r>
          <rPr>
            <b/>
            <sz val="9"/>
            <color indexed="81"/>
            <rFont val="Tahoma"/>
            <family val="2"/>
          </rPr>
          <t>Cem Dener:</t>
        </r>
        <r>
          <rPr>
            <sz val="9"/>
            <color indexed="81"/>
            <rFont val="Tahoma"/>
            <family val="2"/>
          </rPr>
          <t xml:space="preserve">
1 ?</t>
        </r>
      </text>
    </comment>
    <comment ref="FX123" authorId="0" shapeId="0" xr:uid="{932EBD52-AA15-4138-904C-254692BDE707}">
      <text>
        <r>
          <rPr>
            <b/>
            <sz val="9"/>
            <color indexed="81"/>
            <rFont val="Tahoma"/>
            <family val="2"/>
          </rPr>
          <t>Cem Dener:</t>
        </r>
        <r>
          <rPr>
            <sz val="9"/>
            <color indexed="81"/>
            <rFont val="Tahoma"/>
            <family val="2"/>
          </rPr>
          <t xml:space="preserve">
URL inaccessible &gt;
https://www.micit.go.cr/sites/default/files/estrategia-tdhcrb.pdf </t>
        </r>
      </text>
    </comment>
    <comment ref="GS123" authorId="0" shapeId="0" xr:uid="{5C69AA6A-739D-468F-8585-D81B52E0564F}">
      <text>
        <r>
          <rPr>
            <b/>
            <sz val="9"/>
            <color indexed="81"/>
            <rFont val="Tahoma"/>
            <family val="2"/>
          </rPr>
          <t>Cem Dener:</t>
        </r>
        <r>
          <rPr>
            <sz val="9"/>
            <color indexed="81"/>
            <rFont val="Tahoma"/>
            <family val="2"/>
          </rPr>
          <t xml:space="preserve">
Not available at this time. New Tax System and online eTax portal will be developed through new WBG project.</t>
        </r>
      </text>
    </comment>
    <comment ref="HK123" authorId="0" shapeId="0" xr:uid="{9D48E910-75FF-4739-8937-9C0F2BBEA3AC}">
      <text>
        <r>
          <rPr>
            <b/>
            <sz val="9"/>
            <color indexed="81"/>
            <rFont val="Tahoma"/>
            <family val="2"/>
          </rPr>
          <t>Cem Dener:</t>
        </r>
        <r>
          <rPr>
            <sz val="9"/>
            <color indexed="81"/>
            <rFont val="Tahoma"/>
            <family val="2"/>
          </rPr>
          <t xml:space="preserve">
Not available at this time. New ePayment portal will be developed through new WBG project.</t>
        </r>
      </text>
    </comment>
    <comment ref="JG123" authorId="0" shapeId="0" xr:uid="{D7EF3F2F-456D-47CE-975A-1A0F8C283BA3}">
      <text>
        <r>
          <rPr>
            <b/>
            <sz val="9"/>
            <color indexed="81"/>
            <rFont val="Tahoma"/>
            <family val="2"/>
          </rPr>
          <t>Cem Dener:</t>
        </r>
        <r>
          <rPr>
            <sz val="9"/>
            <color indexed="81"/>
            <rFont val="Tahoma"/>
            <family val="2"/>
          </rPr>
          <t xml:space="preserve">
https://www.presidencia.go.cr/comunicados/2022/05/costa-rica-se-consolida-como-el-primer-pais-en-el-mundo-con-una-vision-de-estado-abierto/
URL inaccessible &gt;
https://gobiernoabierto.go.cr/datosabiertos/</t>
        </r>
      </text>
    </comment>
    <comment ref="KZ123" authorId="0" shapeId="0" xr:uid="{05829564-3FFE-4D99-A004-6DD50280CCCB}">
      <text>
        <r>
          <rPr>
            <b/>
            <sz val="9"/>
            <color indexed="81"/>
            <rFont val="Tahoma"/>
            <family val="2"/>
          </rPr>
          <t>Cem Dener:</t>
        </r>
        <r>
          <rPr>
            <sz val="9"/>
            <color indexed="81"/>
            <rFont val="Tahoma"/>
            <family val="2"/>
          </rPr>
          <t xml:space="preserve">
Ministry of Finance</t>
        </r>
      </text>
    </comment>
    <comment ref="LP123" authorId="0" shapeId="0" xr:uid="{10153084-3A09-43DB-B6CA-E043D0F597FA}">
      <text>
        <r>
          <rPr>
            <b/>
            <sz val="9"/>
            <color indexed="81"/>
            <rFont val="Tahoma"/>
            <family val="2"/>
          </rPr>
          <t>Cem Dener:</t>
        </r>
        <r>
          <rPr>
            <sz val="9"/>
            <color indexed="81"/>
            <rFont val="Tahoma"/>
            <family val="2"/>
          </rPr>
          <t xml:space="preserve">
URL inaccessible &gt;
https://www.micit.go.cr/sites/default/files/estrategia-tdhcrb.pdf  </t>
        </r>
      </text>
    </comment>
    <comment ref="LV123" authorId="0" shapeId="0" xr:uid="{9FF37E31-1D8C-4631-8137-5C347F99FF1A}">
      <text>
        <r>
          <rPr>
            <b/>
            <sz val="9"/>
            <color indexed="81"/>
            <rFont val="Tahoma"/>
            <family val="2"/>
          </rPr>
          <t>Cem Dener:</t>
        </r>
        <r>
          <rPr>
            <sz val="9"/>
            <color indexed="81"/>
            <rFont val="Tahoma"/>
            <family val="2"/>
          </rPr>
          <t xml:space="preserve">
URL inaccessible &gt;
https://www.micit.go.cr/sites/default/files/estrategia-tdhcrb.pdf  </t>
        </r>
      </text>
    </comment>
    <comment ref="OH123" authorId="0" shapeId="0" xr:uid="{B006C8B6-13BA-4C11-BEF8-8F769A35C28D}">
      <text>
        <r>
          <rPr>
            <b/>
            <sz val="9"/>
            <color indexed="81"/>
            <rFont val="Tahoma"/>
            <family val="2"/>
          </rPr>
          <t>Cem Dener:</t>
        </r>
        <r>
          <rPr>
            <sz val="9"/>
            <color indexed="81"/>
            <rFont val="Tahoma"/>
            <family val="2"/>
          </rPr>
          <t xml:space="preserve">
URL inaccessible &gt;
http://www.ceci.go.cr/zf_Web/Index/inicio </t>
        </r>
      </text>
    </comment>
    <comment ref="R124" authorId="0" shapeId="0" xr:uid="{7E900603-9D8F-401D-B3DB-36E2322655B7}">
      <text>
        <r>
          <rPr>
            <b/>
            <sz val="9"/>
            <color indexed="81"/>
            <rFont val="Tahoma"/>
            <family val="2"/>
          </rPr>
          <t>Cem Dener:</t>
        </r>
        <r>
          <rPr>
            <sz val="9"/>
            <color indexed="81"/>
            <rFont val="Tahoma"/>
            <family val="2"/>
          </rPr>
          <t xml:space="preserve">
</t>
        </r>
      </text>
    </comment>
    <comment ref="S124" authorId="0" shapeId="0" xr:uid="{18EA111A-2813-43E9-9037-35992C34C319}">
      <text>
        <r>
          <rPr>
            <b/>
            <sz val="9"/>
            <color indexed="81"/>
            <rFont val="Tahoma"/>
            <family val="2"/>
          </rPr>
          <t>Cem Dener:</t>
        </r>
        <r>
          <rPr>
            <sz val="9"/>
            <color indexed="81"/>
            <rFont val="Tahoma"/>
            <family val="2"/>
          </rPr>
          <t xml:space="preserve">
Multiple EA frameworks have been developed by some of the ministries over the years:
https://www.mep.go.cr/sites/default/files/2022-06/5-modelo-arquitectura.pdf
https://www.sinac.go.cr/ES/transprncia/Tecnologa%20de%20la%20Informacin/Marco%20de%20gesti%C3%B3n%20de%20TI%20(final).pdf
https://www.hacienda.go.cr/docs/Arquitectura_de_Referencia_MH.pdf</t>
        </r>
      </text>
    </comment>
    <comment ref="AD124" authorId="0" shapeId="0" xr:uid="{AAF5FCDD-2FBC-4881-BE8B-4A5070F7D7CA}">
      <text>
        <r>
          <rPr>
            <b/>
            <sz val="9"/>
            <color indexed="81"/>
            <rFont val="Tahoma"/>
            <family val="2"/>
          </rPr>
          <t>Cem Dener:</t>
        </r>
        <r>
          <rPr>
            <sz val="9"/>
            <color indexed="81"/>
            <rFont val="Tahoma"/>
            <family val="2"/>
          </rPr>
          <t xml:space="preserve">
There are sector specific GIFs developed over the years:
https://www.micitt.go.cr/sites/default/files/transparencia/consulta-publica/MICITT-DGDCFD-INF-014-2025%20-Informe%20t%C3%A9cnico%20del%20Modelo%20de%20interoperabilidad%20social-%20%281%29.pdf
https://www.hacienda.go.cr/docs/Estrategia_Implementacion_Interoperabilidad.pdf</t>
        </r>
      </text>
    </comment>
    <comment ref="AP124" authorId="0" shapeId="0" xr:uid="{9D1EBE68-98D5-4EDD-B597-448C9E485A3D}">
      <text>
        <r>
          <rPr>
            <b/>
            <sz val="9"/>
            <color indexed="81"/>
            <rFont val="Tahoma"/>
            <family val="2"/>
          </rPr>
          <t>Cem Dener:</t>
        </r>
        <r>
          <rPr>
            <sz val="9"/>
            <color indexed="81"/>
            <rFont val="Tahoma"/>
            <family val="2"/>
          </rPr>
          <t xml:space="preserve">
https://www.inavirtual.ed.cr/pluginfile.php/2711318/mod_resource/content/1/GUIA%20X-ROAD%20ACT/portadaWeb/index.html</t>
        </r>
      </text>
    </comment>
    <comment ref="BA124" authorId="0" shapeId="0" xr:uid="{570EA2A3-9F9F-43E4-9992-E548AEF33640}">
      <text>
        <r>
          <rPr>
            <b/>
            <sz val="9"/>
            <color indexed="81"/>
            <rFont val="Tahoma"/>
            <family val="2"/>
          </rPr>
          <t>Cem Dener:</t>
        </r>
        <r>
          <rPr>
            <sz val="9"/>
            <color indexed="81"/>
            <rFont val="Tahoma"/>
            <family val="2"/>
          </rPr>
          <t xml:space="preserve">
https://www.hacienda.go.cr/SIGAF.html  https://www.hacienda.go.cr/HaciendaDigital.html 
New FreeBalance system:
https://freebalance.com/es/historia-de-un-cliente/costa-rica/</t>
        </r>
      </text>
    </comment>
    <comment ref="BB124" authorId="0" shapeId="0" xr:uid="{A124258A-7EA0-4013-9226-54BDF6B16C7D}">
      <text>
        <r>
          <rPr>
            <b/>
            <sz val="9"/>
            <color indexed="81"/>
            <rFont val="Tahoma"/>
            <family val="2"/>
          </rPr>
          <t>Cem Dener:</t>
        </r>
        <r>
          <rPr>
            <sz val="9"/>
            <color indexed="81"/>
            <rFont val="Tahoma"/>
            <family val="2"/>
          </rPr>
          <t xml:space="preserve">
New FreeBalance is expected to be launched in 2026</t>
        </r>
      </text>
    </comment>
    <comment ref="BX124" authorId="0" shapeId="0" xr:uid="{7705C850-64B4-4629-99CC-13B378A39F09}">
      <text>
        <r>
          <rPr>
            <b/>
            <sz val="9"/>
            <color indexed="81"/>
            <rFont val="Tahoma"/>
            <family val="2"/>
          </rPr>
          <t>Cem Dener:</t>
        </r>
        <r>
          <rPr>
            <sz val="9"/>
            <color indexed="81"/>
            <rFont val="Tahoma"/>
            <family val="2"/>
          </rPr>
          <t xml:space="preserve">
Complementary doc provided</t>
        </r>
      </text>
    </comment>
    <comment ref="CC124" authorId="0" shapeId="0" xr:uid="{6580839B-3B9F-41DA-A745-5F8C1B64E839}">
      <text>
        <r>
          <rPr>
            <b/>
            <sz val="9"/>
            <color indexed="81"/>
            <rFont val="Tahoma"/>
            <family val="2"/>
          </rPr>
          <t>Cem Dener:</t>
        </r>
        <r>
          <rPr>
            <sz val="9"/>
            <color indexed="81"/>
            <rFont val="Tahoma"/>
            <family val="2"/>
          </rPr>
          <t xml:space="preserve">
A new system is being developed:
https://www.hacienda.go.cr/docs/GeneralidadesDeTRIBU-CR.pdf</t>
        </r>
      </text>
    </comment>
    <comment ref="CN124" authorId="0" shapeId="0" xr:uid="{498A82B2-1736-4739-A73F-9B6B1B34F0BC}">
      <text>
        <r>
          <rPr>
            <b/>
            <sz val="9"/>
            <color indexed="81"/>
            <rFont val="Tahoma"/>
            <family val="2"/>
          </rPr>
          <t>Cem Dener:</t>
        </r>
        <r>
          <rPr>
            <sz val="9"/>
            <color indexed="81"/>
            <rFont val="Tahoma"/>
            <family val="2"/>
          </rPr>
          <t xml:space="preserve">
https://aduanafacil.hacienda.go.cr/aduanafacil/ </t>
        </r>
      </text>
    </comment>
    <comment ref="DI124" authorId="0" shapeId="0" xr:uid="{936E2635-4C3C-4FB9-8D0F-DD460BEEE34F}">
      <text>
        <r>
          <rPr>
            <b/>
            <sz val="9"/>
            <color indexed="81"/>
            <rFont val="Tahoma"/>
            <family val="2"/>
          </rPr>
          <t>Cem Dener:</t>
        </r>
        <r>
          <rPr>
            <sz val="9"/>
            <color indexed="81"/>
            <rFont val="Tahoma"/>
            <family val="2"/>
          </rPr>
          <t xml:space="preserve">
Multiple systems:
SIRH - Sistema Integrado de Recursos Humanos / Sistema de Administración Financiera y Control Interno (SAF) / SAP / Sistema de Planilla del Ministerio de Hacienda / Sistema de Planillas Electrónicas (ePlanilla) / Sistema de Nómina de la CCSS</t>
        </r>
      </text>
    </comment>
    <comment ref="EC124" authorId="0" shapeId="0" xr:uid="{AD830B67-EF46-4CD6-90DF-B09F9D9728F6}">
      <text>
        <r>
          <rPr>
            <b/>
            <sz val="9"/>
            <color indexed="81"/>
            <rFont val="Tahoma"/>
            <family val="2"/>
          </rPr>
          <t>Cem Dener:</t>
        </r>
        <r>
          <rPr>
            <sz val="9"/>
            <color indexed="81"/>
            <rFont val="Tahoma"/>
            <family val="2"/>
          </rPr>
          <t xml:space="preserve">
100% de los beneficiarios del Régimen No Contributivo (RNC)</t>
        </r>
      </text>
    </comment>
    <comment ref="GI124" authorId="0" shapeId="0" xr:uid="{5FC13666-9A97-493C-9F39-9A4B93785799}">
      <text>
        <r>
          <rPr>
            <b/>
            <sz val="9"/>
            <color indexed="81"/>
            <rFont val="Tahoma"/>
            <family val="2"/>
          </rPr>
          <t>Cem Dener:</t>
        </r>
        <r>
          <rPr>
            <sz val="9"/>
            <color indexed="81"/>
            <rFont val="Tahoma"/>
            <family val="2"/>
          </rPr>
          <t xml:space="preserve">
https://www.tramiteya.go.cr/</t>
        </r>
      </text>
    </comment>
    <comment ref="JQ124" authorId="0" shapeId="0" xr:uid="{FD9C014B-231A-48B4-ABCC-C8D0A8E55CAD}">
      <text>
        <r>
          <rPr>
            <b/>
            <sz val="9"/>
            <color indexed="81"/>
            <rFont val="Tahoma"/>
            <family val="2"/>
          </rPr>
          <t>Cem Dener:</t>
        </r>
        <r>
          <rPr>
            <sz val="9"/>
            <color indexed="81"/>
            <rFont val="Tahoma"/>
            <family val="2"/>
          </rPr>
          <t xml:space="preserve">
'https://participacionciudadana.poder-judicial.go.cr/index.php/conozcanos/participacion-ciudadana   https://agora.picapp.org/   https://www.ifam.go.cr/FrontEnd/nuestrosservicios/innovacion_desarrollo   https://www.cgr.go.cr/01-cgr-transp/part-ciud/part-ciud.html   https://www.inder.go.cr/transparencia/participacion_ciudadana.aspx</t>
        </r>
      </text>
    </comment>
    <comment ref="KX124" authorId="0" shapeId="0" xr:uid="{8BCB11BC-5938-45ED-A674-5D62F332E5DF}">
      <text>
        <r>
          <rPr>
            <b/>
            <sz val="9"/>
            <color indexed="81"/>
            <rFont val="Tahoma"/>
            <family val="2"/>
          </rPr>
          <t>Cem Dener:</t>
        </r>
        <r>
          <rPr>
            <sz val="9"/>
            <color indexed="81"/>
            <rFont val="Tahoma"/>
            <family val="2"/>
          </rPr>
          <t xml:space="preserve">
Complementary info/doc provided</t>
        </r>
      </text>
    </comment>
    <comment ref="NI124" authorId="0" shapeId="0" xr:uid="{5BDA5E33-7F16-4772-85C5-6FEB50FDF8A8}">
      <text>
        <r>
          <rPr>
            <b/>
            <sz val="9"/>
            <color indexed="81"/>
            <rFont val="Tahoma"/>
            <family val="2"/>
          </rPr>
          <t>Cem Dener:</t>
        </r>
        <r>
          <rPr>
            <sz val="9"/>
            <color indexed="81"/>
            <rFont val="Tahoma"/>
            <family val="2"/>
          </rPr>
          <t xml:space="preserve">
https://www.mifirmadigital.go.cr/ https://www.bccr.fi.cr/marco-legal/DocReglamento/Reglamento_Firma_Digital_Ley_No8454.pdf</t>
        </r>
      </text>
    </comment>
    <comment ref="NP124" authorId="0" shapeId="0" xr:uid="{B08C09B8-5182-4EA3-89B7-E91DD1489DDA}">
      <text>
        <r>
          <rPr>
            <b/>
            <sz val="9"/>
            <color indexed="81"/>
            <rFont val="Tahoma"/>
            <family val="2"/>
          </rPr>
          <t>Cem Dener:</t>
        </r>
        <r>
          <rPr>
            <sz val="9"/>
            <color indexed="81"/>
            <rFont val="Tahoma"/>
            <family val="2"/>
          </rPr>
          <t xml:space="preserve">
Complementary docs and links provided.
Usage Metrics
• Certificates Issued: According to data from the Central Bank of Costa Rica (BCCR), more than 84,000 digital certificates were issued in 2023, demonstrating significant growth in the adoption of this technology. JBS Informativo
• Public Institutions: More than 60 government entities use certified digital signatures, allowing citizens to access more than 100 procedures and services through this tool. Camtic
________________________________________
Current Regulations
• Law No. 8454: Establishes the legal framework for the use of certificates, digital signatures, and electronic documents, granting them legal validity equivalent to handwritten signatures.
• Regulations to Law No. 8454: Details the provisions for the implementation and use of digital signatures in the country. Central Bank of Costa Rica
• Institutional Policies: Entities such as the Attorney General's Office have developed internal policies that regulate the use of digital signatures among their employees. pgr.go.cr
________________________________________
Performance and Progress Reports
• Public Key Infrastructure (PKI): Costa Rica has developed an infrastructure that guarantees the security and authenticity of electronic transactions through digital signatures.
• Widespread Adoption in the Public Sector: Strategies have been implemented to promote the use of digital signatures in government institutions, improving efficiency and reducing paper usage.</t>
        </r>
      </text>
    </comment>
    <comment ref="NZ124" authorId="0" shapeId="0" xr:uid="{EBEF7D69-ABB8-4D43-AD9C-3BFDA2692E9B}">
      <text>
        <r>
          <rPr>
            <b/>
            <sz val="9"/>
            <color indexed="81"/>
            <rFont val="Tahoma"/>
            <family val="2"/>
          </rPr>
          <t>Cem Dener:</t>
        </r>
        <r>
          <rPr>
            <sz val="9"/>
            <color indexed="81"/>
            <rFont val="Tahoma"/>
            <family val="2"/>
          </rPr>
          <t xml:space="preserve">
Complementary doc provided</t>
        </r>
      </text>
    </comment>
    <comment ref="DJ127" authorId="0" shapeId="0" xr:uid="{6CA7CEBE-81A5-4E94-9D79-598BD7B89EAD}">
      <text>
        <r>
          <rPr>
            <b/>
            <sz val="9"/>
            <color indexed="81"/>
            <rFont val="Tahoma"/>
            <family val="2"/>
          </rPr>
          <t>Cem Dener:</t>
        </r>
        <r>
          <rPr>
            <sz val="9"/>
            <color indexed="81"/>
            <rFont val="Tahoma"/>
            <family val="2"/>
          </rPr>
          <t xml:space="preserve">
https://solde.dgbf.ci.8443/bulletin-solde/faces/public/pages/register.xhtmlfaces/public/pages/register.xhtml    </t>
        </r>
      </text>
    </comment>
    <comment ref="JM127" authorId="0" shapeId="0" xr:uid="{957A2FAD-EE26-4197-B946-126C7A1C7F9F}">
      <text>
        <r>
          <rPr>
            <b/>
            <sz val="9"/>
            <color indexed="81"/>
            <rFont val="Tahoma"/>
            <family val="2"/>
          </rPr>
          <t>Cem Dener:</t>
        </r>
        <r>
          <rPr>
            <sz val="9"/>
            <color indexed="81"/>
            <rFont val="Tahoma"/>
            <family val="2"/>
          </rPr>
          <t xml:space="preserve">
https://share.google/pBjmsBebkqJVxWr6D</t>
        </r>
      </text>
    </comment>
    <comment ref="MY127" authorId="0" shapeId="0" xr:uid="{24E7A795-2433-4A48-B141-0CC9E894BDA9}">
      <text>
        <r>
          <rPr>
            <b/>
            <sz val="9"/>
            <color indexed="81"/>
            <rFont val="Tahoma"/>
            <family val="2"/>
          </rPr>
          <t>Cem Dener:</t>
        </r>
        <r>
          <rPr>
            <sz val="9"/>
            <color indexed="81"/>
            <rFont val="Tahoma"/>
            <family val="2"/>
          </rPr>
          <t xml:space="preserve">
https://www.artci.ci/images/stories/pdf/rapport_activite/ARTCI%20RAPPORT%20ACTIVITES%202023.pdf</t>
        </r>
      </text>
    </comment>
    <comment ref="NI127" authorId="0" shapeId="0" xr:uid="{7CE6094E-D505-4F54-A16D-0E72EC0561F8}">
      <text>
        <r>
          <rPr>
            <b/>
            <sz val="9"/>
            <color indexed="81"/>
            <rFont val="Tahoma"/>
            <family val="2"/>
          </rPr>
          <t>Cem Dener:</t>
        </r>
        <r>
          <rPr>
            <sz val="9"/>
            <color indexed="81"/>
            <rFont val="Tahoma"/>
            <family val="2"/>
          </rPr>
          <t xml:space="preserve">
https://www.artci.ci/images/stories/pdf/decrets/decret_2014_106.pdf?utm_source=chatgpt.com</t>
        </r>
      </text>
    </comment>
    <comment ref="F129" authorId="0" shapeId="0" xr:uid="{C32A529E-F067-4A54-96BD-67CBB2747BB4}">
      <text>
        <r>
          <rPr>
            <b/>
            <sz val="9"/>
            <color indexed="81"/>
            <rFont val="Tahoma"/>
            <family val="2"/>
          </rPr>
          <t>Cem Dener:</t>
        </r>
        <r>
          <rPr>
            <sz val="9"/>
            <color indexed="81"/>
            <rFont val="Tahoma"/>
            <family val="2"/>
          </rPr>
          <t xml:space="preserve">
https://wiki.cdu.gov.hr/login</t>
        </r>
      </text>
    </comment>
    <comment ref="FF129" authorId="0" shapeId="0" xr:uid="{0F8B39B0-6800-4E80-92BA-DB42DCD89062}">
      <text>
        <r>
          <rPr>
            <b/>
            <sz val="9"/>
            <color indexed="81"/>
            <rFont val="Tahoma"/>
            <family val="2"/>
          </rPr>
          <t>Cem Dener:</t>
        </r>
        <r>
          <rPr>
            <sz val="9"/>
            <color indexed="81"/>
            <rFont val="Tahoma"/>
            <family val="2"/>
          </rPr>
          <t xml:space="preserve">
URL inaccessible &gt; 
http://investcroatia.gov.hr/en/ecatalog/
Alternative link suggested</t>
        </r>
      </text>
    </comment>
    <comment ref="GS129" authorId="0" shapeId="0" xr:uid="{52FF10D6-4935-4D72-B430-73075468F73C}">
      <text>
        <r>
          <rPr>
            <b/>
            <sz val="9"/>
            <color indexed="81"/>
            <rFont val="Tahoma"/>
            <family val="2"/>
          </rPr>
          <t>Cem Dener:</t>
        </r>
        <r>
          <rPr>
            <sz val="9"/>
            <color indexed="81"/>
            <rFont val="Tahoma"/>
            <family val="2"/>
          </rPr>
          <t xml:space="preserve">
https://play.google.com/store/apps/details?id=hr.apisit.ispu.mporezna</t>
        </r>
      </text>
    </comment>
    <comment ref="IB129" authorId="0" shapeId="0" xr:uid="{09A1177D-28F0-426C-ACD7-4D3158D0A1A2}">
      <text>
        <r>
          <rPr>
            <b/>
            <sz val="9"/>
            <color indexed="81"/>
            <rFont val="Tahoma"/>
            <family val="2"/>
          </rPr>
          <t>Cem Dener:</t>
        </r>
        <r>
          <rPr>
            <sz val="9"/>
            <color indexed="81"/>
            <rFont val="Tahoma"/>
            <family val="2"/>
          </rPr>
          <t xml:space="preserve">
https://ena.regos.hr/javno/index https://www2.regos.hr/regos </t>
        </r>
      </text>
    </comment>
    <comment ref="NP129" authorId="0" shapeId="0" xr:uid="{1D4A51D0-7231-4EBC-AD13-06EB3E5DD96B}">
      <text>
        <r>
          <rPr>
            <b/>
            <sz val="9"/>
            <color indexed="81"/>
            <rFont val="Tahoma"/>
            <family val="2"/>
          </rPr>
          <t>Cem Dener:</t>
        </r>
        <r>
          <rPr>
            <sz val="9"/>
            <color indexed="81"/>
            <rFont val="Tahoma"/>
            <family val="2"/>
          </rPr>
          <t xml:space="preserve">
https://www.fina.hr/finadigicert</t>
        </r>
      </text>
    </comment>
    <comment ref="OS129" authorId="0" shapeId="0" xr:uid="{02DB0B6D-2312-4D56-8FA3-86FA4E4FC544}">
      <text>
        <r>
          <rPr>
            <b/>
            <sz val="9"/>
            <color indexed="81"/>
            <rFont val="Tahoma"/>
            <family val="2"/>
          </rPr>
          <t>Cem Dener:</t>
        </r>
        <r>
          <rPr>
            <sz val="9"/>
            <color indexed="81"/>
            <rFont val="Tahoma"/>
            <family val="2"/>
          </rPr>
          <t xml:space="preserve">
https://mingor.gov.hr/</t>
        </r>
      </text>
    </comment>
    <comment ref="PC129" authorId="0" shapeId="0" xr:uid="{452FF89B-DA0E-434F-9F65-2C1A55C90249}">
      <text>
        <r>
          <rPr>
            <b/>
            <sz val="9"/>
            <color indexed="81"/>
            <rFont val="Tahoma"/>
            <family val="2"/>
          </rPr>
          <t>Cem Dener:</t>
        </r>
        <r>
          <rPr>
            <sz val="9"/>
            <color indexed="81"/>
            <rFont val="Tahoma"/>
            <family val="2"/>
          </rPr>
          <t xml:space="preserve">
https://hrvatska2030.hr/</t>
        </r>
      </text>
    </comment>
    <comment ref="AB132" authorId="2" shapeId="0" xr:uid="{89B9D721-41DD-4A67-955C-BEA390E87C0E}">
      <text>
        <r>
          <rPr>
            <b/>
            <sz val="9"/>
            <color indexed="81"/>
            <rFont val="Tahoma"/>
            <family val="2"/>
          </rPr>
          <t>Gustavo Alonso Zanabria Gainza:</t>
        </r>
        <r>
          <rPr>
            <sz val="9"/>
            <color indexed="81"/>
            <rFont val="Tahoma"/>
            <family val="2"/>
          </rPr>
          <t xml:space="preserve">
Source: 
https://redib.org/Record/oai_articulo3377748-ideas-iniciales-del-esquema-nacional-de-interoperabilidad-para-el-gobierno-electr%C3%B3nico-en-cuba-initial-ideas-national-interoperability-scheme-electronic-government-cuba</t>
        </r>
      </text>
    </comment>
    <comment ref="CC132" authorId="2" shapeId="0" xr:uid="{145416BD-B455-4E02-8574-400199A6C789}">
      <text>
        <r>
          <rPr>
            <b/>
            <sz val="9"/>
            <color indexed="81"/>
            <rFont val="Tahoma"/>
            <family val="2"/>
          </rPr>
          <t>Gustavo Alonso Zanabria Gainza:</t>
        </r>
        <r>
          <rPr>
            <sz val="9"/>
            <color indexed="81"/>
            <rFont val="Tahoma"/>
            <family val="2"/>
          </rPr>
          <t>a click on the upper right corner allows access to the tax porta</t>
        </r>
        <r>
          <rPr>
            <b/>
            <sz val="9"/>
            <color indexed="81"/>
            <rFont val="Tahoma"/>
            <family val="2"/>
          </rPr>
          <t>l</t>
        </r>
      </text>
    </comment>
    <comment ref="CF132" authorId="2" shapeId="0" xr:uid="{84B26D9C-3903-46AB-AE81-346E470BCCB2}">
      <text>
        <r>
          <rPr>
            <b/>
            <sz val="9"/>
            <color indexed="81"/>
            <rFont val="Tahoma"/>
            <family val="2"/>
          </rPr>
          <t>Gustavo Alonso Zanabria Gainza:</t>
        </r>
        <r>
          <rPr>
            <sz val="9"/>
            <color indexed="81"/>
            <rFont val="Tahoma"/>
            <family val="2"/>
          </rPr>
          <t xml:space="preserve">
source: https://asip.org.ar/el-sistema-de-administracion-financiera-cubano-situacion-actual-y-perspectivas/</t>
        </r>
      </text>
    </comment>
    <comment ref="CJ132" authorId="2" shapeId="0" xr:uid="{4F83E667-1ABF-478A-B4FF-4B5C82B3E6F0}">
      <text>
        <r>
          <rPr>
            <b/>
            <sz val="9"/>
            <color indexed="81"/>
            <rFont val="Tahoma"/>
            <family val="2"/>
          </rPr>
          <t>Gustavo Alonso Zanabria Gainza:</t>
        </r>
        <r>
          <rPr>
            <sz val="9"/>
            <color indexed="81"/>
            <rFont val="Tahoma"/>
            <family val="2"/>
          </rPr>
          <t xml:space="preserve">
The system has migrated to a trade Single window. Currently, it is a pilot mode. 
https://www.mincex.gob.cu/es/Noticia/Ventanilla_Unica_de_Comercio_Exterior_de_Cuba_inicia_tramites/</t>
        </r>
      </text>
    </comment>
    <comment ref="CM132" authorId="2" shapeId="0" xr:uid="{D38B8EC6-461E-40C7-8806-D85B2B3F23B9}">
      <text>
        <r>
          <rPr>
            <b/>
            <sz val="9"/>
            <color indexed="81"/>
            <rFont val="Tahoma"/>
            <family val="2"/>
          </rPr>
          <t>Gustavo Alonso Zanabria Gainza:</t>
        </r>
        <r>
          <rPr>
            <sz val="9"/>
            <color indexed="81"/>
            <rFont val="Tahoma"/>
            <family val="2"/>
          </rPr>
          <t xml:space="preserve">
Customs operations have moved to Trade Single Window. Currently, they are still pilot mode.
</t>
        </r>
      </text>
    </comment>
    <comment ref="CV132" authorId="2" shapeId="0" xr:uid="{D4E4BE11-41AB-4DF1-81D2-F17F273E32B2}">
      <text>
        <r>
          <rPr>
            <b/>
            <sz val="9"/>
            <color indexed="81"/>
            <rFont val="Tahoma"/>
            <family val="2"/>
          </rPr>
          <t>Gustavo Alonso Zanabria Gainza:</t>
        </r>
        <r>
          <rPr>
            <sz val="9"/>
            <color indexed="81"/>
            <rFont val="Tahoma"/>
            <family val="2"/>
          </rPr>
          <t xml:space="preserve">
Source:
http://www.cubadebate.cu/noticias/2022/04/19/sigerh-sistema-informatico-para-la-gestion-de-los-recursos-humanos-en-cuba/</t>
        </r>
      </text>
    </comment>
    <comment ref="EW132" authorId="2" shapeId="0" xr:uid="{31505A4E-CDA6-4685-BDCA-218C9556C552}">
      <text>
        <r>
          <rPr>
            <b/>
            <sz val="9"/>
            <color indexed="81"/>
            <rFont val="Tahoma"/>
            <family val="2"/>
          </rPr>
          <t>Gustavo Alonso Zanabria Gainza:</t>
        </r>
        <r>
          <rPr>
            <sz val="9"/>
            <color indexed="81"/>
            <rFont val="Tahoma"/>
            <family val="2"/>
          </rPr>
          <t xml:space="preserve">
The previous link it was not refereing to Debt Management System in Cuba</t>
        </r>
      </text>
    </comment>
    <comment ref="HJ132" authorId="2" shapeId="0" xr:uid="{3B884277-F0EC-4B0D-9D26-337F761DA9FA}">
      <text>
        <r>
          <rPr>
            <b/>
            <sz val="9"/>
            <color indexed="81"/>
            <rFont val="Tahoma"/>
            <family val="2"/>
          </rPr>
          <t>Gustavo Alonso Zanabria Gainza:</t>
        </r>
        <r>
          <rPr>
            <sz val="9"/>
            <color indexed="81"/>
            <rFont val="Tahoma"/>
            <family val="2"/>
          </rPr>
          <t xml:space="preserve">
Transfermobil is a mobile application supporting the payment of some taxes, oil purchase and other public services. </t>
        </r>
      </text>
    </comment>
    <comment ref="HR132" authorId="2" shapeId="0" xr:uid="{1A5B6FF1-288B-4CD5-AB65-1932645DAB73}">
      <text>
        <r>
          <rPr>
            <b/>
            <sz val="9"/>
            <color indexed="81"/>
            <rFont val="Tahoma"/>
            <family val="2"/>
          </rPr>
          <t>Gustavo Alonso Zanabria Gainza:</t>
        </r>
        <r>
          <rPr>
            <sz val="9"/>
            <color indexed="81"/>
            <rFont val="Tahoma"/>
            <family val="2"/>
          </rPr>
          <t xml:space="preserve">
Trade Single Window is in pilot mode. Currently, declarations are online</t>
        </r>
      </text>
    </comment>
    <comment ref="MM132" authorId="2" shapeId="0" xr:uid="{1419D4F1-AF84-4089-8192-C3F901C96480}">
      <text>
        <r>
          <rPr>
            <b/>
            <sz val="9"/>
            <color indexed="81"/>
            <rFont val="Tahoma"/>
            <family val="2"/>
          </rPr>
          <t>Gustavo Alonso Zanabria Gainza:</t>
        </r>
        <r>
          <rPr>
            <sz val="9"/>
            <color indexed="81"/>
            <rFont val="Tahoma"/>
            <family val="2"/>
          </rPr>
          <t xml:space="preserve">
The new law has been approved in May 2022.</t>
        </r>
      </text>
    </comment>
    <comment ref="NU132" authorId="2" shapeId="0" xr:uid="{9184C5B9-D774-4DBC-8AFB-E2D0B2BAD48A}">
      <text>
        <r>
          <rPr>
            <b/>
            <sz val="9"/>
            <color indexed="81"/>
            <rFont val="Tahoma"/>
            <family val="2"/>
          </rPr>
          <t>Gustavo Alonso Zanabria Gainza:</t>
        </r>
        <r>
          <rPr>
            <sz val="9"/>
            <color indexed="81"/>
            <rFont val="Tahoma"/>
            <family val="2"/>
          </rPr>
          <t xml:space="preserve">
The previous link was not clear</t>
        </r>
      </text>
    </comment>
    <comment ref="IK133" authorId="0" shapeId="0" xr:uid="{A868135D-EDD2-4296-9DE0-48B6F9308BA2}">
      <text>
        <r>
          <rPr>
            <b/>
            <sz val="9"/>
            <color indexed="81"/>
            <rFont val="Tahoma"/>
            <family val="2"/>
          </rPr>
          <t>Cem Dener:</t>
        </r>
        <r>
          <rPr>
            <sz val="9"/>
            <color indexed="81"/>
            <rFont val="Tahoma"/>
            <family val="2"/>
          </rPr>
          <t xml:space="preserve">
There is a mobile app for job search and application: https://www.apklis.cu/application/com.example.trabajarencuba.trabajarencuba</t>
        </r>
      </text>
    </comment>
    <comment ref="BX135" authorId="0" shapeId="0" xr:uid="{9E75422E-430F-402E-861F-52B63FD5C2CF}">
      <text>
        <r>
          <rPr>
            <b/>
            <sz val="9"/>
            <color indexed="81"/>
            <rFont val="Tahoma"/>
            <family val="2"/>
          </rPr>
          <t>Cem Dener:</t>
        </r>
        <r>
          <rPr>
            <sz val="9"/>
            <color indexed="81"/>
            <rFont val="Tahoma"/>
            <family val="2"/>
          </rPr>
          <t xml:space="preserve">
tobe provided</t>
        </r>
      </text>
    </comment>
    <comment ref="CX135" authorId="0" shapeId="0" xr:uid="{07D7BFD8-8440-4EE3-9AA8-6F2E3EB51F50}">
      <text>
        <r>
          <rPr>
            <b/>
            <sz val="9"/>
            <color indexed="81"/>
            <rFont val="Tahoma"/>
            <family val="2"/>
          </rPr>
          <t>Cem Dener:</t>
        </r>
        <r>
          <rPr>
            <sz val="9"/>
            <color indexed="81"/>
            <rFont val="Tahoma"/>
            <family val="2"/>
          </rPr>
          <t xml:space="preserve">
Under development</t>
        </r>
      </text>
    </comment>
    <comment ref="DP135" authorId="0" shapeId="0" xr:uid="{552DA959-3BA6-4901-A042-CD70224F94EB}">
      <text>
        <r>
          <rPr>
            <b/>
            <sz val="9"/>
            <color indexed="81"/>
            <rFont val="Tahoma"/>
            <family val="2"/>
          </rPr>
          <t>Cem Dener:</t>
        </r>
        <r>
          <rPr>
            <sz val="9"/>
            <color indexed="81"/>
            <rFont val="Tahoma"/>
            <family val="2"/>
          </rPr>
          <t xml:space="preserve">
To be provided</t>
        </r>
      </text>
    </comment>
    <comment ref="FX135" authorId="0" shapeId="0" xr:uid="{DC49DA3C-C7C1-4F3F-A4C3-057F6E27797A}">
      <text>
        <r>
          <rPr>
            <b/>
            <sz val="9"/>
            <color indexed="81"/>
            <rFont val="Tahoma"/>
            <family val="2"/>
          </rPr>
          <t>Cem Dener:</t>
        </r>
        <r>
          <rPr>
            <sz val="9"/>
            <color indexed="81"/>
            <rFont val="Tahoma"/>
            <family val="2"/>
          </rPr>
          <t xml:space="preserve">
Blockchain Strategy https://tinyurl.com/mrxx6jnj AI Strategy https://tinyurl.com/4344sx76 Digital Strategy 2020-2025 https://tinyurl.com/2p893jtp</t>
        </r>
      </text>
    </comment>
    <comment ref="GB135" authorId="0" shapeId="0" xr:uid="{60A91590-FDD5-49C7-998A-1E947A0581DE}">
      <text>
        <r>
          <rPr>
            <b/>
            <sz val="9"/>
            <color indexed="81"/>
            <rFont val="Tahoma"/>
            <family val="2"/>
          </rPr>
          <t>Cem Dener:</t>
        </r>
        <r>
          <rPr>
            <sz val="9"/>
            <color indexed="81"/>
            <rFont val="Tahoma"/>
            <family val="2"/>
          </rPr>
          <t xml:space="preserve">
Deputy Ministry of Research, Innovation and Digital Policy</t>
        </r>
      </text>
    </comment>
    <comment ref="KX135" authorId="0" shapeId="0" xr:uid="{BCC1D041-8211-4F9D-9816-5C5CE1AEED74}">
      <text>
        <r>
          <rPr>
            <b/>
            <sz val="9"/>
            <color indexed="81"/>
            <rFont val="Tahoma"/>
            <family val="2"/>
          </rPr>
          <t>Cem Dener:</t>
        </r>
        <r>
          <rPr>
            <sz val="9"/>
            <color indexed="81"/>
            <rFont val="Tahoma"/>
            <family val="2"/>
          </rPr>
          <t xml:space="preserve">
Deputy Ministry of Research, Innovation and Digital Policy
</t>
        </r>
      </text>
    </comment>
    <comment ref="KZ135" authorId="0" shapeId="0" xr:uid="{D9DB5578-08D2-450F-A544-39F91CA4B44E}">
      <text>
        <r>
          <rPr>
            <b/>
            <sz val="9"/>
            <color indexed="81"/>
            <rFont val="Tahoma"/>
            <family val="2"/>
          </rPr>
          <t>Cem Dener:</t>
        </r>
        <r>
          <rPr>
            <sz val="9"/>
            <color indexed="81"/>
            <rFont val="Tahoma"/>
            <family val="2"/>
          </rPr>
          <t xml:space="preserve">
Deputy Ministry of Research, Innovation and Digital Policy
</t>
        </r>
      </text>
    </comment>
    <comment ref="LC135" authorId="0" shapeId="0" xr:uid="{1B715454-6DB1-4869-AFF1-7F19C0B1D2A7}">
      <text>
        <r>
          <rPr>
            <b/>
            <sz val="9"/>
            <color indexed="81"/>
            <rFont val="Tahoma"/>
            <family val="2"/>
          </rPr>
          <t>Cem Dener:</t>
        </r>
        <r>
          <rPr>
            <sz val="9"/>
            <color indexed="81"/>
            <rFont val="Tahoma"/>
            <family val="2"/>
          </rPr>
          <t xml:space="preserve">
Annual Report of DMRID </t>
        </r>
      </text>
    </comment>
    <comment ref="LF135" authorId="0" shapeId="0" xr:uid="{59EFBEB2-5727-4A00-9A75-F2FACE6C6E25}">
      <text>
        <r>
          <rPr>
            <b/>
            <sz val="9"/>
            <color indexed="81"/>
            <rFont val="Tahoma"/>
            <family val="2"/>
          </rPr>
          <t>Cem Dener:</t>
        </r>
        <r>
          <rPr>
            <sz val="9"/>
            <color indexed="81"/>
            <rFont val="Tahoma"/>
            <family val="2"/>
          </rPr>
          <t xml:space="preserve">
Deputy Ministry of Research, Innovation and Digital Policy
</t>
        </r>
      </text>
    </comment>
    <comment ref="LK135" authorId="0" shapeId="0" xr:uid="{9D69E0A4-E3EB-499E-8D75-0E5A03E6515F}">
      <text>
        <r>
          <rPr>
            <b/>
            <sz val="9"/>
            <color indexed="81"/>
            <rFont val="Tahoma"/>
            <family val="2"/>
          </rPr>
          <t>Cem Dener:</t>
        </r>
        <r>
          <rPr>
            <sz val="9"/>
            <color indexed="81"/>
            <rFont val="Tahoma"/>
            <family val="2"/>
          </rPr>
          <t xml:space="preserve">
Under development</t>
        </r>
      </text>
    </comment>
    <comment ref="ME135" authorId="0" shapeId="0" xr:uid="{2067DF83-7E7F-4C6F-87E2-9D87ADA265CB}">
      <text>
        <r>
          <rPr>
            <b/>
            <sz val="9"/>
            <color indexed="81"/>
            <rFont val="Tahoma"/>
            <family val="2"/>
          </rPr>
          <t>Cem Dener:</t>
        </r>
        <r>
          <rPr>
            <sz val="9"/>
            <color indexed="81"/>
            <rFont val="Tahoma"/>
            <family val="2"/>
          </rPr>
          <t xml:space="preserve">
URL inaccessible &gt; 
https://dmrid.gov.cy </t>
        </r>
      </text>
    </comment>
    <comment ref="F138" authorId="0" shapeId="0" xr:uid="{41A541B6-4CDE-4FAA-A32D-C5B43E01233E}">
      <text>
        <r>
          <rPr>
            <b/>
            <sz val="9"/>
            <color indexed="81"/>
            <rFont val="Tahoma"/>
            <family val="2"/>
          </rPr>
          <t>Cem Dener:</t>
        </r>
        <r>
          <rPr>
            <sz val="9"/>
            <color indexed="81"/>
            <rFont val="Tahoma"/>
            <family val="2"/>
          </rPr>
          <t xml:space="preserve">
https://www.databaze-strategie.cz/cz/mv/strategie/strategicky-ramec-narodniho-cloud-computingu-egovernment-cloud-cr;       https://archi.gov.cz/nap:egovernment_cloud</t>
        </r>
      </text>
    </comment>
    <comment ref="BA138" authorId="0" shapeId="0" xr:uid="{B92137DE-ACF6-4D32-86B5-23DF4A45F1AD}">
      <text>
        <r>
          <rPr>
            <b/>
            <sz val="9"/>
            <color indexed="81"/>
            <rFont val="Tahoma"/>
            <family val="2"/>
          </rPr>
          <t>Cem Dener:</t>
        </r>
        <r>
          <rPr>
            <sz val="9"/>
            <color indexed="81"/>
            <rFont val="Tahoma"/>
            <family val="2"/>
          </rPr>
          <t xml:space="preserve">
Public information: https://www.statnipokladna.cz/
Public data:  https://monitor.statnipokladna.cz/</t>
        </r>
      </text>
    </comment>
    <comment ref="BM138" authorId="0" shapeId="0" xr:uid="{A9A67AEF-DA90-4CB2-BFF0-17CC3EC34209}">
      <text>
        <r>
          <rPr>
            <b/>
            <sz val="9"/>
            <color indexed="81"/>
            <rFont val="Tahoma"/>
            <family val="2"/>
          </rPr>
          <t>Cem Dener:</t>
        </r>
        <r>
          <rPr>
            <sz val="9"/>
            <color indexed="81"/>
            <rFont val="Tahoma"/>
            <family val="2"/>
          </rPr>
          <t xml:space="preserve">
https://www.statnipokladna.cz/</t>
        </r>
      </text>
    </comment>
    <comment ref="BX138" authorId="0" shapeId="0" xr:uid="{76D2A762-786B-4573-893B-6D69A27D60CC}">
      <text>
        <r>
          <rPr>
            <b/>
            <sz val="9"/>
            <color indexed="81"/>
            <rFont val="Tahoma"/>
            <family val="2"/>
          </rPr>
          <t>Cem Dener:</t>
        </r>
        <r>
          <rPr>
            <sz val="9"/>
            <color indexed="81"/>
            <rFont val="Tahoma"/>
            <family val="2"/>
          </rPr>
          <t xml:space="preserve">
https://www.statnipokladna.cz/
https://monitor.statnipokladna.cz/</t>
        </r>
      </text>
    </comment>
    <comment ref="EI138" authorId="0" shapeId="0" xr:uid="{CA80705C-DF7B-44EC-B606-596293DBE227}">
      <text>
        <r>
          <rPr>
            <b/>
            <sz val="9"/>
            <color indexed="81"/>
            <rFont val="Tahoma"/>
            <family val="2"/>
          </rPr>
          <t>Cem Dener:</t>
        </r>
        <r>
          <rPr>
            <sz val="9"/>
            <color indexed="81"/>
            <rFont val="Tahoma"/>
            <family val="2"/>
          </rPr>
          <t xml:space="preserve">
https://www.cssz.cz/web/cz/definice-e-podani-eldp ;  https://eportal.cssz.cz/web/portal/-/tiskopisy/eldp-2012 ; https://www.cssz.cz/documents/20143/199281/B2B_provozni_rad_informacniho_a_komunikacniho_rozhrani_ceske_spravy_socialniho_zabezpeceni_pro_komun.pdf/3d28f94f-4f50-1288-e8c7-5bb4d1c27f05</t>
        </r>
      </text>
    </comment>
    <comment ref="GF138" authorId="0" shapeId="0" xr:uid="{62226E71-12C5-4137-B67A-89870CAC835E}">
      <text>
        <r>
          <rPr>
            <b/>
            <sz val="9"/>
            <color indexed="81"/>
            <rFont val="Tahoma"/>
            <family val="2"/>
          </rPr>
          <t>Cem Dener:</t>
        </r>
        <r>
          <rPr>
            <sz val="9"/>
            <color indexed="81"/>
            <rFont val="Tahoma"/>
            <family val="2"/>
          </rPr>
          <t xml:space="preserve">
to be evaluated in 2022</t>
        </r>
      </text>
    </comment>
    <comment ref="GI138" authorId="0" shapeId="0" xr:uid="{0E177A13-1B2F-4232-9CFB-8E2DEA9D1549}">
      <text>
        <r>
          <rPr>
            <b/>
            <sz val="9"/>
            <color indexed="81"/>
            <rFont val="Tahoma"/>
            <family val="2"/>
          </rPr>
          <t>Cem Dener:</t>
        </r>
        <r>
          <rPr>
            <sz val="9"/>
            <color indexed="81"/>
            <rFont val="Tahoma"/>
            <family val="2"/>
          </rPr>
          <t xml:space="preserve">
https://obcan.portal.gov.cz/prihlaseni</t>
        </r>
      </text>
    </comment>
    <comment ref="HB138" authorId="0" shapeId="0" xr:uid="{A7EB76EC-EF5F-46EF-BAC4-53B66A30D409}">
      <text>
        <r>
          <rPr>
            <b/>
            <sz val="9"/>
            <color indexed="81"/>
            <rFont val="Tahoma"/>
            <family val="2"/>
          </rPr>
          <t>Cem Dener:</t>
        </r>
        <r>
          <rPr>
            <sz val="9"/>
            <color indexed="81"/>
            <rFont val="Tahoma"/>
            <family val="2"/>
          </rPr>
          <t xml:space="preserve">
https://www.celnisprava.cz/cz/form/Stranky/default.aspx;    https://adisspr.mfcr.cz/pmd/home</t>
        </r>
      </text>
    </comment>
    <comment ref="IZ138" authorId="0" shapeId="0" xr:uid="{DA302451-C743-430A-AF86-53D7C1AB0FA2}">
      <text>
        <r>
          <rPr>
            <b/>
            <sz val="9"/>
            <color indexed="81"/>
            <rFont val="Tahoma"/>
            <family val="2"/>
          </rPr>
          <t>Cem Dener:</t>
        </r>
        <r>
          <rPr>
            <sz val="9"/>
            <color indexed="81"/>
            <rFont val="Tahoma"/>
            <family val="2"/>
          </rPr>
          <t xml:space="preserve">
Partnerství pro otevřené vládnutí (OGP)</t>
        </r>
      </text>
    </comment>
    <comment ref="JY138" authorId="0" shapeId="0" xr:uid="{FC6D9342-CADC-43BB-844D-0F9FF3095852}">
      <text>
        <r>
          <rPr>
            <b/>
            <sz val="9"/>
            <color indexed="81"/>
            <rFont val="Tahoma"/>
            <family val="2"/>
          </rPr>
          <t>Cem Dener:</t>
        </r>
        <r>
          <rPr>
            <sz val="9"/>
            <color indexed="81"/>
            <rFont val="Tahoma"/>
            <family val="2"/>
          </rPr>
          <t xml:space="preserve">
portalobcana@mvcr.cz</t>
        </r>
      </text>
    </comment>
    <comment ref="KV138" authorId="0" shapeId="0" xr:uid="{45FE4416-2C2D-43E0-BBE9-91E549F5A2A8}">
      <text>
        <r>
          <rPr>
            <b/>
            <sz val="9"/>
            <color indexed="81"/>
            <rFont val="Tahoma"/>
            <family val="2"/>
          </rPr>
          <t>Cem Dener:</t>
        </r>
        <r>
          <rPr>
            <sz val="9"/>
            <color indexed="81"/>
            <rFont val="Tahoma"/>
            <family val="2"/>
          </rPr>
          <t xml:space="preserve">
https://www.spcss.cz</t>
        </r>
      </text>
    </comment>
    <comment ref="LK138" authorId="0" shapeId="0" xr:uid="{67A7D0B5-A2B0-4F9C-ABC5-D8357BD13C48}">
      <text>
        <r>
          <rPr>
            <b/>
            <sz val="9"/>
            <color indexed="81"/>
            <rFont val="Tahoma"/>
            <family val="2"/>
          </rPr>
          <t>Cem Dener:</t>
        </r>
        <r>
          <rPr>
            <sz val="9"/>
            <color indexed="81"/>
            <rFont val="Tahoma"/>
            <family val="2"/>
          </rPr>
          <t xml:space="preserve">
https://archi.gov.cz/nap:otevrena_data</t>
        </r>
      </text>
    </comment>
    <comment ref="LO138" authorId="0" shapeId="0" xr:uid="{C89866A6-BEF3-4F3D-8655-A4F2F68CF02E}">
      <text>
        <r>
          <rPr>
            <b/>
            <sz val="9"/>
            <color indexed="81"/>
            <rFont val="Tahoma"/>
            <family val="2"/>
          </rPr>
          <t>Cem Dener:</t>
        </r>
        <r>
          <rPr>
            <sz val="9"/>
            <color indexed="81"/>
            <rFont val="Tahoma"/>
            <family val="2"/>
          </rPr>
          <t xml:space="preserve">
3 ?
No new/updated strategy yet</t>
        </r>
      </text>
    </comment>
    <comment ref="ME138" authorId="0" shapeId="0" xr:uid="{E14BEEF9-003F-4DF5-90D1-4D0B03CF7015}">
      <text>
        <r>
          <rPr>
            <b/>
            <sz val="9"/>
            <color indexed="81"/>
            <rFont val="Tahoma"/>
            <family val="2"/>
          </rPr>
          <t>Cem Dener:</t>
        </r>
        <r>
          <rPr>
            <sz val="9"/>
            <color indexed="81"/>
            <rFont val="Tahoma"/>
            <family val="2"/>
          </rPr>
          <t xml:space="preserve">
https://www.mvcr.cz/odk2/clanek /information-in-english.aspx
https://www.zakonyprolidi.cz/hle dani?text=106%2F1999</t>
        </r>
      </text>
    </comment>
    <comment ref="NI138" authorId="0" shapeId="0" xr:uid="{214932F2-745F-430B-8F64-EFDD251A3FE2}">
      <text>
        <r>
          <rPr>
            <b/>
            <sz val="9"/>
            <color indexed="81"/>
            <rFont val="Tahoma"/>
            <family val="2"/>
          </rPr>
          <t>Cem Dener:</t>
        </r>
        <r>
          <rPr>
            <sz val="9"/>
            <color indexed="81"/>
            <rFont val="Tahoma"/>
            <family val="2"/>
          </rPr>
          <t xml:space="preserve">
List of qualified trust service providers (QTSP) issuing qualified certificates for electronic signatures in CZ: First certification authority, a.s. (https://www.ica.cz/english), The Czech Post, s.p. (https://www.postsignum.cz//?l=en#googtrans(cs|en)) , eIdentity a.s. (https://www.eidentity.cz/) and  National Registers Authority (https://www.narodni-ca.cz/) </t>
        </r>
      </text>
    </comment>
    <comment ref="NP138" authorId="0" shapeId="0" xr:uid="{BBD61CAB-CA86-4707-9973-174767AAE274}">
      <text>
        <r>
          <rPr>
            <b/>
            <sz val="9"/>
            <color indexed="81"/>
            <rFont val="Tahoma"/>
            <family val="2"/>
          </rPr>
          <t>Cem Dener:</t>
        </r>
        <r>
          <rPr>
            <sz val="9"/>
            <color indexed="81"/>
            <rFont val="Tahoma"/>
            <family val="2"/>
          </rPr>
          <t xml:space="preserve">
List of qualified trust service providers (QTSP) issuing qualified certificates for electronic signatures in CZ: First certification authority, a.s. (https://www.ica.cz/english), The Czech Post, s.p. (https://www.postsignum.cz//?l=en#googtrans(cs|en)) , eIdentity a.s. (https://www.eidentity.cz/) and  National Registers Authority (https://www.narodni-ca.cz/) </t>
        </r>
      </text>
    </comment>
    <comment ref="EL139" authorId="0" shapeId="0" xr:uid="{E79E709E-3DC7-4343-A95B-C59D0AB42346}">
      <text>
        <r>
          <rPr>
            <b/>
            <sz val="9"/>
            <color indexed="81"/>
            <rFont val="Tahoma"/>
            <family val="2"/>
          </rPr>
          <t>Cem Dener:</t>
        </r>
        <r>
          <rPr>
            <sz val="9"/>
            <color indexed="81"/>
            <rFont val="Tahoma"/>
            <family val="2"/>
          </rPr>
          <t xml:space="preserve">
https://portal-vz.cz/nipez/</t>
        </r>
      </text>
    </comment>
    <comment ref="CK141" authorId="0" shapeId="0" xr:uid="{5E3A9AA4-C045-4254-8FCE-C8D3EB2FEFB6}">
      <text>
        <r>
          <rPr>
            <b/>
            <sz val="9"/>
            <color indexed="81"/>
            <rFont val="Tahoma"/>
            <family val="2"/>
          </rPr>
          <t>Cem Dener:</t>
        </r>
        <r>
          <rPr>
            <sz val="9"/>
            <color indexed="81"/>
            <rFont val="Tahoma"/>
            <family val="2"/>
          </rPr>
          <t xml:space="preserve">
Also
https:/toldst.dk</t>
        </r>
      </text>
    </comment>
    <comment ref="GI141" authorId="0" shapeId="0" xr:uid="{BC122630-6B6B-4361-84FD-B5F682771BB5}">
      <text>
        <r>
          <rPr>
            <b/>
            <sz val="9"/>
            <color indexed="81"/>
            <rFont val="Tahoma"/>
            <family val="2"/>
          </rPr>
          <t>Cem Dener:</t>
        </r>
        <r>
          <rPr>
            <sz val="9"/>
            <color indexed="81"/>
            <rFont val="Tahoma"/>
            <family val="2"/>
          </rPr>
          <t xml:space="preserve">
Virk.dk</t>
        </r>
      </text>
    </comment>
    <comment ref="HS141" authorId="0" shapeId="0" xr:uid="{31E1FB93-CB44-4B25-80B8-E6E4C6BA2299}">
      <text>
        <r>
          <rPr>
            <b/>
            <sz val="9"/>
            <color indexed="81"/>
            <rFont val="Tahoma"/>
            <family val="2"/>
          </rPr>
          <t>Cem Dener:</t>
        </r>
        <r>
          <rPr>
            <sz val="9"/>
            <color indexed="81"/>
            <rFont val="Tahoma"/>
            <family val="2"/>
          </rPr>
          <t xml:space="preserve">
https://skat.dk/data.aspx?oid=2244326 </t>
        </r>
      </text>
    </comment>
    <comment ref="KV141" authorId="0" shapeId="0" xr:uid="{46114868-7277-4A5B-B6B2-D730A94E1BA6}">
      <text>
        <r>
          <rPr>
            <b/>
            <sz val="9"/>
            <color indexed="81"/>
            <rFont val="Tahoma"/>
            <family val="2"/>
          </rPr>
          <t>Cem Dener:</t>
        </r>
        <r>
          <rPr>
            <sz val="9"/>
            <color indexed="81"/>
            <rFont val="Tahoma"/>
            <family val="2"/>
          </rPr>
          <t xml:space="preserve">
Center for Offentlig-Privat Innovation (CO-PI) &gt; https://co-pi.dk/ </t>
        </r>
      </text>
    </comment>
    <comment ref="LP141" authorId="0" shapeId="0" xr:uid="{E164C437-1FF4-4662-AA13-A20EA36A25A5}">
      <text>
        <r>
          <rPr>
            <b/>
            <sz val="9"/>
            <color indexed="81"/>
            <rFont val="Tahoma"/>
            <family val="2"/>
          </rPr>
          <t>Cem Dener:</t>
        </r>
        <r>
          <rPr>
            <sz val="9"/>
            <color indexed="81"/>
            <rFont val="Tahoma"/>
            <family val="2"/>
          </rPr>
          <t xml:space="preserve">
New strategy is currently being drafted, expected to be finalized by 2022</t>
        </r>
      </text>
    </comment>
    <comment ref="LQ141" authorId="0" shapeId="0" xr:uid="{9CB2F8C6-821D-4B63-BBAB-CCA12486E497}">
      <text>
        <r>
          <rPr>
            <b/>
            <sz val="9"/>
            <color indexed="81"/>
            <rFont val="Tahoma"/>
            <family val="2"/>
          </rPr>
          <t>Cem Dener:</t>
        </r>
        <r>
          <rPr>
            <sz val="9"/>
            <color indexed="81"/>
            <rFont val="Tahoma"/>
            <family val="2"/>
          </rPr>
          <t xml:space="preserve">
2022</t>
        </r>
      </text>
    </comment>
    <comment ref="LV141" authorId="0" shapeId="0" xr:uid="{2F5A3FA6-FB92-4B89-BABF-168CE4917CCF}">
      <text>
        <r>
          <rPr>
            <b/>
            <sz val="9"/>
            <color indexed="81"/>
            <rFont val="Tahoma"/>
            <family val="2"/>
          </rPr>
          <t>Cem Dener:</t>
        </r>
        <r>
          <rPr>
            <sz val="9"/>
            <color indexed="81"/>
            <rFont val="Tahoma"/>
            <family val="2"/>
          </rPr>
          <t xml:space="preserve">
New strategy is currently being drafted, expected to be finalized by 2022</t>
        </r>
      </text>
    </comment>
    <comment ref="OG141" authorId="0" shapeId="0" xr:uid="{44EE5F34-2BA0-47D5-AB5D-BBAA997B2589}">
      <text>
        <r>
          <rPr>
            <b/>
            <sz val="9"/>
            <color indexed="81"/>
            <rFont val="Tahoma"/>
            <family val="2"/>
          </rPr>
          <t>Cem Dener:</t>
        </r>
        <r>
          <rPr>
            <sz val="9"/>
            <color indexed="81"/>
            <rFont val="Tahoma"/>
            <family val="2"/>
          </rPr>
          <t xml:space="preserve">
Program, not a strategy</t>
        </r>
      </text>
    </comment>
    <comment ref="OP141" authorId="0" shapeId="0" xr:uid="{B6C21522-EBD7-4C13-B879-35FBAFA5636C}">
      <text>
        <r>
          <rPr>
            <b/>
            <sz val="9"/>
            <color indexed="81"/>
            <rFont val="Tahoma"/>
            <family val="2"/>
          </rPr>
          <t>Cem Dener:</t>
        </r>
        <r>
          <rPr>
            <sz val="9"/>
            <color indexed="81"/>
            <rFont val="Tahoma"/>
            <family val="2"/>
          </rPr>
          <t xml:space="preserve">
Not yet, the program has been established 2022</t>
        </r>
      </text>
    </comment>
    <comment ref="PK141" authorId="0" shapeId="0" xr:uid="{ECDE58DA-CD82-4ECD-89AB-59243344115D}">
      <text>
        <r>
          <rPr>
            <b/>
            <sz val="9"/>
            <color indexed="81"/>
            <rFont val="Tahoma"/>
            <family val="2"/>
          </rPr>
          <t>Cem Dener:</t>
        </r>
        <r>
          <rPr>
            <sz val="9"/>
            <color indexed="81"/>
            <rFont val="Tahoma"/>
            <family val="2"/>
          </rPr>
          <t xml:space="preserve">
Several different, fx https://innovationsfonden.dk/da/saadan-investerer-vi</t>
        </r>
      </text>
    </comment>
    <comment ref="DY144" authorId="0" shapeId="0" xr:uid="{5BE43009-F9C2-4FC6-861D-27DCEACFA39E}">
      <text>
        <r>
          <rPr>
            <b/>
            <sz val="9"/>
            <color indexed="81"/>
            <rFont val="Tahoma"/>
            <family val="2"/>
          </rPr>
          <t>Cem Dener:</t>
        </r>
        <r>
          <rPr>
            <sz val="9"/>
            <color indexed="81"/>
            <rFont val="Tahoma"/>
            <family val="2"/>
          </rPr>
          <t xml:space="preserve">
Based on MS Dynamics 365</t>
        </r>
      </text>
    </comment>
    <comment ref="EL144" authorId="0" shapeId="0" xr:uid="{BB98010A-49EC-4A04-821A-6C28E7329FBA}">
      <text>
        <r>
          <rPr>
            <b/>
            <sz val="9"/>
            <color indexed="81"/>
            <rFont val="Tahoma"/>
            <family val="2"/>
          </rPr>
          <t>Cem Dener:</t>
        </r>
        <r>
          <rPr>
            <sz val="9"/>
            <color indexed="81"/>
            <rFont val="Tahoma"/>
            <family val="2"/>
          </rPr>
          <t xml:space="preserve">
URL inaccessible &gt; 
https://www.marchespublics.gouv.dj </t>
        </r>
      </text>
    </comment>
    <comment ref="LO144" authorId="0" shapeId="0" xr:uid="{EF3008DD-31D0-4269-99C9-C6C0CC6C1415}">
      <text>
        <r>
          <rPr>
            <b/>
            <sz val="9"/>
            <color indexed="81"/>
            <rFont val="Tahoma"/>
            <family val="2"/>
          </rPr>
          <t>Cem Dener:</t>
        </r>
        <r>
          <rPr>
            <sz val="9"/>
            <color indexed="81"/>
            <rFont val="Tahoma"/>
            <family val="2"/>
          </rPr>
          <t xml:space="preserve">
2 ?
Development of digital strategy in progress</t>
        </r>
      </text>
    </comment>
    <comment ref="PC144" authorId="0" shapeId="0" xr:uid="{36EE7D21-AA22-437F-B5DB-C1BE6872183F}">
      <text>
        <r>
          <rPr>
            <sz val="11"/>
            <color theme="1"/>
            <rFont val="Aptos Narrow"/>
            <family val="2"/>
            <scheme val="minor"/>
          </rPr>
          <t>Cem Dener:
https://numerique.gouv.dj/Articles/detailArticle/17</t>
        </r>
      </text>
    </comment>
    <comment ref="LV147" authorId="0" shapeId="0" xr:uid="{BA6E70F8-1336-42F6-88B1-73BC63A65129}">
      <text>
        <r>
          <rPr>
            <b/>
            <sz val="9"/>
            <color indexed="81"/>
            <rFont val="Tahoma"/>
            <family val="2"/>
          </rPr>
          <t>Cem Dener:</t>
        </r>
        <r>
          <rPr>
            <sz val="9"/>
            <color indexed="81"/>
            <rFont val="Tahoma"/>
            <family val="2"/>
          </rPr>
          <t xml:space="preserve">
None</t>
        </r>
      </text>
    </comment>
    <comment ref="OU147" authorId="0" shapeId="0" xr:uid="{E60C4DAC-78C1-476E-8125-94A70CCE0A08}">
      <text>
        <r>
          <rPr>
            <b/>
            <sz val="9"/>
            <color indexed="81"/>
            <rFont val="Tahoma"/>
            <family val="2"/>
          </rPr>
          <t>Cem Dener:</t>
        </r>
        <r>
          <rPr>
            <sz val="9"/>
            <color indexed="81"/>
            <rFont val="Tahoma"/>
            <family val="2"/>
          </rPr>
          <t xml:space="preserve">
3</t>
        </r>
      </text>
    </comment>
    <comment ref="OV147" authorId="0" shapeId="0" xr:uid="{196C00A2-21FD-495D-90F5-CECE2F18EF8F}">
      <text>
        <r>
          <rPr>
            <b/>
            <sz val="9"/>
            <color indexed="81"/>
            <rFont val="Tahoma"/>
            <family val="2"/>
          </rPr>
          <t>Cem Dener:</t>
        </r>
        <r>
          <rPr>
            <sz val="9"/>
            <color indexed="81"/>
            <rFont val="Tahoma"/>
            <family val="2"/>
          </rPr>
          <t xml:space="preserve">
1</t>
        </r>
      </text>
    </comment>
    <comment ref="JQ150" authorId="0" shapeId="0" xr:uid="{C3BC5EE6-11A2-43D5-8E78-9D7A75A20636}">
      <text>
        <r>
          <rPr>
            <b/>
            <sz val="9"/>
            <color indexed="81"/>
            <rFont val="Tahoma"/>
            <family val="2"/>
          </rPr>
          <t>Cem Dener:</t>
        </r>
        <r>
          <rPr>
            <sz val="9"/>
            <color indexed="81"/>
            <rFont val="Tahoma"/>
            <family val="2"/>
          </rPr>
          <t xml:space="preserve">
https://gobiernoabierto.gob.do/votaciones-para-el-foro-multiactor/</t>
        </r>
      </text>
    </comment>
    <comment ref="DV151" authorId="0" shapeId="0" xr:uid="{96ABC19C-6745-483A-9F03-7DAAB31D432F}">
      <text>
        <r>
          <rPr>
            <b/>
            <sz val="9"/>
            <color indexed="81"/>
            <rFont val="Tahoma"/>
            <family val="2"/>
          </rPr>
          <t>Cem Dener:</t>
        </r>
        <r>
          <rPr>
            <sz val="9"/>
            <color indexed="81"/>
            <rFont val="Tahoma"/>
            <family val="2"/>
          </rPr>
          <t xml:space="preserve">
https://servicios-ciudadano.hacienda.gob.do/gsc/pension/pensionConsultaTuPension.jsf?s=5yn0TdNE</t>
        </r>
      </text>
    </comment>
    <comment ref="DJ153" authorId="0" shapeId="0" xr:uid="{BCA30B99-22A8-4892-86B4-3B330D154020}">
      <text>
        <r>
          <rPr>
            <b/>
            <sz val="9"/>
            <color indexed="81"/>
            <rFont val="Tahoma"/>
            <family val="2"/>
          </rPr>
          <t>Cem Dener:</t>
        </r>
        <r>
          <rPr>
            <sz val="9"/>
            <color indexed="81"/>
            <rFont val="Tahoma"/>
            <family val="2"/>
          </rPr>
          <t xml:space="preserve">
https://esigef.finanzas.gob.ec/esigef/login/index.htm</t>
        </r>
      </text>
    </comment>
    <comment ref="ET153" authorId="0" shapeId="0" xr:uid="{FEC35423-20A8-457C-B588-5DC8135FDC5D}">
      <text>
        <r>
          <rPr>
            <b/>
            <sz val="9"/>
            <color indexed="81"/>
            <rFont val="Tahoma"/>
            <family val="2"/>
          </rPr>
          <t>Cem Dener:</t>
        </r>
        <r>
          <rPr>
            <sz val="9"/>
            <color indexed="81"/>
            <rFont val="Tahoma"/>
            <family val="2"/>
          </rPr>
          <t xml:space="preserve">
https://datosabiertos.compraspublicas.gob.ec/PLATAFORMA
https://cloud.sercop.gob.ec/drive/d/f/webapi/entry.cgi/Decreto_Ejecutivo_No._458_20220520094615.pdf?api=SYNO.SynologyDrive.Files&amp;method=download&amp;version=2&amp;files=%5B%22id%3A696095448502441227%22%5D&amp;force_download=false&amp;_dc=1657834275196</t>
        </r>
      </text>
    </comment>
    <comment ref="FT153" authorId="0" shapeId="0" xr:uid="{EB6623C1-E874-477B-A211-2B23A3EAC9FB}">
      <text>
        <r>
          <rPr>
            <b/>
            <sz val="9"/>
            <color indexed="81"/>
            <rFont val="Tahoma"/>
            <family val="2"/>
          </rPr>
          <t>Cem Dener:</t>
        </r>
        <r>
          <rPr>
            <sz val="9"/>
            <color indexed="81"/>
            <rFont val="Tahoma"/>
            <family val="2"/>
          </rPr>
          <t xml:space="preserve">
https://www.softwarepublico.gob.ec/</t>
        </r>
      </text>
    </comment>
    <comment ref="HK153" authorId="0" shapeId="0" xr:uid="{06013B20-0147-42D5-B427-341274395424}">
      <text>
        <r>
          <rPr>
            <b/>
            <sz val="9"/>
            <color indexed="81"/>
            <rFont val="Tahoma"/>
            <family val="2"/>
          </rPr>
          <t>Cem Dener:</t>
        </r>
        <r>
          <rPr>
            <sz val="9"/>
            <color indexed="81"/>
            <rFont val="Tahoma"/>
            <family val="2"/>
          </rPr>
          <t xml:space="preserve">
Each entity has its electronic payment platform
https://www.sri.gob.ec/pago-en-linea</t>
        </r>
      </text>
    </comment>
    <comment ref="HS153" authorId="0" shapeId="0" xr:uid="{D2F0FBA9-DE38-4E11-BC57-7C6EA6B390E0}">
      <text>
        <r>
          <rPr>
            <b/>
            <sz val="9"/>
            <color indexed="81"/>
            <rFont val="Tahoma"/>
            <family val="2"/>
          </rPr>
          <t>Cem Dener:</t>
        </r>
        <r>
          <rPr>
            <sz val="9"/>
            <color indexed="81"/>
            <rFont val="Tahoma"/>
            <family val="2"/>
          </rPr>
          <t xml:space="preserve">
https://www.aduana.gob.ec/archivos/Ecuapass/faqs_VUE.pdf
https://www.aduana.gob.ec/ventanilla-unica-ecuatoriana/</t>
        </r>
      </text>
    </comment>
    <comment ref="JQ153" authorId="0" shapeId="0" xr:uid="{E72B2110-2BA5-4CB3-A518-82FC3C39F4BB}">
      <text>
        <r>
          <rPr>
            <b/>
            <sz val="9"/>
            <color indexed="81"/>
            <rFont val="Tahoma"/>
            <family val="2"/>
          </rPr>
          <t>Cem Dener:</t>
        </r>
        <r>
          <rPr>
            <sz val="9"/>
            <color indexed="81"/>
            <rFont val="Tahoma"/>
            <family val="2"/>
          </rPr>
          <t xml:space="preserve">
No aplica</t>
        </r>
      </text>
    </comment>
    <comment ref="KZ153" authorId="0" shapeId="0" xr:uid="{BA2A6B5A-AE6B-4B53-A5B4-96DDE01BE578}">
      <text>
        <r>
          <rPr>
            <b/>
            <sz val="9"/>
            <color indexed="81"/>
            <rFont val="Tahoma"/>
            <family val="2"/>
          </rPr>
          <t>Cem Dener:</t>
        </r>
        <r>
          <rPr>
            <sz val="9"/>
            <color indexed="81"/>
            <rFont val="Tahoma"/>
            <family val="2"/>
          </rPr>
          <t xml:space="preserve">
MINTEL</t>
        </r>
      </text>
    </comment>
    <comment ref="LC153" authorId="0" shapeId="0" xr:uid="{D2BC4053-E607-453F-A9E9-01F4B92773FC}">
      <text>
        <r>
          <rPr>
            <b/>
            <sz val="9"/>
            <color indexed="81"/>
            <rFont val="Tahoma"/>
            <family val="2"/>
          </rPr>
          <t>Cem Dener:</t>
        </r>
        <r>
          <rPr>
            <sz val="9"/>
            <color indexed="81"/>
            <rFont val="Tahoma"/>
            <family val="2"/>
          </rPr>
          <t xml:space="preserve">
https://www.telecomunicaciones.gob.ec/rendicion-de-cuentas-2021/</t>
        </r>
      </text>
    </comment>
    <comment ref="LV153" authorId="0" shapeId="0" xr:uid="{0D9C3192-F22A-4C28-AF5D-3023DD683DC9}">
      <text>
        <r>
          <rPr>
            <b/>
            <sz val="9"/>
            <color indexed="81"/>
            <rFont val="Tahoma"/>
            <family val="2"/>
          </rPr>
          <t>Cem Dener:</t>
        </r>
        <r>
          <rPr>
            <sz val="9"/>
            <color indexed="81"/>
            <rFont val="Tahoma"/>
            <family val="2"/>
          </rPr>
          <t xml:space="preserve">
https://aportecivico.gobiernoelectronico.gob.ec/legislation/processes/53/draft_versions/73</t>
        </r>
      </text>
    </comment>
    <comment ref="LX153" authorId="0" shapeId="0" xr:uid="{A9008E83-488B-4D60-8968-6960739DA6DA}">
      <text>
        <r>
          <rPr>
            <b/>
            <sz val="9"/>
            <color indexed="81"/>
            <rFont val="Tahoma"/>
            <family val="2"/>
          </rPr>
          <t>Cem Dener:</t>
        </r>
        <r>
          <rPr>
            <sz val="9"/>
            <color indexed="81"/>
            <rFont val="Tahoma"/>
            <family val="2"/>
          </rPr>
          <t xml:space="preserve">
MINTEL</t>
        </r>
      </text>
    </comment>
    <comment ref="DP154" authorId="0" shapeId="0" xr:uid="{6A787597-7E3E-4BE0-850D-E451CEBA3165}">
      <text>
        <r>
          <rPr>
            <b/>
            <sz val="9"/>
            <color indexed="81"/>
            <rFont val="Tahoma"/>
            <family val="2"/>
          </rPr>
          <t>Cem Dener:</t>
        </r>
        <r>
          <rPr>
            <sz val="9"/>
            <color indexed="81"/>
            <rFont val="Tahoma"/>
            <family val="2"/>
          </rPr>
          <t xml:space="preserve">
https://www.finanzas.gob.ec/wp-content/uploads/downloads/2016/07/Que%CC%81-es-el-Spryn.pdf</t>
        </r>
      </text>
    </comment>
    <comment ref="EI154" authorId="0" shapeId="0" xr:uid="{12769BD2-D5FF-4046-B14A-0F6C8A22976D}">
      <text>
        <r>
          <rPr>
            <b/>
            <sz val="9"/>
            <color indexed="81"/>
            <rFont val="Tahoma"/>
            <family val="2"/>
          </rPr>
          <t>Cem Dener:</t>
        </r>
        <r>
          <rPr>
            <sz val="9"/>
            <color indexed="81"/>
            <rFont val="Tahoma"/>
            <family val="2"/>
          </rPr>
          <t xml:space="preserve">
https://www.iess.gob.ec/documents/10162/3aa2148b-c537-4f29-99c2-5fe122f5834a</t>
        </r>
      </text>
    </comment>
    <comment ref="FC154" authorId="0" shapeId="0" xr:uid="{687E4428-A212-48ED-A0D9-5440627DC514}">
      <text>
        <r>
          <rPr>
            <b/>
            <sz val="9"/>
            <color indexed="81"/>
            <rFont val="Tahoma"/>
            <family val="2"/>
          </rPr>
          <t>Cem Dener:</t>
        </r>
        <r>
          <rPr>
            <sz val="9"/>
            <color indexed="81"/>
            <rFont val="Tahoma"/>
            <family val="2"/>
          </rPr>
          <t xml:space="preserve">
https://www.finanzas.gob.ec/ecuador-mejora-su-gestion-de-la-deuda/#:~:text=El%20prepago%20voluntario%20se%20efectu%C3%B3,Econom%C3%ADa%20y%20Finanzas%2C%20Richard%20Mart%C3%ADnez.%20%20%20%20;%20%20%20%20%20https://www.finanzas.gob.ec/</t>
        </r>
      </text>
    </comment>
    <comment ref="JE154" authorId="0" shapeId="0" xr:uid="{A4F822B5-3383-4462-961A-79A97A7B925E}">
      <text>
        <r>
          <rPr>
            <b/>
            <sz val="9"/>
            <color indexed="81"/>
            <rFont val="Tahoma"/>
            <family val="2"/>
          </rPr>
          <t>Cem Dener:</t>
        </r>
        <r>
          <rPr>
            <sz val="9"/>
            <color indexed="81"/>
            <rFont val="Tahoma"/>
            <family val="2"/>
          </rPr>
          <t xml:space="preserve">
https://paga.presidencia.gob.ec/compromisos/panelsn</t>
        </r>
      </text>
    </comment>
    <comment ref="MJ154" authorId="0" shapeId="0" xr:uid="{2AF1A07E-283F-4D3F-ABFF-E906E9102F8C}">
      <text>
        <r>
          <rPr>
            <b/>
            <sz val="9"/>
            <color indexed="81"/>
            <rFont val="Tahoma"/>
            <family val="2"/>
          </rPr>
          <t>Cem Dener:</t>
        </r>
        <r>
          <rPr>
            <sz val="9"/>
            <color indexed="81"/>
            <rFont val="Tahoma"/>
            <family val="2"/>
          </rPr>
          <t xml:space="preserve">
Complementary docs provided</t>
        </r>
      </text>
    </comment>
    <comment ref="S156" authorId="0" shapeId="0" xr:uid="{48EE3D20-DB3B-4C37-BABF-87F534824E44}">
      <text>
        <r>
          <rPr>
            <b/>
            <sz val="9"/>
            <color indexed="81"/>
            <rFont val="Tahoma"/>
            <family val="2"/>
          </rPr>
          <t>Cem Dener:</t>
        </r>
        <r>
          <rPr>
            <sz val="9"/>
            <color indexed="81"/>
            <rFont val="Tahoma"/>
            <family val="2"/>
          </rPr>
          <t xml:space="preserve">
https://mcit.gov.eg/en/Webcasts/1/9643</t>
        </r>
      </text>
    </comment>
    <comment ref="DU156" authorId="0" shapeId="0" xr:uid="{AF540BB9-0244-47CB-A5DF-53B6609796AE}">
      <text>
        <r>
          <rPr>
            <b/>
            <sz val="9"/>
            <color indexed="81"/>
            <rFont val="Tahoma"/>
            <family val="2"/>
          </rPr>
          <t>Cem Dener:</t>
        </r>
        <r>
          <rPr>
            <sz val="9"/>
            <color indexed="81"/>
            <rFont val="Tahoma"/>
            <family val="2"/>
          </rPr>
          <t xml:space="preserve">
Custom Development - MS Dynamics based</t>
        </r>
      </text>
    </comment>
    <comment ref="EZ156" authorId="0" shapeId="0" xr:uid="{996D9228-3269-4C43-BC90-1A00284AC69A}">
      <text>
        <r>
          <rPr>
            <b/>
            <sz val="9"/>
            <color rgb="FF000000"/>
            <rFont val="Tahoma"/>
            <family val="2"/>
          </rPr>
          <t>Cem Dener:</t>
        </r>
        <r>
          <rPr>
            <sz val="9"/>
            <color rgb="FF000000"/>
            <rFont val="Tahoma"/>
            <family val="2"/>
          </rPr>
          <t xml:space="preserve">
</t>
        </r>
        <r>
          <rPr>
            <sz val="9"/>
            <color rgb="FF000000"/>
            <rFont val="Tahoma"/>
            <family val="2"/>
          </rPr>
          <t>Debt Management and Financial Analysis System (DMFAS) is software designed to help countries manage their internal and domestic public debt. DMFAS monitors debt obligations such as government, government-guaranteed and on-lending debts, as well as grants. It can also be used to monitor private non-guaranteed internal debt.</t>
        </r>
      </text>
    </comment>
    <comment ref="JY156" authorId="0" shapeId="0" xr:uid="{59AE88A4-3B92-494F-BAAF-DB470A8F7CC1}">
      <text>
        <r>
          <rPr>
            <b/>
            <sz val="9"/>
            <color indexed="81"/>
            <rFont val="Tahoma"/>
            <family val="2"/>
          </rPr>
          <t>Cem Dener:</t>
        </r>
        <r>
          <rPr>
            <sz val="9"/>
            <color indexed="81"/>
            <rFont val="Tahoma"/>
            <family val="2"/>
          </rPr>
          <t xml:space="preserve">
URL inaccessible &gt; 
https://www.shakwa.eg/GCP/Default.aspx  </t>
        </r>
      </text>
    </comment>
    <comment ref="LK156" authorId="0" shapeId="0" xr:uid="{FA022230-E09D-41BC-B956-7081FA7F3356}">
      <text>
        <r>
          <rPr>
            <b/>
            <sz val="9"/>
            <color indexed="81"/>
            <rFont val="Tahoma"/>
            <family val="2"/>
          </rPr>
          <t>Cem Dener:</t>
        </r>
        <r>
          <rPr>
            <sz val="9"/>
            <color indexed="81"/>
            <rFont val="Tahoma"/>
            <family val="2"/>
          </rPr>
          <t xml:space="preserve">
The Data Strategy is being drafted.</t>
        </r>
      </text>
    </comment>
    <comment ref="LN156" authorId="0" shapeId="0" xr:uid="{C317472D-B44B-4EB4-A53B-7A06057F7CCB}">
      <text>
        <r>
          <rPr>
            <b/>
            <sz val="9"/>
            <color indexed="81"/>
            <rFont val="Tahoma"/>
            <family val="2"/>
          </rPr>
          <t>Cem Dener:</t>
        </r>
        <r>
          <rPr>
            <sz val="9"/>
            <color indexed="81"/>
            <rFont val="Tahoma"/>
            <family val="2"/>
          </rPr>
          <t xml:space="preserve">
In progress. No published reports yet.</t>
        </r>
      </text>
    </comment>
    <comment ref="ME156" authorId="0" shapeId="0" xr:uid="{3B6FC92F-57F1-4DBE-B5FA-6907B49CECB7}">
      <text>
        <r>
          <rPr>
            <b/>
            <sz val="9"/>
            <color indexed="81"/>
            <rFont val="Tahoma"/>
            <family val="2"/>
          </rPr>
          <t>Cem Dener:</t>
        </r>
        <r>
          <rPr>
            <sz val="9"/>
            <color indexed="81"/>
            <rFont val="Tahoma"/>
            <family val="2"/>
          </rPr>
          <t xml:space="preserve">
Data Exchange Law (in progress)</t>
        </r>
      </text>
    </comment>
    <comment ref="PC156" authorId="0" shapeId="0" xr:uid="{8DDB595B-1ABE-488F-9DAE-14E01A4CA3B3}">
      <text>
        <r>
          <rPr>
            <sz val="11"/>
            <color theme="1"/>
            <rFont val="Aptos Narrow"/>
            <family val="2"/>
            <scheme val="minor"/>
          </rPr>
          <t>Cem Dener:
https://itida.gov.eg/English/Pages/default.aspx</t>
        </r>
      </text>
    </comment>
    <comment ref="EQ157" authorId="0" shapeId="0" xr:uid="{54CB4BC7-A591-42FE-A2F9-FA0535F9D31A}">
      <text>
        <r>
          <rPr>
            <b/>
            <sz val="9"/>
            <color indexed="81"/>
            <rFont val="Tahoma"/>
            <family val="2"/>
          </rPr>
          <t>Cem Dener:</t>
        </r>
        <r>
          <rPr>
            <sz val="9"/>
            <color indexed="81"/>
            <rFont val="Tahoma"/>
            <family val="2"/>
          </rPr>
          <t xml:space="preserve">
Currently a new system will be functioning in 2025</t>
        </r>
      </text>
    </comment>
    <comment ref="W159" authorId="0" shapeId="0" xr:uid="{6DD52C65-310C-4AB8-A390-9A0C516DA2CC}">
      <text>
        <r>
          <rPr>
            <b/>
            <sz val="9"/>
            <color indexed="81"/>
            <rFont val="Tahoma"/>
            <family val="2"/>
          </rPr>
          <t>Cem Dener:</t>
        </r>
        <r>
          <rPr>
            <sz val="9"/>
            <color indexed="81"/>
            <rFont val="Tahoma"/>
            <family val="2"/>
          </rPr>
          <t xml:space="preserve">
2</t>
        </r>
      </text>
    </comment>
    <comment ref="X159" authorId="0" shapeId="0" xr:uid="{60CE508D-A0EE-4D56-A6C9-B87FDE965554}">
      <text>
        <r>
          <rPr>
            <b/>
            <sz val="9"/>
            <color indexed="81"/>
            <rFont val="Tahoma"/>
            <family val="2"/>
          </rPr>
          <t>Cem Dener:</t>
        </r>
        <r>
          <rPr>
            <sz val="9"/>
            <color indexed="81"/>
            <rFont val="Tahoma"/>
            <family val="2"/>
          </rPr>
          <t xml:space="preserve">
2</t>
        </r>
      </text>
    </comment>
    <comment ref="Y159" authorId="0" shapeId="0" xr:uid="{78D9B7C7-538C-407D-B2F1-70535477F65A}">
      <text>
        <r>
          <rPr>
            <b/>
            <sz val="9"/>
            <color indexed="81"/>
            <rFont val="Tahoma"/>
            <family val="2"/>
          </rPr>
          <t>Cem Dener:</t>
        </r>
        <r>
          <rPr>
            <sz val="9"/>
            <color indexed="81"/>
            <rFont val="Tahoma"/>
            <family val="2"/>
          </rPr>
          <t xml:space="preserve">
1</t>
        </r>
      </text>
    </comment>
    <comment ref="AA159" authorId="0" shapeId="0" xr:uid="{D9463B8F-82DF-4B53-B0DD-70E3EDB7E7BC}">
      <text>
        <r>
          <rPr>
            <b/>
            <sz val="9"/>
            <color indexed="81"/>
            <rFont val="Tahoma"/>
            <family val="2"/>
          </rPr>
          <t>Cem Dener:</t>
        </r>
        <r>
          <rPr>
            <sz val="9"/>
            <color indexed="81"/>
            <rFont val="Tahoma"/>
            <family val="2"/>
          </rPr>
          <t xml:space="preserve">
www.innovacion.gob.sv</t>
        </r>
      </text>
    </comment>
    <comment ref="CC159" authorId="0" shapeId="0" xr:uid="{FBDBBB9E-F6E3-4251-B0C0-600C9B4A479F}">
      <text>
        <r>
          <rPr>
            <b/>
            <sz val="9"/>
            <color indexed="81"/>
            <rFont val="Tahoma"/>
            <family val="2"/>
          </rPr>
          <t>Cem Dener:</t>
        </r>
        <r>
          <rPr>
            <sz val="9"/>
            <color indexed="81"/>
            <rFont val="Tahoma"/>
            <family val="2"/>
          </rPr>
          <t xml:space="preserve">
https://portaldgii.mh.gob.sv/declaracionesOnLine/security/login</t>
        </r>
      </text>
    </comment>
    <comment ref="FX159" authorId="0" shapeId="0" xr:uid="{FF1C6FDF-6E07-4DA0-9B6E-41473F15195F}">
      <text>
        <r>
          <rPr>
            <b/>
            <sz val="9"/>
            <color indexed="81"/>
            <rFont val="Tahoma"/>
            <family val="2"/>
          </rPr>
          <t>Cem Dener:</t>
        </r>
        <r>
          <rPr>
            <sz val="9"/>
            <color indexed="81"/>
            <rFont val="Tahoma"/>
            <family val="2"/>
          </rPr>
          <t xml:space="preserve">
oni.innovacion.gob.sv</t>
        </r>
      </text>
    </comment>
    <comment ref="GF159" authorId="0" shapeId="0" xr:uid="{19A4A46B-C4E0-4332-895F-28FD452A0890}">
      <text>
        <r>
          <rPr>
            <b/>
            <sz val="9"/>
            <color indexed="81"/>
            <rFont val="Tahoma"/>
            <family val="2"/>
          </rPr>
          <t>Cem Dener:</t>
        </r>
        <r>
          <rPr>
            <sz val="9"/>
            <color indexed="81"/>
            <rFont val="Tahoma"/>
            <family val="2"/>
          </rPr>
          <t xml:space="preserve">
oni.innovacion.gob.sv</t>
        </r>
      </text>
    </comment>
    <comment ref="GQ159" authorId="0" shapeId="0" xr:uid="{C8C1E0C3-F3DA-4A43-B6DD-009AAF523A46}">
      <text>
        <r>
          <rPr>
            <b/>
            <sz val="9"/>
            <color indexed="81"/>
            <rFont val="Tahoma"/>
            <family val="2"/>
          </rPr>
          <t>Cem Dener:</t>
        </r>
        <r>
          <rPr>
            <sz val="9"/>
            <color indexed="81"/>
            <rFont val="Tahoma"/>
            <family val="2"/>
          </rPr>
          <t xml:space="preserve">
oni.innovacion@gob.sv</t>
        </r>
      </text>
    </comment>
    <comment ref="HK159" authorId="0" shapeId="0" xr:uid="{12A18E18-4295-41AD-8CC0-AB369C60BECB}">
      <text>
        <r>
          <rPr>
            <b/>
            <sz val="9"/>
            <color indexed="81"/>
            <rFont val="Tahoma"/>
            <family val="2"/>
          </rPr>
          <t>Cem Dener:</t>
        </r>
        <r>
          <rPr>
            <sz val="9"/>
            <color indexed="81"/>
            <rFont val="Tahoma"/>
            <family val="2"/>
          </rPr>
          <t xml:space="preserve">
URL inaccessible &gt;
http://portaldgii.mh.gob.sv </t>
        </r>
      </text>
    </comment>
    <comment ref="HS159" authorId="0" shapeId="0" xr:uid="{A79E9CE0-5DEB-48B9-94E1-C3F06AFC688D}">
      <text>
        <r>
          <rPr>
            <b/>
            <sz val="9"/>
            <color indexed="81"/>
            <rFont val="Tahoma"/>
            <family val="2"/>
          </rPr>
          <t>Cem Dener:</t>
        </r>
        <r>
          <rPr>
            <sz val="9"/>
            <color indexed="81"/>
            <rFont val="Tahoma"/>
            <family val="2"/>
          </rPr>
          <t xml:space="preserve">
http://portaldgii.mh.gob.sv   </t>
        </r>
      </text>
    </comment>
    <comment ref="IK159" authorId="0" shapeId="0" xr:uid="{577D2902-7D4E-472F-9242-7C77DD9AE2C7}">
      <text>
        <r>
          <rPr>
            <b/>
            <sz val="9"/>
            <color indexed="81"/>
            <rFont val="Tahoma"/>
            <family val="2"/>
          </rPr>
          <t>Cem Dener:</t>
        </r>
        <r>
          <rPr>
            <sz val="9"/>
            <color indexed="81"/>
            <rFont val="Tahoma"/>
            <family val="2"/>
          </rPr>
          <t xml:space="preserve">
http://rree.gob.sv, http://conna.gob.sv, http://mtps.gob.sv, http://bcr.gob.sv, http://mop.gob.sv, http://fosalud.gob.sv, http://marn.gob.sv</t>
        </r>
      </text>
    </comment>
    <comment ref="IZ159" authorId="0" shapeId="0" xr:uid="{D04F8213-149E-4605-B16F-75FC56B2098F}">
      <text>
        <r>
          <rPr>
            <b/>
            <sz val="9"/>
            <color indexed="81"/>
            <rFont val="Tahoma"/>
            <family val="2"/>
          </rPr>
          <t>Cem Dener:</t>
        </r>
        <r>
          <rPr>
            <sz val="9"/>
            <color indexed="81"/>
            <rFont val="Tahoma"/>
            <family val="2"/>
          </rPr>
          <t xml:space="preserve">
https://globaldatabarometer.org/country/el-salvador/ </t>
        </r>
      </text>
    </comment>
    <comment ref="JG159" authorId="0" shapeId="0" xr:uid="{F1066F72-C286-436B-8A17-F326D82DA961}">
      <text>
        <r>
          <rPr>
            <b/>
            <sz val="9"/>
            <color indexed="81"/>
            <rFont val="Tahoma"/>
            <family val="2"/>
          </rPr>
          <t>Cem Dener:</t>
        </r>
        <r>
          <rPr>
            <sz val="9"/>
            <color indexed="81"/>
            <rFont val="Tahoma"/>
            <family val="2"/>
          </rPr>
          <t xml:space="preserve">
In progress
URL inaccesible &gt;
http://datos.gob.sv/ </t>
        </r>
      </text>
    </comment>
    <comment ref="KH159" authorId="0" shapeId="0" xr:uid="{BC62CC3B-29AB-45B8-A035-6E70F0FA64A0}">
      <text>
        <r>
          <rPr>
            <b/>
            <sz val="9"/>
            <color indexed="81"/>
            <rFont val="Tahoma"/>
            <family val="2"/>
          </rPr>
          <t>Cem Dener:</t>
        </r>
        <r>
          <rPr>
            <sz val="9"/>
            <color indexed="81"/>
            <rFont val="Tahoma"/>
            <family val="2"/>
          </rPr>
          <t xml:space="preserve">
oni.innovacion.gob.sv </t>
        </r>
      </text>
    </comment>
    <comment ref="KQ159" authorId="0" shapeId="0" xr:uid="{4994A14D-4D0B-48D2-8B51-FFE6C784E9B2}">
      <text>
        <r>
          <rPr>
            <b/>
            <sz val="9"/>
            <color indexed="81"/>
            <rFont val="Tahoma"/>
            <family val="2"/>
          </rPr>
          <t>Cem Dener:</t>
        </r>
        <r>
          <rPr>
            <sz val="9"/>
            <color indexed="81"/>
            <rFont val="Tahoma"/>
            <family val="2"/>
          </rPr>
          <t xml:space="preserve">
oni.innovacion@gob.sv</t>
        </r>
      </text>
    </comment>
    <comment ref="LP159" authorId="0" shapeId="0" xr:uid="{C269A2EA-CA38-491F-B0EE-4654ACE71D0A}">
      <text>
        <r>
          <rPr>
            <b/>
            <sz val="9"/>
            <color indexed="81"/>
            <rFont val="Tahoma"/>
            <family val="2"/>
          </rPr>
          <t>Cem Dener:</t>
        </r>
        <r>
          <rPr>
            <sz val="9"/>
            <color indexed="81"/>
            <rFont val="Tahoma"/>
            <family val="2"/>
          </rPr>
          <t xml:space="preserve">
oni.innovacion.gob.sv</t>
        </r>
      </text>
    </comment>
    <comment ref="LV159" authorId="0" shapeId="0" xr:uid="{64D0FF0C-0D35-4718-8669-6BEB9F3D5D37}">
      <text>
        <r>
          <rPr>
            <b/>
            <sz val="9"/>
            <color indexed="81"/>
            <rFont val="Tahoma"/>
            <family val="2"/>
          </rPr>
          <t>Cem Dener:</t>
        </r>
        <r>
          <rPr>
            <sz val="9"/>
            <color indexed="81"/>
            <rFont val="Tahoma"/>
            <family val="2"/>
          </rPr>
          <t xml:space="preserve">
oni.innovacion.gob.sv</t>
        </r>
      </text>
    </comment>
    <comment ref="NZ159" authorId="0" shapeId="0" xr:uid="{27EC9085-8417-46E2-8CD1-69C3EC1437A3}">
      <text>
        <r>
          <rPr>
            <b/>
            <sz val="9"/>
            <color indexed="81"/>
            <rFont val="Tahoma"/>
            <family val="2"/>
          </rPr>
          <t>Cem Dener:</t>
        </r>
        <r>
          <rPr>
            <sz val="9"/>
            <color indexed="81"/>
            <rFont val="Tahoma"/>
            <family val="2"/>
          </rPr>
          <t xml:space="preserve">
https://www.innovacion.gob.sv/capacidades-servidores-publicos.php,  https://www.innovacion.gob.sv/educacion-y-alfabetizacion-en-tecnologia.php</t>
        </r>
      </text>
    </comment>
    <comment ref="OH159" authorId="0" shapeId="0" xr:uid="{29183176-FF1F-46C0-A847-9D4EE2D1D550}">
      <text>
        <r>
          <rPr>
            <b/>
            <sz val="9"/>
            <color indexed="81"/>
            <rFont val="Tahoma"/>
            <family val="2"/>
          </rPr>
          <t>Cem Dener:</t>
        </r>
        <r>
          <rPr>
            <sz val="9"/>
            <color indexed="81"/>
            <rFont val="Tahoma"/>
            <family val="2"/>
          </rPr>
          <t xml:space="preserve">
URL inaccessible &gt; 
https://oni.innovacion.gob.sv</t>
        </r>
      </text>
    </comment>
    <comment ref="OL159" authorId="0" shapeId="0" xr:uid="{21D2046C-DAAF-4B40-B490-B68AB2DF222E}">
      <text>
        <r>
          <rPr>
            <b/>
            <sz val="9"/>
            <color indexed="81"/>
            <rFont val="Tahoma"/>
            <family val="2"/>
          </rPr>
          <t>Cem Dener:</t>
        </r>
        <r>
          <rPr>
            <sz val="9"/>
            <color indexed="81"/>
            <rFont val="Tahoma"/>
            <family val="2"/>
          </rPr>
          <t xml:space="preserve">
URL inaccessible &gt; 
https://oni.innovacion.gob.sv</t>
        </r>
      </text>
    </comment>
    <comment ref="OP159" authorId="0" shapeId="0" xr:uid="{54E3E81C-CA7C-46C6-839A-70B8FC08D04B}">
      <text>
        <r>
          <rPr>
            <b/>
            <sz val="9"/>
            <color indexed="81"/>
            <rFont val="Tahoma"/>
            <family val="2"/>
          </rPr>
          <t>Cem Dener:</t>
        </r>
        <r>
          <rPr>
            <sz val="9"/>
            <color indexed="81"/>
            <rFont val="Tahoma"/>
            <family val="2"/>
          </rPr>
          <t xml:space="preserve">
URL inaccessible &gt; 
https://oni.innovacion.gob.sv</t>
        </r>
      </text>
    </comment>
    <comment ref="OZ159" authorId="0" shapeId="0" xr:uid="{918DB1B2-0243-454D-81ED-4874BAFA3873}">
      <text>
        <r>
          <rPr>
            <b/>
            <sz val="9"/>
            <color indexed="81"/>
            <rFont val="Tahoma"/>
            <family val="2"/>
          </rPr>
          <t>Cem Dener:</t>
        </r>
        <r>
          <rPr>
            <sz val="9"/>
            <color indexed="81"/>
            <rFont val="Tahoma"/>
            <family val="2"/>
          </rPr>
          <t xml:space="preserve">
URL inaccessible &gt; 
https://oni.innovacion.gob.sv</t>
        </r>
      </text>
    </comment>
    <comment ref="PC159" authorId="0" shapeId="0" xr:uid="{5F568666-B507-4944-82DC-8B58993AD3A3}">
      <text>
        <r>
          <rPr>
            <b/>
            <sz val="9"/>
            <color indexed="81"/>
            <rFont val="Tahoma"/>
            <family val="2"/>
          </rPr>
          <t>Cem Dener:</t>
        </r>
        <r>
          <rPr>
            <sz val="9"/>
            <color indexed="81"/>
            <rFont val="Tahoma"/>
            <family val="2"/>
          </rPr>
          <t xml:space="preserve">
URL inaccessible &gt; 
https://oni.innovacion.gob.sv</t>
        </r>
      </text>
    </comment>
    <comment ref="BA160" authorId="0" shapeId="0" xr:uid="{B2643720-7D35-4090-91F5-460D66D903B1}">
      <text>
        <r>
          <rPr>
            <b/>
            <sz val="9"/>
            <color indexed="81"/>
            <rFont val="Tahoma"/>
            <family val="2"/>
          </rPr>
          <t>Cem Dener:</t>
        </r>
        <r>
          <rPr>
            <sz val="9"/>
            <color indexed="81"/>
            <rFont val="Tahoma"/>
            <family val="2"/>
          </rPr>
          <t xml:space="preserve">
https://www.mh.gob.sv/portal/pag/portal/PMH/Novedades/Calendario </t>
        </r>
      </text>
    </comment>
    <comment ref="BX160" authorId="0" shapeId="0" xr:uid="{EF067E11-F48E-44E6-BF75-F26E69C87E77}">
      <text>
        <r>
          <rPr>
            <b/>
            <sz val="9"/>
            <color indexed="81"/>
            <rFont val="Tahoma"/>
            <family val="2"/>
          </rPr>
          <t>Cem Dener:</t>
        </r>
        <r>
          <rPr>
            <sz val="9"/>
            <color indexed="81"/>
            <rFont val="Tahoma"/>
            <family val="2"/>
          </rPr>
          <t xml:space="preserve">
https://www.transparenciafiscal.gob.sv/downloads/pdf/DC9248_MaTe_SAFI_17-02-15.pdf </t>
        </r>
      </text>
    </comment>
    <comment ref="CU160" authorId="0" shapeId="0" xr:uid="{BAE8C6E4-1FC7-42EB-A04F-AA0556D8D4F6}">
      <text>
        <r>
          <rPr>
            <b/>
            <sz val="9"/>
            <color indexed="81"/>
            <rFont val="Tahoma"/>
            <family val="2"/>
          </rPr>
          <t>Cem Dener:</t>
        </r>
        <r>
          <rPr>
            <sz val="9"/>
            <color indexed="81"/>
            <rFont val="Tahoma"/>
            <family val="2"/>
          </rPr>
          <t xml:space="preserve">
https://www.transparenciafiscal.gob.sv/downloads/pdf/700-DGA-DG-2024-011.pdf</t>
        </r>
      </text>
    </comment>
    <comment ref="EW160" authorId="0" shapeId="0" xr:uid="{4076B616-D2E8-451C-8A1E-8AB1CD6C317B}">
      <text>
        <r>
          <rPr>
            <b/>
            <sz val="9"/>
            <color indexed="81"/>
            <rFont val="Tahoma"/>
            <family val="2"/>
          </rPr>
          <t>Cem Dener:</t>
        </r>
        <r>
          <rPr>
            <sz val="9"/>
            <color indexed="81"/>
            <rFont val="Tahoma"/>
            <family val="2"/>
          </rPr>
          <t xml:space="preserve">
https://www.secmca.org/wp-content/uploads/2024/07/Metadata-EDSP-El-Salvador.pdf</t>
        </r>
      </text>
    </comment>
    <comment ref="GS160" authorId="0" shapeId="0" xr:uid="{74947090-DF16-4103-A817-2AE1746BF2CD}">
      <text>
        <r>
          <rPr>
            <b/>
            <sz val="9"/>
            <color indexed="81"/>
            <rFont val="Tahoma"/>
            <family val="2"/>
          </rPr>
          <t>Cem Dener:</t>
        </r>
        <r>
          <rPr>
            <sz val="9"/>
            <color indexed="81"/>
            <rFont val="Tahoma"/>
            <family val="2"/>
          </rPr>
          <t xml:space="preserve">
https://portaldgii.mh.gob.sv/ssc/home          https://www.mh.gob.sv/servicios-en-linea/  </t>
        </r>
      </text>
    </comment>
    <comment ref="II160" authorId="0" shapeId="0" xr:uid="{CCFFE025-8B45-4F70-98F3-62863E287017}">
      <text>
        <r>
          <rPr>
            <b/>
            <sz val="9"/>
            <color indexed="81"/>
            <rFont val="Tahoma"/>
            <family val="2"/>
          </rPr>
          <t>Cem Dener:</t>
        </r>
        <r>
          <rPr>
            <sz val="9"/>
            <color indexed="81"/>
            <rFont val="Tahoma"/>
            <family val="2"/>
          </rPr>
          <t xml:space="preserve">
https://www.pensiones.gob.sv/, https://www.isss.gob.sv/servicios/pasos-a-seguir-para-el-tramite-de-pension-en-el-isss/.  https://ipsfa.gob.sv/ipsfa/?page_id=3205 </t>
        </r>
      </text>
    </comment>
    <comment ref="IW160" authorId="0" shapeId="0" xr:uid="{CEC51D70-A561-474F-93EE-C738614B4ED5}">
      <text>
        <r>
          <rPr>
            <b/>
            <sz val="9"/>
            <color indexed="81"/>
            <rFont val="Tahoma"/>
            <family val="2"/>
          </rPr>
          <t>Cem Dener:</t>
        </r>
        <r>
          <rPr>
            <sz val="9"/>
            <color indexed="81"/>
            <rFont val="Tahoma"/>
            <family val="2"/>
          </rPr>
          <t xml:space="preserve">
https://www.facebook.com/watch/?v=437089898702648</t>
        </r>
      </text>
    </comment>
    <comment ref="BT162" authorId="0" shapeId="0" xr:uid="{AA90CEC0-93E3-4ED5-BEA4-C6DDA5EE57B4}">
      <text>
        <r>
          <rPr>
            <b/>
            <sz val="9"/>
            <color indexed="81"/>
            <rFont val="Tahoma"/>
            <family val="2"/>
          </rPr>
          <t>Cem Dener:</t>
        </r>
        <r>
          <rPr>
            <sz val="9"/>
            <color indexed="81"/>
            <rFont val="Tahoma"/>
            <family val="2"/>
          </rPr>
          <t xml:space="preserve">
SYGMA (RTGS) in all CEMAC countries since 2008. 
Also, SYSTAC Central African Telecompensation System (ACH) since 2008. No Fast Payment system yet.</t>
        </r>
      </text>
    </comment>
    <comment ref="HT162" authorId="0" shapeId="0" xr:uid="{073F17B8-2717-4592-A7B1-6E7D6F42A7F5}">
      <text>
        <r>
          <rPr>
            <b/>
            <sz val="9"/>
            <color indexed="81"/>
            <rFont val="Tahoma"/>
            <family val="2"/>
          </rPr>
          <t>Cem Dener:</t>
        </r>
        <r>
          <rPr>
            <sz val="9"/>
            <color indexed="81"/>
            <rFont val="Tahoma"/>
            <family val="2"/>
          </rPr>
          <t xml:space="preserve">
2</t>
        </r>
      </text>
    </comment>
    <comment ref="BA163" authorId="0" shapeId="0" xr:uid="{C72C8253-4ED4-4208-9BF5-A5913AD4E66E}">
      <text>
        <r>
          <rPr>
            <b/>
            <sz val="9"/>
            <color indexed="81"/>
            <rFont val="Tahoma"/>
            <family val="2"/>
          </rPr>
          <t>Cem Dener:</t>
        </r>
        <r>
          <rPr>
            <sz val="9"/>
            <color indexed="81"/>
            <rFont val="Tahoma"/>
            <family val="2"/>
          </rPr>
          <t xml:space="preserve">
https://www.cajautonoma.gq/back-office/  &gt; SAGE (existing accounting system)</t>
        </r>
      </text>
    </comment>
    <comment ref="BZ163" authorId="0" shapeId="0" xr:uid="{DDD88826-8714-4B52-8BAD-21D181AF32A1}">
      <text>
        <r>
          <rPr>
            <b/>
            <sz val="9"/>
            <color indexed="81"/>
            <rFont val="Tahoma"/>
            <family val="2"/>
          </rPr>
          <t>Cem Dener:</t>
        </r>
        <r>
          <rPr>
            <sz val="9"/>
            <color indexed="81"/>
            <rFont val="Tahoma"/>
            <family val="2"/>
          </rPr>
          <t xml:space="preserve">
General Directorate of Taxes and Contributions (MFPED)</t>
        </r>
      </text>
    </comment>
    <comment ref="CK163" authorId="0" shapeId="0" xr:uid="{D3C86D53-265C-4D13-B464-D275EF989C87}">
      <text>
        <r>
          <rPr>
            <b/>
            <sz val="9"/>
            <color indexed="81"/>
            <rFont val="Tahoma"/>
            <family val="2"/>
          </rPr>
          <t>Cem Dener:</t>
        </r>
        <r>
          <rPr>
            <sz val="9"/>
            <color indexed="81"/>
            <rFont val="Tahoma"/>
            <family val="2"/>
          </rPr>
          <t xml:space="preserve">
General Directorate of Customs (MFPED)</t>
        </r>
      </text>
    </comment>
    <comment ref="CX168" authorId="0" shapeId="0" xr:uid="{FB09CB1B-1709-4E97-AB5A-18B6C697D375}">
      <text>
        <r>
          <rPr>
            <b/>
            <sz val="9"/>
            <color indexed="81"/>
            <rFont val="Tahoma"/>
            <family val="2"/>
          </rPr>
          <t>Cem Dener:</t>
        </r>
        <r>
          <rPr>
            <sz val="9"/>
            <color indexed="81"/>
            <rFont val="Tahoma"/>
            <family val="2"/>
          </rPr>
          <t xml:space="preserve">
Self-service portal</t>
        </r>
      </text>
    </comment>
    <comment ref="DG168" authorId="0" shapeId="0" xr:uid="{C79D8076-5DF5-429B-85B7-5DA773D91E59}">
      <text>
        <r>
          <rPr>
            <b/>
            <sz val="9"/>
            <color indexed="81"/>
            <rFont val="Tahoma"/>
            <family val="2"/>
          </rPr>
          <t>Cem Dener:</t>
        </r>
        <r>
          <rPr>
            <sz val="9"/>
            <color indexed="81"/>
            <rFont val="Tahoma"/>
            <family val="2"/>
          </rPr>
          <t xml:space="preserve">
HRMIS statutes</t>
        </r>
      </text>
    </comment>
    <comment ref="DP168" authorId="0" shapeId="0" xr:uid="{22D29E78-9B1D-41EB-90FB-A099F2F2D296}">
      <text>
        <r>
          <rPr>
            <b/>
            <sz val="9"/>
            <color indexed="81"/>
            <rFont val="Tahoma"/>
            <family val="2"/>
          </rPr>
          <t>Cem Dener:</t>
        </r>
        <r>
          <rPr>
            <sz val="9"/>
            <color indexed="81"/>
            <rFont val="Tahoma"/>
            <family val="2"/>
          </rPr>
          <t xml:space="preserve">
HRMIS  statutes
</t>
        </r>
      </text>
    </comment>
    <comment ref="KF168" authorId="0" shapeId="0" xr:uid="{D51C1C95-5CCE-4467-AD63-0D1248075EEE}">
      <text>
        <r>
          <rPr>
            <b/>
            <sz val="9"/>
            <color indexed="81"/>
            <rFont val="Tahoma"/>
            <family val="2"/>
          </rPr>
          <t>Cem Dener:</t>
        </r>
        <r>
          <rPr>
            <sz val="9"/>
            <color indexed="81"/>
            <rFont val="Tahoma"/>
            <family val="2"/>
          </rPr>
          <t xml:space="preserve">
0-Bureaucracy Project https://www.rahandusministeerium.ee/sites/default/files/riigsektor_inglise_keeles_loplik.pdf  https://www.mkm.ee/uudised/nullburokraatia-programm-olnud-edukas</t>
        </r>
      </text>
    </comment>
    <comment ref="LO168" authorId="0" shapeId="0" xr:uid="{215318EE-3E1B-4777-A21D-871AB78BAD83}">
      <text>
        <r>
          <rPr>
            <b/>
            <sz val="9"/>
            <color indexed="81"/>
            <rFont val="Tahoma"/>
            <family val="2"/>
          </rPr>
          <t>Cem Dener:</t>
        </r>
        <r>
          <rPr>
            <sz val="9"/>
            <color indexed="81"/>
            <rFont val="Tahoma"/>
            <family val="2"/>
          </rPr>
          <t xml:space="preserve">
2 ?
New strategy published</t>
        </r>
      </text>
    </comment>
    <comment ref="JM169" authorId="0" shapeId="0" xr:uid="{D22DA9D0-8D1E-4512-A86A-033E01396F7A}">
      <text>
        <r>
          <rPr>
            <b/>
            <sz val="9"/>
            <color indexed="81"/>
            <rFont val="Tahoma"/>
            <family val="2"/>
          </rPr>
          <t>Cem Dener:</t>
        </r>
        <r>
          <rPr>
            <sz val="9"/>
            <color indexed="81"/>
            <rFont val="Tahoma"/>
            <family val="2"/>
          </rPr>
          <t xml:space="preserve">
https://www.ria.ee/riigi-infosusteem/personaalriik/riigiportaal-eestiee</t>
        </r>
      </text>
    </comment>
    <comment ref="AP171" authorId="0" shapeId="0" xr:uid="{0C6868BE-6AFA-4A75-9B18-E2B8A4A029CD}">
      <text>
        <r>
          <rPr>
            <b/>
            <sz val="9"/>
            <color indexed="81"/>
            <rFont val="Tahoma"/>
            <family val="2"/>
          </rPr>
          <t>Cem Dener:</t>
        </r>
        <r>
          <rPr>
            <sz val="9"/>
            <color indexed="81"/>
            <rFont val="Tahoma"/>
            <family val="2"/>
          </rPr>
          <t xml:space="preserve">
No GSB yet. Planned.</t>
        </r>
      </text>
    </comment>
    <comment ref="FV171" authorId="0" shapeId="0" xr:uid="{5218A920-9356-426A-9C32-B8088E596B50}">
      <text>
        <r>
          <rPr>
            <b/>
            <sz val="9"/>
            <color indexed="81"/>
            <rFont val="Tahoma"/>
            <family val="2"/>
          </rPr>
          <t>Cem Dener:</t>
        </r>
        <r>
          <rPr>
            <sz val="9"/>
            <color indexed="81"/>
            <rFont val="Tahoma"/>
            <family val="2"/>
          </rPr>
          <t xml:space="preserve">
Answer is 2 (Yes), but there seems to be no info on an approved DT strategy.</t>
        </r>
      </text>
    </comment>
    <comment ref="FZ171" authorId="0" shapeId="0" xr:uid="{38AF6ABA-50C0-439C-B07D-E2560DEA33B3}">
      <text>
        <r>
          <rPr>
            <b/>
            <sz val="9"/>
            <color indexed="81"/>
            <rFont val="Tahoma"/>
            <family val="2"/>
          </rPr>
          <t>Cem Dener:</t>
        </r>
        <r>
          <rPr>
            <sz val="9"/>
            <color indexed="81"/>
            <rFont val="Tahoma"/>
            <family val="2"/>
          </rPr>
          <t xml:space="preserve">
1, 3, 4, 5</t>
        </r>
      </text>
    </comment>
    <comment ref="GA171" authorId="0" shapeId="0" xr:uid="{84406215-4909-4C56-9933-165A2D802B74}">
      <text>
        <r>
          <rPr>
            <b/>
            <sz val="9"/>
            <color indexed="81"/>
            <rFont val="Tahoma"/>
            <family val="2"/>
          </rPr>
          <t>Cem Dener:</t>
        </r>
        <r>
          <rPr>
            <sz val="9"/>
            <color indexed="81"/>
            <rFont val="Tahoma"/>
            <family val="2"/>
          </rPr>
          <t xml:space="preserve">
1</t>
        </r>
      </text>
    </comment>
    <comment ref="GB171" authorId="0" shapeId="0" xr:uid="{96693B73-F949-40F1-A4F0-098E9AB0BECE}">
      <text>
        <r>
          <rPr>
            <b/>
            <sz val="9"/>
            <color indexed="81"/>
            <rFont val="Tahoma"/>
            <family val="2"/>
          </rPr>
          <t>Cem Dener:</t>
        </r>
        <r>
          <rPr>
            <sz val="9"/>
            <color indexed="81"/>
            <rFont val="Tahoma"/>
            <family val="2"/>
          </rPr>
          <t xml:space="preserve">
Ministry of ICT </t>
        </r>
      </text>
    </comment>
    <comment ref="GC171" authorId="0" shapeId="0" xr:uid="{BB6399C1-0263-4D16-8847-9FDF10CD9BE4}">
      <text>
        <r>
          <rPr>
            <b/>
            <sz val="9"/>
            <color indexed="81"/>
            <rFont val="Tahoma"/>
            <family val="2"/>
          </rPr>
          <t>Cem Dener:</t>
        </r>
        <r>
          <rPr>
            <sz val="9"/>
            <color indexed="81"/>
            <rFont val="Tahoma"/>
            <family val="2"/>
          </rPr>
          <t xml:space="preserve">
1</t>
        </r>
      </text>
    </comment>
    <comment ref="HS171" authorId="0" shapeId="0" xr:uid="{A25120B4-2788-4D3D-9D38-18A920957FE4}">
      <text>
        <r>
          <rPr>
            <b/>
            <sz val="9"/>
            <color indexed="81"/>
            <rFont val="Tahoma"/>
            <family val="2"/>
          </rPr>
          <t>Cem Dener:</t>
        </r>
        <r>
          <rPr>
            <sz val="9"/>
            <color indexed="81"/>
            <rFont val="Tahoma"/>
            <family val="2"/>
          </rPr>
          <t xml:space="preserve">
http://asyw.sra.org.sz/</t>
        </r>
      </text>
    </comment>
    <comment ref="HT171" authorId="0" shapeId="0" xr:uid="{CCC88411-04FB-4A22-B3F0-DD1E6E6F570B}">
      <text>
        <r>
          <rPr>
            <b/>
            <sz val="9"/>
            <color indexed="81"/>
            <rFont val="Tahoma"/>
            <family val="2"/>
          </rPr>
          <t>Cem Dener:</t>
        </r>
        <r>
          <rPr>
            <sz val="9"/>
            <color indexed="81"/>
            <rFont val="Tahoma"/>
            <family val="2"/>
          </rPr>
          <t xml:space="preserve">
2</t>
        </r>
      </text>
    </comment>
    <comment ref="IN171" authorId="0" shapeId="0" xr:uid="{A4183566-5117-45A0-B56A-C6B0FD0776C5}">
      <text>
        <r>
          <rPr>
            <b/>
            <sz val="9"/>
            <color indexed="81"/>
            <rFont val="Tahoma"/>
            <family val="2"/>
          </rPr>
          <t>Cem Dener:</t>
        </r>
        <r>
          <rPr>
            <sz val="9"/>
            <color indexed="81"/>
            <rFont val="Tahoma"/>
            <family val="2"/>
          </rPr>
          <t xml:space="preserve">
1</t>
        </r>
      </text>
    </comment>
    <comment ref="IO171" authorId="0" shapeId="0" xr:uid="{BE03D0FE-3BF1-4A07-BCAD-8441DFAFC544}">
      <text>
        <r>
          <rPr>
            <b/>
            <sz val="9"/>
            <color indexed="81"/>
            <rFont val="Tahoma"/>
            <family val="2"/>
          </rPr>
          <t>Cem Dener:</t>
        </r>
        <r>
          <rPr>
            <sz val="9"/>
            <color indexed="81"/>
            <rFont val="Tahoma"/>
            <family val="2"/>
          </rPr>
          <t xml:space="preserve">
1</t>
        </r>
      </text>
    </comment>
    <comment ref="JG171" authorId="0" shapeId="0" xr:uid="{B916A1AA-9C0A-4CEE-92EF-E3BE4F432E10}">
      <text>
        <r>
          <rPr>
            <b/>
            <sz val="9"/>
            <color indexed="81"/>
            <rFont val="Tahoma"/>
            <family val="2"/>
          </rPr>
          <t>Cem Dener:</t>
        </r>
        <r>
          <rPr>
            <sz val="9"/>
            <color indexed="81"/>
            <rFont val="Tahoma"/>
            <family val="2"/>
          </rPr>
          <t xml:space="preserve">
http://www.eswatinistats.org.sz/
https://www.gov.sz/index.php/component/content/article/124-economic-planning-a-development/1835-central-statistical-reportsdataforafrica.org/  </t>
        </r>
      </text>
    </comment>
    <comment ref="JZ171" authorId="0" shapeId="0" xr:uid="{F79AB4D5-C816-427F-92F9-61BE5E16ACF2}">
      <text>
        <r>
          <rPr>
            <b/>
            <sz val="9"/>
            <color indexed="81"/>
            <rFont val="Tahoma"/>
            <family val="2"/>
          </rPr>
          <t>Cem Dener:</t>
        </r>
        <r>
          <rPr>
            <sz val="9"/>
            <color indexed="81"/>
            <rFont val="Tahoma"/>
            <family val="2"/>
          </rPr>
          <t xml:space="preserve">
1</t>
        </r>
      </text>
    </comment>
    <comment ref="KH171" authorId="0" shapeId="0" xr:uid="{342002B8-FA8C-4861-8333-3C97180F7E9B}">
      <text>
        <r>
          <rPr>
            <b/>
            <sz val="9"/>
            <color indexed="81"/>
            <rFont val="Tahoma"/>
            <family val="2"/>
          </rPr>
          <t>Cem Dener:</t>
        </r>
        <r>
          <rPr>
            <sz val="9"/>
            <color indexed="81"/>
            <rFont val="Tahoma"/>
            <family val="2"/>
          </rPr>
          <t xml:space="preserve">
Mainstream media</t>
        </r>
      </text>
    </comment>
    <comment ref="KI171" authorId="0" shapeId="0" xr:uid="{75982034-0814-4B64-8DED-4E700FBA4E02}">
      <text>
        <r>
          <rPr>
            <b/>
            <sz val="9"/>
            <color indexed="81"/>
            <rFont val="Tahoma"/>
            <family val="2"/>
          </rPr>
          <t>Cem Dener:</t>
        </r>
        <r>
          <rPr>
            <sz val="9"/>
            <color indexed="81"/>
            <rFont val="Tahoma"/>
            <family val="2"/>
          </rPr>
          <t xml:space="preserve">
1</t>
        </r>
      </text>
    </comment>
    <comment ref="KV171" authorId="0" shapeId="0" xr:uid="{13FE2BDA-4FD8-4406-BBE3-E989894D680E}">
      <text>
        <r>
          <rPr>
            <b/>
            <sz val="9"/>
            <color indexed="81"/>
            <rFont val="Tahoma"/>
            <family val="2"/>
          </rPr>
          <t>Cem Dener:</t>
        </r>
        <r>
          <rPr>
            <sz val="9"/>
            <color indexed="81"/>
            <rFont val="Tahoma"/>
            <family val="2"/>
          </rPr>
          <t xml:space="preserve">
RSTP</t>
        </r>
      </text>
    </comment>
    <comment ref="LV171" authorId="0" shapeId="0" xr:uid="{E98C2C6F-BE64-4FB0-A20F-644F10AADEF0}">
      <text>
        <r>
          <rPr>
            <b/>
            <sz val="9"/>
            <color indexed="81"/>
            <rFont val="Tahoma"/>
            <family val="2"/>
          </rPr>
          <t>Cem Dener:</t>
        </r>
        <r>
          <rPr>
            <sz val="9"/>
            <color indexed="81"/>
            <rFont val="Tahoma"/>
            <family val="2"/>
          </rPr>
          <t xml:space="preserve">
e-Government Strategy</t>
        </r>
      </text>
    </comment>
    <comment ref="NZ172" authorId="0" shapeId="0" xr:uid="{8983CCDD-0354-4FBB-8F3F-AC8F416D20D3}">
      <text>
        <r>
          <rPr>
            <b/>
            <sz val="9"/>
            <color indexed="81"/>
            <rFont val="Tahoma"/>
            <family val="2"/>
          </rPr>
          <t>Cem Dener:</t>
        </r>
        <r>
          <rPr>
            <sz val="9"/>
            <color indexed="81"/>
            <rFont val="Tahoma"/>
            <family val="2"/>
          </rPr>
          <t xml:space="preserve">
http://www.simpa.gov.sz/</t>
        </r>
      </text>
    </comment>
    <comment ref="CW174" authorId="0" shapeId="0" xr:uid="{1BA12914-8931-4F37-9650-A77ACCA3A739}">
      <text>
        <r>
          <rPr>
            <b/>
            <sz val="9"/>
            <color indexed="81"/>
            <rFont val="Tahoma"/>
            <family val="2"/>
          </rPr>
          <t>Cem Dener:</t>
        </r>
        <r>
          <rPr>
            <sz val="9"/>
            <color indexed="81"/>
            <rFont val="Tahoma"/>
            <family val="2"/>
          </rPr>
          <t xml:space="preserve">
There are multiple HRMIS platforms used by the MDAs</t>
        </r>
      </text>
    </comment>
    <comment ref="FX174" authorId="0" shapeId="0" xr:uid="{DF0A6921-2F4D-4862-BA64-645E99131191}">
      <text>
        <r>
          <rPr>
            <b/>
            <sz val="9"/>
            <color indexed="81"/>
            <rFont val="Tahoma"/>
            <family val="2"/>
          </rPr>
          <t>Cem Dener:</t>
        </r>
        <r>
          <rPr>
            <sz val="9"/>
            <color indexed="81"/>
            <rFont val="Tahoma"/>
            <family val="2"/>
          </rPr>
          <t xml:space="preserve">
Please provide an alternative URL. "National AI Policy Ethiopia DRAFT 031220.pdf" is not available at:
 https://mint.gov.et/resources/ </t>
        </r>
      </text>
    </comment>
    <comment ref="GI174" authorId="0" shapeId="0" xr:uid="{824C40C3-6EAB-4971-8C70-AA5BF19954F8}">
      <text>
        <r>
          <rPr>
            <b/>
            <sz val="9"/>
            <color indexed="81"/>
            <rFont val="Tahoma"/>
            <family val="2"/>
          </rPr>
          <t>Cem Dener:</t>
        </r>
        <r>
          <rPr>
            <sz val="9"/>
            <color indexed="81"/>
            <rFont val="Tahoma"/>
            <family val="2"/>
          </rPr>
          <t xml:space="preserve">
https://business.gov.et/business/home</t>
        </r>
      </text>
    </comment>
    <comment ref="GS174" authorId="0" shapeId="0" xr:uid="{A878DA89-7496-4AB7-A8A7-0030C8D6E9DA}">
      <text>
        <r>
          <rPr>
            <b/>
            <sz val="9"/>
            <color indexed="81"/>
            <rFont val="Tahoma"/>
            <family val="2"/>
          </rPr>
          <t>Cem Dener:</t>
        </r>
        <r>
          <rPr>
            <sz val="9"/>
            <color indexed="81"/>
            <rFont val="Tahoma"/>
            <family val="2"/>
          </rPr>
          <t xml:space="preserve">
http://mor.gov.et</t>
        </r>
      </text>
    </comment>
    <comment ref="HK174" authorId="0" shapeId="0" xr:uid="{2B4940DA-9578-49C9-8448-15623CCBCA1B}">
      <text>
        <r>
          <rPr>
            <b/>
            <sz val="9"/>
            <color indexed="81"/>
            <rFont val="Tahoma"/>
            <family val="2"/>
          </rPr>
          <t>Cem Dener:</t>
        </r>
        <r>
          <rPr>
            <sz val="9"/>
            <color indexed="81"/>
            <rFont val="Tahoma"/>
            <family val="2"/>
          </rPr>
          <t xml:space="preserve">
The revenue systems are integrated with major banks e-payment system.
https://www.nbe.gov.et/wp-content/uploads/pdf/directives/Payement%20system/National-%20Digital-%20Payment%20Strategy.pdf</t>
        </r>
      </text>
    </comment>
    <comment ref="HS174" authorId="0" shapeId="0" xr:uid="{CF5900E6-406A-4D92-AA62-ADA56DADDB2E}">
      <text>
        <r>
          <rPr>
            <b/>
            <sz val="9"/>
            <color indexed="81"/>
            <rFont val="Tahoma"/>
            <family val="2"/>
          </rPr>
          <t>Cem Dener:</t>
        </r>
        <r>
          <rPr>
            <sz val="9"/>
            <color indexed="81"/>
            <rFont val="Tahoma"/>
            <family val="2"/>
          </rPr>
          <t xml:space="preserve">
https://ecc.gov.et</t>
        </r>
      </text>
    </comment>
    <comment ref="JG174" authorId="0" shapeId="0" xr:uid="{5CA1D67E-7616-4C25-A781-92D78A32745C}">
      <text>
        <r>
          <rPr>
            <b/>
            <sz val="9"/>
            <color indexed="81"/>
            <rFont val="Tahoma"/>
            <family val="2"/>
          </rPr>
          <t>Cem Dener:</t>
        </r>
        <r>
          <rPr>
            <sz val="9"/>
            <color indexed="81"/>
            <rFont val="Tahoma"/>
            <family val="2"/>
          </rPr>
          <t xml:space="preserve">
https://www.data.gov.et/dataset/</t>
        </r>
      </text>
    </comment>
    <comment ref="MT174" authorId="0" shapeId="0" xr:uid="{D424D440-8125-4315-ABAD-518728E1F8C8}">
      <text>
        <r>
          <rPr>
            <b/>
            <sz val="9"/>
            <color indexed="81"/>
            <rFont val="Tahoma"/>
            <family val="2"/>
          </rPr>
          <t>Cem Dener:</t>
        </r>
        <r>
          <rPr>
            <sz val="9"/>
            <color indexed="81"/>
            <rFont val="Tahoma"/>
            <family val="2"/>
          </rPr>
          <t xml:space="preserve">
National Data protection commission </t>
        </r>
      </text>
    </comment>
    <comment ref="NU174" authorId="0" shapeId="0" xr:uid="{77D5C84E-BC1C-4F35-A16E-FB2794F1312C}">
      <text>
        <r>
          <rPr>
            <b/>
            <sz val="9"/>
            <color indexed="81"/>
            <rFont val="Tahoma"/>
            <family val="2"/>
          </rPr>
          <t>Cem Dener:</t>
        </r>
        <r>
          <rPr>
            <sz val="9"/>
            <color indexed="81"/>
            <rFont val="Tahoma"/>
            <family val="2"/>
          </rPr>
          <t xml:space="preserve">
URL inaccessible &gt; 
https://ethernet.edu.et/plans/#digital-skills-country-action-plan-dscap-for-higher-education-and-tvet-2021-2030/1/  </t>
        </r>
      </text>
    </comment>
    <comment ref="F175" authorId="0" shapeId="0" xr:uid="{A06AF6BA-348D-4EDC-8708-BA75A6EEEDE6}">
      <text>
        <r>
          <rPr>
            <b/>
            <sz val="9"/>
            <color indexed="81"/>
            <rFont val="Tahoma"/>
            <family val="2"/>
          </rPr>
          <t>Cem Dener:</t>
        </r>
        <r>
          <rPr>
            <sz val="9"/>
            <color indexed="81"/>
            <rFont val="Tahoma"/>
            <family val="2"/>
          </rPr>
          <t xml:space="preserve">
https://www.datacenterdynamics.com/en/news/ethiopia-plans-national-data-center-cloud-storage/#:~:text=The%20Ethiopian%20Government%20will%20establish%20a%20Tier,for%20contractors%20will%20be%20announced%20next%20month.</t>
        </r>
      </text>
    </comment>
    <comment ref="DV175" authorId="0" shapeId="0" xr:uid="{7CF3F957-CD1B-407C-A276-0A127356D04D}">
      <text>
        <r>
          <rPr>
            <b/>
            <sz val="9"/>
            <color indexed="81"/>
            <rFont val="Tahoma"/>
            <family val="2"/>
          </rPr>
          <t>Cem Dener:</t>
        </r>
        <r>
          <rPr>
            <sz val="9"/>
            <color indexed="81"/>
            <rFont val="Tahoma"/>
            <family val="2"/>
          </rPr>
          <t xml:space="preserve">
https://psssa.gov.et/en/announcements</t>
        </r>
      </text>
    </comment>
    <comment ref="FX175" authorId="0" shapeId="0" xr:uid="{F19FE5B7-CE2C-475E-8AF2-7439AEA3321F}">
      <text>
        <r>
          <rPr>
            <b/>
            <sz val="9"/>
            <color indexed="81"/>
            <rFont val="Tahoma"/>
            <family val="2"/>
          </rPr>
          <t>Cem Dener:</t>
        </r>
        <r>
          <rPr>
            <sz val="9"/>
            <color indexed="81"/>
            <rFont val="Tahoma"/>
            <family val="2"/>
          </rPr>
          <t xml:space="preserve">
https://digitalpolicyalert.org/event/28494-council-of-ministers-adopted-ethiopian-national-ai-policy</t>
        </r>
      </text>
    </comment>
    <comment ref="JG175" authorId="0" shapeId="0" xr:uid="{4A63B6D2-D8E8-4267-8746-F966885A9009}">
      <text>
        <r>
          <rPr>
            <b/>
            <sz val="9"/>
            <color indexed="81"/>
            <rFont val="Tahoma"/>
            <family val="2"/>
          </rPr>
          <t>Cem Dener:</t>
        </r>
        <r>
          <rPr>
            <sz val="9"/>
            <color indexed="81"/>
            <rFont val="Tahoma"/>
            <family val="2"/>
          </rPr>
          <t xml:space="preserve">
https://datahub.moa.gov.et/</t>
        </r>
      </text>
    </comment>
    <comment ref="NG175" authorId="0" shapeId="0" xr:uid="{44E7117D-FCF3-4554-83E2-775BC3F4F988}">
      <text>
        <r>
          <rPr>
            <b/>
            <sz val="9"/>
            <color indexed="81"/>
            <rFont val="Tahoma"/>
            <family val="2"/>
          </rPr>
          <t>Cem Dener:</t>
        </r>
        <r>
          <rPr>
            <sz val="9"/>
            <color indexed="81"/>
            <rFont val="Tahoma"/>
            <family val="2"/>
          </rPr>
          <t xml:space="preserve">
https://digitalpolicyalert.org/event/28494-council-of-ministers-adopted-ethiopian-national-ai-policy</t>
        </r>
      </text>
    </comment>
    <comment ref="F177" authorId="0" shapeId="0" xr:uid="{E351C273-D6FB-4842-84F0-1E3AADE81980}">
      <text>
        <r>
          <rPr>
            <b/>
            <sz val="9"/>
            <color indexed="81"/>
            <rFont val="Tahoma"/>
            <family val="2"/>
          </rPr>
          <t>Cem Dener:</t>
        </r>
        <r>
          <rPr>
            <sz val="9"/>
            <color indexed="81"/>
            <rFont val="Tahoma"/>
            <family val="2"/>
          </rPr>
          <t xml:space="preserve">
https://www.fiji.gov.fj/digitalFIJI
https://www.oracle.com/corporate/pressrelease/telecom-fiji-revolutionizes-digital-experience-012820.html</t>
        </r>
      </text>
    </comment>
    <comment ref="BA177" authorId="0" shapeId="0" xr:uid="{58096DD8-7DFB-4F15-92CE-ECD7E058E873}">
      <text>
        <r>
          <rPr>
            <b/>
            <sz val="9"/>
            <color indexed="81"/>
            <rFont val="Tahoma"/>
            <family val="2"/>
          </rPr>
          <t>Cem Dener:</t>
        </r>
        <r>
          <rPr>
            <sz val="9"/>
            <color indexed="81"/>
            <rFont val="Tahoma"/>
            <family val="2"/>
          </rPr>
          <t xml:space="preserve">
URL inaccessible &gt;
http://fmissuvasrv02:8080/INFORFM/Welcome.jsp </t>
        </r>
      </text>
    </comment>
    <comment ref="CX177" authorId="0" shapeId="0" xr:uid="{B9548CB7-F220-4435-9D30-3CEF1144D131}">
      <text>
        <r>
          <rPr>
            <b/>
            <sz val="9"/>
            <color indexed="81"/>
            <rFont val="Tahoma"/>
            <family val="2"/>
          </rPr>
          <t>Cem Dener:</t>
        </r>
        <r>
          <rPr>
            <sz val="9"/>
            <color indexed="81"/>
            <rFont val="Tahoma"/>
            <family val="2"/>
          </rPr>
          <t xml:space="preserve">
https://www.hrmis.gov.fj</t>
        </r>
      </text>
    </comment>
    <comment ref="DJ177" authorId="0" shapeId="0" xr:uid="{C2A7EB94-37DC-4CD7-8BF1-12A5DDBD6D01}">
      <text>
        <r>
          <rPr>
            <b/>
            <sz val="9"/>
            <color indexed="81"/>
            <rFont val="Tahoma"/>
            <family val="2"/>
          </rPr>
          <t>Cem Dener:</t>
        </r>
        <r>
          <rPr>
            <sz val="9"/>
            <color indexed="81"/>
            <rFont val="Tahoma"/>
            <family val="2"/>
          </rPr>
          <t xml:space="preserve">
http://suvapayroll06/payroll/login.aspx</t>
        </r>
      </text>
    </comment>
    <comment ref="ET177" authorId="0" shapeId="0" xr:uid="{C6D50EB3-D803-4EFD-AA25-C41A359D5DE2}">
      <text>
        <r>
          <rPr>
            <b/>
            <sz val="9"/>
            <color indexed="81"/>
            <rFont val="Tahoma"/>
            <family val="2"/>
          </rPr>
          <t>Cem Dener:</t>
        </r>
        <r>
          <rPr>
            <sz val="9"/>
            <color indexed="81"/>
            <rFont val="Tahoma"/>
            <family val="2"/>
          </rPr>
          <t xml:space="preserve">
https://www.fpo.gov.fj </t>
        </r>
      </text>
    </comment>
    <comment ref="LK177" authorId="0" shapeId="0" xr:uid="{CB6566C8-8194-4076-B1FD-50B6FE4947DE}">
      <text>
        <r>
          <rPr>
            <b/>
            <sz val="9"/>
            <color indexed="81"/>
            <rFont val="Tahoma"/>
            <family val="2"/>
          </rPr>
          <t>Cem Dener:</t>
        </r>
        <r>
          <rPr>
            <sz val="9"/>
            <color indexed="81"/>
            <rFont val="Tahoma"/>
            <family val="2"/>
          </rPr>
          <t xml:space="preserve">
Internal Document</t>
        </r>
      </text>
    </comment>
    <comment ref="LN177" authorId="0" shapeId="0" xr:uid="{CADEECE8-5CCD-422A-84C9-B0E333B2BE6E}">
      <text>
        <r>
          <rPr>
            <b/>
            <sz val="9"/>
            <color indexed="81"/>
            <rFont val="Tahoma"/>
            <family val="2"/>
          </rPr>
          <t>Cem Dener:</t>
        </r>
        <r>
          <rPr>
            <sz val="9"/>
            <color indexed="81"/>
            <rFont val="Tahoma"/>
            <family val="2"/>
          </rPr>
          <t xml:space="preserve">
The annual report for the department is only mechanism which shows work done. No report published since 2020.</t>
        </r>
      </text>
    </comment>
    <comment ref="LP177" authorId="0" shapeId="0" xr:uid="{6152AB50-4D40-4743-A1AF-CE3577A9CB3D}">
      <text>
        <r>
          <rPr>
            <b/>
            <sz val="9"/>
            <color indexed="81"/>
            <rFont val="Tahoma"/>
            <family val="2"/>
          </rPr>
          <t>Cem Dener:</t>
        </r>
        <r>
          <rPr>
            <sz val="9"/>
            <color indexed="81"/>
            <rFont val="Tahoma"/>
            <family val="2"/>
          </rPr>
          <t xml:space="preserve">
Digital Government Services Framework
is available but an internal document for the Fijian Government</t>
        </r>
      </text>
    </comment>
    <comment ref="LV177" authorId="0" shapeId="0" xr:uid="{359CC4AC-0366-4DE9-A9E8-45005276C7F4}">
      <text>
        <r>
          <rPr>
            <b/>
            <sz val="9"/>
            <color indexed="81"/>
            <rFont val="Tahoma"/>
            <family val="2"/>
          </rPr>
          <t>Cem Dener:</t>
        </r>
        <r>
          <rPr>
            <sz val="9"/>
            <color indexed="81"/>
            <rFont val="Tahoma"/>
            <family val="2"/>
          </rPr>
          <t xml:space="preserve">
The WoG digital transformation is a mandate of the Digital Government Transformation Office which was setup to oversee and carry out Digital Transformation activities within the Fijian Government.</t>
        </r>
      </text>
    </comment>
    <comment ref="NH177" authorId="0" shapeId="0" xr:uid="{B4963457-3669-471E-8452-D1248161FD4F}">
      <text>
        <r>
          <rPr>
            <b/>
            <sz val="9"/>
            <color indexed="81"/>
            <rFont val="Tahoma"/>
            <family val="2"/>
          </rPr>
          <t>Cem Dener:</t>
        </r>
        <r>
          <rPr>
            <sz val="9"/>
            <color indexed="81"/>
            <rFont val="Tahoma"/>
            <family val="2"/>
          </rPr>
          <t xml:space="preserve">
The Fijian Government has a Public Key Infrastructure which is in application through the Fijian e-Passport and the Fijian Vaccine Pass being implemented. However, there is no regulation to regulate use of the PKI.</t>
        </r>
      </text>
    </comment>
    <comment ref="FO180" authorId="0" shapeId="0" xr:uid="{8D35C8C5-38FB-45FA-9212-38DD04E76D5A}">
      <text>
        <r>
          <rPr>
            <b/>
            <sz val="9"/>
            <color indexed="81"/>
            <rFont val="Tahoma"/>
            <family val="2"/>
          </rPr>
          <t>Cem Dener:</t>
        </r>
        <r>
          <rPr>
            <sz val="9"/>
            <color indexed="81"/>
            <rFont val="Tahoma"/>
            <family val="2"/>
          </rPr>
          <t xml:space="preserve">
In Finland, in the past there was a kind of open source software policy, but not anymore. Although the Finnish Government may use open source software in various IT systems and service, there is no clear policy to promote open source software.</t>
        </r>
      </text>
    </comment>
    <comment ref="GB180" authorId="0" shapeId="0" xr:uid="{CF7044F3-E719-4057-985B-4B4B4548CD8E}">
      <text>
        <r>
          <rPr>
            <b/>
            <sz val="9"/>
            <color indexed="81"/>
            <rFont val="Tahoma"/>
            <family val="2"/>
          </rPr>
          <t>Cem Dener:</t>
        </r>
        <r>
          <rPr>
            <sz val="9"/>
            <color indexed="81"/>
            <rFont val="Tahoma"/>
            <family val="2"/>
          </rPr>
          <t xml:space="preserve">
Ministry of Finance &amp; Technology Advisory Board </t>
        </r>
      </text>
    </comment>
    <comment ref="GI180" authorId="0" shapeId="0" xr:uid="{26947503-F49E-43FF-9979-C3093E584B93}">
      <text>
        <r>
          <rPr>
            <b/>
            <sz val="9"/>
            <color indexed="81"/>
            <rFont val="Tahoma"/>
            <family val="2"/>
          </rPr>
          <t>Cem Dener:</t>
        </r>
        <r>
          <rPr>
            <sz val="9"/>
            <color indexed="81"/>
            <rFont val="Tahoma"/>
            <family val="2"/>
          </rPr>
          <t xml:space="preserve">
in English: https://www.suomi.fi/frontpage  </t>
        </r>
      </text>
    </comment>
    <comment ref="IK180" authorId="0" shapeId="0" xr:uid="{BFDFB52C-9A9B-49AD-A1E9-E873E26C9B62}">
      <text>
        <r>
          <rPr>
            <b/>
            <sz val="9"/>
            <color indexed="81"/>
            <rFont val="Tahoma"/>
            <family val="2"/>
          </rPr>
          <t>Cem Dener:</t>
        </r>
        <r>
          <rPr>
            <sz val="9"/>
            <color indexed="81"/>
            <rFont val="Tahoma"/>
            <family val="2"/>
          </rPr>
          <t xml:space="preserve">
Governments portal
https://tyomarkkinatori.fi/en
biggest private portal:
https://duunitori.fi/</t>
        </r>
      </text>
    </comment>
    <comment ref="JQ180" authorId="0" shapeId="0" xr:uid="{7D77C626-8E8B-4583-B895-583D4F44F1C8}">
      <text>
        <r>
          <rPr>
            <b/>
            <sz val="9"/>
            <color indexed="81"/>
            <rFont val="Tahoma"/>
            <family val="2"/>
          </rPr>
          <t>Cem Dener:</t>
        </r>
        <r>
          <rPr>
            <sz val="9"/>
            <color indexed="81"/>
            <rFont val="Tahoma"/>
            <family val="2"/>
          </rPr>
          <t xml:space="preserve">
National -&gt;
https://www.kansalaisaloite.fi/fi
Local issues -&gt;
https://www.kuntalaisaloite.fi/fi</t>
        </r>
      </text>
    </comment>
    <comment ref="JY180" authorId="0" shapeId="0" xr:uid="{9881FDA2-1020-48C0-86E0-A5BB38F6C9BD}">
      <text>
        <r>
          <rPr>
            <b/>
            <sz val="9"/>
            <color indexed="81"/>
            <rFont val="Tahoma"/>
            <family val="2"/>
          </rPr>
          <t>Cem Dener:</t>
        </r>
        <r>
          <rPr>
            <sz val="9"/>
            <color indexed="81"/>
            <rFont val="Tahoma"/>
            <family val="2"/>
          </rPr>
          <t xml:space="preserve">
There are official complaints procedures online (e.g. https://www.oikeusasiamies.fi/fi/kantelu-oikeusasiamiehelle) and in every government online service there is a Feedback-button.</t>
        </r>
      </text>
    </comment>
    <comment ref="LC180" authorId="0" shapeId="0" xr:uid="{DD810C48-5CC1-4640-BEFB-E008C4B4FF50}">
      <text>
        <r>
          <rPr>
            <b/>
            <sz val="9"/>
            <color indexed="81"/>
            <rFont val="Tahoma"/>
            <family val="2"/>
          </rPr>
          <t>Cem Dener:</t>
        </r>
        <r>
          <rPr>
            <sz val="9"/>
            <color indexed="81"/>
            <rFont val="Tahoma"/>
            <family val="2"/>
          </rPr>
          <t xml:space="preserve">
In Finnish only</t>
        </r>
      </text>
    </comment>
    <comment ref="LP180" authorId="0" shapeId="0" xr:uid="{ECB7AC3E-140D-4633-A288-E8A9211E86B7}">
      <text>
        <r>
          <rPr>
            <b/>
            <sz val="9"/>
            <color indexed="81"/>
            <rFont val="Tahoma"/>
            <family val="2"/>
          </rPr>
          <t>Cem Dener:</t>
        </r>
        <r>
          <rPr>
            <sz val="9"/>
            <color indexed="81"/>
            <rFont val="Tahoma"/>
            <family val="2"/>
          </rPr>
          <t xml:space="preserve">
Digital Compass </t>
        </r>
      </text>
    </comment>
    <comment ref="LQ180" authorId="0" shapeId="0" xr:uid="{C47DBFE0-5EAD-4EDF-A2A7-D18E6AE16DF0}">
      <text>
        <r>
          <rPr>
            <b/>
            <sz val="9"/>
            <color indexed="81"/>
            <rFont val="Tahoma"/>
            <family val="2"/>
          </rPr>
          <t>Cem Dener:</t>
        </r>
        <r>
          <rPr>
            <sz val="9"/>
            <color indexed="81"/>
            <rFont val="Tahoma"/>
            <family val="2"/>
          </rPr>
          <t xml:space="preserve">
Digital Compass is being updated in 2022</t>
        </r>
      </text>
    </comment>
    <comment ref="LV180" authorId="0" shapeId="0" xr:uid="{7D0FD0E3-8D21-4754-A92E-2E92DAACD85F}">
      <text>
        <r>
          <rPr>
            <b/>
            <sz val="9"/>
            <color indexed="81"/>
            <rFont val="Tahoma"/>
            <family val="2"/>
          </rPr>
          <t>Cem Dener:</t>
        </r>
        <r>
          <rPr>
            <sz val="9"/>
            <color indexed="81"/>
            <rFont val="Tahoma"/>
            <family val="2"/>
          </rPr>
          <t xml:space="preserve">
Digital Compass </t>
        </r>
      </text>
    </comment>
    <comment ref="ME180" authorId="0" shapeId="0" xr:uid="{C6F99F45-F308-4DFB-95DF-18B9FA023ABC}">
      <text>
        <r>
          <rPr>
            <b/>
            <sz val="9"/>
            <color indexed="81"/>
            <rFont val="Tahoma"/>
            <family val="2"/>
          </rPr>
          <t>Cem Dener:</t>
        </r>
        <r>
          <rPr>
            <sz val="9"/>
            <color indexed="81"/>
            <rFont val="Tahoma"/>
            <family val="2"/>
          </rPr>
          <t xml:space="preserve">
https://finlex.fi/fi/laki/kaannokset/2019/en20190906.pdf</t>
        </r>
      </text>
    </comment>
    <comment ref="MM180" authorId="0" shapeId="0" xr:uid="{441AC802-0894-4979-B86B-CF87C0F867B1}">
      <text>
        <r>
          <rPr>
            <b/>
            <sz val="9"/>
            <color indexed="81"/>
            <rFont val="Tahoma"/>
            <family val="2"/>
          </rPr>
          <t>Cem Dener:</t>
        </r>
        <r>
          <rPr>
            <sz val="9"/>
            <color indexed="81"/>
            <rFont val="Tahoma"/>
            <family val="2"/>
          </rPr>
          <t xml:space="preserve">
1. https://eur-lex.europa.eu/eli/reg/2016/679/oj, 2. https://www.finlex.fi/fi/laki/kaannokset/2018/en20181050.pdf 3. https://www.finlex.fi/fi/laki/kaannokset/2018/en20181054.pdf</t>
        </r>
      </text>
    </comment>
    <comment ref="NI180" authorId="0" shapeId="0" xr:uid="{9FCE875E-0785-4B49-A488-9D918CB6EEE3}">
      <text>
        <r>
          <rPr>
            <b/>
            <sz val="9"/>
            <color indexed="81"/>
            <rFont val="Tahoma"/>
            <family val="2"/>
          </rPr>
          <t>Cem Dener:</t>
        </r>
        <r>
          <rPr>
            <sz val="9"/>
            <color indexed="81"/>
            <rFont val="Tahoma"/>
            <family val="2"/>
          </rPr>
          <t xml:space="preserve">
https://esignature.ec.europa.eu/efda/tl-browser/#/screen/tl/FI http://www.finlex.fi/en/laki/kaannokset/2009/20090617
</t>
        </r>
      </text>
    </comment>
    <comment ref="PB180" authorId="0" shapeId="0" xr:uid="{32BA1519-4F02-437C-84D9-ECFF7A82C54C}">
      <text>
        <r>
          <rPr>
            <b/>
            <sz val="9"/>
            <color indexed="81"/>
            <rFont val="Tahoma"/>
            <family val="2"/>
          </rPr>
          <t>Cem Dener:</t>
        </r>
        <r>
          <rPr>
            <sz val="9"/>
            <color indexed="81"/>
            <rFont val="Tahoma"/>
            <family val="2"/>
          </rPr>
          <t xml:space="preserve">
Although there is no specific policy for the GovTech startups, there are several funding programmes to businesses (both start-ups and more mature companies).</t>
        </r>
      </text>
    </comment>
    <comment ref="AM183" authorId="0" shapeId="0" xr:uid="{9E3E9D3E-B595-4E8D-B061-78D152A4FEA3}">
      <text>
        <r>
          <rPr>
            <b/>
            <sz val="9"/>
            <color indexed="81"/>
            <rFont val="Tahoma"/>
            <family val="2"/>
          </rPr>
          <t>Cem Dener:</t>
        </r>
        <r>
          <rPr>
            <sz val="9"/>
            <color indexed="81"/>
            <rFont val="Tahoma"/>
            <family val="2"/>
          </rPr>
          <t xml:space="preserve">
https://www.legifrance.gouv.fr/jorf/id/JORFTEXT000021254225/ </t>
        </r>
      </text>
    </comment>
    <comment ref="CC183" authorId="0" shapeId="0" xr:uid="{382FC02E-A236-4C17-9BBD-74BD967D8A02}">
      <text>
        <r>
          <rPr>
            <b/>
            <sz val="9"/>
            <color indexed="81"/>
            <rFont val="Tahoma"/>
            <family val="2"/>
          </rPr>
          <t>Cem Dener:</t>
        </r>
        <r>
          <rPr>
            <sz val="9"/>
            <color indexed="81"/>
            <rFont val="Tahoma"/>
            <family val="2"/>
          </rPr>
          <t xml:space="preserve">
https://www.impots.gouv.fr/accueil</t>
        </r>
      </text>
    </comment>
    <comment ref="GB183" authorId="0" shapeId="0" xr:uid="{137C78D4-ABC8-4896-8D22-ACF43D9E71D5}">
      <text>
        <r>
          <rPr>
            <b/>
            <sz val="9"/>
            <color indexed="81"/>
            <rFont val="Tahoma"/>
            <family val="2"/>
          </rPr>
          <t>Cem Dener:</t>
        </r>
        <r>
          <rPr>
            <sz val="9"/>
            <color indexed="81"/>
            <rFont val="Tahoma"/>
            <family val="2"/>
          </rPr>
          <t xml:space="preserve">
Ministère de l’Économie, des Finances et de la Relance</t>
        </r>
      </text>
    </comment>
    <comment ref="GI183" authorId="0" shapeId="0" xr:uid="{D0A87639-390A-4685-9896-BC7F65F5A8C4}">
      <text>
        <r>
          <rPr>
            <b/>
            <sz val="9"/>
            <color indexed="81"/>
            <rFont val="Tahoma"/>
            <family val="2"/>
          </rPr>
          <t>Cem Dener:</t>
        </r>
        <r>
          <rPr>
            <sz val="9"/>
            <color indexed="81"/>
            <rFont val="Tahoma"/>
            <family val="2"/>
          </rPr>
          <t xml:space="preserve">
https://entreprendre.service-public.fr/</t>
        </r>
      </text>
    </comment>
    <comment ref="HB183" authorId="0" shapeId="0" xr:uid="{5BAC75EC-C6AB-45D8-89C4-E1164F77C410}">
      <text>
        <r>
          <rPr>
            <b/>
            <sz val="9"/>
            <color indexed="81"/>
            <rFont val="Tahoma"/>
            <family val="2"/>
          </rPr>
          <t>Cem Dener:</t>
        </r>
        <r>
          <rPr>
            <sz val="9"/>
            <color indexed="81"/>
            <rFont val="Tahoma"/>
            <family val="2"/>
          </rPr>
          <t xml:space="preserve">
https://www.impots.gouv.fr/accueil</t>
        </r>
      </text>
    </comment>
    <comment ref="IB183" authorId="0" shapeId="0" xr:uid="{C427ABF2-1F18-4A7A-A225-987A88A93CB8}">
      <text>
        <r>
          <rPr>
            <b/>
            <sz val="9"/>
            <color indexed="81"/>
            <rFont val="Tahoma"/>
            <family val="2"/>
          </rPr>
          <t>Cem Dener:</t>
        </r>
        <r>
          <rPr>
            <sz val="9"/>
            <color indexed="81"/>
            <rFont val="Tahoma"/>
            <family val="2"/>
          </rPr>
          <t xml:space="preserve">
https://www.lassuranceretraite.fr/portail-info/home.html</t>
        </r>
      </text>
    </comment>
    <comment ref="LN183" authorId="0" shapeId="0" xr:uid="{6F22DD9C-A873-4A00-8C30-E17A097F3C7C}">
      <text>
        <r>
          <rPr>
            <b/>
            <sz val="9"/>
            <color indexed="81"/>
            <rFont val="Tahoma"/>
            <family val="2"/>
          </rPr>
          <t>Cem Dener:</t>
        </r>
        <r>
          <rPr>
            <sz val="9"/>
            <color indexed="81"/>
            <rFont val="Tahoma"/>
            <family val="2"/>
          </rPr>
          <t xml:space="preserve">
https://www.vie-publique.fr/rapport/277879-pour-une-politique-publique-de-la-donnee </t>
        </r>
      </text>
    </comment>
    <comment ref="NZ183" authorId="0" shapeId="0" xr:uid="{DA932CF6-1D1C-4D5A-9027-493C66DC629C}">
      <text>
        <r>
          <rPr>
            <b/>
            <sz val="9"/>
            <color indexed="81"/>
            <rFont val="Tahoma"/>
            <family val="2"/>
          </rPr>
          <t>Cem Dener:</t>
        </r>
        <r>
          <rPr>
            <sz val="9"/>
            <color indexed="81"/>
            <rFont val="Tahoma"/>
            <family val="2"/>
          </rPr>
          <t xml:space="preserve">
https://mentor.gouv.fr/login/index.php</t>
        </r>
      </text>
    </comment>
    <comment ref="DJ184" authorId="0" shapeId="0" xr:uid="{42207385-3618-4F8D-AB74-B5D83CBDBE9A}">
      <text>
        <r>
          <rPr>
            <b/>
            <sz val="9"/>
            <color indexed="81"/>
            <rFont val="Tahoma"/>
            <family val="2"/>
          </rPr>
          <t>Cem Dener:</t>
        </r>
        <r>
          <rPr>
            <sz val="9"/>
            <color indexed="81"/>
            <rFont val="Tahoma"/>
            <family val="2"/>
          </rPr>
          <t xml:space="preserve">
https://www.sirh-expert.fr/2024/07/25/cisirh/</t>
        </r>
      </text>
    </comment>
    <comment ref="KX184" authorId="0" shapeId="0" xr:uid="{07B472BB-180A-477E-81C3-5F99016CDFDB}">
      <text>
        <r>
          <rPr>
            <b/>
            <sz val="9"/>
            <color indexed="81"/>
            <rFont val="Tahoma"/>
            <family val="2"/>
          </rPr>
          <t>Cem Dener:</t>
        </r>
        <r>
          <rPr>
            <sz val="9"/>
            <color indexed="81"/>
            <rFont val="Tahoma"/>
            <family val="2"/>
          </rPr>
          <t xml:space="preserve">
Comité interministériel du numérique (CINUM) + Comité d’orientation stratégique interministérielle du numérique (COSINUM)</t>
        </r>
      </text>
    </comment>
    <comment ref="LZ184" authorId="0" shapeId="0" xr:uid="{A706D60E-8765-44C6-B1F2-3B021FAAFADB}">
      <text>
        <r>
          <rPr>
            <b/>
            <sz val="9"/>
            <color indexed="81"/>
            <rFont val="Tahoma"/>
            <family val="2"/>
          </rPr>
          <t>Cem Dener:</t>
        </r>
        <r>
          <rPr>
            <sz val="9"/>
            <color indexed="81"/>
            <rFont val="Tahoma"/>
            <family val="2"/>
          </rPr>
          <t xml:space="preserve">
Comité interministériel du numérique (CINUM) + Comité d’orientation stratégique interministérielle du numérique (COSINUM)</t>
        </r>
      </text>
    </comment>
    <comment ref="BT186" authorId="0" shapeId="0" xr:uid="{E8B919AE-5AA4-4A42-A915-67728415B9C2}">
      <text>
        <r>
          <rPr>
            <b/>
            <sz val="9"/>
            <color indexed="81"/>
            <rFont val="Tahoma"/>
            <family val="2"/>
          </rPr>
          <t>Cem Dener:</t>
        </r>
        <r>
          <rPr>
            <sz val="9"/>
            <color indexed="81"/>
            <rFont val="Tahoma"/>
            <family val="2"/>
          </rPr>
          <t xml:space="preserve">
SYGMA (RTGS) in all CEMAC countries since 2008. 
Also, SYSTAC Central African Telecompensation System (ACH) since 2008. No Fast Payment system yet.</t>
        </r>
      </text>
    </comment>
    <comment ref="BA189" authorId="0" shapeId="0" xr:uid="{F83C9C79-E5F6-42B5-9361-C8B6009F8D74}">
      <text>
        <r>
          <rPr>
            <b/>
            <sz val="9"/>
            <color indexed="81"/>
            <rFont val="Tahoma"/>
            <family val="2"/>
          </rPr>
          <t>Cem Dener:</t>
        </r>
        <r>
          <rPr>
            <sz val="9"/>
            <color indexed="81"/>
            <rFont val="Tahoma"/>
            <family val="2"/>
          </rPr>
          <t xml:space="preserve">
https://projects.worldbank.org/en/projects-operations/project-detail/P117275</t>
        </r>
      </text>
    </comment>
    <comment ref="CC189" authorId="0" shapeId="0" xr:uid="{A4BFB697-CCEA-4168-BA5F-E64A329A0F07}">
      <text>
        <r>
          <rPr>
            <b/>
            <sz val="9"/>
            <color indexed="81"/>
            <rFont val="Tahoma"/>
            <family val="2"/>
          </rPr>
          <t>Cem Dener:</t>
        </r>
        <r>
          <rPr>
            <sz val="9"/>
            <color indexed="81"/>
            <rFont val="Tahoma"/>
            <family val="2"/>
          </rPr>
          <t xml:space="preserve">
http://eeas.europa.eu/delegations/gambia/documents/about_us/page_2012_2015_en.pdf </t>
        </r>
      </text>
    </comment>
    <comment ref="HK189" authorId="0" shapeId="0" xr:uid="{BD55166C-2D95-4FCB-A0AD-64BF3E3954EC}">
      <text>
        <r>
          <rPr>
            <b/>
            <sz val="9"/>
            <color indexed="81"/>
            <rFont val="Tahoma"/>
            <family val="2"/>
          </rPr>
          <t>Cem Dener:</t>
        </r>
        <r>
          <rPr>
            <sz val="9"/>
            <color indexed="81"/>
            <rFont val="Tahoma"/>
            <family val="2"/>
          </rPr>
          <t xml:space="preserve">
https://gamswitch.com/our-services/</t>
        </r>
      </text>
    </comment>
    <comment ref="LP189" authorId="0" shapeId="0" xr:uid="{62060EEC-2E6A-4274-8330-B3BAAF3F338B}">
      <text>
        <r>
          <rPr>
            <b/>
            <sz val="9"/>
            <color indexed="81"/>
            <rFont val="Tahoma"/>
            <family val="2"/>
          </rPr>
          <t>Cem Dener:</t>
        </r>
        <r>
          <rPr>
            <sz val="9"/>
            <color indexed="81"/>
            <rFont val="Tahoma"/>
            <family val="2"/>
          </rPr>
          <t xml:space="preserve">
https://www.moici.gov.gm/downloads</t>
        </r>
      </text>
    </comment>
    <comment ref="CC190" authorId="0" shapeId="0" xr:uid="{8CFF8FCA-B9F1-49F1-8A00-373959451398}">
      <text>
        <r>
          <rPr>
            <b/>
            <sz val="9"/>
            <color indexed="81"/>
            <rFont val="Tahoma"/>
            <family val="2"/>
          </rPr>
          <t>Cem Dener:</t>
        </r>
        <r>
          <rPr>
            <sz val="9"/>
            <color indexed="81"/>
            <rFont val="Tahoma"/>
            <family val="2"/>
          </rPr>
          <t xml:space="preserve">
https://www.voicegambia.com/2024/05/20/gra-seals-deal-with-sogema-technologies-for-new-itas-project/</t>
        </r>
      </text>
    </comment>
    <comment ref="CX190" authorId="0" shapeId="0" xr:uid="{6CACCD1A-8A4D-4B64-A1BB-A11738DBE915}">
      <text>
        <r>
          <rPr>
            <b/>
            <sz val="9"/>
            <color indexed="81"/>
            <rFont val="Tahoma"/>
            <family val="2"/>
          </rPr>
          <t>Cem Dener:</t>
        </r>
        <r>
          <rPr>
            <sz val="9"/>
            <color indexed="81"/>
            <rFont val="Tahoma"/>
            <family val="2"/>
          </rPr>
          <t xml:space="preserve">
CSM Tech (started in Aug 2024):
https://www.csm.tech/news-details/csm-tech-to-power-gambias-transformation-with-cutting-edge-hrmis
https://www.voicegambia.com/2024/11/12/minister-bouy-govt-will-implement-hrmis-to-provide-basic-modules-for-civil-service/</t>
        </r>
      </text>
    </comment>
    <comment ref="E192" authorId="0" shapeId="0" xr:uid="{AED5FC58-B9FB-4C55-9B65-720565C65422}">
      <text>
        <r>
          <rPr>
            <b/>
            <sz val="9"/>
            <color indexed="81"/>
            <rFont val="Tahoma"/>
            <family val="2"/>
          </rPr>
          <t>Cem Dener:</t>
        </r>
        <r>
          <rPr>
            <sz val="9"/>
            <color indexed="81"/>
            <rFont val="Tahoma"/>
            <family val="2"/>
          </rPr>
          <t xml:space="preserve">
Governmental Cloud Infrastructure is implemented in parallel by three different governmental agencies:
- The DGA
- The National Agency of Public Registry of the Ministry of Justice (responsible for business, land and immovable property registration)
- The Financial Analytical Agency of the Ministry of Finance</t>
        </r>
      </text>
    </comment>
    <comment ref="F192" authorId="0" shapeId="0" xr:uid="{A83D23B9-ACA3-4324-AD56-40AC69CBD2B4}">
      <text>
        <r>
          <rPr>
            <b/>
            <sz val="9"/>
            <color indexed="81"/>
            <rFont val="Tahoma"/>
            <family val="2"/>
          </rPr>
          <t>Cem Dener:</t>
        </r>
        <r>
          <rPr>
            <sz val="9"/>
            <color indexed="81"/>
            <rFont val="Tahoma"/>
            <family val="2"/>
          </rPr>
          <t xml:space="preserve">
https://openknowledge.worldbank.org/bitstream/handle/10986/35851/South-Caucasus-GovTech-for-Georgia-A-Whole-of-Government-Approach-as-a-Key-Foundation-for-the-Digital-Economy.pdf?sequence=1&amp;isAllowed=y</t>
        </r>
      </text>
    </comment>
    <comment ref="AD192" authorId="0" shapeId="0" xr:uid="{F15B0711-C398-4CDD-AAC8-323A66B03A73}">
      <text>
        <r>
          <rPr>
            <b/>
            <sz val="9"/>
            <color indexed="81"/>
            <rFont val="Tahoma"/>
            <family val="2"/>
          </rPr>
          <t>Cem Dener:</t>
        </r>
        <r>
          <rPr>
            <sz val="9"/>
            <color indexed="81"/>
            <rFont val="Tahoma"/>
            <family val="2"/>
          </rPr>
          <t xml:space="preserve">
http://nsdi.gov.ge/en/e-services</t>
        </r>
      </text>
    </comment>
    <comment ref="AY192" authorId="0" shapeId="0" xr:uid="{2557E474-0BC6-494D-BBB5-8A8DCB4DCCE6}">
      <text>
        <r>
          <rPr>
            <b/>
            <sz val="9"/>
            <color indexed="81"/>
            <rFont val="Tahoma"/>
            <family val="2"/>
          </rPr>
          <t>Cem Dener:</t>
        </r>
        <r>
          <rPr>
            <sz val="9"/>
            <color indexed="81"/>
            <rFont val="Tahoma"/>
            <family val="2"/>
          </rPr>
          <t xml:space="preserve">
https://fas.ge</t>
        </r>
      </text>
    </comment>
    <comment ref="HB192" authorId="0" shapeId="0" xr:uid="{40B53F7E-CDBB-4421-997F-FF959992B8C8}">
      <text>
        <r>
          <rPr>
            <b/>
            <sz val="9"/>
            <color indexed="81"/>
            <rFont val="Tahoma"/>
            <family val="2"/>
          </rPr>
          <t>Cem Dener:</t>
        </r>
        <r>
          <rPr>
            <sz val="9"/>
            <color indexed="81"/>
            <rFont val="Tahoma"/>
            <family val="2"/>
          </rPr>
          <t xml:space="preserve">
https://eservices.rs.ge/Login.aspx?redirect_url=https://eservices.rs.ge/Login.aspx </t>
        </r>
      </text>
    </comment>
    <comment ref="HS192" authorId="0" shapeId="0" xr:uid="{D986A2D0-7065-463C-8A7C-C3DF38CA890C}">
      <text>
        <r>
          <rPr>
            <b/>
            <sz val="9"/>
            <color indexed="81"/>
            <rFont val="Tahoma"/>
            <family val="2"/>
          </rPr>
          <t>Cem Dener:</t>
        </r>
        <r>
          <rPr>
            <sz val="9"/>
            <color indexed="81"/>
            <rFont val="Tahoma"/>
            <family val="2"/>
          </rPr>
          <t xml:space="preserve">
https://rs.ge/  </t>
        </r>
      </text>
    </comment>
    <comment ref="JW192" authorId="0" shapeId="0" xr:uid="{6138C7E1-77BC-483A-8508-F036B752B480}">
      <text>
        <r>
          <rPr>
            <b/>
            <sz val="9"/>
            <color indexed="81"/>
            <rFont val="Tahoma"/>
            <family val="2"/>
          </rPr>
          <t>Cem Dener:</t>
        </r>
        <r>
          <rPr>
            <sz val="9"/>
            <color indexed="81"/>
            <rFont val="Tahoma"/>
            <family val="2"/>
          </rPr>
          <t xml:space="preserve">
https://migration.commission.ge/files/ms_21-30_pcr.pdf</t>
        </r>
      </text>
    </comment>
    <comment ref="LE192" authorId="0" shapeId="0" xr:uid="{898DC5BA-7BCF-43C5-BDBC-360962667C00}">
      <text>
        <r>
          <rPr>
            <b/>
            <sz val="9"/>
            <color indexed="81"/>
            <rFont val="Tahoma"/>
            <family val="2"/>
          </rPr>
          <t>Cem Dener:</t>
        </r>
        <r>
          <rPr>
            <sz val="9"/>
            <color indexed="81"/>
            <rFont val="Tahoma"/>
            <family val="2"/>
          </rPr>
          <t xml:space="preserve">
GoG &gt; LEPL Digital Governance Agency maintains the unified state registry of information and coordinates the establishment of and compliance with a uniform standard for the databases registries services and information systems.</t>
        </r>
      </text>
    </comment>
    <comment ref="LK192" authorId="0" shapeId="0" xr:uid="{A1B5FA25-0DC5-485C-B320-5DDDFDBB2C68}">
      <text>
        <r>
          <rPr>
            <b/>
            <sz val="9"/>
            <color indexed="81"/>
            <rFont val="Tahoma"/>
            <family val="2"/>
          </rPr>
          <t>Cem Dener:</t>
        </r>
        <r>
          <rPr>
            <sz val="9"/>
            <color indexed="81"/>
            <rFont val="Tahoma"/>
            <family val="2"/>
          </rPr>
          <t xml:space="preserve">
Elaboration of the draft strategy is in progress.</t>
        </r>
      </text>
    </comment>
    <comment ref="LP192" authorId="0" shapeId="0" xr:uid="{A4A9CE87-DF20-4407-88A1-63137A445EFA}">
      <text>
        <r>
          <rPr>
            <b/>
            <sz val="9"/>
            <color indexed="81"/>
            <rFont val="Tahoma"/>
            <family val="2"/>
          </rPr>
          <t>Cem Dener:</t>
        </r>
        <r>
          <rPr>
            <sz val="9"/>
            <color indexed="81"/>
            <rFont val="Tahoma"/>
            <family val="2"/>
          </rPr>
          <t xml:space="preserve">
Elaboration of the Digital Government strategy is in progress.</t>
        </r>
      </text>
    </comment>
    <comment ref="LV192" authorId="0" shapeId="0" xr:uid="{8802D900-2398-493A-BF3E-5AF16591D281}">
      <text>
        <r>
          <rPr>
            <b/>
            <sz val="9"/>
            <color indexed="81"/>
            <rFont val="Tahoma"/>
            <family val="2"/>
          </rPr>
          <t>Cem Dener:</t>
        </r>
        <r>
          <rPr>
            <sz val="9"/>
            <color indexed="81"/>
            <rFont val="Tahoma"/>
            <family val="2"/>
          </rPr>
          <t xml:space="preserve">
Administration of Georgia in cooperation with Digital Governance Agency actively participates in the discussions, how to create this kind of approach and institutionalise it. The work is in progress and is not drafted yet.</t>
        </r>
      </text>
    </comment>
    <comment ref="LX192" authorId="0" shapeId="0" xr:uid="{3F73A421-03DD-4F52-BB25-221E28989875}">
      <text>
        <r>
          <rPr>
            <b/>
            <sz val="9"/>
            <color indexed="81"/>
            <rFont val="Tahoma"/>
            <family val="2"/>
          </rPr>
          <t>Cem Dener:</t>
        </r>
        <r>
          <rPr>
            <sz val="9"/>
            <color indexed="81"/>
            <rFont val="Tahoma"/>
            <family val="2"/>
          </rPr>
          <t xml:space="preserve">
Ministry of Justice of Georgia </t>
        </r>
      </text>
    </comment>
    <comment ref="MR192" authorId="0" shapeId="0" xr:uid="{33AB8474-4439-46E4-A325-F470BCA4A3AD}">
      <text>
        <r>
          <rPr>
            <b/>
            <sz val="9"/>
            <color indexed="81"/>
            <rFont val="Tahoma"/>
            <family val="2"/>
          </rPr>
          <t>Cem Dener:</t>
        </r>
        <r>
          <rPr>
            <sz val="9"/>
            <color indexed="81"/>
            <rFont val="Tahoma"/>
            <family val="2"/>
          </rPr>
          <t xml:space="preserve">
https://personaldata.ge/en/decisions</t>
        </r>
      </text>
    </comment>
    <comment ref="PK192" authorId="0" shapeId="0" xr:uid="{FEBF835E-3E65-4613-A74A-40E92670A371}">
      <text>
        <r>
          <rPr>
            <b/>
            <sz val="9"/>
            <color indexed="81"/>
            <rFont val="Tahoma"/>
            <family val="2"/>
          </rPr>
          <t>Cem Dener:</t>
        </r>
        <r>
          <rPr>
            <sz val="9"/>
            <color indexed="81"/>
            <rFont val="Tahoma"/>
            <family val="2"/>
          </rPr>
          <t xml:space="preserve">
www.grants.gov.ge; https://issuu.com/gitagovge</t>
        </r>
      </text>
    </comment>
    <comment ref="KV195" authorId="0" shapeId="0" xr:uid="{85718644-BBE9-4E89-8C7A-E96A2945BD29}">
      <text>
        <r>
          <rPr>
            <b/>
            <sz val="9"/>
            <color indexed="81"/>
            <rFont val="Tahoma"/>
            <family val="2"/>
          </rPr>
          <t>Cem Dener:</t>
        </r>
        <r>
          <rPr>
            <sz val="9"/>
            <color indexed="81"/>
            <rFont val="Tahoma"/>
            <family val="2"/>
          </rPr>
          <t xml:space="preserve">
GovTech Group (private) &gt; https://group.govtech.de/en/news.html</t>
        </r>
      </text>
    </comment>
    <comment ref="NI195" authorId="0" shapeId="0" xr:uid="{03108738-B87D-4F68-B1B8-581EF71423E6}">
      <text>
        <r>
          <rPr>
            <b/>
            <sz val="9"/>
            <color indexed="81"/>
            <rFont val="Tahoma"/>
            <family val="2"/>
          </rPr>
          <t>Cem Dener:</t>
        </r>
        <r>
          <rPr>
            <sz val="9"/>
            <color indexed="81"/>
            <rFont val="Tahoma"/>
            <family val="2"/>
          </rPr>
          <t xml:space="preserve">
https://www.bundesdruckerei.de/en/innovation-hub/eidas-government-organizations-visit-wiesbaden</t>
        </r>
      </text>
    </comment>
    <comment ref="E198" authorId="0" shapeId="0" xr:uid="{409BF469-82B3-434B-A214-B58DF9458CC9}">
      <text>
        <r>
          <rPr>
            <b/>
            <sz val="9"/>
            <color indexed="81"/>
            <rFont val="Tahoma"/>
            <family val="2"/>
          </rPr>
          <t>Cem Dener:</t>
        </r>
        <r>
          <rPr>
            <sz val="9"/>
            <color indexed="81"/>
            <rFont val="Tahoma"/>
            <family val="2"/>
          </rPr>
          <t xml:space="preserve">
Implementation in progress</t>
        </r>
      </text>
    </comment>
    <comment ref="F198" authorId="0" shapeId="0" xr:uid="{8DECD6C1-D984-48F7-B329-5CB50938962B}">
      <text>
        <r>
          <rPr>
            <b/>
            <sz val="9"/>
            <color indexed="81"/>
            <rFont val="Tahoma"/>
            <family val="2"/>
          </rPr>
          <t>Cem Dener:</t>
        </r>
        <r>
          <rPr>
            <sz val="9"/>
            <color indexed="81"/>
            <rFont val="Tahoma"/>
            <family val="2"/>
          </rPr>
          <t xml:space="preserve">
portal.cloud.gov.gh</t>
        </r>
      </text>
    </comment>
    <comment ref="CC198" authorId="0" shapeId="0" xr:uid="{AFB6CD88-3182-4371-AD3A-21DEC1462DDB}">
      <text>
        <r>
          <rPr>
            <b/>
            <sz val="9"/>
            <color indexed="81"/>
            <rFont val="Tahoma"/>
            <family val="2"/>
          </rPr>
          <t>Cem Dener:</t>
        </r>
        <r>
          <rPr>
            <sz val="9"/>
            <color indexed="81"/>
            <rFont val="Tahoma"/>
            <family val="2"/>
          </rPr>
          <t xml:space="preserve">
URL inaccessible &gt; 
http://gegov.com.gh/CMSPages/GetFile.aspx?guid=c390530f-085f-4377-a3f2-d863ead54282  </t>
        </r>
      </text>
    </comment>
    <comment ref="CX198" authorId="0" shapeId="0" xr:uid="{492158F9-87F4-4ED4-BD6A-22E349E99D67}">
      <text>
        <r>
          <rPr>
            <b/>
            <sz val="9"/>
            <color indexed="81"/>
            <rFont val="Tahoma"/>
            <family val="2"/>
          </rPr>
          <t>Cem Dener:</t>
        </r>
        <r>
          <rPr>
            <sz val="9"/>
            <color indexed="81"/>
            <rFont val="Tahoma"/>
            <family val="2"/>
          </rPr>
          <t xml:space="preserve">
UR inaccessible &gt; 
https://www.psc.gov.gh/hrmis.html</t>
        </r>
      </text>
    </comment>
    <comment ref="DJ198" authorId="0" shapeId="0" xr:uid="{32E60C86-7C14-43A6-A41C-EA71BD0ACFE5}">
      <text>
        <r>
          <rPr>
            <b/>
            <sz val="9"/>
            <color indexed="81"/>
            <rFont val="Tahoma"/>
            <family val="2"/>
          </rPr>
          <t>Cem Dener:</t>
        </r>
        <r>
          <rPr>
            <sz val="9"/>
            <color indexed="81"/>
            <rFont val="Tahoma"/>
            <family val="2"/>
          </rPr>
          <t xml:space="preserve">
URL inaccessible &gt; 
http://www.cagd.gov.gh/portal/index.php/organisation/financial-management-services-division</t>
        </r>
      </text>
    </comment>
    <comment ref="JN198" authorId="0" shapeId="0" xr:uid="{B999096D-DB68-407C-9D74-AE700918756A}">
      <text>
        <r>
          <rPr>
            <b/>
            <sz val="9"/>
            <color indexed="81"/>
            <rFont val="Tahoma"/>
            <family val="2"/>
          </rPr>
          <t>Cem Dener:</t>
        </r>
        <r>
          <rPr>
            <sz val="9"/>
            <color indexed="81"/>
            <rFont val="Tahoma"/>
            <family val="2"/>
          </rPr>
          <t xml:space="preserve">
1 ? Not a citizen participation platform for policy making. Only for data portal.</t>
        </r>
      </text>
    </comment>
    <comment ref="JO198" authorId="0" shapeId="0" xr:uid="{3B896CCD-4DED-446A-8711-81D9B935AB19}">
      <text>
        <r>
          <rPr>
            <b/>
            <sz val="9"/>
            <color indexed="81"/>
            <rFont val="Tahoma"/>
            <family val="2"/>
          </rPr>
          <t>Cem Dener:</t>
        </r>
        <r>
          <rPr>
            <sz val="9"/>
            <color indexed="81"/>
            <rFont val="Tahoma"/>
            <family val="2"/>
          </rPr>
          <t xml:space="preserve">
https://data.gov.gh/feedback ?</t>
        </r>
      </text>
    </comment>
    <comment ref="JR198" authorId="0" shapeId="0" xr:uid="{21E1921B-632D-4717-9516-C2C774509001}">
      <text>
        <r>
          <rPr>
            <b/>
            <sz val="9"/>
            <color indexed="81"/>
            <rFont val="Tahoma"/>
            <family val="2"/>
          </rPr>
          <t>Cem Dener:</t>
        </r>
        <r>
          <rPr>
            <sz val="9"/>
            <color indexed="81"/>
            <rFont val="Tahoma"/>
            <family val="2"/>
          </rPr>
          <t xml:space="preserve">
1 ? Not a citizen participation platform for policy making. Only for data portal.</t>
        </r>
      </text>
    </comment>
    <comment ref="JS198" authorId="0" shapeId="0" xr:uid="{2D96209F-B2FD-44EF-ACD9-DD5F07D2D4B6}">
      <text>
        <r>
          <rPr>
            <b/>
            <sz val="9"/>
            <color indexed="81"/>
            <rFont val="Tahoma"/>
            <family val="2"/>
          </rPr>
          <t>Cem Dener:</t>
        </r>
        <r>
          <rPr>
            <sz val="9"/>
            <color indexed="81"/>
            <rFont val="Tahoma"/>
            <family val="2"/>
          </rPr>
          <t xml:space="preserve">
1 ? Not a citizen participation platform for policy making. Only for data portal.</t>
        </r>
      </text>
    </comment>
    <comment ref="JT198" authorId="0" shapeId="0" xr:uid="{A363485C-341E-4E39-A6BE-D0F664BE67BE}">
      <text>
        <r>
          <rPr>
            <b/>
            <sz val="9"/>
            <color indexed="81"/>
            <rFont val="Tahoma"/>
            <family val="2"/>
          </rPr>
          <t>Cem Dener:</t>
        </r>
        <r>
          <rPr>
            <sz val="9"/>
            <color indexed="81"/>
            <rFont val="Tahoma"/>
            <family val="2"/>
          </rPr>
          <t xml:space="preserve">
1 ? Not a citizen participation platform for policy making. Only for data portal.</t>
        </r>
      </text>
    </comment>
    <comment ref="JX198" authorId="0" shapeId="0" xr:uid="{49B8F7DE-D56F-45FF-A3CB-027391FA3F1A}">
      <text>
        <r>
          <rPr>
            <b/>
            <sz val="9"/>
            <color indexed="81"/>
            <rFont val="Tahoma"/>
            <family val="2"/>
          </rPr>
          <t>Cem Dener:</t>
        </r>
        <r>
          <rPr>
            <sz val="9"/>
            <color indexed="81"/>
            <rFont val="Tahoma"/>
            <family val="2"/>
          </rPr>
          <t xml:space="preserve">
1 ? Not a citizen feedback platform on services, procurement, etc. Only for data portal.</t>
        </r>
      </text>
    </comment>
    <comment ref="JY198" authorId="0" shapeId="0" xr:uid="{12B5713B-82BE-4915-AA29-55898EC9E6AD}">
      <text>
        <r>
          <rPr>
            <b/>
            <sz val="9"/>
            <color indexed="81"/>
            <rFont val="Tahoma"/>
            <family val="2"/>
          </rPr>
          <t>Cem Dener:</t>
        </r>
        <r>
          <rPr>
            <sz val="9"/>
            <color indexed="81"/>
            <rFont val="Tahoma"/>
            <family val="2"/>
          </rPr>
          <t xml:space="preserve">
https://data.gov.gh/feedback ?</t>
        </r>
      </text>
    </comment>
    <comment ref="JZ198" authorId="0" shapeId="0" xr:uid="{57155A35-B548-4FD8-A936-41C603E70278}">
      <text>
        <r>
          <rPr>
            <b/>
            <sz val="9"/>
            <color indexed="81"/>
            <rFont val="Tahoma"/>
            <family val="2"/>
          </rPr>
          <t>Cem Dener:</t>
        </r>
        <r>
          <rPr>
            <sz val="9"/>
            <color indexed="81"/>
            <rFont val="Tahoma"/>
            <family val="2"/>
          </rPr>
          <t xml:space="preserve">
1 ? Not a citizen participation platform for policy making. Only for data portal.</t>
        </r>
      </text>
    </comment>
    <comment ref="KA198" authorId="0" shapeId="0" xr:uid="{F4ED7C06-D827-48DC-96E7-7DD640F4A34D}">
      <text>
        <r>
          <rPr>
            <b/>
            <sz val="9"/>
            <color indexed="81"/>
            <rFont val="Tahoma"/>
            <family val="2"/>
          </rPr>
          <t>Cem Dener:</t>
        </r>
        <r>
          <rPr>
            <sz val="9"/>
            <color indexed="81"/>
            <rFont val="Tahoma"/>
            <family val="2"/>
          </rPr>
          <t xml:space="preserve">
1 ? Not a citizen participation platform for policy making. Only for data portal.</t>
        </r>
      </text>
    </comment>
    <comment ref="KC198" authorId="0" shapeId="0" xr:uid="{37D7965F-5347-41F8-9066-F0A997820D9E}">
      <text>
        <r>
          <rPr>
            <b/>
            <sz val="9"/>
            <color indexed="81"/>
            <rFont val="Tahoma"/>
            <family val="2"/>
          </rPr>
          <t>Cem Dener:</t>
        </r>
        <r>
          <rPr>
            <sz val="9"/>
            <color indexed="81"/>
            <rFont val="Tahoma"/>
            <family val="2"/>
          </rPr>
          <t xml:space="preserve">
1 ? Not a citizen participation platform for policy making. Only for data portal.</t>
        </r>
      </text>
    </comment>
    <comment ref="S201" authorId="0" shapeId="0" xr:uid="{912E74B3-5CE3-46D8-8690-A98E617B9DCB}">
      <text>
        <r>
          <rPr>
            <b/>
            <sz val="9"/>
            <color indexed="81"/>
            <rFont val="Tahoma"/>
            <family val="2"/>
          </rPr>
          <t>Cem Dener:</t>
        </r>
        <r>
          <rPr>
            <sz val="9"/>
            <color indexed="81"/>
            <rFont val="Tahoma"/>
            <family val="2"/>
          </rPr>
          <t xml:space="preserve">
www.e-gif.gov.gr</t>
        </r>
      </text>
    </comment>
    <comment ref="BA201" authorId="0" shapeId="0" xr:uid="{605BEB24-DC01-488E-BC44-B18281322B5F}">
      <text>
        <r>
          <rPr>
            <b/>
            <sz val="9"/>
            <color indexed="81"/>
            <rFont val="Tahoma"/>
            <family val="2"/>
          </rPr>
          <t>Cem Dener:</t>
        </r>
        <r>
          <rPr>
            <sz val="9"/>
            <color indexed="81"/>
            <rFont val="Tahoma"/>
            <family val="2"/>
          </rPr>
          <t xml:space="preserve">
Intranet access only</t>
        </r>
      </text>
    </comment>
    <comment ref="FO201" authorId="0" shapeId="0" xr:uid="{714FA035-0290-465E-BA38-9798F0FE7E3F}">
      <text>
        <r>
          <rPr>
            <b/>
            <sz val="9"/>
            <color indexed="81"/>
            <rFont val="Tahoma"/>
            <family val="2"/>
          </rPr>
          <t>Cem Dener:</t>
        </r>
        <r>
          <rPr>
            <sz val="9"/>
            <color indexed="81"/>
            <rFont val="Tahoma"/>
            <family val="2"/>
          </rPr>
          <t xml:space="preserve">
www.e-gif.gov.gr </t>
        </r>
      </text>
    </comment>
    <comment ref="IK201" authorId="0" shapeId="0" xr:uid="{1405A8C7-5F3C-470C-B073-A3EF87D098F2}">
      <text>
        <r>
          <rPr>
            <b/>
            <sz val="9"/>
            <color indexed="81"/>
            <rFont val="Tahoma"/>
            <family val="2"/>
          </rPr>
          <t>Cem Dener:</t>
        </r>
        <r>
          <rPr>
            <sz val="9"/>
            <color indexed="81"/>
            <rFont val="Tahoma"/>
            <family val="2"/>
          </rPr>
          <t xml:space="preserve">
www.oaed.gr
www.asep.gr
</t>
        </r>
      </text>
    </comment>
    <comment ref="JY201" authorId="0" shapeId="0" xr:uid="{62E1E87B-8B03-4008-A0A2-D3C7882D938E}">
      <text>
        <r>
          <rPr>
            <b/>
            <sz val="9"/>
            <color indexed="81"/>
            <rFont val="Tahoma"/>
            <family val="2"/>
          </rPr>
          <t>Cem Dener:</t>
        </r>
        <r>
          <rPr>
            <sz val="9"/>
            <color indexed="81"/>
            <rFont val="Tahoma"/>
            <family val="2"/>
          </rPr>
          <t xml:space="preserve">
www.kep.gov.gr</t>
        </r>
      </text>
    </comment>
    <comment ref="KJ201" authorId="0" shapeId="0" xr:uid="{07E95434-1A96-49B2-9E30-29561DA52330}">
      <text>
        <r>
          <rPr>
            <b/>
            <sz val="9"/>
            <color indexed="81"/>
            <rFont val="Tahoma"/>
            <family val="2"/>
          </rPr>
          <t>Cem Dener:</t>
        </r>
        <r>
          <rPr>
            <sz val="9"/>
            <color indexed="81"/>
            <rFont val="Tahoma"/>
            <family val="2"/>
          </rPr>
          <t xml:space="preserve">
1</t>
        </r>
      </text>
    </comment>
    <comment ref="NU201" authorId="0" shapeId="0" xr:uid="{56FE73A8-8646-4BCE-A3DB-F07E71A8EC44}">
      <text>
        <r>
          <rPr>
            <b/>
            <sz val="9"/>
            <color indexed="81"/>
            <rFont val="Tahoma"/>
            <family val="2"/>
          </rPr>
          <t>Cem Dener:</t>
        </r>
        <r>
          <rPr>
            <sz val="9"/>
            <color indexed="81"/>
            <rFont val="Tahoma"/>
            <family val="2"/>
          </rPr>
          <t xml:space="preserve">
https://www.nationalcoalition.gov.gr/</t>
        </r>
      </text>
    </comment>
    <comment ref="NZ201" authorId="0" shapeId="0" xr:uid="{A7BBA2D2-AD63-4347-B0A5-A5321074397B}">
      <text>
        <r>
          <rPr>
            <b/>
            <sz val="9"/>
            <color indexed="81"/>
            <rFont val="Tahoma"/>
            <family val="2"/>
          </rPr>
          <t>Cem Dener:</t>
        </r>
        <r>
          <rPr>
            <sz val="9"/>
            <color indexed="81"/>
            <rFont val="Tahoma"/>
            <family val="2"/>
          </rPr>
          <t xml:space="preserve">
https://www.ekdda.gov.gr
https://www.nationalcoalition.gov.gr/</t>
        </r>
      </text>
    </comment>
    <comment ref="OS201" authorId="0" shapeId="0" xr:uid="{654F5FBF-54E4-4332-BADD-4D323B423BD5}">
      <text>
        <r>
          <rPr>
            <b/>
            <sz val="9"/>
            <color indexed="81"/>
            <rFont val="Tahoma"/>
            <family val="2"/>
          </rPr>
          <t>Cem Dener:</t>
        </r>
        <r>
          <rPr>
            <sz val="9"/>
            <color indexed="81"/>
            <rFont val="Tahoma"/>
            <family val="2"/>
          </rPr>
          <t xml:space="preserve">
To be published</t>
        </r>
      </text>
    </comment>
    <comment ref="PC201" authorId="0" shapeId="0" xr:uid="{DAF7D07D-A129-4529-9CF4-A2CC1E16345F}">
      <text>
        <r>
          <rPr>
            <sz val="11"/>
            <color theme="1"/>
            <rFont val="Aptos Narrow"/>
            <family val="2"/>
            <scheme val="minor"/>
          </rPr>
          <t>Cem Dener:
https://gsri.gov.gr/ethniki-stratigiki-erevnas-technologikis-anaptyxis-kai-kainotomias/</t>
        </r>
      </text>
    </comment>
    <comment ref="AC202" authorId="0" shapeId="0" xr:uid="{1B33D3E1-1BBE-4DA6-8988-0CEF4370276F}">
      <text>
        <r>
          <rPr>
            <b/>
            <sz val="9"/>
            <color indexed="81"/>
            <rFont val="Tahoma"/>
            <family val="2"/>
          </rPr>
          <t>Cem Dener:</t>
        </r>
        <r>
          <rPr>
            <sz val="9"/>
            <color indexed="81"/>
            <rFont val="Tahoma"/>
            <family val="2"/>
          </rPr>
          <t xml:space="preserve">
The revision process has been completed but the institutionalization is pending.</t>
        </r>
      </text>
    </comment>
    <comment ref="AY202" authorId="0" shapeId="0" xr:uid="{16AD1087-8C7B-460B-AC23-E082A8BAC6BE}">
      <text>
        <r>
          <rPr>
            <b/>
            <sz val="9"/>
            <color indexed="81"/>
            <rFont val="Tahoma"/>
            <family val="2"/>
          </rPr>
          <t>Cem Dener:</t>
        </r>
        <r>
          <rPr>
            <sz val="9"/>
            <color indexed="81"/>
            <rFont val="Tahoma"/>
            <family val="2"/>
          </rPr>
          <t xml:space="preserve">
https://www.gsis.gr/en</t>
        </r>
      </text>
    </comment>
    <comment ref="EW202" authorId="0" shapeId="0" xr:uid="{EECEAC5F-2868-4A26-8961-58E2A220A9CE}">
      <text>
        <r>
          <rPr>
            <b/>
            <sz val="9"/>
            <color indexed="81"/>
            <rFont val="Tahoma"/>
            <family val="2"/>
          </rPr>
          <t>Cem Dener:</t>
        </r>
        <r>
          <rPr>
            <sz val="9"/>
            <color indexed="81"/>
            <rFont val="Tahoma"/>
            <family val="2"/>
          </rPr>
          <t xml:space="preserve">
https://www.ktpae.gr/en/erga/integrated-information-system-for-public-debt-servicing-and-cash-management/#:~:text=It%20will%20also%20have%20the,electronic%20document%20management%20systems%2C%20etc.</t>
        </r>
      </text>
    </comment>
    <comment ref="OS202" authorId="0" shapeId="0" xr:uid="{2D6E06FA-5E1E-40DB-B13C-EE06C36BA14B}">
      <text>
        <r>
          <rPr>
            <b/>
            <sz val="9"/>
            <color indexed="81"/>
            <rFont val="Tahoma"/>
            <family val="2"/>
          </rPr>
          <t>Cem Dener:</t>
        </r>
        <r>
          <rPr>
            <sz val="9"/>
            <color indexed="81"/>
            <rFont val="Tahoma"/>
            <family val="2"/>
          </rPr>
          <t xml:space="preserve">
https://innovation.gov.gr/</t>
        </r>
      </text>
    </comment>
    <comment ref="V204" authorId="0" shapeId="0" xr:uid="{806A191A-2274-4F58-99C8-46532A53B714}">
      <text>
        <r>
          <rPr>
            <b/>
            <sz val="9"/>
            <color indexed="81"/>
            <rFont val="Tahoma"/>
            <family val="2"/>
          </rPr>
          <t>Cem Dener:</t>
        </r>
        <r>
          <rPr>
            <sz val="9"/>
            <color indexed="81"/>
            <rFont val="Tahoma"/>
            <family val="2"/>
          </rPr>
          <t xml:space="preserve">
2</t>
        </r>
      </text>
    </comment>
    <comment ref="W204" authorId="0" shapeId="0" xr:uid="{10442911-82CF-4428-8701-008F839787F2}">
      <text>
        <r>
          <rPr>
            <b/>
            <sz val="9"/>
            <color indexed="81"/>
            <rFont val="Tahoma"/>
            <family val="2"/>
          </rPr>
          <t>Cem Dener:</t>
        </r>
        <r>
          <rPr>
            <sz val="9"/>
            <color indexed="81"/>
            <rFont val="Tahoma"/>
            <family val="2"/>
          </rPr>
          <t xml:space="preserve">
2</t>
        </r>
      </text>
    </comment>
    <comment ref="X204" authorId="0" shapeId="0" xr:uid="{3C15DB16-B5BC-40DA-803B-20543C7C27AA}">
      <text>
        <r>
          <rPr>
            <b/>
            <sz val="9"/>
            <color indexed="81"/>
            <rFont val="Tahoma"/>
            <family val="2"/>
          </rPr>
          <t>Cem Dener:</t>
        </r>
        <r>
          <rPr>
            <sz val="9"/>
            <color indexed="81"/>
            <rFont val="Tahoma"/>
            <family val="2"/>
          </rPr>
          <t xml:space="preserve">
2</t>
        </r>
      </text>
    </comment>
    <comment ref="AI204" authorId="0" shapeId="0" xr:uid="{097DBB9E-B96C-4477-824A-EB55EE081D28}">
      <text>
        <r>
          <rPr>
            <b/>
            <sz val="9"/>
            <color indexed="81"/>
            <rFont val="Tahoma"/>
            <family val="2"/>
          </rPr>
          <t>Cem Dener:</t>
        </r>
        <r>
          <rPr>
            <sz val="9"/>
            <color indexed="81"/>
            <rFont val="Tahoma"/>
            <family val="2"/>
          </rPr>
          <t xml:space="preserve">
1</t>
        </r>
      </text>
    </comment>
    <comment ref="AJ204" authorId="0" shapeId="0" xr:uid="{5676C88C-DACE-4C2D-862D-2F1D6D365788}">
      <text>
        <r>
          <rPr>
            <b/>
            <sz val="9"/>
            <color indexed="81"/>
            <rFont val="Tahoma"/>
            <family val="2"/>
          </rPr>
          <t>Cem Dener:</t>
        </r>
        <r>
          <rPr>
            <sz val="9"/>
            <color indexed="81"/>
            <rFont val="Tahoma"/>
            <family val="2"/>
          </rPr>
          <t xml:space="preserve">
1</t>
        </r>
      </text>
    </comment>
    <comment ref="FN204" authorId="0" shapeId="0" xr:uid="{F6F5E6F7-E979-435F-8420-CD3DC5BB9098}">
      <text>
        <r>
          <rPr>
            <b/>
            <sz val="9"/>
            <color indexed="81"/>
            <rFont val="Tahoma"/>
            <family val="2"/>
          </rPr>
          <t>Cem Dener:</t>
        </r>
        <r>
          <rPr>
            <sz val="9"/>
            <color indexed="81"/>
            <rFont val="Tahoma"/>
            <family val="2"/>
          </rPr>
          <t xml:space="preserve">
1 ?</t>
        </r>
      </text>
    </comment>
    <comment ref="FO204" authorId="0" shapeId="0" xr:uid="{9B6C54BC-3983-457A-87C7-8506EA5E7055}">
      <text>
        <r>
          <rPr>
            <b/>
            <sz val="9"/>
            <color indexed="81"/>
            <rFont val="Tahoma"/>
            <family val="2"/>
          </rPr>
          <t>Cem Dener:</t>
        </r>
        <r>
          <rPr>
            <sz val="9"/>
            <color indexed="81"/>
            <rFont val="Tahoma"/>
            <family val="2"/>
          </rPr>
          <t xml:space="preserve">
No URL or relevant doc. It appears that there is no open source policy/action plan yet.</t>
        </r>
      </text>
    </comment>
    <comment ref="FP204" authorId="0" shapeId="0" xr:uid="{53992E73-0101-48B5-8250-2C784168D299}">
      <text>
        <r>
          <rPr>
            <b/>
            <sz val="9"/>
            <color indexed="81"/>
            <rFont val="Tahoma"/>
            <family val="2"/>
          </rPr>
          <t>Cem Dener:</t>
        </r>
        <r>
          <rPr>
            <sz val="9"/>
            <color indexed="81"/>
            <rFont val="Tahoma"/>
            <family val="2"/>
          </rPr>
          <t xml:space="preserve">
2018 ?</t>
        </r>
      </text>
    </comment>
    <comment ref="FQ204" authorId="0" shapeId="0" xr:uid="{D397D634-29A2-44A0-9CC4-18F07291E0EA}">
      <text>
        <r>
          <rPr>
            <b/>
            <sz val="9"/>
            <color indexed="81"/>
            <rFont val="Tahoma"/>
            <family val="2"/>
          </rPr>
          <t>Cem Dener:</t>
        </r>
        <r>
          <rPr>
            <sz val="9"/>
            <color indexed="81"/>
            <rFont val="Tahoma"/>
            <family val="2"/>
          </rPr>
          <t xml:space="preserve">
2 ?</t>
        </r>
      </text>
    </comment>
    <comment ref="FR204" authorId="0" shapeId="0" xr:uid="{E02E83B8-1B02-4F1C-9055-F587BCE6DC1E}">
      <text>
        <r>
          <rPr>
            <b/>
            <sz val="9"/>
            <color indexed="81"/>
            <rFont val="Tahoma"/>
            <family val="2"/>
          </rPr>
          <t>Cem Dener:</t>
        </r>
        <r>
          <rPr>
            <sz val="9"/>
            <color indexed="81"/>
            <rFont val="Tahoma"/>
            <family val="2"/>
          </rPr>
          <t xml:space="preserve">
1 ?</t>
        </r>
      </text>
    </comment>
    <comment ref="NI204" authorId="0" shapeId="0" xr:uid="{EF6C3795-261B-476F-81E0-14799BEBAE85}">
      <text>
        <r>
          <rPr>
            <b/>
            <sz val="9"/>
            <color indexed="81"/>
            <rFont val="Tahoma"/>
            <family val="2"/>
          </rPr>
          <t>Cem Dener:</t>
        </r>
        <r>
          <rPr>
            <sz val="9"/>
            <color indexed="81"/>
            <rFont val="Tahoma"/>
            <family val="2"/>
          </rPr>
          <t xml:space="preserve">
URL inaccessible &gt; 
http://www.gov.gd/egov/docs/other/eTransactionsAct.pdf </t>
        </r>
      </text>
    </comment>
    <comment ref="DR205" authorId="0" shapeId="0" xr:uid="{C0CD1656-1C98-496A-9FE3-C2F08CD4C8F5}">
      <text>
        <r>
          <rPr>
            <b/>
            <sz val="9"/>
            <color indexed="81"/>
            <rFont val="Tahoma"/>
            <family val="2"/>
          </rPr>
          <t>Cem Dener:</t>
        </r>
        <r>
          <rPr>
            <sz val="9"/>
            <color indexed="81"/>
            <rFont val="Tahoma"/>
            <family val="2"/>
          </rPr>
          <t xml:space="preserve">
Also, new Public Sector Employees Pension Fund introduced in 2025</t>
        </r>
      </text>
    </comment>
    <comment ref="CI207" authorId="0" shapeId="0" xr:uid="{C822845D-4959-45E5-8CFE-DBE2336AF552}">
      <text>
        <r>
          <rPr>
            <b/>
            <sz val="9"/>
            <color indexed="81"/>
            <rFont val="Tahoma"/>
            <family val="2"/>
          </rPr>
          <t>Cem Dener:</t>
        </r>
        <r>
          <rPr>
            <sz val="9"/>
            <color indexed="81"/>
            <rFont val="Tahoma"/>
            <family val="2"/>
          </rPr>
          <t xml:space="preserve">
URL inaccessible &gt;
file:///C:/Users/gerardo.santeliz/Downloads/1.-Matriz-de-Evaluaci%C3%B3n-de-Riesgos.pdf</t>
        </r>
      </text>
    </comment>
    <comment ref="FN207" authorId="0" shapeId="0" xr:uid="{2DEE789A-CBF9-4031-934A-01365A03AC5A}">
      <text>
        <r>
          <rPr>
            <b/>
            <sz val="9"/>
            <color indexed="81"/>
            <rFont val="Tahoma"/>
            <family val="2"/>
          </rPr>
          <t>Cem Dener:</t>
        </r>
        <r>
          <rPr>
            <sz val="9"/>
            <color indexed="81"/>
            <rFont val="Tahoma"/>
            <family val="2"/>
          </rPr>
          <t xml:space="preserve">
There seems to be no open source policy adopted yet. No URL is provided.</t>
        </r>
      </text>
    </comment>
    <comment ref="FO207" authorId="0" shapeId="0" xr:uid="{CE30A3E1-0225-45F7-9C1D-5E7BC6456D96}">
      <text>
        <r>
          <rPr>
            <b/>
            <sz val="9"/>
            <color indexed="81"/>
            <rFont val="Tahoma"/>
            <family val="2"/>
          </rPr>
          <t>Cem Dener:</t>
        </r>
        <r>
          <rPr>
            <sz val="9"/>
            <color indexed="81"/>
            <rFont val="Tahoma"/>
            <family val="2"/>
          </rPr>
          <t xml:space="preserve">
Paginas web del Estado</t>
        </r>
      </text>
    </comment>
    <comment ref="FQ207" authorId="0" shapeId="0" xr:uid="{B8062B27-8518-46C8-BE00-E20D9BBD24F6}">
      <text>
        <r>
          <rPr>
            <b/>
            <sz val="9"/>
            <color indexed="81"/>
            <rFont val="Tahoma"/>
            <family val="2"/>
          </rPr>
          <t>Cem Dener:</t>
        </r>
        <r>
          <rPr>
            <sz val="9"/>
            <color indexed="81"/>
            <rFont val="Tahoma"/>
            <family val="2"/>
          </rPr>
          <t xml:space="preserve">
3 ?</t>
        </r>
      </text>
    </comment>
    <comment ref="FR207" authorId="0" shapeId="0" xr:uid="{C7F173F3-B9CD-462F-95F5-74679CC038AF}">
      <text>
        <r>
          <rPr>
            <b/>
            <sz val="9"/>
            <color indexed="81"/>
            <rFont val="Tahoma"/>
            <family val="2"/>
          </rPr>
          <t>Cem Dener:</t>
        </r>
        <r>
          <rPr>
            <sz val="9"/>
            <color indexed="81"/>
            <rFont val="Tahoma"/>
            <family val="2"/>
          </rPr>
          <t xml:space="preserve">
1 ?</t>
        </r>
      </text>
    </comment>
    <comment ref="FT207" authorId="0" shapeId="0" xr:uid="{CF651BA2-3551-49A0-994E-8C7B77B9EF68}">
      <text>
        <r>
          <rPr>
            <b/>
            <sz val="9"/>
            <color indexed="81"/>
            <rFont val="Tahoma"/>
            <family val="2"/>
          </rPr>
          <t>Cem Dener:</t>
        </r>
        <r>
          <rPr>
            <sz val="9"/>
            <color indexed="81"/>
            <rFont val="Tahoma"/>
            <family val="2"/>
          </rPr>
          <t xml:space="preserve">
https://www.minex.gob.gt/Uploads/Pol%C3%ADticaGeneralGobierno2020-2024.pdf</t>
        </r>
      </text>
    </comment>
    <comment ref="GH207" authorId="0" shapeId="0" xr:uid="{41BA6AA1-4C54-4F23-9CC6-EA25961E6DAA}">
      <text>
        <r>
          <rPr>
            <b/>
            <sz val="9"/>
            <color indexed="81"/>
            <rFont val="Tahoma"/>
            <family val="2"/>
          </rPr>
          <t>Cem Dener:</t>
        </r>
        <r>
          <rPr>
            <sz val="9"/>
            <color indexed="81"/>
            <rFont val="Tahoma"/>
            <family val="2"/>
          </rPr>
          <t xml:space="preserve">
Multiple service portals of MDAs.</t>
        </r>
      </text>
    </comment>
    <comment ref="GI207" authorId="0" shapeId="0" xr:uid="{C14CA142-CC50-4E05-B0F5-A21A597A3755}">
      <text>
        <r>
          <rPr>
            <b/>
            <sz val="9"/>
            <color indexed="81"/>
            <rFont val="Tahoma"/>
            <family val="2"/>
          </rPr>
          <t>Cem Dener:</t>
        </r>
        <r>
          <rPr>
            <sz val="9"/>
            <color indexed="81"/>
            <rFont val="Tahoma"/>
            <family val="2"/>
          </rPr>
          <t xml:space="preserve">
Ministerio de Finanzas Públicas</t>
        </r>
      </text>
    </comment>
    <comment ref="HK207" authorId="0" shapeId="0" xr:uid="{48D45705-285C-46C0-8AF3-6DD5B5373820}">
      <text>
        <r>
          <rPr>
            <b/>
            <sz val="9"/>
            <color indexed="81"/>
            <rFont val="Tahoma"/>
            <family val="2"/>
          </rPr>
          <t>Cem Dener:</t>
        </r>
        <r>
          <rPr>
            <sz val="9"/>
            <color indexed="81"/>
            <rFont val="Tahoma"/>
            <family val="2"/>
          </rPr>
          <t xml:space="preserve">
Payment systems through the banks of the national system</t>
        </r>
      </text>
    </comment>
    <comment ref="HS207" authorId="0" shapeId="0" xr:uid="{F9C74475-ADFD-4C90-AAD3-44A71F69F458}">
      <text>
        <r>
          <rPr>
            <b/>
            <sz val="9"/>
            <color indexed="81"/>
            <rFont val="Tahoma"/>
            <family val="2"/>
          </rPr>
          <t>Cem Dener:</t>
        </r>
        <r>
          <rPr>
            <sz val="9"/>
            <color indexed="81"/>
            <rFont val="Tahoma"/>
            <family val="2"/>
          </rPr>
          <t xml:space="preserve">
https://portal.sat.gob.gt/portal/#servicios  </t>
        </r>
      </text>
    </comment>
    <comment ref="JO207" authorId="0" shapeId="0" xr:uid="{545E4718-686D-4A32-AF7D-6497F1A1B443}">
      <text>
        <r>
          <rPr>
            <b/>
            <sz val="9"/>
            <color indexed="81"/>
            <rFont val="Tahoma"/>
            <family val="2"/>
          </rPr>
          <t>Cem Dener:</t>
        </r>
        <r>
          <rPr>
            <sz val="9"/>
            <color indexed="81"/>
            <rFont val="Tahoma"/>
            <family val="2"/>
          </rPr>
          <t xml:space="preserve">
Sociedad civil, academia, tanques de pensamiento, prensa </t>
        </r>
      </text>
    </comment>
    <comment ref="LO207" authorId="0" shapeId="0" xr:uid="{A0EF53DC-BCE6-4D6F-87EA-790E14B6E077}">
      <text>
        <r>
          <rPr>
            <b/>
            <sz val="9"/>
            <color indexed="81"/>
            <rFont val="Tahoma"/>
            <family val="2"/>
          </rPr>
          <t>Cem Dener:</t>
        </r>
        <r>
          <rPr>
            <sz val="9"/>
            <color indexed="81"/>
            <rFont val="Tahoma"/>
            <family val="2"/>
          </rPr>
          <t xml:space="preserve">
2 ? 
New strategy already published</t>
        </r>
      </text>
    </comment>
    <comment ref="PC207" authorId="0" shapeId="0" xr:uid="{E8EE8A4C-8CEB-490B-B9AC-A571E0F17A30}">
      <text>
        <r>
          <rPr>
            <b/>
            <sz val="9"/>
            <color indexed="81"/>
            <rFont val="Tahoma"/>
            <family val="2"/>
          </rPr>
          <t>Cem Dener:</t>
        </r>
        <r>
          <rPr>
            <sz val="9"/>
            <color indexed="81"/>
            <rFont val="Tahoma"/>
            <family val="2"/>
          </rPr>
          <t xml:space="preserve">
URL inaccessible &gt;
https://compralealamipyme.com.gt/</t>
        </r>
      </text>
    </comment>
    <comment ref="PC208" authorId="0" shapeId="0" xr:uid="{94777914-3142-479E-9CB9-7630858620EF}">
      <text>
        <r>
          <rPr>
            <b/>
            <sz val="9"/>
            <color indexed="81"/>
            <rFont val="Tahoma"/>
            <family val="2"/>
          </rPr>
          <t>Cem Dener:</t>
        </r>
        <r>
          <rPr>
            <sz val="9"/>
            <color indexed="81"/>
            <rFont val="Tahoma"/>
            <family val="2"/>
          </rPr>
          <t xml:space="preserve">
https://www.mineco.gob.gt/mineco-presenta-la-politica-para-el-desarrollo-de-la-microempresa-pequena-y-mediana-empresa-2024-2032  </t>
        </r>
      </text>
    </comment>
    <comment ref="BQ211" authorId="0" shapeId="0" xr:uid="{9690403B-AF0C-473C-936E-5450063C5D84}">
      <text>
        <r>
          <rPr>
            <b/>
            <sz val="9"/>
            <color indexed="81"/>
            <rFont val="Tahoma"/>
            <family val="2"/>
          </rPr>
          <t>Cem Dener:</t>
        </r>
        <r>
          <rPr>
            <sz val="9"/>
            <color indexed="81"/>
            <rFont val="Tahoma"/>
            <family val="2"/>
          </rPr>
          <t xml:space="preserve">
https://www.mef.gov.gn</t>
        </r>
      </text>
    </comment>
    <comment ref="HK211" authorId="0" shapeId="0" xr:uid="{E555D131-3131-4000-BF24-B8449C793E9E}">
      <text>
        <r>
          <rPr>
            <b/>
            <sz val="9"/>
            <color indexed="81"/>
            <rFont val="Tahoma"/>
            <family val="2"/>
          </rPr>
          <t>Cem Dener:</t>
        </r>
        <r>
          <rPr>
            <sz val="9"/>
            <color indexed="81"/>
            <rFont val="Tahoma"/>
            <family val="2"/>
          </rPr>
          <t xml:space="preserve">
https://tresorpay.gov.gn/ </t>
        </r>
      </text>
    </comment>
    <comment ref="NC211" authorId="0" shapeId="0" xr:uid="{327653D0-9A37-4D37-82DD-31491CA6229E}">
      <text>
        <r>
          <rPr>
            <b/>
            <sz val="9"/>
            <color indexed="81"/>
            <rFont val="Tahoma"/>
            <family val="2"/>
          </rPr>
          <t>Cem Dener:</t>
        </r>
        <r>
          <rPr>
            <sz val="9"/>
            <color indexed="81"/>
            <rFont val="Tahoma"/>
            <family val="2"/>
          </rPr>
          <t xml:space="preserve">
https://mpten.gov.gn/ </t>
        </r>
      </text>
    </comment>
    <comment ref="NI211" authorId="0" shapeId="0" xr:uid="{C7511E3C-2B66-4009-A6DB-4878915A5F15}">
      <text>
        <r>
          <rPr>
            <b/>
            <sz val="9"/>
            <color indexed="81"/>
            <rFont val="Tahoma"/>
            <family val="2"/>
          </rPr>
          <t>Cem Dener:</t>
        </r>
        <r>
          <rPr>
            <sz val="9"/>
            <color indexed="81"/>
            <rFont val="Tahoma"/>
            <family val="2"/>
          </rPr>
          <t xml:space="preserve">
'https://www.jaoguinee.com/archive/wp-content/uploads/2024/06/AMI_Infrastructure_PKI_eSignature.pdf </t>
        </r>
      </text>
    </comment>
    <comment ref="LO213" authorId="0" shapeId="0" xr:uid="{AE0D7D0D-5C36-4DF3-96D1-A54E8AC54708}">
      <text>
        <r>
          <rPr>
            <b/>
            <sz val="9"/>
            <color indexed="81"/>
            <rFont val="Tahoma"/>
            <family val="2"/>
          </rPr>
          <t>Cem Dener:</t>
        </r>
        <r>
          <rPr>
            <sz val="9"/>
            <color indexed="81"/>
            <rFont val="Tahoma"/>
            <family val="2"/>
          </rPr>
          <t xml:space="preserve">
1 ?
Already published.</t>
        </r>
      </text>
    </comment>
    <comment ref="BG216" authorId="2" shapeId="0" xr:uid="{E3BB3445-0A95-46E9-AE75-00D46902AD92}">
      <text>
        <r>
          <rPr>
            <b/>
            <sz val="9"/>
            <color indexed="81"/>
            <rFont val="Tahoma"/>
            <family val="2"/>
          </rPr>
          <t>Gustavo Alonso Zanabria Gainza:</t>
        </r>
        <r>
          <rPr>
            <sz val="9"/>
            <color indexed="81"/>
            <rFont val="Tahoma"/>
            <family val="2"/>
          </rPr>
          <t xml:space="preserve">
Source: (type chart of accounts)
https://finance.gov.gy/wp-content/uploads/2021/01/volume_1_2010.pdf</t>
        </r>
      </text>
    </comment>
    <comment ref="BH216" authorId="2" shapeId="0" xr:uid="{DA62C3CC-D79D-4107-8748-FF2886C2CAD9}">
      <text>
        <r>
          <rPr>
            <b/>
            <sz val="9"/>
            <color indexed="81"/>
            <rFont val="Tahoma"/>
            <family val="2"/>
          </rPr>
          <t>Gustavo Alonso Zanabria Gainza:</t>
        </r>
        <r>
          <rPr>
            <sz val="9"/>
            <color indexed="81"/>
            <rFont val="Tahoma"/>
            <family val="2"/>
          </rPr>
          <t xml:space="preserve">
Source: https://sustainabledevelopment.un.org/content/documents/24522Guyana_VNR2019.pdf</t>
        </r>
      </text>
    </comment>
    <comment ref="BT216" authorId="2" shapeId="0" xr:uid="{607DB49A-C374-4524-A7DF-196FFB191C1F}">
      <text>
        <r>
          <rPr>
            <b/>
            <sz val="9"/>
            <color indexed="81"/>
            <rFont val="Tahoma"/>
            <family val="2"/>
          </rPr>
          <t>Gustavo Alonso Zanabria Gainza:</t>
        </r>
        <r>
          <rPr>
            <sz val="9"/>
            <color indexed="81"/>
            <rFont val="Tahoma"/>
            <family val="2"/>
          </rPr>
          <t xml:space="preserve">
Source: https://bankofguyana.org.gy/bog/images/national_payment_systems/NPS%20FAQs.pdf</t>
        </r>
      </text>
    </comment>
    <comment ref="CF216" authorId="2" shapeId="0" xr:uid="{F09FC418-D810-48E3-9C3F-B49F2EFFCF33}">
      <text>
        <r>
          <rPr>
            <b/>
            <sz val="9"/>
            <color indexed="81"/>
            <rFont val="Tahoma"/>
            <family val="2"/>
          </rPr>
          <t>Gustavo Alonso Zanabria Gainza:</t>
        </r>
        <r>
          <rPr>
            <sz val="9"/>
            <color indexed="81"/>
            <rFont val="Tahoma"/>
            <family val="2"/>
          </rPr>
          <t xml:space="preserve">
Source: https://dpi.gov.gy/paperless-customs-transactions-soon/</t>
        </r>
      </text>
    </comment>
    <comment ref="DU216" authorId="2" shapeId="0" xr:uid="{BBAB1235-4840-4E17-8EA9-5ED3490F2DC2}">
      <text>
        <r>
          <rPr>
            <b/>
            <sz val="9"/>
            <color indexed="81"/>
            <rFont val="Tahoma"/>
            <family val="2"/>
          </rPr>
          <t>Gustavo Alonso Zanabria Gainza:</t>
        </r>
        <r>
          <rPr>
            <sz val="9"/>
            <color indexed="81"/>
            <rFont val="Tahoma"/>
            <family val="2"/>
          </rPr>
          <t xml:space="preserve">
Source: https://www.kaieteurnewsonline.com/2015/04/09/nis-to-implement-online-system-to-check-contributions/</t>
        </r>
      </text>
    </comment>
    <comment ref="EA216" authorId="2" shapeId="0" xr:uid="{456033F5-5ED9-47C0-BA74-1FE9338CD050}">
      <text>
        <r>
          <rPr>
            <b/>
            <sz val="9"/>
            <color indexed="81"/>
            <rFont val="Tahoma"/>
            <family val="2"/>
          </rPr>
          <t>Gustavo Alonso Zanabria Gainza:</t>
        </r>
        <r>
          <rPr>
            <sz val="9"/>
            <color indexed="81"/>
            <rFont val="Tahoma"/>
            <family val="2"/>
          </rPr>
          <t xml:space="preserve">
Source: https://www.biometricupdate.com/202002/guyana-to-launch-biometric-national-id-card-portugal-and-jamaica-digital-id-plans-advance</t>
        </r>
      </text>
    </comment>
    <comment ref="LP216" authorId="0" shapeId="0" xr:uid="{F648A4B8-2061-48F1-BB37-EA2B89AEA8BE}">
      <text>
        <r>
          <rPr>
            <b/>
            <sz val="9"/>
            <color indexed="81"/>
            <rFont val="Tahoma"/>
            <family val="2"/>
          </rPr>
          <t>Cem Dener:</t>
        </r>
        <r>
          <rPr>
            <sz val="9"/>
            <color indexed="81"/>
            <rFont val="Tahoma"/>
            <family val="2"/>
          </rPr>
          <t xml:space="preserve">
https://ndma.gov.gy/category/articles/</t>
        </r>
      </text>
    </comment>
    <comment ref="OB216" authorId="2" shapeId="0" xr:uid="{94297CE2-61CE-4696-AFE2-7B626DAF6BF0}">
      <text>
        <r>
          <rPr>
            <b/>
            <sz val="9"/>
            <color indexed="81"/>
            <rFont val="Tahoma"/>
            <family val="2"/>
          </rPr>
          <t>Gustavo Alonso Zanabria Gainza:</t>
        </r>
        <r>
          <rPr>
            <sz val="9"/>
            <color indexed="81"/>
            <rFont val="Tahoma"/>
            <family val="2"/>
          </rPr>
          <t xml:space="preserve">
Source:
https://education.gov.gy/en/index.php/component/tags/tag/digital-guyana-project</t>
        </r>
      </text>
    </comment>
    <comment ref="EW217" authorId="0" shapeId="0" xr:uid="{F944EE04-E150-4619-B7E8-C900239D46DD}">
      <text>
        <r>
          <rPr>
            <b/>
            <sz val="9"/>
            <color indexed="81"/>
            <rFont val="Tahoma"/>
            <family val="2"/>
          </rPr>
          <t>Cem Dener:</t>
        </r>
        <r>
          <rPr>
            <sz val="9"/>
            <color indexed="81"/>
            <rFont val="Tahoma"/>
            <family val="2"/>
          </rPr>
          <t xml:space="preserve">
https://thecommonwealth.org/news/guyana-set-manage-public-debt-using-commonwealth-software</t>
        </r>
      </text>
    </comment>
    <comment ref="DV219" authorId="0" shapeId="0" xr:uid="{7215E1FF-9101-43E8-B91F-5AD3CD1090F8}">
      <text>
        <r>
          <rPr>
            <b/>
            <sz val="9"/>
            <color indexed="81"/>
            <rFont val="Tahoma"/>
            <family val="2"/>
          </rPr>
          <t>Cem Dener:</t>
        </r>
        <r>
          <rPr>
            <sz val="9"/>
            <color indexed="81"/>
            <rFont val="Tahoma"/>
            <family val="2"/>
          </rPr>
          <t xml:space="preserve">
https://www.eeas.europa.eu/node/45088_en
http://www.omrh.gouv.ht/Media/2-DocumentsStrategiques/fp/arrete_205_pension_civile_retraite.pdf</t>
        </r>
      </text>
    </comment>
    <comment ref="DR220" authorId="0" shapeId="0" xr:uid="{24E75573-ECCC-4AF5-AE19-9E6D2E564300}">
      <text>
        <r>
          <rPr>
            <b/>
            <sz val="9"/>
            <color indexed="81"/>
            <rFont val="Tahoma"/>
            <family val="2"/>
          </rPr>
          <t>Cem Dener:</t>
        </r>
        <r>
          <rPr>
            <sz val="9"/>
            <color indexed="81"/>
            <rFont val="Tahoma"/>
            <family val="2"/>
          </rPr>
          <t xml:space="preserve">
Also, CSPP - Civil Service Pension Plan</t>
        </r>
      </text>
    </comment>
    <comment ref="HK222" authorId="0" shapeId="0" xr:uid="{D7508D43-DE28-48B8-948F-8424240D2483}">
      <text>
        <r>
          <rPr>
            <b/>
            <sz val="9"/>
            <color indexed="81"/>
            <rFont val="Tahoma"/>
            <family val="2"/>
          </rPr>
          <t>Cem Dener:</t>
        </r>
        <r>
          <rPr>
            <sz val="9"/>
            <color indexed="81"/>
            <rFont val="Tahoma"/>
            <family val="2"/>
          </rPr>
          <t xml:space="preserve">
Implementation in progress</t>
        </r>
      </text>
    </comment>
    <comment ref="JG222" authorId="0" shapeId="0" xr:uid="{76B819FC-A7A5-4AEA-A18D-0AAAB5D2CB9B}">
      <text>
        <r>
          <rPr>
            <b/>
            <sz val="9"/>
            <color indexed="81"/>
            <rFont val="Tahoma"/>
            <family val="2"/>
          </rPr>
          <t>Cem Dener:</t>
        </r>
        <r>
          <rPr>
            <sz val="9"/>
            <color indexed="81"/>
            <rFont val="Tahoma"/>
            <family val="2"/>
          </rPr>
          <t xml:space="preserve">
https://www.sefin.gob.hn/datos-abiertos/</t>
        </r>
      </text>
    </comment>
    <comment ref="LP222" authorId="0" shapeId="0" xr:uid="{4A07160D-DF62-490F-9D5A-BB6FAA8D60E3}">
      <text>
        <r>
          <rPr>
            <b/>
            <sz val="9"/>
            <color indexed="81"/>
            <rFont val="Tahoma"/>
            <family val="2"/>
          </rPr>
          <t>Cem Dener:</t>
        </r>
        <r>
          <rPr>
            <sz val="9"/>
            <color indexed="81"/>
            <rFont val="Tahoma"/>
            <family val="2"/>
          </rPr>
          <t xml:space="preserve">
URL inaccessible &gt;
'http://www.scgg.gob.hn/sites/default/files/2018-10/EDICION%20DEL%20PLAN%20MAESTRO%20DE%20G.D..pdf</t>
        </r>
      </text>
    </comment>
    <comment ref="LV222" authorId="0" shapeId="0" xr:uid="{C5D31A49-D15B-4EF0-B159-3F576D7FC83C}">
      <text>
        <r>
          <rPr>
            <b/>
            <sz val="9"/>
            <color indexed="81"/>
            <rFont val="Tahoma"/>
            <family val="2"/>
          </rPr>
          <t>Cem Dener:</t>
        </r>
        <r>
          <rPr>
            <sz val="9"/>
            <color indexed="81"/>
            <rFont val="Tahoma"/>
            <family val="2"/>
          </rPr>
          <t xml:space="preserve">
URL inaccessible &gt;
'http://www.scgg.gob.hn/sites/default/files/2018-10/EDICION%20DEL%20PLAN%20MAESTRO%20DE%20G.D..pdf</t>
        </r>
      </text>
    </comment>
    <comment ref="ME222" authorId="0" shapeId="0" xr:uid="{2C657649-AB04-4876-B865-2A51C5E98E0A}">
      <text>
        <r>
          <rPr>
            <b/>
            <sz val="9"/>
            <color indexed="81"/>
            <rFont val="Tahoma"/>
            <family val="2"/>
          </rPr>
          <t>Cem Dener:</t>
        </r>
        <r>
          <rPr>
            <sz val="9"/>
            <color indexed="81"/>
            <rFont val="Tahoma"/>
            <family val="2"/>
          </rPr>
          <t xml:space="preserve">
The Government of The Bahamas passed the Freedom of Information Act, 2017 to give to the public the general right of access to public records held by public authorities. The legistlation includes areas of alignment with international access to information standards. </t>
        </r>
      </text>
    </comment>
    <comment ref="NI222" authorId="0" shapeId="0" xr:uid="{0D92B61D-C1AF-444C-A955-0EDBDCFD3030}">
      <text>
        <r>
          <rPr>
            <b/>
            <sz val="9"/>
            <color indexed="81"/>
            <rFont val="Tahoma"/>
            <family val="2"/>
          </rPr>
          <t>Cem Dener:</t>
        </r>
        <r>
          <rPr>
            <sz val="9"/>
            <color indexed="81"/>
            <rFont val="Tahoma"/>
            <family val="2"/>
          </rPr>
          <t xml:space="preserve">
https://www.sar.gob.hn/firmaelectronica/</t>
        </r>
      </text>
    </comment>
    <comment ref="NU222" authorId="0" shapeId="0" xr:uid="{3C6CFD8F-F564-48B6-8CB8-EF485B1E493B}">
      <text>
        <r>
          <rPr>
            <b/>
            <sz val="9"/>
            <color indexed="81"/>
            <rFont val="Tahoma"/>
            <family val="2"/>
          </rPr>
          <t>Cem Dener:</t>
        </r>
        <r>
          <rPr>
            <sz val="9"/>
            <color indexed="81"/>
            <rFont val="Tahoma"/>
            <family val="2"/>
          </rPr>
          <t xml:space="preserve">
URL inaccessible &gt;
'http://www.scgg.gob.hn/sites/default/files/2018-10/EDICION%20DEL%20PLAN%20MAESTRO%20DE%20G.D..pdf</t>
        </r>
      </text>
    </comment>
    <comment ref="PE222" authorId="0" shapeId="0" xr:uid="{D8CFADD8-F200-4736-BB64-D96B199D2BAA}">
      <text>
        <r>
          <rPr>
            <b/>
            <sz val="9"/>
            <color indexed="81"/>
            <rFont val="Tahoma"/>
            <family val="2"/>
          </rPr>
          <t>Cem Dener:</t>
        </r>
        <r>
          <rPr>
            <sz val="9"/>
            <color indexed="81"/>
            <rFont val="Tahoma"/>
            <family val="2"/>
          </rPr>
          <t xml:space="preserve">
1</t>
        </r>
      </text>
    </comment>
    <comment ref="FF223" authorId="0" shapeId="0" xr:uid="{D54EC124-0A04-4968-8310-ABBFF2F2F693}">
      <text>
        <r>
          <rPr>
            <b/>
            <sz val="9"/>
            <color indexed="81"/>
            <rFont val="Tahoma"/>
            <family val="2"/>
          </rPr>
          <t>Cem Dener:</t>
        </r>
        <r>
          <rPr>
            <sz val="9"/>
            <color indexed="81"/>
            <rFont val="Tahoma"/>
            <family val="2"/>
          </rPr>
          <t xml:space="preserve">
https://hondurasinversiones.gob.hn/</t>
        </r>
      </text>
    </comment>
    <comment ref="FM223" authorId="0" shapeId="0" xr:uid="{65031502-D2B9-41A0-B09B-AE9B32C44C5E}">
      <text>
        <r>
          <rPr>
            <b/>
            <sz val="9"/>
            <color indexed="81"/>
            <rFont val="Tahoma"/>
            <family val="2"/>
          </rPr>
          <t>Cem Dener:</t>
        </r>
        <r>
          <rPr>
            <sz val="9"/>
            <color indexed="81"/>
            <rFont val="Tahoma"/>
            <family val="2"/>
          </rPr>
          <t xml:space="preserve">
https://www.sefin.gob.hn/inversion-publica-dataset-3/</t>
        </r>
      </text>
    </comment>
    <comment ref="AH225" authorId="0" shapeId="0" xr:uid="{ACE7A5A8-3A60-45F5-B702-3AC356556FFE}">
      <text>
        <r>
          <rPr>
            <b/>
            <sz val="9"/>
            <color indexed="81"/>
            <rFont val="Tahoma"/>
            <family val="2"/>
          </rPr>
          <t>Cem Dener:</t>
        </r>
        <r>
          <rPr>
            <sz val="9"/>
            <color indexed="81"/>
            <rFont val="Tahoma"/>
            <family val="2"/>
          </rPr>
          <t xml:space="preserve">
https://www.ogcio.gov.hk/en/our_work/infrastructure/e_government/if/interoperability_framework.html</t>
        </r>
      </text>
    </comment>
    <comment ref="DV225" authorId="0" shapeId="0" xr:uid="{ACAADD60-33A8-4062-B040-75756C100CB0}">
      <text>
        <r>
          <rPr>
            <b/>
            <sz val="9"/>
            <color indexed="81"/>
            <rFont val="Tahoma"/>
            <family val="2"/>
          </rPr>
          <t>Cem Dener:</t>
        </r>
        <r>
          <rPr>
            <sz val="9"/>
            <color indexed="81"/>
            <rFont val="Tahoma"/>
            <family val="2"/>
          </rPr>
          <t xml:space="preserve">
https://www.swd.gov.hk/en/index/site_pubsvc/page_socsecu/sub_comprehens/</t>
        </r>
      </text>
    </comment>
    <comment ref="EL225" authorId="0" shapeId="0" xr:uid="{DFF3E400-17B3-4A1D-8618-8F8229013B13}">
      <text>
        <r>
          <rPr>
            <b/>
            <sz val="9"/>
            <color indexed="81"/>
            <rFont val="Tahoma"/>
            <family val="2"/>
          </rPr>
          <t>Cem Dener:</t>
        </r>
        <r>
          <rPr>
            <sz val="9"/>
            <color indexed="81"/>
            <rFont val="Tahoma"/>
            <family val="2"/>
          </rPr>
          <t xml:space="preserve">
https://pcms2.gld.gov.hk/iprod/#/home</t>
        </r>
      </text>
    </comment>
    <comment ref="HK225" authorId="0" shapeId="0" xr:uid="{A9D78941-C9BD-4E7B-AFA1-77E24118D8FB}">
      <text>
        <r>
          <rPr>
            <b/>
            <sz val="9"/>
            <color indexed="81"/>
            <rFont val="Tahoma"/>
            <family val="2"/>
          </rPr>
          <t>Cem Dener:</t>
        </r>
        <r>
          <rPr>
            <sz val="9"/>
            <color indexed="81"/>
            <rFont val="Tahoma"/>
            <family val="2"/>
          </rPr>
          <t xml:space="preserve">
https://www.hkma.gov.hk/eng/smart-consumers/e-payment-and-transfer/#online-and-mobile-payment</t>
        </r>
      </text>
    </comment>
    <comment ref="IM225" authorId="0" shapeId="0" xr:uid="{A36936FB-F09D-4A7D-AC2A-03E7800308D4}">
      <text>
        <r>
          <rPr>
            <b/>
            <sz val="9"/>
            <color indexed="81"/>
            <rFont val="Tahoma"/>
            <family val="2"/>
          </rPr>
          <t>Cem Dener:</t>
        </r>
        <r>
          <rPr>
            <sz val="9"/>
            <color indexed="81"/>
            <rFont val="Tahoma"/>
            <family val="2"/>
          </rPr>
          <t xml:space="preserve">
https://csboa2.csb.gov.hk/csboa/jve/JVE_001.action</t>
        </r>
      </text>
    </comment>
    <comment ref="OB225" authorId="0" shapeId="0" xr:uid="{B0154F83-9ABB-4DE1-89EE-62ED26901008}">
      <text>
        <r>
          <rPr>
            <b/>
            <sz val="9"/>
            <color indexed="81"/>
            <rFont val="Tahoma"/>
            <family val="2"/>
          </rPr>
          <t>Cem Dener:</t>
        </r>
        <r>
          <rPr>
            <sz val="9"/>
            <color indexed="81"/>
            <rFont val="Tahoma"/>
            <family val="2"/>
          </rPr>
          <t xml:space="preserve">
https://www.ogcio.gov.hk/en/our_work/community/past_di_initiatives/develop_mobile_apps/
https://www.ogcio.gov.hk/en/our_work/community/ict_programmes_for_elderly/</t>
        </r>
      </text>
    </comment>
    <comment ref="AD226" authorId="0" shapeId="0" xr:uid="{D1FF4DE9-B584-45E7-A8BB-32743E9C705D}">
      <text>
        <r>
          <rPr>
            <b/>
            <sz val="9"/>
            <color indexed="81"/>
            <rFont val="Tahoma"/>
            <family val="2"/>
          </rPr>
          <t>Cem Dener:</t>
        </r>
        <r>
          <rPr>
            <sz val="9"/>
            <color indexed="81"/>
            <rFont val="Tahoma"/>
            <family val="2"/>
          </rPr>
          <t xml:space="preserve">
https://www.digitalpolicy.gov.hk/en/our_work/data_governance/policies_standards/interoperability_framework/doc/S18_v23.0_Draft_2024.pdf</t>
        </r>
      </text>
    </comment>
    <comment ref="BX228" authorId="0" shapeId="0" xr:uid="{248B2C27-6C5D-4A4B-A2CD-2EE1E8E89EBF}">
      <text>
        <r>
          <rPr>
            <b/>
            <sz val="9"/>
            <color indexed="81"/>
            <rFont val="Tahoma"/>
            <family val="2"/>
          </rPr>
          <t>Cem Dener:</t>
        </r>
        <r>
          <rPr>
            <sz val="9"/>
            <color indexed="81"/>
            <rFont val="Tahoma"/>
            <family val="2"/>
          </rPr>
          <t xml:space="preserve">
The TSA is held at the Central Bank, while the Hungarian State Treasury manages the subaccounts to the TSA.  The Real-time Gross Settlement System (RTGS) is built on the settlement agent function of the Central Bank. The rules of operation of the RTGS and any other payment services provided by the Central Bank are regulated in the Bank's Business Terms and Conditions and its annexes: https://www.mnb.hu/en/payments/mnb-as-a-bank/currently-valid-business-terms-and-conditions-and-its-annexes </t>
        </r>
      </text>
    </comment>
    <comment ref="CX228" authorId="0" shapeId="0" xr:uid="{5469830A-2FCC-4BD1-8946-A2C9A41DD2A1}">
      <text>
        <r>
          <rPr>
            <b/>
            <sz val="9"/>
            <color indexed="81"/>
            <rFont val="Tahoma"/>
            <family val="2"/>
          </rPr>
          <t>Cem Dener:</t>
        </r>
        <r>
          <rPr>
            <sz val="9"/>
            <color indexed="81"/>
            <rFont val="Tahoma"/>
            <family val="2"/>
          </rPr>
          <t xml:space="preserve">
The KSZDR platform itself does not have a public portal, but the Government HR portal Közigállás link is provided below:
https://kozigallas.gov.hu 
One can apply for public sector jobs via this portal, and when one is hired further online HR administration is done via the eHR portal which uses eID for access.
</t>
        </r>
      </text>
    </comment>
    <comment ref="HB228" authorId="0" shapeId="0" xr:uid="{8D2E7399-D900-4FD8-AA5D-D8C4FAC6EF0A}">
      <text>
        <r>
          <rPr>
            <b/>
            <sz val="9"/>
            <color indexed="81"/>
            <rFont val="Tahoma"/>
            <family val="2"/>
          </rPr>
          <t>Cem Dener:</t>
        </r>
        <r>
          <rPr>
            <sz val="9"/>
            <color indexed="81"/>
            <rFont val="Tahoma"/>
            <family val="2"/>
          </rPr>
          <t xml:space="preserve">
Multiple channels, depending on service. e.g https://eszja.nav.gov.hu/app/login/#login for PIT,  https://onya.nav.gov.hu/#!/login for various other forms. e-Filing is also available through the thick client application of NTCA or through the government’s customer service portal: https://nav.gov.hu/nyomtatvanyok/ebevallas/ugyfelkapu/ebev_nehany_lepesben (sites in Hungarian)</t>
        </r>
      </text>
    </comment>
    <comment ref="HS228" authorId="0" shapeId="0" xr:uid="{5D3C2E42-A1D6-47AA-9657-ADC029C5E673}">
      <text>
        <r>
          <rPr>
            <b/>
            <sz val="9"/>
            <color indexed="81"/>
            <rFont val="Tahoma"/>
            <family val="2"/>
          </rPr>
          <t>Cem Dener:</t>
        </r>
        <r>
          <rPr>
            <sz val="9"/>
            <color indexed="81"/>
            <rFont val="Tahoma"/>
            <family val="2"/>
          </rPr>
          <t xml:space="preserve">
https://kkk.nav.gov.hu/eles/1/taricweb/  </t>
        </r>
      </text>
    </comment>
    <comment ref="IK228" authorId="0" shapeId="0" xr:uid="{5BE4AC60-4E67-42EB-BAFC-272A903ECEA8}">
      <text>
        <r>
          <rPr>
            <b/>
            <sz val="9"/>
            <color indexed="81"/>
            <rFont val="Tahoma"/>
            <family val="2"/>
          </rPr>
          <t>Cem Dener:</t>
        </r>
        <r>
          <rPr>
            <sz val="9"/>
            <color indexed="81"/>
            <rFont val="Tahoma"/>
            <family val="2"/>
          </rPr>
          <t xml:space="preserve">
For all:
https://munka.hu/</t>
        </r>
      </text>
    </comment>
    <comment ref="JO228" authorId="0" shapeId="0" xr:uid="{FD16E208-F841-4ED0-B1A9-AAEB69CEA7ED}">
      <text>
        <r>
          <rPr>
            <b/>
            <sz val="9"/>
            <color indexed="81"/>
            <rFont val="Tahoma"/>
            <family val="2"/>
          </rPr>
          <t>Cem Dener:</t>
        </r>
        <r>
          <rPr>
            <sz val="9"/>
            <color indexed="81"/>
            <rFont val="Tahoma"/>
            <family val="2"/>
          </rPr>
          <t xml:space="preserve">
Avaliable periodically, when inactive, forwarded to kormany.hu</t>
        </r>
      </text>
    </comment>
    <comment ref="NI228" authorId="0" shapeId="0" xr:uid="{DEAE57F1-EEA2-4F99-B306-79A8E2827E05}">
      <text>
        <r>
          <rPr>
            <b/>
            <sz val="9"/>
            <color indexed="81"/>
            <rFont val="Tahoma"/>
            <family val="2"/>
          </rPr>
          <t>Cem Dener:</t>
        </r>
        <r>
          <rPr>
            <sz val="9"/>
            <color indexed="81"/>
            <rFont val="Tahoma"/>
            <family val="2"/>
          </rPr>
          <t xml:space="preserve">
There is also a GOV CA: https://hiteles.gov.hu/</t>
        </r>
      </text>
    </comment>
    <comment ref="NT228" authorId="0" shapeId="0" xr:uid="{1FE42AD4-908D-43B6-B6A1-475EFFF53D47}">
      <text>
        <r>
          <rPr>
            <b/>
            <sz val="9"/>
            <color indexed="81"/>
            <rFont val="Tahoma"/>
            <family val="2"/>
          </rPr>
          <t>Cem Dener:</t>
        </r>
        <r>
          <rPr>
            <sz val="9"/>
            <color indexed="81"/>
            <rFont val="Tahoma"/>
            <family val="2"/>
          </rPr>
          <t xml:space="preserve">
New Strategy is ready but it still waits approval by the Government</t>
        </r>
      </text>
    </comment>
    <comment ref="PB228" authorId="0" shapeId="0" xr:uid="{5DDE1309-B348-42DA-926E-DAE128843C23}">
      <text>
        <r>
          <rPr>
            <sz val="11"/>
            <color theme="1"/>
            <rFont val="Aptos Narrow"/>
            <family val="2"/>
            <scheme val="minor"/>
          </rPr>
          <t>Cem Dener:
There is no specific strategy for this issue, but some programmes support govtech startups / investments (too).</t>
        </r>
      </text>
    </comment>
    <comment ref="AV229" authorId="0" shapeId="0" xr:uid="{B68BD893-E550-40E8-865B-7F640ACAEEAF}">
      <text>
        <r>
          <rPr>
            <b/>
            <sz val="9"/>
            <color indexed="81"/>
            <rFont val="Tahoma"/>
            <family val="2"/>
          </rPr>
          <t>Cem Dener:</t>
        </r>
        <r>
          <rPr>
            <sz val="9"/>
            <color indexed="81"/>
            <rFont val="Tahoma"/>
            <family val="2"/>
          </rPr>
          <t xml:space="preserve">
https://szolgkat.kkszb.gov.hu/home</t>
        </r>
      </text>
    </comment>
    <comment ref="AV231" authorId="3" shapeId="0" xr:uid="{D906D058-2AA8-42F2-A5A1-F61D7E09DB71}">
      <text>
        <r>
          <rPr>
            <sz val="11"/>
            <color theme="1"/>
            <rFont val="Aptos Narrow"/>
            <family val="2"/>
            <scheme val="minor"/>
          </rPr>
          <t>Per Nordlund:
Not relevant to the adoption and utilization of the GSB</t>
        </r>
      </text>
    </comment>
    <comment ref="CX231" authorId="0" shapeId="0" xr:uid="{5BA498D0-2EB2-47E6-8146-0546D517C1E9}">
      <text>
        <r>
          <rPr>
            <b/>
            <sz val="9"/>
            <color indexed="81"/>
            <rFont val="Tahoma"/>
            <family val="2"/>
          </rPr>
          <t>Cem Dener:</t>
        </r>
        <r>
          <rPr>
            <sz val="9"/>
            <color indexed="81"/>
            <rFont val="Tahoma"/>
            <family val="2"/>
          </rPr>
          <t xml:space="preserve">
URL inaccerssible &gt; 
https://oebs.orri.is/OA_HTML/AppsLocalLogin.jsp?requestUrl=https%3A%2F%2Foebs.orri.is%3A443%2FOA_HTML%2FOA.jsp%3Fpage%3D%2Foracle%2Fapps%2Ffnd%2Fframework%2Fnavigate%2Fwebui%2FOASimpleHomePG%26homePage%3DY%26OAPB%3DFWK_HOMEPAGE_BRAND%26transactionid%3D1087477153%26oapc%3D2%26oas%3DY9MslCtJ0f5FJPddc5jJwg..&amp;cancelUrl=https%3A%2F%2Foebs.orri.is%3A443%2FOA_HTML%2FAppsLogin&amp;langCode=US</t>
        </r>
      </text>
    </comment>
    <comment ref="HS231" authorId="0" shapeId="0" xr:uid="{7853EB14-EF6A-4D5E-AEAC-40D244D15B5E}">
      <text>
        <r>
          <rPr>
            <b/>
            <sz val="9"/>
            <color indexed="81"/>
            <rFont val="Tahoma"/>
            <family val="2"/>
          </rPr>
          <t>Cem Dener:</t>
        </r>
        <r>
          <rPr>
            <sz val="9"/>
            <color indexed="81"/>
            <rFont val="Tahoma"/>
            <family val="2"/>
          </rPr>
          <t xml:space="preserve">
https://www.skatturinn.is/atvinnurekstur/tollamal/rafraen-tollafgreidsla/tollalina/
https://tollalinan.tollur.is</t>
        </r>
      </text>
    </comment>
    <comment ref="IK231" authorId="0" shapeId="0" xr:uid="{1DCD4EAA-F50A-4153-B041-2DB2CD16D2AF}">
      <text>
        <r>
          <rPr>
            <b/>
            <sz val="9"/>
            <color indexed="81"/>
            <rFont val="Tahoma"/>
            <family val="2"/>
          </rPr>
          <t>Cem Dener:</t>
        </r>
        <r>
          <rPr>
            <sz val="9"/>
            <color indexed="81"/>
            <rFont val="Tahoma"/>
            <family val="2"/>
          </rPr>
          <t xml:space="preserve">
https://vinnumalastofnun.is/storf-i-bodi</t>
        </r>
      </text>
    </comment>
    <comment ref="KV231" authorId="0" shapeId="0" xr:uid="{050C3AA9-5955-47CA-A1BD-7B6ECA3FB3CA}">
      <text>
        <r>
          <rPr>
            <b/>
            <sz val="9"/>
            <color indexed="81"/>
            <rFont val="Tahoma"/>
            <family val="2"/>
          </rPr>
          <t>Cem Dener:</t>
        </r>
        <r>
          <rPr>
            <sz val="9"/>
            <color indexed="81"/>
            <rFont val="Tahoma"/>
            <family val="2"/>
          </rPr>
          <t xml:space="preserve">
https://stafraen.sveitarfelog.is/</t>
        </r>
      </text>
    </comment>
    <comment ref="MJ231" authorId="0" shapeId="0" xr:uid="{310AD9F9-B063-48F8-BB5D-A9FB672E8574}">
      <text>
        <r>
          <rPr>
            <b/>
            <sz val="9"/>
            <color indexed="81"/>
            <rFont val="Tahoma"/>
            <family val="2"/>
          </rPr>
          <t>Cem Dener:</t>
        </r>
        <r>
          <rPr>
            <sz val="9"/>
            <color indexed="81"/>
            <rFont val="Tahoma"/>
            <family val="2"/>
          </rPr>
          <t xml:space="preserve">
https://www.stjornarradid.is/efst-a-baugi/frettir/stok-frett/2020/06/10/Skyrsla-forsaetisradherra-um-framkvaemd-upplysingalaga/</t>
        </r>
      </text>
    </comment>
    <comment ref="F234" authorId="0" shapeId="0" xr:uid="{459EDCD2-4F91-431B-96CC-03A0ED292CFA}">
      <text>
        <r>
          <rPr>
            <b/>
            <sz val="9"/>
            <color indexed="81"/>
            <rFont val="Tahoma"/>
            <family val="2"/>
          </rPr>
          <t>Cem Dener:</t>
        </r>
        <r>
          <rPr>
            <sz val="9"/>
            <color indexed="81"/>
            <rFont val="Tahoma"/>
            <family val="2"/>
          </rPr>
          <t xml:space="preserve">
https://www.meity.gov.in/content/gi-cloud-meghraj
https://cloud.gov.in/</t>
        </r>
      </text>
    </comment>
    <comment ref="AM234" authorId="0" shapeId="0" xr:uid="{DC2DE38D-568D-425C-A31E-C07F020A9E50}">
      <text>
        <r>
          <rPr>
            <b/>
            <sz val="9"/>
            <color indexed="81"/>
            <rFont val="Tahoma"/>
            <family val="2"/>
          </rPr>
          <t>Cem Dener:</t>
        </r>
        <r>
          <rPr>
            <sz val="9"/>
            <color indexed="81"/>
            <rFont val="Tahoma"/>
            <family val="2"/>
          </rPr>
          <t xml:space="preserve">
https://india.gov.in/ ; https://apisetu.gov.in/ ; https://data.gov.in/ </t>
        </r>
      </text>
    </comment>
    <comment ref="AP234" authorId="0" shapeId="0" xr:uid="{45AAE3B9-6867-4BDF-B46D-541C6CD2D2D5}">
      <text>
        <r>
          <rPr>
            <b/>
            <sz val="9"/>
            <color indexed="81"/>
            <rFont val="Tahoma"/>
            <family val="2"/>
          </rPr>
          <t>Cem Dener:</t>
        </r>
        <r>
          <rPr>
            <sz val="9"/>
            <color indexed="81"/>
            <rFont val="Tahoma"/>
            <family val="2"/>
          </rPr>
          <t xml:space="preserve">
https://india.gov.in/  ;  https://apisetu.gov.in/  ;  https://data.gov.in/</t>
        </r>
      </text>
    </comment>
    <comment ref="AV234" authorId="0" shapeId="0" xr:uid="{77299F2A-151E-486A-A530-6F546FC46B1B}">
      <text>
        <r>
          <rPr>
            <b/>
            <sz val="9"/>
            <color indexed="81"/>
            <rFont val="Tahoma"/>
            <family val="2"/>
          </rPr>
          <t>Cem Dener:</t>
        </r>
        <r>
          <rPr>
            <sz val="9"/>
            <color indexed="81"/>
            <rFont val="Tahoma"/>
            <family val="2"/>
          </rPr>
          <t xml:space="preserve">
API directory is at https://apisetu.gov.in/api/directory</t>
        </r>
      </text>
    </comment>
    <comment ref="EW234" authorId="0" shapeId="0" xr:uid="{AF80CDEB-5A5D-4638-8266-A6F471B4D2D4}">
      <text>
        <r>
          <rPr>
            <b/>
            <sz val="9"/>
            <color indexed="81"/>
            <rFont val="Tahoma"/>
            <family val="2"/>
          </rPr>
          <t>Cem Dener:</t>
        </r>
        <r>
          <rPr>
            <sz val="9"/>
            <color indexed="81"/>
            <rFont val="Tahoma"/>
            <family val="2"/>
          </rPr>
          <t xml:space="preserve">
https://dea.gov.in/public-debtmanagement</t>
        </r>
      </text>
    </comment>
    <comment ref="FX234" authorId="0" shapeId="0" xr:uid="{5FBA03AC-DADE-4053-B796-95E9FE95CB6D}">
      <text>
        <r>
          <rPr>
            <b/>
            <sz val="9"/>
            <color indexed="81"/>
            <rFont val="Tahoma"/>
            <family val="2"/>
          </rPr>
          <t>Cem Dener:</t>
        </r>
        <r>
          <rPr>
            <sz val="9"/>
            <color indexed="81"/>
            <rFont val="Tahoma"/>
            <family val="2"/>
          </rPr>
          <t xml:space="preserve">
https://indiaai.gov.in/documents/pdf/NationalStrategy-for-AI-Discussion-Paper.pdf ; https://www.meity.gov.in/writereaddata/files/Additive%20Manufacturing%20Booklet%2014.02.202 2.pdf ; https://www.meity.gov.in/writereaddata/files/InDEA%202_0%20Report%20Draft%20V6%2024%20Jan %2022_Rev.pdf</t>
        </r>
      </text>
    </comment>
    <comment ref="GB234" authorId="0" shapeId="0" xr:uid="{DFBFF991-DD47-42A2-BED8-42EAE5F392B9}">
      <text>
        <r>
          <rPr>
            <b/>
            <sz val="9"/>
            <color indexed="81"/>
            <rFont val="Tahoma"/>
            <family val="2"/>
          </rPr>
          <t>Cem Dener:</t>
        </r>
        <r>
          <rPr>
            <sz val="9"/>
            <color indexed="81"/>
            <rFont val="Tahoma"/>
            <family val="2"/>
          </rPr>
          <t xml:space="preserve">
Official: Shri Abhishek Singh ; Organization: Emerging Technology Division, Ministry of Electronics and IT, Government of India in collaboration with Central Government and State Government organizations
</t>
        </r>
      </text>
    </comment>
    <comment ref="GF234" authorId="0" shapeId="0" xr:uid="{313B44BF-8FA9-4FE7-A67D-4E9EC96C58E7}">
      <text>
        <r>
          <rPr>
            <b/>
            <sz val="9"/>
            <color indexed="81"/>
            <rFont val="Tahoma"/>
            <family val="2"/>
          </rPr>
          <t>Cem Dener:</t>
        </r>
        <r>
          <rPr>
            <sz val="9"/>
            <color indexed="81"/>
            <rFont val="Tahoma"/>
            <family val="2"/>
          </rPr>
          <t xml:space="preserve">
https://blockchain.gov.in/projects.html</t>
        </r>
      </text>
    </comment>
    <comment ref="GI234" authorId="0" shapeId="0" xr:uid="{472E6640-19B2-4FAA-A5FC-CDDBDC035E19}">
      <text>
        <r>
          <rPr>
            <b/>
            <sz val="9"/>
            <color indexed="81"/>
            <rFont val="Tahoma"/>
            <family val="2"/>
          </rPr>
          <t>Cem Dener:</t>
        </r>
        <r>
          <rPr>
            <sz val="9"/>
            <color indexed="81"/>
            <rFont val="Tahoma"/>
            <family val="2"/>
          </rPr>
          <t xml:space="preserve">
http://www.umang.gov.in/</t>
        </r>
      </text>
    </comment>
    <comment ref="GQ234" authorId="0" shapeId="0" xr:uid="{8863254C-51EE-4AB7-AAF5-5B5CA9278844}">
      <text>
        <r>
          <rPr>
            <b/>
            <sz val="9"/>
            <color indexed="81"/>
            <rFont val="Tahoma"/>
            <family val="2"/>
          </rPr>
          <t>Cem Dener:</t>
        </r>
        <r>
          <rPr>
            <sz val="9"/>
            <color indexed="81"/>
            <rFont val="Tahoma"/>
            <family val="2"/>
          </rPr>
          <t xml:space="preserve">
https://www.mygov.in/</t>
        </r>
      </text>
    </comment>
    <comment ref="GS234" authorId="0" shapeId="0" xr:uid="{5F0A8BBA-4EC3-4F7F-B0B4-3AED4E9CCBF7}">
      <text>
        <r>
          <rPr>
            <b/>
            <sz val="9"/>
            <color indexed="81"/>
            <rFont val="Tahoma"/>
            <family val="2"/>
          </rPr>
          <t>Cem Dener:</t>
        </r>
        <r>
          <rPr>
            <sz val="9"/>
            <color indexed="81"/>
            <rFont val="Tahoma"/>
            <family val="2"/>
          </rPr>
          <t xml:space="preserve">
https://www.cbic.gov.in/</t>
        </r>
      </text>
    </comment>
    <comment ref="HB234" authorId="0" shapeId="0" xr:uid="{55117306-49EE-454A-A531-86E535EF680B}">
      <text>
        <r>
          <rPr>
            <b/>
            <sz val="9"/>
            <color indexed="81"/>
            <rFont val="Tahoma"/>
            <family val="2"/>
          </rPr>
          <t>Cem Dener:</t>
        </r>
        <r>
          <rPr>
            <sz val="9"/>
            <color indexed="81"/>
            <rFont val="Tahoma"/>
            <family val="2"/>
          </rPr>
          <t xml:space="preserve">
https://www.icegate.gov.in/</t>
        </r>
      </text>
    </comment>
    <comment ref="JQ234" authorId="0" shapeId="0" xr:uid="{717BA482-B922-4B90-A99A-C864E8701E4B}">
      <text>
        <r>
          <rPr>
            <b/>
            <sz val="9"/>
            <color indexed="81"/>
            <rFont val="Tahoma"/>
            <family val="2"/>
          </rPr>
          <t>Cem Dener:</t>
        </r>
        <r>
          <rPr>
            <sz val="9"/>
            <color indexed="81"/>
            <rFont val="Tahoma"/>
            <family val="2"/>
          </rPr>
          <t xml:space="preserve">
Supreme Court: https://main.sci.gov.in/efiling   ;  Rajya Sabha: https://rajyasabha.nic.in/rsnew/petition/petition.asp   ;  President’s Secretariat: https://helpline.rb.nic.in/  ;   Govt. of Tamil Nadu – Petition Processing Portal: https://gdp.tn.gov.in/</t>
        </r>
      </text>
    </comment>
    <comment ref="KH234" authorId="0" shapeId="0" xr:uid="{D8333E0A-59E9-46D9-83CD-088AB5765C44}">
      <text>
        <r>
          <rPr>
            <b/>
            <sz val="9"/>
            <color indexed="81"/>
            <rFont val="Tahoma"/>
            <family val="2"/>
          </rPr>
          <t>Cem Dener:</t>
        </r>
        <r>
          <rPr>
            <sz val="9"/>
            <color indexed="81"/>
            <rFont val="Tahoma"/>
            <family val="2"/>
          </rPr>
          <t xml:space="preserve">
https://meity.dashboard.nic.in/login.aspx</t>
        </r>
      </text>
    </comment>
    <comment ref="KZ234" authorId="0" shapeId="0" xr:uid="{61296F2E-09E2-462B-9349-2EDC937E646A}">
      <text>
        <r>
          <rPr>
            <b/>
            <sz val="9"/>
            <color indexed="81"/>
            <rFont val="Tahoma"/>
            <family val="2"/>
          </rPr>
          <t>Cem Dener:</t>
        </r>
        <r>
          <rPr>
            <sz val="9"/>
            <color indexed="81"/>
            <rFont val="Tahoma"/>
            <family val="2"/>
          </rPr>
          <t xml:space="preserve">
MeitY for Digital India initiatives  https://www.meity.gov.in/ ; Department of Expenditure for monitoring expenditure for the whole government - https://doe.gov.in/</t>
        </r>
      </text>
    </comment>
    <comment ref="LP234" authorId="0" shapeId="0" xr:uid="{3A3260C6-3AB8-47F8-AC1A-80E14ADAE263}">
      <text>
        <r>
          <rPr>
            <b/>
            <sz val="9"/>
            <color indexed="81"/>
            <rFont val="Tahoma"/>
            <family val="2"/>
          </rPr>
          <t>Cem Dener:</t>
        </r>
        <r>
          <rPr>
            <sz val="9"/>
            <color indexed="81"/>
            <rFont val="Tahoma"/>
            <family val="2"/>
          </rPr>
          <t xml:space="preserve">
https://www.meity.gov.in/writereaddata/files/IndEA_Framework_1.0.pdf  (published in 2018)   &amp;  https://www.meity.gov.in/writereaddata/files/InDEA%202_0%20Report%20Draft% 20V6%2024%20Jan%2022_Rev.pdf   (published in 2022)</t>
        </r>
      </text>
    </comment>
    <comment ref="LZ234" authorId="0" shapeId="0" xr:uid="{0009CE39-F4D6-4F88-9F79-8D55C013B60F}">
      <text>
        <r>
          <rPr>
            <b/>
            <sz val="9"/>
            <color indexed="81"/>
            <rFont val="Tahoma"/>
            <family val="2"/>
          </rPr>
          <t>Cem Dener:</t>
        </r>
        <r>
          <rPr>
            <sz val="9"/>
            <color indexed="81"/>
            <rFont val="Tahoma"/>
            <family val="2"/>
          </rPr>
          <t xml:space="preserve">
</t>
        </r>
      </text>
    </comment>
    <comment ref="MC234" authorId="0" shapeId="0" xr:uid="{49E15213-F6DB-434E-8E80-E3584AFF6C7B}">
      <text>
        <r>
          <rPr>
            <b/>
            <sz val="9"/>
            <color indexed="81"/>
            <rFont val="Tahoma"/>
            <family val="2"/>
          </rPr>
          <t>Cem Dener:</t>
        </r>
        <r>
          <rPr>
            <sz val="9"/>
            <color indexed="81"/>
            <rFont val="Tahoma"/>
            <family val="2"/>
          </rPr>
          <t xml:space="preserve">
https://indea.negd.in/</t>
        </r>
      </text>
    </comment>
    <comment ref="NP234" authorId="0" shapeId="0" xr:uid="{6FC581B3-6F00-4FAC-A883-0F1BA4609699}">
      <text>
        <r>
          <rPr>
            <b/>
            <sz val="9"/>
            <color indexed="81"/>
            <rFont val="Tahoma"/>
            <family val="2"/>
          </rPr>
          <t>Cem Dener:</t>
        </r>
        <r>
          <rPr>
            <sz val="9"/>
            <color indexed="81"/>
            <rFont val="Tahoma"/>
            <family val="2"/>
          </rPr>
          <t xml:space="preserve">
https://cca.gov.in/root_certificate.html</t>
        </r>
      </text>
    </comment>
    <comment ref="NU234" authorId="0" shapeId="0" xr:uid="{331E8EEF-03A8-4597-960A-EF9FFC4D6C5B}">
      <text>
        <r>
          <rPr>
            <b/>
            <sz val="9"/>
            <color indexed="81"/>
            <rFont val="Tahoma"/>
            <family val="2"/>
          </rPr>
          <t>Cem Dener:</t>
        </r>
        <r>
          <rPr>
            <sz val="9"/>
            <color indexed="81"/>
            <rFont val="Tahoma"/>
            <family val="2"/>
          </rPr>
          <t xml:space="preserve">
https://futureskillsprime.in/  (Skill Strategy) &amp;  https://www.pmgdisha.in/  (Digital Literacy)
</t>
        </r>
      </text>
    </comment>
    <comment ref="NZ234" authorId="0" shapeId="0" xr:uid="{724C30D0-8934-4CC8-9901-DE546309C8E3}">
      <text>
        <r>
          <rPr>
            <b/>
            <sz val="9"/>
            <color indexed="81"/>
            <rFont val="Tahoma"/>
            <family val="2"/>
          </rPr>
          <t>Cem Dener:</t>
        </r>
        <r>
          <rPr>
            <sz val="9"/>
            <color indexed="81"/>
            <rFont val="Tahoma"/>
            <family val="2"/>
          </rPr>
          <t xml:space="preserve">
https://futureskillsprime.in/  (Skill Strategy)  &amp;  https://www.pmgdisha.in/  (Digital Literacy)</t>
        </r>
      </text>
    </comment>
    <comment ref="JQ235" authorId="0" shapeId="0" xr:uid="{883EF11E-71AC-4BED-B908-15AC806AACC6}">
      <text>
        <r>
          <rPr>
            <b/>
            <sz val="9"/>
            <color indexed="81"/>
            <rFont val="Tahoma"/>
            <family val="2"/>
          </rPr>
          <t>Cem Dener:</t>
        </r>
        <r>
          <rPr>
            <sz val="9"/>
            <color indexed="81"/>
            <rFont val="Tahoma"/>
            <family val="2"/>
          </rPr>
          <t xml:space="preserve">
Same platform:
https://www.mygov.in/ </t>
        </r>
      </text>
    </comment>
    <comment ref="AD237" authorId="0" shapeId="0" xr:uid="{6593B808-0CA5-4A65-9975-6D1ACB8BEE8C}">
      <text>
        <r>
          <rPr>
            <b/>
            <sz val="9"/>
            <color indexed="81"/>
            <rFont val="Tahoma"/>
            <family val="2"/>
          </rPr>
          <t>Cem Dener:</t>
        </r>
        <r>
          <rPr>
            <sz val="9"/>
            <color indexed="81"/>
            <rFont val="Tahoma"/>
            <family val="2"/>
          </rPr>
          <t xml:space="preserve">
URL inaccessible &gt; 
https://peraturan.bpk.go.id/Home/Download/166319/18-2021.pdf  
https://r.search.yahoo.com/_ylt=Awrxgq8sEmJikWcAIwRP5At.;_ylu=Y29sbwMEcG9zAzQEdnRpZAMEc2VjA3Ny/RV=2/RE=1650623149/RO=10/RU=https%3a%2f%2fjdih.kominfo.go.id%2fproduk_hukum%2funduh%2fid%2f691%2ft%2fperaturan%2bmenteri%2bkomunikasi%2bdan%2binformatika%2bnomor%2b8%2btahun%2b2019%2btanggal%2b9%2bseptember%2b2019/RK=2/RS=yV5LaS4lMErNfd75_zF9VsJfrLE-  </t>
        </r>
      </text>
    </comment>
    <comment ref="AP237" authorId="0" shapeId="0" xr:uid="{52DFD339-A787-4486-920F-73AD4F39B506}">
      <text>
        <r>
          <rPr>
            <b/>
            <sz val="9"/>
            <color indexed="81"/>
            <rFont val="Tahoma"/>
            <family val="2"/>
          </rPr>
          <t>Cem Dener:</t>
        </r>
        <r>
          <rPr>
            <sz val="9"/>
            <color indexed="81"/>
            <rFont val="Tahoma"/>
            <family val="2"/>
          </rPr>
          <t xml:space="preserve">
URL is inaccessible &gt; 
https://r.search.yahoo.com/_ylt=Awrxgq8sEmJikWcAIwRP5At.;_ylu=Y29sbwMEcG9zAzQEdnRpZAMEc2VjA3Ny/RV=2/RE=1650623149/RO=10/RU=https%3a%2f%2fjdih.kominfo.go.id%2fproduk_hukum%2funduh%2fid%2f691%2ft%2fperaturan%2bmenteri%2bkomunikasi%2bdan%2binformatika%2bnomor%2b8%2btahun%2b2019%2btanggal%2b9%2bseptember%2b2019/RK=2/RS=yV5LaS4lMErNfd75_zF9VsJfrLE-  </t>
        </r>
      </text>
    </comment>
    <comment ref="GI237" authorId="0" shapeId="0" xr:uid="{DD43C944-3CA1-4ED8-9850-239B35AFDF0F}">
      <text>
        <r>
          <rPr>
            <b/>
            <sz val="9"/>
            <color indexed="81"/>
            <rFont val="Tahoma"/>
            <family val="2"/>
          </rPr>
          <t>Cem Dener:</t>
        </r>
        <r>
          <rPr>
            <sz val="9"/>
            <color indexed="81"/>
            <rFont val="Tahoma"/>
            <family val="2"/>
          </rPr>
          <t xml:space="preserve">
Multiple service portals of MDAs.
URL inaccessible &gt;
https://www.indonesia.go.id/ </t>
        </r>
      </text>
    </comment>
    <comment ref="LP237" authorId="0" shapeId="0" xr:uid="{D6FD97E8-4055-44D4-BE86-0E672C6209AA}">
      <text>
        <r>
          <rPr>
            <b/>
            <sz val="9"/>
            <color indexed="81"/>
            <rFont val="Tahoma"/>
            <family val="2"/>
          </rPr>
          <t>Cem Dener:</t>
        </r>
        <r>
          <rPr>
            <sz val="9"/>
            <color indexed="81"/>
            <rFont val="Tahoma"/>
            <family val="2"/>
          </rPr>
          <t xml:space="preserve">
spbe.go.id is inaccessible</t>
        </r>
      </text>
    </comment>
    <comment ref="LV237" authorId="0" shapeId="0" xr:uid="{FD69D462-D1BD-4DB3-9920-DEA908B723C0}">
      <text>
        <r>
          <rPr>
            <b/>
            <sz val="9"/>
            <color indexed="81"/>
            <rFont val="Tahoma"/>
            <family val="2"/>
          </rPr>
          <t>Cem Dener:</t>
        </r>
        <r>
          <rPr>
            <sz val="9"/>
            <color indexed="81"/>
            <rFont val="Tahoma"/>
            <family val="2"/>
          </rPr>
          <t xml:space="preserve">
spbe.go.id is inaccessible</t>
        </r>
      </text>
    </comment>
    <comment ref="LZ237" authorId="0" shapeId="0" xr:uid="{00EC5082-F2F3-4021-960B-2C9BC43E3584}">
      <text>
        <r>
          <rPr>
            <b/>
            <sz val="9"/>
            <color indexed="81"/>
            <rFont val="Tahoma"/>
            <family val="2"/>
          </rPr>
          <t>Cem Dener:</t>
        </r>
        <r>
          <rPr>
            <sz val="9"/>
            <color indexed="81"/>
            <rFont val="Tahoma"/>
            <family val="2"/>
          </rPr>
          <t xml:space="preserve">
spbe.go.id is inaccessible</t>
        </r>
      </text>
    </comment>
    <comment ref="MC237" authorId="0" shapeId="0" xr:uid="{7CBED3A6-12D6-4D54-8ADB-A2A7FAA79E30}">
      <text>
        <r>
          <rPr>
            <b/>
            <sz val="9"/>
            <color indexed="81"/>
            <rFont val="Tahoma"/>
            <family val="2"/>
          </rPr>
          <t>Cem Dener:</t>
        </r>
        <r>
          <rPr>
            <sz val="9"/>
            <color indexed="81"/>
            <rFont val="Tahoma"/>
            <family val="2"/>
          </rPr>
          <t xml:space="preserve">
spbe.go.id is inaccessible</t>
        </r>
      </text>
    </comment>
    <comment ref="ML237" authorId="0" shapeId="0" xr:uid="{11527C3C-E62A-4663-9766-A85D47C454E8}">
      <text>
        <r>
          <rPr>
            <b/>
            <sz val="9"/>
            <color indexed="81"/>
            <rFont val="Tahoma"/>
            <family val="2"/>
          </rPr>
          <t>Cem Dener:</t>
        </r>
        <r>
          <rPr>
            <sz val="9"/>
            <color indexed="81"/>
            <rFont val="Tahoma"/>
            <family val="2"/>
          </rPr>
          <t xml:space="preserve">
Perlindungan Data Pribadi
Personal Data Protection Bill was not approved yet</t>
        </r>
      </text>
    </comment>
    <comment ref="MO237" authorId="0" shapeId="0" xr:uid="{D0439D0E-2F08-4F82-B4AB-05CA2AEF0CE9}">
      <text>
        <r>
          <rPr>
            <b/>
            <sz val="9"/>
            <color indexed="81"/>
            <rFont val="Tahoma"/>
            <family val="2"/>
          </rPr>
          <t>Cem Dener:</t>
        </r>
        <r>
          <rPr>
            <sz val="9"/>
            <color indexed="81"/>
            <rFont val="Tahoma"/>
            <family val="2"/>
          </rPr>
          <t xml:space="preserve">
1</t>
        </r>
      </text>
    </comment>
    <comment ref="NU237" authorId="0" shapeId="0" xr:uid="{2970E983-9E97-45D3-B59C-34F3BAF797A3}">
      <text>
        <r>
          <rPr>
            <b/>
            <sz val="9"/>
            <color indexed="81"/>
            <rFont val="Tahoma"/>
            <family val="2"/>
          </rPr>
          <t>Cem Dener:</t>
        </r>
        <r>
          <rPr>
            <sz val="9"/>
            <color indexed="81"/>
            <rFont val="Tahoma"/>
            <family val="2"/>
          </rPr>
          <t xml:space="preserve">
URL inaccessible &gt;
https://spbe.go.id</t>
        </r>
      </text>
    </comment>
    <comment ref="K238" authorId="0" shapeId="0" xr:uid="{71884563-E189-4AF7-8283-AE8132A68364}">
      <text>
        <r>
          <rPr>
            <b/>
            <sz val="9"/>
            <color indexed="81"/>
            <rFont val="Tahoma"/>
            <family val="2"/>
          </rPr>
          <t>Cem Dener:</t>
        </r>
        <r>
          <rPr>
            <sz val="9"/>
            <color indexed="81"/>
            <rFont val="Tahoma"/>
            <family val="2"/>
          </rPr>
          <t xml:space="preserve">
Use link with the name “syarat dan ketentuan”</t>
        </r>
      </text>
    </comment>
    <comment ref="CC238" authorId="0" shapeId="0" xr:uid="{3C436C13-EA8A-4BB9-9B89-663EF38EE443}">
      <text>
        <r>
          <rPr>
            <b/>
            <sz val="9"/>
            <color indexed="81"/>
            <rFont val="Tahoma"/>
            <family val="2"/>
          </rPr>
          <t>Cem Dener:</t>
        </r>
        <r>
          <rPr>
            <sz val="9"/>
            <color indexed="81"/>
            <rFont val="Tahoma"/>
            <family val="2"/>
          </rPr>
          <t xml:space="preserve">
https://pajak.go.id/reformdjp/coretax</t>
        </r>
      </text>
    </comment>
    <comment ref="CI238" authorId="0" shapeId="0" xr:uid="{3DF7A685-4AC1-42CA-AE2F-1FC6642BFE67}">
      <text>
        <r>
          <rPr>
            <b/>
            <sz val="9"/>
            <color indexed="81"/>
            <rFont val="Tahoma"/>
            <family val="2"/>
          </rPr>
          <t>Cem Dener:</t>
        </r>
        <r>
          <rPr>
            <sz val="9"/>
            <color indexed="81"/>
            <rFont val="Tahoma"/>
            <family val="2"/>
          </rPr>
          <t xml:space="preserve">
https://pajak.go.id/layanan-digital/</t>
        </r>
      </text>
    </comment>
    <comment ref="CX238" authorId="0" shapeId="0" xr:uid="{B24C5568-03CE-4B8B-9D21-DBD057484997}">
      <text>
        <r>
          <rPr>
            <b/>
            <sz val="9"/>
            <color indexed="81"/>
            <rFont val="Tahoma"/>
            <family val="2"/>
          </rPr>
          <t>Cem Dener:</t>
        </r>
        <r>
          <rPr>
            <sz val="9"/>
            <color indexed="81"/>
            <rFont val="Tahoma"/>
            <family val="2"/>
          </rPr>
          <t xml:space="preserve">
https://www.smartasn.go.id/#</t>
        </r>
      </text>
    </comment>
    <comment ref="JO238" authorId="0" shapeId="0" xr:uid="{0DDFB714-A6E5-4BE7-A0BA-20C620405DC3}">
      <text>
        <r>
          <rPr>
            <b/>
            <sz val="9"/>
            <color indexed="81"/>
            <rFont val="Tahoma"/>
            <family val="2"/>
          </rPr>
          <t>Cem Dener:</t>
        </r>
        <r>
          <rPr>
            <sz val="9"/>
            <color indexed="81"/>
            <rFont val="Tahoma"/>
            <family val="2"/>
          </rPr>
          <t xml:space="preserve">
https://www.ogpstories.org/improving-citizens-confidence-in-the-government-with-a-public-complaints-platform/</t>
        </r>
      </text>
    </comment>
    <comment ref="JY238" authorId="0" shapeId="0" xr:uid="{27DE21F0-F2D2-444A-996B-23993BFD8F93}">
      <text>
        <r>
          <rPr>
            <b/>
            <sz val="9"/>
            <color indexed="81"/>
            <rFont val="Tahoma"/>
            <family val="2"/>
          </rPr>
          <t>Cem Dener:</t>
        </r>
        <r>
          <rPr>
            <sz val="9"/>
            <color indexed="81"/>
            <rFont val="Tahoma"/>
            <family val="2"/>
          </rPr>
          <t xml:space="preserve">
https://www.ogpstories.org/improving-citizens-confidence-in-the-government-with-a-public-complaints-platform/</t>
        </r>
      </text>
    </comment>
    <comment ref="NU238" authorId="0" shapeId="0" xr:uid="{1C633B7F-EAB2-401B-B6DA-A48E0B194A61}">
      <text>
        <r>
          <rPr>
            <b/>
            <sz val="9"/>
            <color indexed="81"/>
            <rFont val="Tahoma"/>
            <family val="2"/>
          </rPr>
          <t>Cem Dener:</t>
        </r>
        <r>
          <rPr>
            <sz val="9"/>
            <color indexed="81"/>
            <rFont val="Tahoma"/>
            <family val="2"/>
          </rPr>
          <t xml:space="preserve">
https://archive.opengovasia.com/2025/06/12/indonesias-strategy-to-bridge-the-digital-talent-divide/#:~:text=To%20address%20this%20challenge%2C%20the,innovation%20and%20creating%20employment%20opportunities.</t>
        </r>
      </text>
    </comment>
    <comment ref="P240" authorId="0" shapeId="0" xr:uid="{CEAB512A-C7DD-4D80-A26C-E730B099BFD7}">
      <text>
        <r>
          <rPr>
            <b/>
            <sz val="9"/>
            <color indexed="81"/>
            <rFont val="Tahoma"/>
            <family val="2"/>
          </rPr>
          <t>Cem Dener:</t>
        </r>
        <r>
          <rPr>
            <sz val="9"/>
            <color indexed="81"/>
            <rFont val="Tahoma"/>
            <family val="2"/>
          </rPr>
          <t xml:space="preserve">
After operational the cloud, it would be published </t>
        </r>
      </text>
    </comment>
    <comment ref="AB240" authorId="0" shapeId="0" xr:uid="{F52173A0-457D-40A5-A876-1D7042D84052}">
      <text>
        <r>
          <rPr>
            <b/>
            <sz val="9"/>
            <color indexed="81"/>
            <rFont val="Tahoma"/>
            <family val="2"/>
          </rPr>
          <t>Cem Dener:</t>
        </r>
        <r>
          <rPr>
            <sz val="9"/>
            <color indexed="81"/>
            <rFont val="Tahoma"/>
            <family val="2"/>
          </rPr>
          <t xml:space="preserve">
2 ?
Provided link is inaccessible.</t>
        </r>
      </text>
    </comment>
    <comment ref="AD240" authorId="0" shapeId="0" xr:uid="{120B3478-BF39-44E4-AA57-750A4E9519EE}">
      <text>
        <r>
          <rPr>
            <b/>
            <sz val="9"/>
            <color indexed="81"/>
            <rFont val="Tahoma"/>
            <family val="2"/>
          </rPr>
          <t>Cem Dener:</t>
        </r>
        <r>
          <rPr>
            <sz val="9"/>
            <color indexed="81"/>
            <rFont val="Tahoma"/>
            <family val="2"/>
          </rPr>
          <t xml:space="preserve">
URL inaccessible &gt;
https://egovernment.ir/egifwg-decisions </t>
        </r>
      </text>
    </comment>
    <comment ref="AY240" authorId="0" shapeId="0" xr:uid="{FFCD7722-329F-47BE-8679-54A5E81D70F6}">
      <text>
        <r>
          <rPr>
            <b/>
            <sz val="9"/>
            <color indexed="81"/>
            <rFont val="Tahoma"/>
            <family val="2"/>
          </rPr>
          <t>Cem Dener:</t>
        </r>
        <r>
          <rPr>
            <sz val="9"/>
            <color indexed="81"/>
            <rFont val="Tahoma"/>
            <family val="2"/>
          </rPr>
          <t xml:space="preserve">
https://www.mporg.ir/</t>
        </r>
      </text>
    </comment>
    <comment ref="CX240" authorId="0" shapeId="0" xr:uid="{FEE5159B-06E5-4C6F-AADA-9037E8C0941A}">
      <text>
        <r>
          <rPr>
            <b/>
            <sz val="9"/>
            <color indexed="81"/>
            <rFont val="Tahoma"/>
            <family val="2"/>
          </rPr>
          <t>Cem Dener:</t>
        </r>
        <r>
          <rPr>
            <sz val="9"/>
            <color indexed="81"/>
            <rFont val="Tahoma"/>
            <family val="2"/>
          </rPr>
          <t xml:space="preserve">
URL inaccessible &gt;
https://pakna.karmandiran.ir/  </t>
        </r>
      </text>
    </comment>
    <comment ref="EL240" authorId="0" shapeId="0" xr:uid="{694B923B-9960-4414-A91B-A2A3A7797C5B}">
      <text>
        <r>
          <rPr>
            <b/>
            <sz val="9"/>
            <color indexed="81"/>
            <rFont val="Tahoma"/>
            <family val="2"/>
          </rPr>
          <t>Cem Dener:</t>
        </r>
        <r>
          <rPr>
            <sz val="9"/>
            <color indexed="81"/>
            <rFont val="Tahoma"/>
            <family val="2"/>
          </rPr>
          <t xml:space="preserve">
URL inaccessible &gt;
https://setadiran.ir/setad/cms </t>
        </r>
      </text>
    </comment>
    <comment ref="FD240" authorId="0" shapeId="0" xr:uid="{39206C26-81A3-4CF2-AE14-ECCE3EF60F1D}">
      <text>
        <r>
          <rPr>
            <b/>
            <sz val="9"/>
            <color indexed="81"/>
            <rFont val="Tahoma"/>
            <family val="2"/>
          </rPr>
          <t>Cem Dener:</t>
        </r>
        <r>
          <rPr>
            <sz val="9"/>
            <color indexed="81"/>
            <rFont val="Tahoma"/>
            <family val="2"/>
          </rPr>
          <t xml:space="preserve">
2 ?
There seems to be no PIMS platform yet. Provided link is for an innivation fund.</t>
        </r>
      </text>
    </comment>
    <comment ref="FE240" authorId="0" shapeId="0" xr:uid="{47237DFA-F898-463C-AE22-D1D2EFAE7BC9}">
      <text>
        <r>
          <rPr>
            <b/>
            <sz val="9"/>
            <color indexed="81"/>
            <rFont val="Tahoma"/>
            <family val="2"/>
          </rPr>
          <t>Cem Dener:</t>
        </r>
        <r>
          <rPr>
            <sz val="9"/>
            <color indexed="81"/>
            <rFont val="Tahoma"/>
            <family val="2"/>
          </rPr>
          <t xml:space="preserve">
Iran National Innovation Fund ?</t>
        </r>
      </text>
    </comment>
    <comment ref="FF240" authorId="0" shapeId="0" xr:uid="{738062CF-1003-48F6-9F6D-5F5CED815971}">
      <text>
        <r>
          <rPr>
            <b/>
            <sz val="9"/>
            <color indexed="81"/>
            <rFont val="Tahoma"/>
            <family val="2"/>
          </rPr>
          <t>Cem Dener:</t>
        </r>
        <r>
          <rPr>
            <sz val="9"/>
            <color indexed="81"/>
            <rFont val="Tahoma"/>
            <family val="2"/>
          </rPr>
          <t xml:space="preserve">
https://www.inif.ir/ ?</t>
        </r>
      </text>
    </comment>
    <comment ref="FG240" authorId="0" shapeId="0" xr:uid="{BADFDE70-B1F1-45A8-B631-07BD81333219}">
      <text>
        <r>
          <rPr>
            <b/>
            <sz val="9"/>
            <color indexed="81"/>
            <rFont val="Tahoma"/>
            <family val="2"/>
          </rPr>
          <t>Cem Dener:</t>
        </r>
        <r>
          <rPr>
            <sz val="9"/>
            <color indexed="81"/>
            <rFont val="Tahoma"/>
            <family val="2"/>
          </rPr>
          <t xml:space="preserve">
2012 ?</t>
        </r>
      </text>
    </comment>
    <comment ref="FH240" authorId="0" shapeId="0" xr:uid="{C6530F8E-0538-4F55-96D0-AD2579CF3C7E}">
      <text>
        <r>
          <rPr>
            <b/>
            <sz val="9"/>
            <color indexed="81"/>
            <rFont val="Tahoma"/>
            <family val="2"/>
          </rPr>
          <t>Cem Dener:</t>
        </r>
        <r>
          <rPr>
            <sz val="9"/>
            <color indexed="81"/>
            <rFont val="Tahoma"/>
            <family val="2"/>
          </rPr>
          <t xml:space="preserve">
1 ?</t>
        </r>
      </text>
    </comment>
    <comment ref="FI240" authorId="0" shapeId="0" xr:uid="{8296A2E4-FEED-4240-BE63-CAF5B93ADC00}">
      <text>
        <r>
          <rPr>
            <b/>
            <sz val="9"/>
            <color indexed="81"/>
            <rFont val="Tahoma"/>
            <family val="2"/>
          </rPr>
          <t>Cem Dener:</t>
        </r>
        <r>
          <rPr>
            <sz val="9"/>
            <color indexed="81"/>
            <rFont val="Tahoma"/>
            <family val="2"/>
          </rPr>
          <t xml:space="preserve">
3 ?</t>
        </r>
      </text>
    </comment>
    <comment ref="HK240" authorId="0" shapeId="0" xr:uid="{21AF52E7-DBC3-4299-8DAC-0F166B99F533}">
      <text>
        <r>
          <rPr>
            <b/>
            <sz val="9"/>
            <color indexed="81"/>
            <rFont val="Tahoma"/>
            <family val="2"/>
          </rPr>
          <t>Cem Dener:</t>
        </r>
        <r>
          <rPr>
            <sz val="9"/>
            <color indexed="81"/>
            <rFont val="Tahoma"/>
            <family val="2"/>
          </rPr>
          <t xml:space="preserve">
https://register.tax.gov.ir/Pages/Login/Goto/6</t>
        </r>
      </text>
    </comment>
    <comment ref="IZ240" authorId="0" shapeId="0" xr:uid="{88C84D65-F38C-4BBC-8633-59F50A8E4D1B}">
      <text>
        <r>
          <rPr>
            <b/>
            <sz val="9"/>
            <color indexed="81"/>
            <rFont val="Tahoma"/>
            <family val="2"/>
          </rPr>
          <t>Cem Dener:</t>
        </r>
        <r>
          <rPr>
            <sz val="9"/>
            <color indexed="81"/>
            <rFont val="Tahoma"/>
            <family val="2"/>
          </rPr>
          <t xml:space="preserve">
https://dotic.ir/</t>
        </r>
      </text>
    </comment>
    <comment ref="JN240" authorId="0" shapeId="0" xr:uid="{58345722-32F6-4F89-90F2-DA8B16848CDB}">
      <text>
        <r>
          <rPr>
            <b/>
            <sz val="9"/>
            <color indexed="81"/>
            <rFont val="Tahoma"/>
            <family val="2"/>
          </rPr>
          <t>Cem Dener:</t>
        </r>
        <r>
          <rPr>
            <sz val="9"/>
            <color indexed="81"/>
            <rFont val="Tahoma"/>
            <family val="2"/>
          </rPr>
          <t xml:space="preserve">
1 ?
There seems to be no citizen participation portal yet. Provided link is for the Center for Strategic Studies.</t>
        </r>
      </text>
    </comment>
    <comment ref="JO240" authorId="0" shapeId="0" xr:uid="{508D24D0-CD87-47EC-AE57-F967CB2BCD89}">
      <text>
        <r>
          <rPr>
            <b/>
            <sz val="9"/>
            <color indexed="81"/>
            <rFont val="Tahoma"/>
            <family val="2"/>
          </rPr>
          <t>Cem Dener:</t>
        </r>
        <r>
          <rPr>
            <sz val="9"/>
            <color indexed="81"/>
            <rFont val="Tahoma"/>
            <family val="2"/>
          </rPr>
          <t xml:space="preserve">
http://saramadan.css.ir/ ?</t>
        </r>
      </text>
    </comment>
    <comment ref="JQ240" authorId="0" shapeId="0" xr:uid="{FC36DEEF-3260-428D-9E54-EBDB27F62426}">
      <text>
        <r>
          <rPr>
            <b/>
            <sz val="9"/>
            <color indexed="81"/>
            <rFont val="Tahoma"/>
            <family val="2"/>
          </rPr>
          <t>Cem Dener:</t>
        </r>
        <r>
          <rPr>
            <sz val="9"/>
            <color indexed="81"/>
            <rFont val="Tahoma"/>
            <family val="2"/>
          </rPr>
          <t xml:space="preserve">
https://www.karzar.net/ ?</t>
        </r>
      </text>
    </comment>
    <comment ref="JR240" authorId="0" shapeId="0" xr:uid="{B044FFE3-2998-4AB9-9857-55C03A8EB2BD}">
      <text>
        <r>
          <rPr>
            <b/>
            <sz val="9"/>
            <color indexed="81"/>
            <rFont val="Tahoma"/>
            <family val="2"/>
          </rPr>
          <t>Cem Dener:</t>
        </r>
        <r>
          <rPr>
            <sz val="9"/>
            <color indexed="81"/>
            <rFont val="Tahoma"/>
            <family val="2"/>
          </rPr>
          <t xml:space="preserve">
1 ?</t>
        </r>
      </text>
    </comment>
    <comment ref="F241" authorId="0" shapeId="0" xr:uid="{3DE198CE-A9A9-4E4A-953D-E8340CEADA2C}">
      <text>
        <r>
          <rPr>
            <b/>
            <sz val="9"/>
            <color indexed="81"/>
            <rFont val="Tahoma"/>
            <family val="2"/>
          </rPr>
          <t>Cem Dener:</t>
        </r>
        <r>
          <rPr>
            <sz val="9"/>
            <color indexed="81"/>
            <rFont val="Tahoma"/>
            <family val="2"/>
          </rPr>
          <t xml:space="preserve">
https://www.datacenterdynamics.com/en/news/iran-seeks-cloud-computing-providers-for-government-agencies/</t>
        </r>
      </text>
    </comment>
    <comment ref="HK243" authorId="0" shapeId="0" xr:uid="{15A4248F-0210-43EE-A700-7255D303A90B}">
      <text>
        <r>
          <rPr>
            <b/>
            <sz val="9"/>
            <color indexed="81"/>
            <rFont val="Tahoma"/>
            <family val="2"/>
          </rPr>
          <t>Cem Dener:</t>
        </r>
        <r>
          <rPr>
            <sz val="9"/>
            <color indexed="81"/>
            <rFont val="Tahoma"/>
            <family val="2"/>
          </rPr>
          <t xml:space="preserve">
e-Payment services are provided by private sector actors</t>
        </r>
      </text>
    </comment>
    <comment ref="ME244" authorId="0" shapeId="0" xr:uid="{BC2FB03F-3FBC-4A87-BD81-9C9412E91EC6}">
      <text>
        <r>
          <rPr>
            <b/>
            <sz val="9"/>
            <color indexed="81"/>
            <rFont val="Tahoma"/>
            <family val="2"/>
          </rPr>
          <t>Cem Dener:</t>
        </r>
        <r>
          <rPr>
            <sz val="9"/>
            <color indexed="81"/>
            <rFont val="Tahoma"/>
            <family val="2"/>
          </rPr>
          <t xml:space="preserve">
https://shafaq.com/en/Iraq/Iraqi-government-approves-key-measures-in-40th-Council-of-Ministers-session#:~:text=Shafaq%20News%2F%20On%20Wednesday%2C%20Iraqi%20Prime%20Minister%20Mohammed,issues%20and%20outlining%20priorities%20for%20the%20government%27s%20agenda</t>
        </r>
      </text>
    </comment>
    <comment ref="P247" authorId="0" shapeId="0" xr:uid="{92F35C74-D656-4C14-8A5F-974698D4DBAB}">
      <text>
        <r>
          <rPr>
            <b/>
            <sz val="9"/>
            <color indexed="81"/>
            <rFont val="Tahoma"/>
            <family val="2"/>
          </rPr>
          <t>Cem Dener:</t>
        </r>
        <r>
          <rPr>
            <sz val="9"/>
            <color indexed="81"/>
            <rFont val="Tahoma"/>
            <family val="2"/>
          </rPr>
          <t xml:space="preserve">
Complementary doc and links provided.
https://www.gov.ie/en/department-of-public-expenditure-infrastructure-public-service-reform-and-digitalisation/press-releases/minister-higgins-visits-backweston-data-centre/
https://www.ogcio.gov.ie/en/corporate-pages/services/infrastructure/)
https://www.ogcio.gov.ie/en/publications/cloud-computing-advice-note/)
https://www.gov.ie/en/department-of-public-expenditure-infrastructure-public-service-reform-and-digitalisation/publications/cloud-computing-resources/)
https://aws.amazon.com/government-education/worldwide/ireland/)
</t>
        </r>
      </text>
    </comment>
    <comment ref="S247" authorId="0" shapeId="0" xr:uid="{96952EB6-8B6D-4AC4-B3E3-A10118ADC0CB}">
      <text>
        <r>
          <rPr>
            <b/>
            <sz val="9"/>
            <color indexed="81"/>
            <rFont val="Tahoma"/>
            <family val="2"/>
          </rPr>
          <t>Cem Dener:</t>
        </r>
        <r>
          <rPr>
            <sz val="9"/>
            <color indexed="81"/>
            <rFont val="Tahoma"/>
            <family val="2"/>
          </rPr>
          <t xml:space="preserve">
Complementary docs and links provided.
https://www.gov.ie/en/department-of-public-expenditure-infrastructure-public-service-reform-and-digitalisation/publications/digital-public-services-plan-2030/</t>
        </r>
      </text>
    </comment>
    <comment ref="AP247" authorId="0" shapeId="0" xr:uid="{BD756C76-3AC6-4D42-A81B-61BF498D252A}">
      <text>
        <r>
          <rPr>
            <b/>
            <sz val="9"/>
            <color indexed="81"/>
            <rFont val="Tahoma"/>
            <family val="2"/>
          </rPr>
          <t>Cem Dener:</t>
        </r>
        <r>
          <rPr>
            <sz val="9"/>
            <color indexed="81"/>
            <rFont val="Tahoma"/>
            <family val="2"/>
          </rPr>
          <t xml:space="preserve">
https://www.gov.ie/en/publication/1d6bc7-public-service-data-strategy-2019-2023/  </t>
        </r>
      </text>
    </comment>
    <comment ref="BM247" authorId="0" shapeId="0" xr:uid="{183761B0-B5DA-4E38-BB02-64BF1AC49AB6}">
      <text>
        <r>
          <rPr>
            <b/>
            <sz val="9"/>
            <color indexed="81"/>
            <rFont val="Tahoma"/>
            <family val="2"/>
          </rPr>
          <t>Cem Dener:</t>
        </r>
        <r>
          <rPr>
            <sz val="9"/>
            <color indexed="81"/>
            <rFont val="Tahoma"/>
            <family val="2"/>
          </rPr>
          <t xml:space="preserve">
https://www.gov.ie/en/department-of-finance/collections/monthly-revenues-and-expenditures-of-all-subsectors-of-general-government/
https://www.gov.ie/en/department-of-public-expenditure-infrastructure-public-service-reform-and-digitalisation/organisation-information/latest-financial-accounts/
https://databank.finance.gov.ie/FinDataBank.aspx?rep=Notes
</t>
        </r>
      </text>
    </comment>
    <comment ref="BX247" authorId="0" shapeId="0" xr:uid="{8AE8B02E-CDE9-470E-AA24-505C1B3F37F6}">
      <text>
        <r>
          <rPr>
            <b/>
            <sz val="9"/>
            <color indexed="81"/>
            <rFont val="Tahoma"/>
            <family val="2"/>
          </rPr>
          <t>Cem Dener:</t>
        </r>
        <r>
          <rPr>
            <sz val="9"/>
            <color indexed="81"/>
            <rFont val="Tahoma"/>
            <family val="2"/>
          </rPr>
          <t xml:space="preserve">
https://www.gov.ie/en/department-of-finance/collections/fiscal-monitors-2025/</t>
        </r>
      </text>
    </comment>
    <comment ref="DV247" authorId="0" shapeId="0" xr:uid="{DB03C4E4-17AF-478D-A495-B7312A140257}">
      <text>
        <r>
          <rPr>
            <b/>
            <sz val="9"/>
            <color indexed="81"/>
            <rFont val="Tahoma"/>
            <family val="2"/>
          </rPr>
          <t>Cem Dener:</t>
        </r>
        <r>
          <rPr>
            <sz val="9"/>
            <color indexed="81"/>
            <rFont val="Tahoma"/>
            <family val="2"/>
          </rPr>
          <t xml:space="preserve">
https://www.gov.ie/en/department-of-social-protection/</t>
        </r>
      </text>
    </comment>
    <comment ref="FF247" authorId="0" shapeId="0" xr:uid="{6CFDF521-F248-4869-A8EE-B4C72AB9F15C}">
      <text>
        <r>
          <rPr>
            <b/>
            <sz val="9"/>
            <color indexed="81"/>
            <rFont val="Tahoma"/>
            <family val="2"/>
          </rPr>
          <t>Cem Dener:</t>
        </r>
        <r>
          <rPr>
            <sz val="9"/>
            <color indexed="81"/>
            <rFont val="Tahoma"/>
            <family val="2"/>
          </rPr>
          <t xml:space="preserve">
https://www.npf.ie/wp-content/uploads/Project-Ireland-2040-NPF.pdf</t>
        </r>
      </text>
    </comment>
    <comment ref="FO247" authorId="0" shapeId="0" xr:uid="{9351E010-A6DE-4C80-8C77-58D588055605}">
      <text>
        <r>
          <rPr>
            <b/>
            <sz val="9"/>
            <color indexed="81"/>
            <rFont val="Tahoma"/>
            <family val="2"/>
          </rPr>
          <t>Cem Dener:</t>
        </r>
        <r>
          <rPr>
            <sz val="9"/>
            <color indexed="81"/>
            <rFont val="Tahoma"/>
            <family val="2"/>
          </rPr>
          <t xml:space="preserve">
https://interoperable-europe.ec.europa.eu/sites/default/files/inline-files/Ireland%202024%20-%20Factsheet_0.pdf
https://interoperable-europe.ec.europa.eu/collection/open-source-observatory-osor/news/open-ireland-network-and-irish-public-sector
https://www.gov.ie/en/department-of-public-expenditure-infrastructure-public-service-reform-and-digitalisation/policy-information/open-government-in-ireland/
https://www.ogcio.gov.ie/en/corporate-pages/services/digital-services-v2/
</t>
        </r>
      </text>
    </comment>
    <comment ref="GF247" authorId="0" shapeId="0" xr:uid="{C56EF516-2AC1-4105-8671-062128D2BDDE}">
      <text>
        <r>
          <rPr>
            <b/>
            <sz val="9"/>
            <color indexed="81"/>
            <rFont val="Tahoma"/>
            <family val="2"/>
          </rPr>
          <t>Cem Dener:</t>
        </r>
        <r>
          <rPr>
            <sz val="9"/>
            <color indexed="81"/>
            <rFont val="Tahoma"/>
            <family val="2"/>
          </rPr>
          <t xml:space="preserve">
https://assets.gov.ie/static/documents/09fe3ad4/Guidelines_for_the_Responsible_Use_of_AI_in_the_Public_Service_20250918.pdf
https://enterprise.gov.ie/en/publications/progress-report-national-ai-strategy.html#:~:text=The%20National%20AI%20Strategy:%20AI%20%2D%20Here%20for%20Good%2C%20was,pace%20of%20development%20in%20AI.  </t>
        </r>
      </text>
    </comment>
    <comment ref="GQ247" authorId="0" shapeId="0" xr:uid="{B6826CD0-7CC9-44A0-AE56-68C3724F849D}">
      <text>
        <r>
          <rPr>
            <b/>
            <sz val="9"/>
            <color indexed="81"/>
            <rFont val="Tahoma"/>
            <family val="2"/>
          </rPr>
          <t>Cem Dener:</t>
        </r>
        <r>
          <rPr>
            <sz val="9"/>
            <color indexed="81"/>
            <rFont val="Tahoma"/>
            <family val="2"/>
          </rPr>
          <t xml:space="preserve">
Complementary doc provided</t>
        </r>
      </text>
    </comment>
    <comment ref="HS247" authorId="0" shapeId="0" xr:uid="{AC2F8A17-AFA1-4830-8195-F0D3B3E093EA}">
      <text>
        <r>
          <rPr>
            <b/>
            <sz val="9"/>
            <color indexed="81"/>
            <rFont val="Tahoma"/>
            <family val="2"/>
          </rPr>
          <t>Cem Dener:</t>
        </r>
        <r>
          <rPr>
            <sz val="9"/>
            <color indexed="81"/>
            <rFont val="Tahoma"/>
            <family val="2"/>
          </rPr>
          <t xml:space="preserve">
https://www.ros.ie/myaccount-web/sign_in.html?execution=e1s1  </t>
        </r>
      </text>
    </comment>
    <comment ref="HZ247" authorId="0" shapeId="0" xr:uid="{C92BB0AF-56AB-4703-9E4D-CE9DCD8159B2}">
      <text>
        <r>
          <rPr>
            <b/>
            <sz val="9"/>
            <color indexed="81"/>
            <rFont val="Tahoma"/>
            <family val="2"/>
          </rPr>
          <t>Cem Dener:</t>
        </r>
        <r>
          <rPr>
            <sz val="9"/>
            <color indexed="81"/>
            <rFont val="Tahoma"/>
            <family val="2"/>
          </rPr>
          <t xml:space="preserve">
https://www.revenue.ie/en/corporate/press-office/press-releases/2025/pr-043025-annual-report.aspx  </t>
        </r>
      </text>
    </comment>
    <comment ref="IK247" authorId="0" shapeId="0" xr:uid="{243E92EA-2F36-422E-846D-34CA3F1E584C}">
      <text>
        <r>
          <rPr>
            <b/>
            <sz val="9"/>
            <color indexed="81"/>
            <rFont val="Tahoma"/>
            <family val="2"/>
          </rPr>
          <t>Cem Dener:</t>
        </r>
        <r>
          <rPr>
            <sz val="9"/>
            <color indexed="81"/>
            <rFont val="Tahoma"/>
            <family val="2"/>
          </rPr>
          <t xml:space="preserve">
https://www.gov.ie/en/service/eecbb7-jobsplus/ </t>
        </r>
      </text>
    </comment>
    <comment ref="IR247" authorId="0" shapeId="0" xr:uid="{006B892F-9A8C-4F68-80AB-70D5C6C2A98F}">
      <text>
        <r>
          <rPr>
            <b/>
            <sz val="9"/>
            <color indexed="81"/>
            <rFont val="Tahoma"/>
            <family val="2"/>
          </rPr>
          <t>Cem Dener:</t>
        </r>
        <r>
          <rPr>
            <sz val="9"/>
            <color indexed="81"/>
            <rFont val="Tahoma"/>
            <family val="2"/>
          </rPr>
          <t xml:space="preserve">
https://assets.gov.ie/static/documents/20.08.2025_Updated_Final_Department_of_Social_Protection_Annual_Report_2024.pdf
https://www.cso.ie/en/releasesandpublications/ep/p-lfs/labourforcesurveyquarter12025/keyfindings/</t>
        </r>
      </text>
    </comment>
    <comment ref="MJ247" authorId="0" shapeId="0" xr:uid="{BAF9E82E-E202-4078-A7B1-78C46113FBEF}">
      <text>
        <r>
          <rPr>
            <b/>
            <sz val="9"/>
            <color indexed="81"/>
            <rFont val="Tahoma"/>
            <family val="2"/>
          </rPr>
          <t>Cem Dener:</t>
        </r>
        <r>
          <rPr>
            <sz val="9"/>
            <color indexed="81"/>
            <rFont val="Tahoma"/>
            <family val="2"/>
          </rPr>
          <t xml:space="preserve">
https://www.citizensinformation.ie/en/government-in-ireland/how-government-works/standards-and-accountability/freedom-of-information/</t>
        </r>
      </text>
    </comment>
    <comment ref="NP247" authorId="0" shapeId="0" xr:uid="{29A34E2C-8ABB-4E26-B49B-9CECBCDD8FAC}">
      <text>
        <r>
          <rPr>
            <b/>
            <sz val="9"/>
            <color indexed="81"/>
            <rFont val="Tahoma"/>
            <family val="2"/>
          </rPr>
          <t>Cem Dener:</t>
        </r>
        <r>
          <rPr>
            <sz val="9"/>
            <color indexed="81"/>
            <rFont val="Tahoma"/>
            <family val="2"/>
          </rPr>
          <t xml:space="preserve">
https://www.deloitte.com/global/en/services/consulting/case-studies/department-of-social-protection.html?utm_source=chatgpt.com</t>
        </r>
      </text>
    </comment>
    <comment ref="OL247" authorId="0" shapeId="0" xr:uid="{29B47A9A-F1FC-4C58-86A6-81BC9D2C7F45}">
      <text>
        <r>
          <rPr>
            <b/>
            <sz val="9"/>
            <color indexed="81"/>
            <rFont val="Tahoma"/>
            <family val="2"/>
          </rPr>
          <t>Cem Dener:</t>
        </r>
        <r>
          <rPr>
            <sz val="9"/>
            <color indexed="81"/>
            <rFont val="Tahoma"/>
            <family val="2"/>
          </rPr>
          <t xml:space="preserve">
https://www.gov.ie/en/department-of-public-expenditure-infrastructure-public-service-reform-and-digitalisation/publications/better-public-services-innovation-resources/ </t>
        </r>
      </text>
    </comment>
    <comment ref="OP247" authorId="0" shapeId="0" xr:uid="{F340223C-9091-4E88-8F5E-8647C8FC7FD6}">
      <text>
        <r>
          <rPr>
            <b/>
            <sz val="9"/>
            <color indexed="81"/>
            <rFont val="Tahoma"/>
            <family val="2"/>
          </rPr>
          <t>Cem Dener:</t>
        </r>
        <r>
          <rPr>
            <sz val="9"/>
            <color indexed="81"/>
            <rFont val="Tahoma"/>
            <family val="2"/>
          </rPr>
          <t xml:space="preserve">
https://www.gov.ie/en/department-of-public-expenditure-infrastructure-public-service-reform-and-digitalisation/the-public-service-leadership-board-pslb/
https://assets.gov.ie/static/documents/Annual_Report_2024_English_Version.pdf
https://www.gov.ie/en/department-of-public-expenditure-infrastructure-public-service-reform-and-digitalisation/campaigns/better-public-services/
</t>
        </r>
      </text>
    </comment>
    <comment ref="GB249" authorId="0" shapeId="0" xr:uid="{A5D03529-3663-4188-A2AD-BCBF133ACAAE}">
      <text>
        <r>
          <rPr>
            <b/>
            <sz val="9"/>
            <color indexed="81"/>
            <rFont val="Tahoma"/>
            <family val="2"/>
          </rPr>
          <t>Cem Dener:</t>
        </r>
        <r>
          <rPr>
            <sz val="9"/>
            <color indexed="81"/>
            <rFont val="Tahoma"/>
            <family val="2"/>
          </rPr>
          <t xml:space="preserve">
Israel Innovation Authority</t>
        </r>
      </text>
    </comment>
    <comment ref="KQ249" authorId="0" shapeId="0" xr:uid="{719856B2-C1F8-4DB3-AA33-43896BE6248B}">
      <text>
        <r>
          <rPr>
            <b/>
            <sz val="9"/>
            <color indexed="81"/>
            <rFont val="Tahoma"/>
            <family val="2"/>
          </rPr>
          <t>Cem Dener:</t>
        </r>
        <r>
          <rPr>
            <sz val="9"/>
            <color indexed="81"/>
            <rFont val="Tahoma"/>
            <family val="2"/>
          </rPr>
          <t xml:space="preserve">
https://www.gov.il/en/departments/digital_israel/govil-landing-page  </t>
        </r>
      </text>
    </comment>
    <comment ref="KV249" authorId="0" shapeId="0" xr:uid="{C7AD516B-AB4C-49F8-A767-B1661569D3A0}">
      <text>
        <r>
          <rPr>
            <b/>
            <sz val="9"/>
            <color indexed="81"/>
            <rFont val="Tahoma"/>
            <family val="2"/>
          </rPr>
          <t>Cem Dener:</t>
        </r>
        <r>
          <rPr>
            <sz val="9"/>
            <color indexed="81"/>
            <rFont val="Tahoma"/>
            <family val="2"/>
          </rPr>
          <t xml:space="preserve">
https://www.meitzimdigitalim.com/ </t>
        </r>
      </text>
    </comment>
    <comment ref="LO249" authorId="0" shapeId="0" xr:uid="{6BBE9134-C5A1-4B7B-BFEB-D485EBB11963}">
      <text>
        <r>
          <rPr>
            <b/>
            <sz val="9"/>
            <color indexed="81"/>
            <rFont val="Tahoma"/>
            <family val="2"/>
          </rPr>
          <t>Cem Dener:</t>
        </r>
        <r>
          <rPr>
            <sz val="9"/>
            <color indexed="81"/>
            <rFont val="Tahoma"/>
            <family val="2"/>
          </rPr>
          <t xml:space="preserve">
3 ?
No new/updated strategy yet</t>
        </r>
      </text>
    </comment>
    <comment ref="OS249" authorId="1" shapeId="0" xr:uid="{DA278DF8-5332-40D5-92D4-BC72F18113E4}">
      <text>
        <r>
          <rPr>
            <sz val="11"/>
            <color theme="1"/>
            <rFont val="Aptos Narrow"/>
            <family val="2"/>
            <scheme val="minor"/>
          </rPr>
          <t>Hubert Nii-Aponsah:
There is also a digital program available at: https://innovationisrael.org.il/en/program/Gov-Tech</t>
        </r>
      </text>
    </comment>
    <comment ref="E252" authorId="0" shapeId="0" xr:uid="{6E0ECA4A-64BA-4D1B-BB8C-83A1238CAFC0}">
      <text>
        <r>
          <rPr>
            <b/>
            <sz val="9"/>
            <color indexed="81"/>
            <rFont val="Tahoma"/>
            <family val="2"/>
          </rPr>
          <t>Cem Dener:</t>
        </r>
        <r>
          <rPr>
            <sz val="9"/>
            <color indexed="81"/>
            <rFont val="Tahoma"/>
            <family val="2"/>
          </rPr>
          <t xml:space="preserve">
The Polo strategico nazionale is provided for by law and will be available by the end of the year, although presently, the tender is still open. Meanwhile the  already available CLOUD PA  is still available and fully functioning https://www.agid.gov.it/en/infrastructures/pa-cloud. The Polo strategico nazionale will  integrate the present system. See also https://cloud.italia.it/</t>
        </r>
      </text>
    </comment>
    <comment ref="F252" authorId="0" shapeId="0" xr:uid="{C21580D2-3B71-40B2-8330-497CAC9E577B}">
      <text>
        <r>
          <rPr>
            <b/>
            <sz val="9"/>
            <color indexed="81"/>
            <rFont val="Tahoma"/>
            <family val="2"/>
          </rPr>
          <t>Cem Dener:</t>
        </r>
        <r>
          <rPr>
            <sz val="9"/>
            <color indexed="81"/>
            <rFont val="Tahoma"/>
            <family val="2"/>
          </rPr>
          <t xml:space="preserve">
https://innovazione.gov.it/dipartimento/focus/polo-strategico-nazionale/</t>
        </r>
      </text>
    </comment>
    <comment ref="GQ252" authorId="0" shapeId="0" xr:uid="{D7B65C5E-AEA5-4D75-AEFE-25F087AF2950}">
      <text>
        <r>
          <rPr>
            <b/>
            <sz val="9"/>
            <color indexed="81"/>
            <rFont val="Tahoma"/>
            <family val="2"/>
          </rPr>
          <t>Cem Dener:</t>
        </r>
        <r>
          <rPr>
            <sz val="9"/>
            <color indexed="81"/>
            <rFont val="Tahoma"/>
            <family val="2"/>
          </rPr>
          <t xml:space="preserve">
 https://www.registroimprese.it/nuova-impresa; https://sc.anpr.interno.it/serviziCittadino/home</t>
        </r>
      </text>
    </comment>
    <comment ref="JO252" authorId="0" shapeId="0" xr:uid="{9D95A648-8125-4C63-BD65-741B77F4AC28}">
      <text>
        <r>
          <rPr>
            <b/>
            <sz val="9"/>
            <color indexed="81"/>
            <rFont val="Tahoma"/>
            <family val="2"/>
          </rPr>
          <t>Cem Dener:</t>
        </r>
        <r>
          <rPr>
            <sz val="9"/>
            <color indexed="81"/>
            <rFont val="Tahoma"/>
            <family val="2"/>
          </rPr>
          <t xml:space="preserve">
https://forum.italia.it/</t>
        </r>
      </text>
    </comment>
    <comment ref="KX252" authorId="0" shapeId="0" xr:uid="{BC3B63A3-5496-4A8E-91B2-6DE3B87C6E29}">
      <text>
        <r>
          <rPr>
            <b/>
            <sz val="9"/>
            <color indexed="81"/>
            <rFont val="Tahoma"/>
            <family val="2"/>
          </rPr>
          <t>Cem Dener:</t>
        </r>
        <r>
          <rPr>
            <sz val="9"/>
            <color indexed="81"/>
            <rFont val="Tahoma"/>
            <family val="2"/>
          </rPr>
          <t xml:space="preserve">
Comitato interministeriale per la transizione digitale (CITD)</t>
        </r>
      </text>
    </comment>
    <comment ref="KZ252" authorId="0" shapeId="0" xr:uid="{3E89ECF6-616D-4C1A-B968-0E0B43574575}">
      <text>
        <r>
          <rPr>
            <b/>
            <sz val="9"/>
            <color indexed="81"/>
            <rFont val="Tahoma"/>
            <family val="2"/>
          </rPr>
          <t>Cem Dener:</t>
        </r>
        <r>
          <rPr>
            <sz val="9"/>
            <color indexed="81"/>
            <rFont val="Tahoma"/>
            <family val="2"/>
          </rPr>
          <t xml:space="preserve">
AgID </t>
        </r>
      </text>
    </comment>
    <comment ref="AE255" authorId="0" shapeId="0" xr:uid="{2999C7EB-3345-4D02-B096-5FAD39FFCAC0}">
      <text>
        <r>
          <rPr>
            <b/>
            <sz val="9"/>
            <color indexed="81"/>
            <rFont val="Tahoma"/>
            <family val="2"/>
          </rPr>
          <t>Cem Dener:</t>
        </r>
        <r>
          <rPr>
            <sz val="9"/>
            <color indexed="81"/>
            <rFont val="Tahoma"/>
            <family val="2"/>
          </rPr>
          <t xml:space="preserve">
2023</t>
        </r>
      </text>
    </comment>
    <comment ref="CK255" authorId="0" shapeId="0" xr:uid="{F589D1C3-C00F-4C16-AD29-079476092B2E}">
      <text>
        <r>
          <rPr>
            <b/>
            <sz val="9"/>
            <color indexed="81"/>
            <rFont val="Tahoma"/>
            <family val="2"/>
          </rPr>
          <t>Cem Dener:</t>
        </r>
        <r>
          <rPr>
            <sz val="9"/>
            <color indexed="81"/>
            <rFont val="Tahoma"/>
            <family val="2"/>
          </rPr>
          <t xml:space="preserve">
jets.gov.jm
</t>
        </r>
      </text>
    </comment>
    <comment ref="CN255" authorId="0" shapeId="0" xr:uid="{E5AB7848-D66E-4741-861E-A1F4D61BF4A0}">
      <text>
        <r>
          <rPr>
            <b/>
            <sz val="9"/>
            <color indexed="81"/>
            <rFont val="Tahoma"/>
            <family val="2"/>
          </rPr>
          <t>Cem Dener:</t>
        </r>
        <r>
          <rPr>
            <sz val="9"/>
            <color indexed="81"/>
            <rFont val="Tahoma"/>
            <family val="2"/>
          </rPr>
          <t xml:space="preserve">
jswift.gov.jm
</t>
        </r>
      </text>
    </comment>
    <comment ref="HK255" authorId="0" shapeId="0" xr:uid="{41551346-5E59-4A1F-B3E8-75168BA92147}">
      <text>
        <r>
          <rPr>
            <b/>
            <sz val="9"/>
            <color indexed="81"/>
            <rFont val="Tahoma"/>
            <family val="2"/>
          </rPr>
          <t>Cem Dener:</t>
        </r>
        <r>
          <rPr>
            <sz val="9"/>
            <color indexed="81"/>
            <rFont val="Tahoma"/>
            <family val="2"/>
          </rPr>
          <t xml:space="preserve">
Multiple systems across government</t>
        </r>
      </text>
    </comment>
    <comment ref="LC255" authorId="0" shapeId="0" xr:uid="{76D5B721-62A3-4BEF-A478-55508F7EBEB2}">
      <text>
        <r>
          <rPr>
            <b/>
            <sz val="9"/>
            <color indexed="81"/>
            <rFont val="Tahoma"/>
            <family val="2"/>
          </rPr>
          <t>Cem Dener:</t>
        </r>
        <r>
          <rPr>
            <sz val="9"/>
            <color indexed="81"/>
            <rFont val="Tahoma"/>
            <family val="2"/>
          </rPr>
          <t xml:space="preserve">
Report</t>
        </r>
      </text>
    </comment>
    <comment ref="F256" authorId="0" shapeId="0" xr:uid="{1947B621-506C-4236-B96B-A1E29ED0A6F0}">
      <text>
        <r>
          <rPr>
            <b/>
            <sz val="9"/>
            <color indexed="81"/>
            <rFont val="Tahoma"/>
            <family val="2"/>
          </rPr>
          <t>Cem Dener:</t>
        </r>
        <r>
          <rPr>
            <sz val="9"/>
            <color indexed="81"/>
            <rFont val="Tahoma"/>
            <family val="2"/>
          </rPr>
          <t xml:space="preserve">
https://publicsectortransformation.gov.jm/public-sector-efficiency-and-ict-2/</t>
        </r>
      </text>
    </comment>
    <comment ref="AP256" authorId="0" shapeId="0" xr:uid="{1055FAED-D6BF-43C3-91BD-7EBDFB8CB757}">
      <text>
        <r>
          <rPr>
            <b/>
            <sz val="9"/>
            <color indexed="81"/>
            <rFont val="Tahoma"/>
            <family val="2"/>
          </rPr>
          <t>Cem Dener:</t>
        </r>
        <r>
          <rPr>
            <sz val="9"/>
            <color indexed="81"/>
            <rFont val="Tahoma"/>
            <family val="2"/>
          </rPr>
          <t xml:space="preserve">
https://jis.gov.jm/jamaica-data-exchange-platform-in-final-stages-of-development/</t>
        </r>
      </text>
    </comment>
    <comment ref="FF256" authorId="0" shapeId="0" xr:uid="{5ED5FA03-70DC-4E12-A2A8-7727012C64A1}">
      <text>
        <r>
          <rPr>
            <b/>
            <sz val="9"/>
            <color indexed="81"/>
            <rFont val="Tahoma"/>
            <family val="2"/>
          </rPr>
          <t>Cem Dener:</t>
        </r>
        <r>
          <rPr>
            <sz val="9"/>
            <color indexed="81"/>
            <rFont val="Tahoma"/>
            <family val="2"/>
          </rPr>
          <t xml:space="preserve">
https://www.mof.gov.jm/wp-content/uploads/PIMS-The-Public-Investment-Management-System-20221028.pdf</t>
        </r>
      </text>
    </comment>
    <comment ref="CX258" authorId="0" shapeId="0" xr:uid="{080DF211-0C52-4A6B-BD8B-9FDB8BC74CCC}">
      <text>
        <r>
          <rPr>
            <b/>
            <sz val="9"/>
            <color indexed="81"/>
            <rFont val="Tahoma"/>
            <family val="2"/>
          </rPr>
          <t>Cem Dener:</t>
        </r>
        <r>
          <rPr>
            <sz val="9"/>
            <color indexed="81"/>
            <rFont val="Tahoma"/>
            <family val="2"/>
          </rPr>
          <t xml:space="preserve">
URL inaccessible &gt; 
http://ssl.jinji.go.jp/en/infonpa/whats_npa.html  </t>
        </r>
      </text>
    </comment>
    <comment ref="DJ258" authorId="0" shapeId="0" xr:uid="{97B2C227-074C-458F-A522-00FF980C8166}">
      <text>
        <r>
          <rPr>
            <b/>
            <sz val="9"/>
            <color indexed="81"/>
            <rFont val="Tahoma"/>
            <family val="2"/>
          </rPr>
          <t>Cem Dener:</t>
        </r>
        <r>
          <rPr>
            <sz val="9"/>
            <color indexed="81"/>
            <rFont val="Tahoma"/>
            <family val="2"/>
          </rPr>
          <t xml:space="preserve">
URL inaccessible &gt; 
http://ssl.jinji.go.jp/en/infonpa/whats_npa.html  </t>
        </r>
      </text>
    </comment>
    <comment ref="FX258" authorId="0" shapeId="0" xr:uid="{B7068994-2F03-4746-B547-69B470BC39D1}">
      <text>
        <r>
          <rPr>
            <b/>
            <sz val="9"/>
            <color indexed="81"/>
            <rFont val="Tahoma"/>
            <family val="2"/>
          </rPr>
          <t>Cem Dener:</t>
        </r>
        <r>
          <rPr>
            <sz val="9"/>
            <color indexed="81"/>
            <rFont val="Tahoma"/>
            <family val="2"/>
          </rPr>
          <t xml:space="preserve">
URL inaccessible &gt; 
https://www.kantei.go.jp/jp/singi/tougou-innovation/pdf/aisenryaku2019.pdf </t>
        </r>
      </text>
    </comment>
    <comment ref="KV258" authorId="0" shapeId="0" xr:uid="{3903B438-8A95-4EBF-A70B-18E8B0AB46A6}">
      <text>
        <r>
          <rPr>
            <b/>
            <sz val="9"/>
            <color indexed="81"/>
            <rFont val="Tahoma"/>
            <family val="2"/>
          </rPr>
          <t>Cem Dener:</t>
        </r>
        <r>
          <rPr>
            <sz val="9"/>
            <color indexed="81"/>
            <rFont val="Tahoma"/>
            <family val="2"/>
          </rPr>
          <t xml:space="preserve">
Japan Gov &gt; https://www.japan.go.jp/technology/innovation/</t>
        </r>
      </text>
    </comment>
    <comment ref="KZ259" authorId="0" shapeId="0" xr:uid="{1998F097-8BDA-49DD-8E1D-09D3EDF25A23}">
      <text>
        <r>
          <rPr>
            <b/>
            <sz val="9"/>
            <color indexed="81"/>
            <rFont val="Tahoma"/>
            <family val="2"/>
          </rPr>
          <t>Cem Dener:</t>
        </r>
        <r>
          <rPr>
            <sz val="9"/>
            <color indexed="81"/>
            <rFont val="Tahoma"/>
            <family val="2"/>
          </rPr>
          <t xml:space="preserve">
https://www.jbaudit.go.jp/english/index.html</t>
        </r>
      </text>
    </comment>
    <comment ref="NP259" authorId="0" shapeId="0" xr:uid="{25569608-C716-4480-92BA-CF75379A759D}">
      <text>
        <r>
          <rPr>
            <b/>
            <sz val="9"/>
            <color indexed="81"/>
            <rFont val="Tahoma"/>
            <family val="2"/>
          </rPr>
          <t>Cem Dener:</t>
        </r>
        <r>
          <rPr>
            <sz val="9"/>
            <color indexed="81"/>
            <rFont val="Tahoma"/>
            <family val="2"/>
          </rPr>
          <t xml:space="preserve">
https://www.digital.go.jp/assets/contents/node/basic_page/field_ref_resources/b565c818-75f4-4990-9125-dd43af8362ba/afe23c36/20220906_meeting_data_strategy_outline_01.pdf</t>
        </r>
      </text>
    </comment>
    <comment ref="S261" authorId="0" shapeId="0" xr:uid="{DA24D32F-B4FD-4713-B000-215485819710}">
      <text>
        <r>
          <rPr>
            <b/>
            <sz val="9"/>
            <color indexed="81"/>
            <rFont val="Tahoma"/>
            <family val="2"/>
          </rPr>
          <t>Cem Dener:</t>
        </r>
        <r>
          <rPr>
            <sz val="9"/>
            <color indexed="81"/>
            <rFont val="Tahoma"/>
            <family val="2"/>
          </rPr>
          <t xml:space="preserve">
https://portal.jordan.gov.jo/wps/wcm/connect/0e5eac804d6d4e219927ff0afbd83c84/Jordan%2520e-Government%2520Target%2520Architecture%2520v1.0.pdf?MOD=AJPERES&amp;CVID=jKtU36t&amp;useDefaultText=0&amp;useDefaultDesc=0
https://www.modee.gov.jo/En/Pages/eGovernment_Program 
https://www.researchgate.net/publication/265034094_E-Government_Program_in_Jordan_From_Inception_to_Future_Plans</t>
        </r>
      </text>
    </comment>
    <comment ref="DU261" authorId="0" shapeId="0" xr:uid="{B712B41B-D512-41FE-B65C-A7743A34149A}">
      <text>
        <r>
          <rPr>
            <b/>
            <sz val="9"/>
            <color indexed="81"/>
            <rFont val="Tahoma"/>
            <family val="2"/>
          </rPr>
          <t>Cem Dener:</t>
        </r>
        <r>
          <rPr>
            <sz val="9"/>
            <color indexed="81"/>
            <rFont val="Tahoma"/>
            <family val="2"/>
          </rPr>
          <t xml:space="preserve">
In house developed system based on Oracle DB</t>
        </r>
      </text>
    </comment>
    <comment ref="GB261" authorId="0" shapeId="0" xr:uid="{2BB7238B-159D-49B5-97DF-B77DB53E759F}">
      <text>
        <r>
          <rPr>
            <b/>
            <sz val="9"/>
            <color indexed="81"/>
            <rFont val="Tahoma"/>
            <family val="2"/>
          </rPr>
          <t>Cem Dener:</t>
        </r>
        <r>
          <rPr>
            <sz val="9"/>
            <color indexed="81"/>
            <rFont val="Tahoma"/>
            <family val="2"/>
          </rPr>
          <t xml:space="preserve">
Ministry of Digital Economy &amp; Entrepreneurship (MoDEE)</t>
        </r>
      </text>
    </comment>
    <comment ref="GQ261" authorId="0" shapeId="0" xr:uid="{B76FEA7D-C188-434A-B3FF-9D01591CB216}">
      <text>
        <r>
          <rPr>
            <b/>
            <sz val="9"/>
            <color indexed="81"/>
            <rFont val="Tahoma"/>
            <family val="2"/>
          </rPr>
          <t>Cem Dener:</t>
        </r>
        <r>
          <rPr>
            <sz val="9"/>
            <color indexed="81"/>
            <rFont val="Tahoma"/>
            <family val="2"/>
          </rPr>
          <t xml:space="preserve">
https://www.modee.gov.jo/ebv4.0/root_storage/ar/eb_list_page/%D8%AA%D9%82%D8%B1%D9%8A%D8%B1_%D9%82%D9%8A%D8%A7%D8%B3_%D8%A7%D8%B3%D8%AA%D8%AE%D8%AF%D8%A7%D9%85_%D8%A7%D9%84%D8%AD%D9%83%D9%88%D9%85%D8%A9_%D8%A7%D9%84%D8%A7%D9%84%D9%83%D8%AA%D8%B1%D9%88%D9%86%D9%8A%D8%A9_2018.pdf ; https://www.modee.gov.jo/ebv4.0/root_storage/ar/eb_list_page/%D8%AA%D9%82%D8%B1%D9%8A%D8%B1_%D9%82%D9%8A%D8%A7%D8%B3_%D9%86%D8%B3%D8%A8%D8%A9_%D8%B1%D8%B6%D9%89_%D9%85%D8%B3%D8%AA%D8%AE%D8%AF%D9%85%D9%8A%D9%86_%D8%A7%D9%84%D8%AD%D9%83%D9%88%D9%85%D8%A9_%D8%A7%D9%84%D8%A7%D9%84%D9%83%D8%AA%D8%B1%D9%88%D9%86%D9%8A%D8%A9_2018.pdf</t>
        </r>
      </text>
    </comment>
    <comment ref="IB261" authorId="0" shapeId="0" xr:uid="{9083AF31-2DF7-4F6A-9262-B37E123338FE}">
      <text>
        <r>
          <rPr>
            <b/>
            <sz val="9"/>
            <color indexed="81"/>
            <rFont val="Tahoma"/>
            <family val="2"/>
          </rPr>
          <t>Cem Dener:</t>
        </r>
        <r>
          <rPr>
            <sz val="9"/>
            <color indexed="81"/>
            <rFont val="Tahoma"/>
            <family val="2"/>
          </rPr>
          <t xml:space="preserve">
https://www.ssc.gov.jo/ </t>
        </r>
      </text>
    </comment>
    <comment ref="IZ261" authorId="0" shapeId="0" xr:uid="{AD6AE51A-0972-4C24-8DF6-82FF9FDED6B9}">
      <text>
        <r>
          <rPr>
            <b/>
            <sz val="9"/>
            <color indexed="81"/>
            <rFont val="Tahoma"/>
            <family val="2"/>
          </rPr>
          <t>Cem Dener:</t>
        </r>
        <r>
          <rPr>
            <sz val="9"/>
            <color indexed="81"/>
            <rFont val="Tahoma"/>
            <family val="2"/>
          </rPr>
          <t xml:space="preserve">
https://www.opengovpartnership.org/members/jordan/</t>
        </r>
      </text>
    </comment>
    <comment ref="KZ261" authorId="0" shapeId="0" xr:uid="{FC20C539-BDBE-480A-B610-6A2E2CDCEB93}">
      <text>
        <r>
          <rPr>
            <b/>
            <sz val="9"/>
            <color indexed="81"/>
            <rFont val="Tahoma"/>
            <family val="2"/>
          </rPr>
          <t>Cem Dener:</t>
        </r>
        <r>
          <rPr>
            <sz val="9"/>
            <color indexed="81"/>
            <rFont val="Tahoma"/>
            <family val="2"/>
          </rPr>
          <t xml:space="preserve">
Ministry of Digital Economy and Entrepreneurship:https://www.modee.gov.jo/Default/Ar ; General Budget Directorate: https://www.gbd.gov.jo/en/home/</t>
        </r>
      </text>
    </comment>
    <comment ref="NI261" authorId="0" shapeId="0" xr:uid="{B557FD9C-232A-4DC9-8346-5DD4D7BB2557}">
      <text>
        <r>
          <rPr>
            <b/>
            <sz val="9"/>
            <color indexed="81"/>
            <rFont val="Tahoma"/>
            <family val="2"/>
          </rPr>
          <t>Cem Dener:</t>
        </r>
        <r>
          <rPr>
            <sz val="9"/>
            <color indexed="81"/>
            <rFont val="Tahoma"/>
            <family val="2"/>
          </rPr>
          <t xml:space="preserve">
http://www.mit.gov.jo  </t>
        </r>
      </text>
    </comment>
    <comment ref="BA264" authorId="0" shapeId="0" xr:uid="{91110499-1AED-4EDE-A6CF-395C94508F50}">
      <text>
        <r>
          <rPr>
            <b/>
            <sz val="9"/>
            <color indexed="81"/>
            <rFont val="Tahoma"/>
            <family val="2"/>
          </rPr>
          <t>Cem Dener:</t>
        </r>
        <r>
          <rPr>
            <sz val="9"/>
            <color indexed="81"/>
            <rFont val="Tahoma"/>
            <family val="2"/>
          </rPr>
          <t xml:space="preserve">
http://client.kazynashylyk.kz, http://planning.kz</t>
        </r>
      </text>
    </comment>
    <comment ref="IZ264" authorId="0" shapeId="0" xr:uid="{B4D31C5A-7C6E-4A84-B080-405F28849E5B}">
      <text>
        <r>
          <rPr>
            <b/>
            <sz val="9"/>
            <color indexed="81"/>
            <rFont val="Tahoma"/>
            <family val="2"/>
          </rPr>
          <t>Cem Dener:</t>
        </r>
        <r>
          <rPr>
            <sz val="9"/>
            <color indexed="81"/>
            <rFont val="Tahoma"/>
            <family val="2"/>
          </rPr>
          <t xml:space="preserve">
https://data.egov.kz/pages/faq</t>
        </r>
      </text>
    </comment>
    <comment ref="OH264" authorId="0" shapeId="0" xr:uid="{1313E6A8-3D3B-4ABB-9C19-8A9AE9ABD87E}">
      <text>
        <r>
          <rPr>
            <b/>
            <sz val="9"/>
            <color indexed="81"/>
            <rFont val="Tahoma"/>
            <family val="2"/>
          </rPr>
          <t>Cem Dener:</t>
        </r>
        <r>
          <rPr>
            <sz val="9"/>
            <color indexed="81"/>
            <rFont val="Tahoma"/>
            <family val="2"/>
          </rPr>
          <t xml:space="preserve">
https://adilet.zan.kz/rus/docs/P2100000961/history</t>
        </r>
      </text>
    </comment>
    <comment ref="NC265" authorId="0" shapeId="0" xr:uid="{0D468D03-AEFC-4B20-90DA-CE1115EA61A7}">
      <text>
        <r>
          <rPr>
            <b/>
            <sz val="9"/>
            <color indexed="81"/>
            <rFont val="Tahoma"/>
            <family val="2"/>
          </rPr>
          <t>Cem Dener:</t>
        </r>
        <r>
          <rPr>
            <sz val="9"/>
            <color indexed="81"/>
            <rFont val="Tahoma"/>
            <family val="2"/>
          </rPr>
          <t xml:space="preserve">
https://qazaqgreen.com/en/news/kazakhstan/2471</t>
        </r>
      </text>
    </comment>
    <comment ref="F267" authorId="0" shapeId="0" xr:uid="{6997D222-1AA0-4731-9446-387FBADED072}">
      <text>
        <r>
          <rPr>
            <b/>
            <sz val="9"/>
            <color indexed="81"/>
            <rFont val="Tahoma"/>
            <family val="2"/>
          </rPr>
          <t>Cem Dener:</t>
        </r>
        <r>
          <rPr>
            <sz val="9"/>
            <color indexed="81"/>
            <rFont val="Tahoma"/>
            <family val="2"/>
          </rPr>
          <t xml:space="preserve">
https://icta.go.ke/page?q=204&amp;type=projects  
https://icta.go.ke/ict-standards
</t>
        </r>
      </text>
    </comment>
    <comment ref="DV267" authorId="0" shapeId="0" xr:uid="{FF3C5DF0-E141-4704-AA30-29A92127771C}">
      <text>
        <r>
          <rPr>
            <b/>
            <sz val="9"/>
            <color indexed="81"/>
            <rFont val="Tahoma"/>
            <family val="2"/>
          </rPr>
          <t>Cem Dener:</t>
        </r>
        <r>
          <rPr>
            <sz val="9"/>
            <color indexed="81"/>
            <rFont val="Tahoma"/>
            <family val="2"/>
          </rPr>
          <t xml:space="preserve">
https://www.rba.go.ke/types-of-schemes/</t>
        </r>
      </text>
    </comment>
    <comment ref="FO267" authorId="0" shapeId="0" xr:uid="{B20E4B84-15AD-4038-8B9A-A11BFCE17BF4}">
      <text>
        <r>
          <rPr>
            <b/>
            <sz val="9"/>
            <color indexed="81"/>
            <rFont val="Tahoma"/>
            <family val="2"/>
          </rPr>
          <t>Cem Dener:</t>
        </r>
        <r>
          <rPr>
            <sz val="9"/>
            <color indexed="81"/>
            <rFont val="Tahoma"/>
            <family val="2"/>
          </rPr>
          <t xml:space="preserve">
National ICT Policy 2020</t>
        </r>
      </text>
    </comment>
    <comment ref="HB267" authorId="0" shapeId="0" xr:uid="{8D7EA5C7-76E9-481D-8A6E-E54600C8790D}">
      <text>
        <r>
          <rPr>
            <b/>
            <sz val="9"/>
            <color indexed="81"/>
            <rFont val="Tahoma"/>
            <family val="2"/>
          </rPr>
          <t>Cem Dener:</t>
        </r>
        <r>
          <rPr>
            <sz val="9"/>
            <color indexed="81"/>
            <rFont val="Tahoma"/>
            <family val="2"/>
          </rPr>
          <t xml:space="preserve">
URL inaccessible &gt;
https://mapato1.kra.go.ke/itms/</t>
        </r>
      </text>
    </comment>
    <comment ref="JO267" authorId="0" shapeId="0" xr:uid="{FDF693CF-9E8A-4159-9F85-A05E3241A1F3}">
      <text>
        <r>
          <rPr>
            <b/>
            <sz val="9"/>
            <color indexed="81"/>
            <rFont val="Tahoma"/>
            <family val="2"/>
          </rPr>
          <t>Cem Dener:</t>
        </r>
        <r>
          <rPr>
            <sz val="9"/>
            <color indexed="81"/>
            <rFont val="Tahoma"/>
            <family val="2"/>
          </rPr>
          <t xml:space="preserve">
All Government portals</t>
        </r>
      </text>
    </comment>
    <comment ref="JW267" authorId="0" shapeId="0" xr:uid="{5F66987C-E91D-4333-B871-660356B59E97}">
      <text>
        <r>
          <rPr>
            <b/>
            <sz val="9"/>
            <color indexed="81"/>
            <rFont val="Tahoma"/>
            <family val="2"/>
          </rPr>
          <t>Cem Dener:</t>
        </r>
        <r>
          <rPr>
            <sz val="9"/>
            <color indexed="81"/>
            <rFont val="Tahoma"/>
            <family val="2"/>
          </rPr>
          <t xml:space="preserve">
Various websites notably www.treasury.go.ke</t>
        </r>
      </text>
    </comment>
    <comment ref="JY267" authorId="0" shapeId="0" xr:uid="{CEAFDDC8-CF17-47F0-9FE0-FD8DFE6AF9F5}">
      <text>
        <r>
          <rPr>
            <b/>
            <sz val="9"/>
            <color indexed="81"/>
            <rFont val="Tahoma"/>
            <family val="2"/>
          </rPr>
          <t>Cem Dener:</t>
        </r>
        <r>
          <rPr>
            <sz val="9"/>
            <color indexed="81"/>
            <rFont val="Tahoma"/>
            <family val="2"/>
          </rPr>
          <t xml:space="preserve">
All Government portals</t>
        </r>
      </text>
    </comment>
    <comment ref="LO267" authorId="0" shapeId="0" xr:uid="{FA709710-8688-4065-9DF8-34895B133BBB}">
      <text>
        <r>
          <rPr>
            <b/>
            <sz val="9"/>
            <color indexed="81"/>
            <rFont val="Tahoma"/>
            <family val="2"/>
          </rPr>
          <t>Cem Dener:</t>
        </r>
        <r>
          <rPr>
            <sz val="9"/>
            <color indexed="81"/>
            <rFont val="Tahoma"/>
            <family val="2"/>
          </rPr>
          <t xml:space="preserve">
3 ?
No new/updated strategy yet</t>
        </r>
      </text>
    </comment>
    <comment ref="MJ267" authorId="0" shapeId="0" xr:uid="{5DCD456D-C7AD-4723-A1F8-CCFB97376C9E}">
      <text>
        <r>
          <rPr>
            <b/>
            <sz val="9"/>
            <color indexed="81"/>
            <rFont val="Tahoma"/>
            <family val="2"/>
          </rPr>
          <t>Cem Dener:</t>
        </r>
        <r>
          <rPr>
            <sz val="9"/>
            <color indexed="81"/>
            <rFont val="Tahoma"/>
            <family val="2"/>
          </rPr>
          <t xml:space="preserve">
http://kenyalaw.org/kl/</t>
        </r>
      </text>
    </comment>
    <comment ref="NZ267" authorId="0" shapeId="0" xr:uid="{285517D4-BDDE-4323-A53E-28380CDA7E4D}">
      <text>
        <r>
          <rPr>
            <b/>
            <sz val="9"/>
            <color indexed="81"/>
            <rFont val="Tahoma"/>
            <family val="2"/>
          </rPr>
          <t>Cem Dener:</t>
        </r>
        <r>
          <rPr>
            <sz val="9"/>
            <color indexed="81"/>
            <rFont val="Tahoma"/>
            <family val="2"/>
          </rPr>
          <t xml:space="preserve">
Numerous</t>
        </r>
      </text>
    </comment>
    <comment ref="PH267" authorId="0" shapeId="0" xr:uid="{F8120676-EFCC-42F0-82CD-6B80504F0AC9}">
      <text>
        <r>
          <rPr>
            <b/>
            <sz val="9"/>
            <color indexed="81"/>
            <rFont val="Tahoma"/>
            <family val="2"/>
          </rPr>
          <t>Cem Dener:</t>
        </r>
        <r>
          <rPr>
            <sz val="9"/>
            <color indexed="81"/>
            <rFont val="Tahoma"/>
            <family val="2"/>
          </rPr>
          <t xml:space="preserve">
then search for AGPO</t>
        </r>
      </text>
    </comment>
    <comment ref="NI268" authorId="0" shapeId="0" xr:uid="{337C5388-2052-411E-A644-909853AB80D6}">
      <text>
        <r>
          <rPr>
            <b/>
            <sz val="9"/>
            <color indexed="81"/>
            <rFont val="Tahoma"/>
            <family val="2"/>
          </rPr>
          <t>Cem Dener:</t>
        </r>
        <r>
          <rPr>
            <sz val="9"/>
            <color indexed="81"/>
            <rFont val="Tahoma"/>
            <family val="2"/>
          </rPr>
          <t xml:space="preserve">
https://www.ca.go.ke/wp-content/uploads/2018/02/Kenya-Information-Communications-Act-1.pdf   </t>
        </r>
      </text>
    </comment>
    <comment ref="BA270" authorId="0" shapeId="0" xr:uid="{CFC53330-6919-4773-B5E3-F1D898C918CB}">
      <text>
        <r>
          <rPr>
            <b/>
            <sz val="9"/>
            <color indexed="81"/>
            <rFont val="Tahoma"/>
            <family val="2"/>
          </rPr>
          <t>Cem Dener:</t>
        </r>
        <r>
          <rPr>
            <sz val="9"/>
            <color indexed="81"/>
            <rFont val="Tahoma"/>
            <family val="2"/>
          </rPr>
          <t xml:space="preserve">
http://www.mfed.gov.ki/sites/default/files/IFMIS%20Lessons%20Learned%20in%20PICs.pdf  </t>
        </r>
      </text>
    </comment>
    <comment ref="DY270" authorId="0" shapeId="0" xr:uid="{BC7EE15D-B052-4FAF-B3C4-A5CDB3D339C2}">
      <text>
        <r>
          <rPr>
            <b/>
            <sz val="9"/>
            <color indexed="81"/>
            <rFont val="Tahoma"/>
            <family val="2"/>
          </rPr>
          <t>Cem Dener:</t>
        </r>
        <r>
          <rPr>
            <sz val="9"/>
            <color indexed="81"/>
            <rFont val="Tahoma"/>
            <family val="2"/>
          </rPr>
          <t xml:space="preserve">
Custom MS Access program</t>
        </r>
      </text>
    </comment>
    <comment ref="AD276" authorId="0" shapeId="0" xr:uid="{4BF0337B-B56B-4355-926F-70F248A34DEB}">
      <text>
        <r>
          <rPr>
            <b/>
            <sz val="9"/>
            <color indexed="81"/>
            <rFont val="Tahoma"/>
            <family val="2"/>
          </rPr>
          <t>Cem Dener:</t>
        </r>
        <r>
          <rPr>
            <sz val="9"/>
            <color indexed="81"/>
            <rFont val="Tahoma"/>
            <family val="2"/>
          </rPr>
          <t xml:space="preserve">
http://www.code.go.kr http://egovframe.go.kr/eng/main.do</t>
        </r>
      </text>
    </comment>
    <comment ref="AM276" authorId="0" shapeId="0" xr:uid="{4017FE4E-1A4E-40D3-8697-22464F75F14C}">
      <text>
        <r>
          <rPr>
            <b/>
            <sz val="9"/>
            <color indexed="81"/>
            <rFont val="Tahoma"/>
            <family val="2"/>
          </rPr>
          <t>Cem Dener:</t>
        </r>
        <r>
          <rPr>
            <sz val="9"/>
            <color indexed="81"/>
            <rFont val="Tahoma"/>
            <family val="2"/>
          </rPr>
          <t xml:space="preserve">
Security : https://www.egovframe.go.kr/home/ntt/nttRead.do?pagerOffset=0&amp;searchKey=&amp;searchValue=&amp;menuNo=76&amp;bbsId=171&amp;nttId=1807</t>
        </r>
      </text>
    </comment>
    <comment ref="BX276" authorId="0" shapeId="0" xr:uid="{AF27DE69-4F7B-4D60-8201-322E0EA5575B}">
      <text>
        <r>
          <rPr>
            <b/>
            <sz val="9"/>
            <color indexed="81"/>
            <rFont val="Tahoma"/>
            <family val="2"/>
          </rPr>
          <t>Cem Dener:</t>
        </r>
        <r>
          <rPr>
            <sz val="9"/>
            <color indexed="81"/>
            <rFont val="Tahoma"/>
            <family val="2"/>
          </rPr>
          <t xml:space="preserve">
Regulations for the handling of treasury funds/http://www.bok.or.kr/portal/bbs/P0001790/view.do?nttId=10058735&amp;menuNo=200363&amp;searchWrd=%EA%B5%AD%EA%B3%A0%EA%B8%88&amp;searchCnd=1&amp;pageIndex=1</t>
        </r>
      </text>
    </comment>
    <comment ref="CU276" authorId="0" shapeId="0" xr:uid="{C74F8939-FF0C-4BCF-85B0-47D95396E25D}">
      <text>
        <r>
          <rPr>
            <b/>
            <sz val="9"/>
            <color indexed="81"/>
            <rFont val="Tahoma"/>
            <family val="2"/>
          </rPr>
          <t>Cem Dener:</t>
        </r>
        <r>
          <rPr>
            <sz val="9"/>
            <color indexed="81"/>
            <rFont val="Tahoma"/>
            <family val="2"/>
          </rPr>
          <t xml:space="preserve">
Public Notice on the Use and Operation of the Comprehensive National Customs Information Network(UNIPASS) / https://unipass.customs.go.kr/clip/lworsrch/openULS0102008S.do</t>
        </r>
      </text>
    </comment>
    <comment ref="CX276" authorId="0" shapeId="0" xr:uid="{8700BBB0-6DFE-4634-8B39-00D5846663B6}">
      <text>
        <r>
          <rPr>
            <b/>
            <sz val="9"/>
            <color indexed="81"/>
            <rFont val="Tahoma"/>
            <family val="2"/>
          </rPr>
          <t>Cem Dener:</t>
        </r>
        <r>
          <rPr>
            <sz val="9"/>
            <color indexed="81"/>
            <rFont val="Tahoma"/>
            <family val="2"/>
          </rPr>
          <t xml:space="preserve">
URL inaccessible &gt; 
http://www.esaram.go.kr  </t>
        </r>
      </text>
    </comment>
    <comment ref="DG276" authorId="0" shapeId="0" xr:uid="{4149F5CA-61C7-4D30-8696-89B7978C78E2}">
      <text>
        <r>
          <rPr>
            <b/>
            <sz val="9"/>
            <color indexed="81"/>
            <rFont val="Tahoma"/>
            <family val="2"/>
          </rPr>
          <t>Cem Dener:</t>
        </r>
        <r>
          <rPr>
            <sz val="9"/>
            <color indexed="81"/>
            <rFont val="Tahoma"/>
            <family val="2"/>
          </rPr>
          <t xml:space="preserve">
Handbook on ROK's Civil Service Management - Electronic Human Resource Management System (e-Saram) </t>
        </r>
      </text>
    </comment>
    <comment ref="DJ276" authorId="0" shapeId="0" xr:uid="{81033783-3EBA-4F9D-B9DC-A4FABD7F316A}">
      <text>
        <r>
          <rPr>
            <b/>
            <sz val="9"/>
            <color indexed="81"/>
            <rFont val="Tahoma"/>
            <family val="2"/>
          </rPr>
          <t>Cem Dener:</t>
        </r>
        <r>
          <rPr>
            <sz val="9"/>
            <color indexed="81"/>
            <rFont val="Tahoma"/>
            <family val="2"/>
          </rPr>
          <t xml:space="preserve">
URL inaccessible &gt; 
http://www.esaram.go.kr  </t>
        </r>
      </text>
    </comment>
    <comment ref="DP276" authorId="0" shapeId="0" xr:uid="{0FB8F5A0-2496-4ABC-B160-3FB1033F545C}">
      <text>
        <r>
          <rPr>
            <b/>
            <sz val="9"/>
            <color indexed="81"/>
            <rFont val="Tahoma"/>
            <family val="2"/>
          </rPr>
          <t>Cem Dener:</t>
        </r>
        <r>
          <rPr>
            <sz val="9"/>
            <color indexed="81"/>
            <rFont val="Tahoma"/>
            <family val="2"/>
          </rPr>
          <t xml:space="preserve">
Handbook on ROK's Civil Service Management - Electronic Human Resource Management System (e-Saram)</t>
        </r>
      </text>
    </comment>
    <comment ref="DS276" authorId="0" shapeId="0" xr:uid="{19012365-8D7B-4E33-BC02-B087AE893607}">
      <text>
        <r>
          <rPr>
            <b/>
            <sz val="9"/>
            <color indexed="81"/>
            <rFont val="Tahoma"/>
            <family val="2"/>
          </rPr>
          <t>Cem Dener:</t>
        </r>
        <r>
          <rPr>
            <sz val="9"/>
            <color indexed="81"/>
            <rFont val="Tahoma"/>
            <family val="2"/>
          </rPr>
          <t xml:space="preserve">
Kcomwel
https://www.comwel.or.kr/eng/index.jsp</t>
        </r>
      </text>
    </comment>
    <comment ref="DV276" authorId="0" shapeId="0" xr:uid="{55C49625-4629-4300-98DB-C2E022BB8FC4}">
      <text>
        <r>
          <rPr>
            <b/>
            <sz val="9"/>
            <color indexed="81"/>
            <rFont val="Tahoma"/>
            <family val="2"/>
          </rPr>
          <t>Cem Dener:</t>
        </r>
        <r>
          <rPr>
            <sz val="9"/>
            <color indexed="81"/>
            <rFont val="Tahoma"/>
            <family val="2"/>
          </rPr>
          <t xml:space="preserve">
NPS(Internal security), comwel(http://lis.comwel.or.kr) </t>
        </r>
      </text>
    </comment>
    <comment ref="ET276" authorId="0" shapeId="0" xr:uid="{0FCC774D-4573-4A73-9AB3-D74F715A1854}">
      <text>
        <r>
          <rPr>
            <b/>
            <sz val="9"/>
            <color indexed="81"/>
            <rFont val="Tahoma"/>
            <family val="2"/>
          </rPr>
          <t>Cem Dener:</t>
        </r>
        <r>
          <rPr>
            <sz val="9"/>
            <color indexed="81"/>
            <rFont val="Tahoma"/>
            <family val="2"/>
          </rPr>
          <t xml:space="preserve">
Terms and Conditions of Use of the National Comprehensive Electronic Procurement System (KONEPS, Korea ON-line E-Procurement System) / https://www.law.go.kr/%ED%96%89%EC%A0%95%EA%B7%9C%EC%B9%99/%EA%B5%AD%EA%B</t>
        </r>
      </text>
    </comment>
    <comment ref="GQ276" authorId="0" shapeId="0" xr:uid="{07FF2118-B7E3-4A9D-9E48-E161DBEDC349}">
      <text>
        <r>
          <rPr>
            <b/>
            <sz val="9"/>
            <color indexed="81"/>
            <rFont val="Tahoma"/>
            <family val="2"/>
          </rPr>
          <t>Cem Dener:</t>
        </r>
        <r>
          <rPr>
            <sz val="9"/>
            <color indexed="81"/>
            <rFont val="Tahoma"/>
            <family val="2"/>
          </rPr>
          <t xml:space="preserve">
Gov24 by Data</t>
        </r>
      </text>
    </comment>
    <comment ref="HB276" authorId="0" shapeId="0" xr:uid="{6DCC969B-34B0-4B4C-A852-601C352FB01F}">
      <text>
        <r>
          <rPr>
            <b/>
            <sz val="9"/>
            <color indexed="81"/>
            <rFont val="Tahoma"/>
            <family val="2"/>
          </rPr>
          <t>Cem Dener:</t>
        </r>
        <r>
          <rPr>
            <sz val="9"/>
            <color indexed="81"/>
            <rFont val="Tahoma"/>
            <family val="2"/>
          </rPr>
          <t xml:space="preserve">
Electronic payment service </t>
        </r>
      </text>
    </comment>
    <comment ref="HK276" authorId="0" shapeId="0" xr:uid="{AFD9E78E-BE31-4604-B2A0-422ED5ABD67B}">
      <text>
        <r>
          <rPr>
            <b/>
            <sz val="9"/>
            <color indexed="81"/>
            <rFont val="Tahoma"/>
            <family val="2"/>
          </rPr>
          <t>Cem Dener:</t>
        </r>
        <r>
          <rPr>
            <sz val="9"/>
            <color indexed="81"/>
            <rFont val="Tahoma"/>
            <family val="2"/>
          </rPr>
          <t xml:space="preserve">
https://www.giro.or.kr/index.giro</t>
        </r>
      </text>
    </comment>
    <comment ref="JW276" authorId="0" shapeId="0" xr:uid="{1B625598-A002-4C6F-8906-5ECB852CE344}">
      <text>
        <r>
          <rPr>
            <b/>
            <sz val="9"/>
            <color indexed="81"/>
            <rFont val="Tahoma"/>
            <family val="2"/>
          </rPr>
          <t>Cem Dener:</t>
        </r>
        <r>
          <rPr>
            <sz val="9"/>
            <color indexed="81"/>
            <rFont val="Tahoma"/>
            <family val="2"/>
          </rPr>
          <t xml:space="preserve">
Policymaking from presented ideas (Realized ideas)</t>
        </r>
      </text>
    </comment>
    <comment ref="KF276" authorId="0" shapeId="0" xr:uid="{799A390B-893B-45EE-A5F3-8922D47D1D63}">
      <text>
        <r>
          <rPr>
            <b/>
            <sz val="9"/>
            <color indexed="81"/>
            <rFont val="Tahoma"/>
            <family val="2"/>
          </rPr>
          <t>Cem Dener:</t>
        </r>
        <r>
          <rPr>
            <sz val="9"/>
            <color indexed="81"/>
            <rFont val="Tahoma"/>
            <family val="2"/>
          </rPr>
          <t xml:space="preserve">
My Petition / </t>
        </r>
      </text>
    </comment>
    <comment ref="LC276" authorId="0" shapeId="0" xr:uid="{7ABC26C0-ECC9-4759-BC93-3A51A994C182}">
      <text>
        <r>
          <rPr>
            <b/>
            <sz val="9"/>
            <color indexed="81"/>
            <rFont val="Tahoma"/>
            <family val="2"/>
          </rPr>
          <t>Cem Dener:</t>
        </r>
        <r>
          <rPr>
            <sz val="9"/>
            <color indexed="81"/>
            <rFont val="Tahoma"/>
            <family val="2"/>
          </rPr>
          <t xml:space="preserve">
Report of the Board of Audit and Inspection of National Accounts / https://www.bai.go.kr/bai/board/base/list?brdId=BAK_0022</t>
        </r>
      </text>
    </comment>
    <comment ref="LK276" authorId="0" shapeId="0" xr:uid="{59BBE6F4-9087-4F67-9CE0-35B520CBA9A0}">
      <text>
        <r>
          <rPr>
            <b/>
            <sz val="9"/>
            <color indexed="81"/>
            <rFont val="Tahoma"/>
            <family val="2"/>
          </rPr>
          <t>Cem Dener:</t>
        </r>
        <r>
          <rPr>
            <sz val="9"/>
            <color indexed="81"/>
            <rFont val="Tahoma"/>
            <family val="2"/>
          </rPr>
          <t xml:space="preserve">
High value Data set release plan 2022 / http://www.odsc.go.kr/user/nd91584.do?View&amp;pageLS=10&amp;pageST=SUBJECT&amp;pageSV=&amp;page=1&amp;pageSC=SORT_ORDER&amp;pageSO=DESC&amp;dmlType=&amp;boardNo=00003373&amp;dmlType=
</t>
        </r>
      </text>
    </comment>
    <comment ref="LN276" authorId="0" shapeId="0" xr:uid="{730053FF-B6CE-4BEA-8D3C-A56D50191989}">
      <text>
        <r>
          <rPr>
            <b/>
            <sz val="9"/>
            <color indexed="81"/>
            <rFont val="Tahoma"/>
            <family val="2"/>
          </rPr>
          <t>Cem Dener:</t>
        </r>
        <r>
          <rPr>
            <sz val="9"/>
            <color indexed="81"/>
            <rFont val="Tahoma"/>
            <family val="2"/>
          </rPr>
          <t xml:space="preserve">
Results of mid- to long-term open-plan implementation of pan-government public data 
http://www.odsc.go.kr/user/nd91584.do?View&amp;pageLS=10&amp;pageST=SUBJECT&amp;pageSV=&amp;page=1&amp;pageSC=SORT_ORDER&amp;pageSO=DESC&amp;dmlType=&amp;boardNo=00003370&amp;dmlType=</t>
        </r>
      </text>
    </comment>
    <comment ref="LX276" authorId="0" shapeId="0" xr:uid="{2F1C31A3-D935-41ED-B7D2-C8B123C77E3B}">
      <text>
        <r>
          <rPr>
            <b/>
            <sz val="9"/>
            <color indexed="81"/>
            <rFont val="Tahoma"/>
            <family val="2"/>
          </rPr>
          <t>Cem Dener:</t>
        </r>
        <r>
          <rPr>
            <sz val="9"/>
            <color indexed="81"/>
            <rFont val="Tahoma"/>
            <family val="2"/>
          </rPr>
          <t xml:space="preserve">
Ministry of the Interior and Safety</t>
        </r>
      </text>
    </comment>
    <comment ref="MC276" authorId="0" shapeId="0" xr:uid="{C5492CFD-6D77-404A-87F2-7B3F41FAE48F}">
      <text>
        <r>
          <rPr>
            <b/>
            <sz val="9"/>
            <color indexed="81"/>
            <rFont val="Tahoma"/>
            <family val="2"/>
          </rPr>
          <t>Cem Dener:</t>
        </r>
        <r>
          <rPr>
            <sz val="9"/>
            <color indexed="81"/>
            <rFont val="Tahoma"/>
            <family val="2"/>
          </rPr>
          <t xml:space="preserve">
e-Government 2025 Plan / "https://www.mois.go.kr/cmm/fms/FileDown.do?atchFileId=FILE_00103925EweePjH&amp;fileSn=0 https://www.innogov.go.kr/ucms/digital/task/taskList.do?pageIndex=1&amp;menuNo=300145"</t>
        </r>
      </text>
    </comment>
    <comment ref="ME276" authorId="0" shapeId="0" xr:uid="{DC036BD2-664C-4E3D-86D8-7717836F67EE}">
      <text>
        <r>
          <rPr>
            <b/>
            <sz val="9"/>
            <color indexed="81"/>
            <rFont val="Tahoma"/>
            <family val="2"/>
          </rPr>
          <t>Cem Dener:</t>
        </r>
        <r>
          <rPr>
            <sz val="9"/>
            <color indexed="81"/>
            <rFont val="Tahoma"/>
            <family val="2"/>
          </rPr>
          <t xml:space="preserve">
http://www.odsc.go.kr/user/nd82389.do</t>
        </r>
      </text>
    </comment>
    <comment ref="MJ276" authorId="0" shapeId="0" xr:uid="{FA399B65-F3E9-4191-AA40-71E16F2B913E}">
      <text>
        <r>
          <rPr>
            <b/>
            <sz val="9"/>
            <color indexed="81"/>
            <rFont val="Tahoma"/>
            <family val="2"/>
          </rPr>
          <t>Cem Dener:</t>
        </r>
        <r>
          <rPr>
            <sz val="9"/>
            <color indexed="81"/>
            <rFont val="Tahoma"/>
            <family val="2"/>
          </rPr>
          <t xml:space="preserve">
Results of mid- to long-term open-plan implementation of pan-government public data: 
http://www.odsc.go.kr/user/nd91584.do?View&amp;pageLS=10&amp;pageST=SUBJECT&amp;pageSV=&amp;page=1&amp;pageSC=SORT_ORDER&amp;pageSO=DESC&amp;dmlType=&amp;boardNo=00003370&amp;dmlType= </t>
        </r>
      </text>
    </comment>
    <comment ref="MR276" authorId="0" shapeId="0" xr:uid="{81A1E348-F720-46C5-BECB-A51EB8F67478}">
      <text>
        <r>
          <rPr>
            <b/>
            <sz val="9"/>
            <color indexed="81"/>
            <rFont val="Tahoma"/>
            <family val="2"/>
          </rPr>
          <t>Cem Dener:</t>
        </r>
        <r>
          <rPr>
            <sz val="9"/>
            <color indexed="81"/>
            <rFont val="Tahoma"/>
            <family val="2"/>
          </rPr>
          <t xml:space="preserve">
https://privacy.kisa.or.kr</t>
        </r>
      </text>
    </comment>
    <comment ref="NP276" authorId="0" shapeId="0" xr:uid="{A99C4DCE-F94D-4EEB-B462-1CE5293A72B3}">
      <text>
        <r>
          <rPr>
            <b/>
            <sz val="9"/>
            <color indexed="81"/>
            <rFont val="Tahoma"/>
            <family val="2"/>
          </rPr>
          <t>Cem Dener:</t>
        </r>
        <r>
          <rPr>
            <sz val="9"/>
            <color indexed="81"/>
            <rFont val="Tahoma"/>
            <family val="2"/>
          </rPr>
          <t xml:space="preserve">
Information Protection Service Company Designation Scheme https://www.kisa.or.kr/1040701 / Public Administrative Electronic Signature Certification Center https://www.gpki.go.kr/main/PreMainAction.action</t>
        </r>
      </text>
    </comment>
    <comment ref="OE276" authorId="0" shapeId="0" xr:uid="{6EC7E335-EE39-4906-ABCE-8FB3939A8C8B}">
      <text>
        <r>
          <rPr>
            <b/>
            <sz val="9"/>
            <color indexed="81"/>
            <rFont val="Tahoma"/>
            <family val="2"/>
          </rPr>
          <t>Cem Dener:</t>
        </r>
        <r>
          <rPr>
            <sz val="9"/>
            <color indexed="81"/>
            <rFont val="Tahoma"/>
            <family val="2"/>
          </rPr>
          <t xml:space="preserve">
Performance of Digital Literacy Education Center </t>
        </r>
      </text>
    </comment>
    <comment ref="OP276" authorId="0" shapeId="0" xr:uid="{D291A072-C942-474B-B733-FA3DD32BE5AA}">
      <text>
        <r>
          <rPr>
            <b/>
            <sz val="9"/>
            <color indexed="81"/>
            <rFont val="Tahoma"/>
            <family val="2"/>
          </rPr>
          <t>Cem Dener:</t>
        </r>
        <r>
          <rPr>
            <sz val="9"/>
            <color indexed="81"/>
            <rFont val="Tahoma"/>
            <family val="2"/>
          </rPr>
          <t xml:space="preserve">
Attached</t>
        </r>
      </text>
    </comment>
    <comment ref="PH276" authorId="0" shapeId="0" xr:uid="{C556F5FF-43DA-4FFA-9AF9-4D0394C2B9BD}">
      <text>
        <r>
          <rPr>
            <b/>
            <sz val="9"/>
            <color indexed="81"/>
            <rFont val="Tahoma"/>
            <family val="2"/>
          </rPr>
          <t>Cem Dener:</t>
        </r>
        <r>
          <rPr>
            <sz val="9"/>
            <color indexed="81"/>
            <rFont val="Tahoma"/>
            <family val="2"/>
          </rPr>
          <t xml:space="preserve">
Act On Facilitation Of Purchase Of Small And Medium Enterprise-manufactured Products And Support For Development Of Their Markets / https://www.law.go.kr/%EB%B2%95%EB%A0%B9/%EC%A4%91%EC%86%8C%EA%B8%B0%EC%97%85%EC%A0%9C%ED%92%88%20%EA%B5%AC%EB%A7%A4%EC%B4%89%EC%A7%84%20%EB%B0%8F%20%ED%8C%90%EB%A1%9C%EC%A7%80%EC%9B%90%EC%97%90%20%EA%B4%80%ED%95%9C%20%EB%B2%95%EB%A5%A0</t>
        </r>
      </text>
    </comment>
    <comment ref="PK276" authorId="0" shapeId="0" xr:uid="{D1F91D88-3951-4DFE-8C13-B712C259EBDC}">
      <text>
        <r>
          <rPr>
            <b/>
            <sz val="9"/>
            <color indexed="81"/>
            <rFont val="Tahoma"/>
            <family val="2"/>
          </rPr>
          <t>Cem Dener:</t>
        </r>
        <r>
          <rPr>
            <sz val="9"/>
            <color indexed="81"/>
            <rFont val="Tahoma"/>
            <family val="2"/>
          </rPr>
          <t xml:space="preserve">
Comprehensive Plan for Developing Small and Medium Enterprises (2020-2022)</t>
        </r>
      </text>
    </comment>
    <comment ref="P277" authorId="0" shapeId="0" xr:uid="{77E0AA5B-0044-45C0-AE83-C46B61690596}">
      <text>
        <r>
          <rPr>
            <b/>
            <sz val="9"/>
            <color indexed="81"/>
            <rFont val="Tahoma"/>
            <family val="2"/>
          </rPr>
          <t>Cem Dener:</t>
        </r>
        <r>
          <rPr>
            <sz val="9"/>
            <color indexed="81"/>
            <rFont val="Tahoma"/>
            <family val="2"/>
          </rPr>
          <t xml:space="preserve">
Complementary doc provided</t>
        </r>
      </text>
    </comment>
    <comment ref="DS277" authorId="0" shapeId="0" xr:uid="{1DC14B19-C5D1-4297-AF04-2E39EDE48A42}">
      <text>
        <r>
          <rPr>
            <b/>
            <sz val="9"/>
            <color indexed="81"/>
            <rFont val="Tahoma"/>
            <family val="2"/>
          </rPr>
          <t>Cem Dener:</t>
        </r>
        <r>
          <rPr>
            <sz val="9"/>
            <color indexed="81"/>
            <rFont val="Tahoma"/>
            <family val="2"/>
          </rPr>
          <t xml:space="preserve">
https://www.comwel.or.kr/eng/index.jsp
</t>
        </r>
      </text>
    </comment>
    <comment ref="EI277" authorId="0" shapeId="0" xr:uid="{75907C05-E827-454B-BEFF-5C0CAD1B6A66}">
      <text>
        <r>
          <rPr>
            <b/>
            <sz val="9"/>
            <color indexed="81"/>
            <rFont val="Tahoma"/>
            <family val="2"/>
          </rPr>
          <t>Cem Dener:</t>
        </r>
        <r>
          <rPr>
            <sz val="9"/>
            <color indexed="81"/>
            <rFont val="Tahoma"/>
            <family val="2"/>
          </rPr>
          <t xml:space="preserve">
Complementary docs provided</t>
        </r>
      </text>
    </comment>
    <comment ref="FC277" authorId="0" shapeId="0" xr:uid="{D6195D5D-C79F-4228-9D74-E144A02B2F0A}">
      <text>
        <r>
          <rPr>
            <b/>
            <sz val="9"/>
            <color indexed="81"/>
            <rFont val="Tahoma"/>
            <family val="2"/>
          </rPr>
          <t>Cem Dener:</t>
        </r>
        <r>
          <rPr>
            <sz val="9"/>
            <color indexed="81"/>
            <rFont val="Tahoma"/>
            <family val="2"/>
          </rPr>
          <t xml:space="preserve">
https://www.openfiscaldata.go.kr/op/en/index</t>
        </r>
      </text>
    </comment>
    <comment ref="FM277" authorId="0" shapeId="0" xr:uid="{3AF2FC7C-2E34-422E-B37C-A7A2644FDBB1}">
      <text>
        <r>
          <rPr>
            <b/>
            <sz val="9"/>
            <color indexed="81"/>
            <rFont val="Tahoma"/>
            <family val="2"/>
          </rPr>
          <t>Cem Dener:</t>
        </r>
        <r>
          <rPr>
            <sz val="9"/>
            <color indexed="81"/>
            <rFont val="Tahoma"/>
            <family val="2"/>
          </rPr>
          <t xml:space="preserve">
Complementary doc provided.
https://www.ulex.co.kr/%EB%B2%95%EB%A5%A0/2100000229534-2053145-%EC%B4%9D%EC%82%AC
https://pimac.kdi.re.kr/about/validity.jsp
https://pimac.kdi.re.kr/study/study_list.jsp?classcd=F1
</t>
        </r>
      </text>
    </comment>
    <comment ref="FT277" authorId="0" shapeId="0" xr:uid="{04AD29E9-8041-4066-B32F-AEB0FB67148D}">
      <text>
        <r>
          <rPr>
            <b/>
            <sz val="9"/>
            <color indexed="81"/>
            <rFont val="Tahoma"/>
            <family val="2"/>
          </rPr>
          <t>Cem Dener:</t>
        </r>
        <r>
          <rPr>
            <sz val="9"/>
            <color indexed="81"/>
            <rFont val="Tahoma"/>
            <family val="2"/>
          </rPr>
          <t xml:space="preserve">
Complementary doc provided
</t>
        </r>
      </text>
    </comment>
    <comment ref="II277" authorId="0" shapeId="0" xr:uid="{7B718F49-2965-4AD3-8BC6-0007720EB74E}">
      <text>
        <r>
          <rPr>
            <b/>
            <sz val="9"/>
            <color indexed="81"/>
            <rFont val="Tahoma"/>
            <family val="2"/>
          </rPr>
          <t>Cem Dener:</t>
        </r>
        <r>
          <rPr>
            <sz val="9"/>
            <color indexed="81"/>
            <rFont val="Tahoma"/>
            <family val="2"/>
          </rPr>
          <t xml:space="preserve">
Complementary doc provided</t>
        </r>
      </text>
    </comment>
    <comment ref="R279" authorId="0" shapeId="0" xr:uid="{6DD91D96-8CCF-40D7-941A-69A3E33DE3AB}">
      <text>
        <r>
          <rPr>
            <b/>
            <sz val="9"/>
            <color indexed="81"/>
            <rFont val="Tahoma"/>
            <family val="2"/>
          </rPr>
          <t>Cem Dener:</t>
        </r>
        <r>
          <rPr>
            <sz val="9"/>
            <color indexed="81"/>
            <rFont val="Tahoma"/>
            <family val="2"/>
          </rPr>
          <t xml:space="preserve">
TOGAF</t>
        </r>
      </text>
    </comment>
    <comment ref="AP279" authorId="0" shapeId="0" xr:uid="{F83038E7-CAE0-47C9-97B3-FDDD035948E7}">
      <text>
        <r>
          <rPr>
            <b/>
            <sz val="9"/>
            <color indexed="81"/>
            <rFont val="Tahoma"/>
            <family val="2"/>
          </rPr>
          <t>Cem Dener:</t>
        </r>
        <r>
          <rPr>
            <sz val="9"/>
            <color indexed="81"/>
            <rFont val="Tahoma"/>
            <family val="2"/>
          </rPr>
          <t xml:space="preserve">
https://e-kosova.rks-gov.net/</t>
        </r>
      </text>
    </comment>
    <comment ref="BT279" authorId="0" shapeId="0" xr:uid="{55251573-DEA7-41EC-A362-61E48C32AB61}">
      <text>
        <r>
          <rPr>
            <b/>
            <sz val="9"/>
            <color indexed="81"/>
            <rFont val="Tahoma"/>
            <family val="2"/>
          </rPr>
          <t>Cem Dener:</t>
        </r>
        <r>
          <rPr>
            <sz val="9"/>
            <color indexed="81"/>
            <rFont val="Tahoma"/>
            <family val="2"/>
          </rPr>
          <t xml:space="preserve">
RTGS (Montran) since 2016. Also ACH available. No Fast Payment support yet.</t>
        </r>
      </text>
    </comment>
    <comment ref="CB279" authorId="0" shapeId="0" xr:uid="{F0B91B40-BA26-4843-89FA-7105B09211AB}">
      <text>
        <r>
          <rPr>
            <b/>
            <sz val="9"/>
            <color indexed="81"/>
            <rFont val="Tahoma"/>
            <family val="2"/>
          </rPr>
          <t>Cem Dener:</t>
        </r>
        <r>
          <rPr>
            <sz val="9"/>
            <color indexed="81"/>
            <rFont val="Tahoma"/>
            <family val="2"/>
          </rPr>
          <t xml:space="preserve">
New system is called ITAMIS (Integrated Tax Administration Management Information System), and the external portal is called SSP (Self-service portal).</t>
        </r>
      </text>
    </comment>
    <comment ref="CD279" authorId="0" shapeId="0" xr:uid="{DE467767-F15D-4AFD-AFF0-05FE58F251BD}">
      <text>
        <r>
          <rPr>
            <b/>
            <sz val="9"/>
            <color indexed="81"/>
            <rFont val="Tahoma"/>
            <family val="2"/>
          </rPr>
          <t>Cem Dener:</t>
        </r>
        <r>
          <rPr>
            <sz val="9"/>
            <color indexed="81"/>
            <rFont val="Tahoma"/>
            <family val="2"/>
          </rPr>
          <t xml:space="preserve">
The implementation for the new Tax MIS is an ongoing project. Some modules ae expected to go live by end of 2022. The rest of modules/functionalities will be available in 2023.</t>
        </r>
      </text>
    </comment>
    <comment ref="CX279" authorId="0" shapeId="0" xr:uid="{2507B77F-93DA-4979-B2E2-246669EA8EB9}">
      <text>
        <r>
          <rPr>
            <b/>
            <sz val="9"/>
            <color indexed="81"/>
            <rFont val="Tahoma"/>
            <family val="2"/>
          </rPr>
          <t>Cem Dener:</t>
        </r>
        <r>
          <rPr>
            <sz val="9"/>
            <color indexed="81"/>
            <rFont val="Tahoma"/>
            <family val="2"/>
          </rPr>
          <t xml:space="preserve">
URL inacessible &gt; 
https://simbnj.rks-gov.net/  </t>
        </r>
      </text>
    </comment>
    <comment ref="HL279" authorId="0" shapeId="0" xr:uid="{94FA5997-D6F2-4A6F-991E-D2B0E09E1A91}">
      <text>
        <r>
          <rPr>
            <b/>
            <sz val="9"/>
            <color indexed="81"/>
            <rFont val="Tahoma"/>
            <family val="2"/>
          </rPr>
          <t>Cem Dener:</t>
        </r>
        <r>
          <rPr>
            <sz val="9"/>
            <color indexed="81"/>
            <rFont val="Tahoma"/>
            <family val="2"/>
          </rPr>
          <t xml:space="preserve">
eKosovo &gt; Some of the Banks supporting some of the services.</t>
        </r>
      </text>
    </comment>
    <comment ref="HR279" authorId="0" shapeId="0" xr:uid="{38E71995-590A-45B7-B6FA-23D82C81C4D3}">
      <text>
        <r>
          <rPr>
            <b/>
            <sz val="9"/>
            <color indexed="81"/>
            <rFont val="Tahoma"/>
            <family val="2"/>
          </rPr>
          <t>Cem Dener:</t>
        </r>
        <r>
          <rPr>
            <sz val="9"/>
            <color indexed="81"/>
            <rFont val="Tahoma"/>
            <family val="2"/>
          </rPr>
          <t xml:space="preserve">
Blueprint for a Customs Single Window is expected to be prepared in 2022 covering all procedures, licenses and authorizations that need to be digitized (financed by IFC/WB). 
</t>
        </r>
      </text>
    </comment>
    <comment ref="HT279" authorId="0" shapeId="0" xr:uid="{2E777B8B-783E-46EF-B3B2-C35B43328358}">
      <text>
        <r>
          <rPr>
            <b/>
            <sz val="9"/>
            <color indexed="81"/>
            <rFont val="Tahoma"/>
            <family val="2"/>
          </rPr>
          <t>Cem Dener:</t>
        </r>
        <r>
          <rPr>
            <sz val="9"/>
            <color indexed="81"/>
            <rFont val="Tahoma"/>
            <family val="2"/>
          </rPr>
          <t xml:space="preserve">
Kosovo Customs portal is connected with Law Enforcement and Enterprise Content Management systems, where all non-customs procedures, such as License request, Procedures with Economic Impacts, make an Appeal to all Customs Decisions (including Customs Declaration), online chat between customs officer and company which made request or appeal, are available.</t>
        </r>
      </text>
    </comment>
    <comment ref="KQ279" authorId="0" shapeId="0" xr:uid="{56198CD3-668E-496A-A79F-3B54E0CE60D9}">
      <text>
        <r>
          <rPr>
            <b/>
            <sz val="9"/>
            <color indexed="81"/>
            <rFont val="Tahoma"/>
            <family val="2"/>
          </rPr>
          <t>Cem Dener:</t>
        </r>
        <r>
          <rPr>
            <sz val="9"/>
            <color indexed="81"/>
            <rFont val="Tahoma"/>
            <family val="2"/>
          </rPr>
          <t xml:space="preserve">
New ASHI web site is expected to be launched in 2022.
ashi.rks-gov.net </t>
        </r>
      </text>
    </comment>
    <comment ref="LO279" authorId="0" shapeId="0" xr:uid="{FCED5902-1C36-4369-AF65-2F4F5A4FD79B}">
      <text>
        <r>
          <rPr>
            <b/>
            <sz val="9"/>
            <color indexed="81"/>
            <rFont val="Tahoma"/>
            <family val="2"/>
          </rPr>
          <t>Cem Dener:</t>
        </r>
        <r>
          <rPr>
            <sz val="9"/>
            <color indexed="81"/>
            <rFont val="Tahoma"/>
            <family val="2"/>
          </rPr>
          <t xml:space="preserve">
National Development Strategy 2030 includes "Digital Agenda 2030" as a horizontal cross-sectoral srategy to improve digital government.</t>
        </r>
      </text>
    </comment>
    <comment ref="LP279" authorId="0" shapeId="0" xr:uid="{6701A511-0452-4569-900C-EF84F8B75453}">
      <text>
        <r>
          <rPr>
            <b/>
            <sz val="9"/>
            <color indexed="81"/>
            <rFont val="Tahoma"/>
            <family val="2"/>
          </rPr>
          <t>Cem Dener:</t>
        </r>
        <r>
          <rPr>
            <sz val="9"/>
            <color indexed="81"/>
            <rFont val="Tahoma"/>
            <family val="2"/>
          </rPr>
          <t xml:space="preserve">
https://me.rks-gov.net/repository/docs/Electronic_Communication_Sector_Policy_2013-2020.pdf</t>
        </r>
      </text>
    </comment>
    <comment ref="LQ279" authorId="0" shapeId="0" xr:uid="{2DE6094B-B8EF-43FC-8F58-E8D2C4E8D866}">
      <text>
        <r>
          <rPr>
            <b/>
            <sz val="9"/>
            <color indexed="81"/>
            <rFont val="Tahoma"/>
            <family val="2"/>
          </rPr>
          <t>Cem Dener:</t>
        </r>
        <r>
          <rPr>
            <sz val="9"/>
            <color indexed="81"/>
            <rFont val="Tahoma"/>
            <family val="2"/>
          </rPr>
          <t xml:space="preserve">
New eGov Strategy is being prepared</t>
        </r>
      </text>
    </comment>
    <comment ref="LZ279" authorId="0" shapeId="0" xr:uid="{D36BDA6D-EA20-444F-A0F8-51C9613467EF}">
      <text>
        <r>
          <rPr>
            <b/>
            <sz val="9"/>
            <color indexed="81"/>
            <rFont val="Tahoma"/>
            <family val="2"/>
          </rPr>
          <t>Cem Dener:</t>
        </r>
        <r>
          <rPr>
            <sz val="9"/>
            <color indexed="81"/>
            <rFont val="Tahoma"/>
            <family val="2"/>
          </rPr>
          <t xml:space="preserve">
A Digital Transformation Unit will be established to lead the Digital Agenda and coordinate activities. </t>
        </r>
      </text>
    </comment>
    <comment ref="PE279" authorId="0" shapeId="0" xr:uid="{E8F7644A-A8E5-4321-8AA5-17AF86D2DD5E}">
      <text>
        <r>
          <rPr>
            <b/>
            <sz val="9"/>
            <color indexed="81"/>
            <rFont val="Tahoma"/>
            <family val="2"/>
          </rPr>
          <t>Cem Dener:</t>
        </r>
        <r>
          <rPr>
            <sz val="9"/>
            <color indexed="81"/>
            <rFont val="Tahoma"/>
            <family val="2"/>
          </rPr>
          <t xml:space="preserve">
1</t>
        </r>
      </text>
    </comment>
    <comment ref="PF279" authorId="0" shapeId="0" xr:uid="{CB7E14ED-F252-4349-8811-E8B705AE0406}">
      <text>
        <r>
          <rPr>
            <b/>
            <sz val="9"/>
            <color indexed="81"/>
            <rFont val="Tahoma"/>
            <family val="2"/>
          </rPr>
          <t>Cem Dener:</t>
        </r>
        <r>
          <rPr>
            <sz val="9"/>
            <color indexed="81"/>
            <rFont val="Tahoma"/>
            <family val="2"/>
          </rPr>
          <t xml:space="preserve">
1</t>
        </r>
      </text>
    </comment>
    <comment ref="PG279" authorId="0" shapeId="0" xr:uid="{E5CEE214-68B2-4907-9751-CF4E0C609A46}">
      <text>
        <r>
          <rPr>
            <b/>
            <sz val="9"/>
            <color indexed="81"/>
            <rFont val="Tahoma"/>
            <family val="2"/>
          </rPr>
          <t>Cem Dener:</t>
        </r>
        <r>
          <rPr>
            <sz val="9"/>
            <color indexed="81"/>
            <rFont val="Tahoma"/>
            <family val="2"/>
          </rPr>
          <t xml:space="preserve">
1</t>
        </r>
      </text>
    </comment>
    <comment ref="PH279" authorId="0" shapeId="0" xr:uid="{22EBCF7F-4921-4BE1-8741-749D9B1979AB}">
      <text>
        <r>
          <rPr>
            <b/>
            <sz val="9"/>
            <color indexed="81"/>
            <rFont val="Tahoma"/>
            <family val="2"/>
          </rPr>
          <t>Cem Dener:</t>
        </r>
        <r>
          <rPr>
            <sz val="9"/>
            <color indexed="81"/>
            <rFont val="Tahoma"/>
            <family val="2"/>
          </rPr>
          <t xml:space="preserve">
https://e-prokurimi.rks-gov.net/Home/Documents/Legislation/Ligjet/eng/PPL%20consolidated.pdf</t>
        </r>
      </text>
    </comment>
    <comment ref="FE282" authorId="0" shapeId="0" xr:uid="{0931EAAF-7EC9-444A-AB91-49D63668DD56}">
      <text>
        <r>
          <rPr>
            <b/>
            <sz val="9"/>
            <color indexed="81"/>
            <rFont val="Tahoma"/>
            <family val="2"/>
          </rPr>
          <t>Cem Dener:</t>
        </r>
        <r>
          <rPr>
            <sz val="9"/>
            <color indexed="81"/>
            <rFont val="Tahoma"/>
            <family val="2"/>
          </rPr>
          <t xml:space="preserve">
There seems to be no Public Investment Management Information System yet. 
Sim Corp is an institution promoting investments.</t>
        </r>
      </text>
    </comment>
    <comment ref="FF282" authorId="0" shapeId="0" xr:uid="{5B85782D-FBA1-4055-8847-AA7E13A50973}">
      <text>
        <r>
          <rPr>
            <b/>
            <sz val="9"/>
            <color indexed="81"/>
            <rFont val="Tahoma"/>
            <family val="2"/>
          </rPr>
          <t>Cem Dener:</t>
        </r>
        <r>
          <rPr>
            <sz val="9"/>
            <color indexed="81"/>
            <rFont val="Tahoma"/>
            <family val="2"/>
          </rPr>
          <t xml:space="preserve">
https://www.kia.gov.kw</t>
        </r>
      </text>
    </comment>
    <comment ref="FG282" authorId="0" shapeId="0" xr:uid="{13EB0687-CD12-4148-8DB3-0D163790831B}">
      <text>
        <r>
          <rPr>
            <b/>
            <sz val="9"/>
            <color indexed="81"/>
            <rFont val="Tahoma"/>
            <family val="2"/>
          </rPr>
          <t>Cem Dener:</t>
        </r>
        <r>
          <rPr>
            <sz val="9"/>
            <color indexed="81"/>
            <rFont val="Tahoma"/>
            <family val="2"/>
          </rPr>
          <t xml:space="preserve">
2014 ?</t>
        </r>
      </text>
    </comment>
    <comment ref="FH282" authorId="0" shapeId="0" xr:uid="{0E1B2AD3-F29D-428E-B9D4-A867444C2993}">
      <text>
        <r>
          <rPr>
            <b/>
            <sz val="9"/>
            <color indexed="81"/>
            <rFont val="Tahoma"/>
            <family val="2"/>
          </rPr>
          <t>Cem Dener:</t>
        </r>
        <r>
          <rPr>
            <sz val="9"/>
            <color indexed="81"/>
            <rFont val="Tahoma"/>
            <family val="2"/>
          </rPr>
          <t xml:space="preserve">
2 ?</t>
        </r>
      </text>
    </comment>
    <comment ref="FI282" authorId="0" shapeId="0" xr:uid="{EB833EE5-5EB9-465C-8D29-255DD49177FC}">
      <text>
        <r>
          <rPr>
            <b/>
            <sz val="9"/>
            <color indexed="81"/>
            <rFont val="Tahoma"/>
            <family val="2"/>
          </rPr>
          <t>Cem Dener:</t>
        </r>
        <r>
          <rPr>
            <sz val="9"/>
            <color indexed="81"/>
            <rFont val="Tahoma"/>
            <family val="2"/>
          </rPr>
          <t xml:space="preserve">
3 ?</t>
        </r>
      </text>
    </comment>
    <comment ref="FJ282" authorId="0" shapeId="0" xr:uid="{26D42E54-071D-4253-B060-5D803BBFF3F0}">
      <text>
        <r>
          <rPr>
            <b/>
            <sz val="9"/>
            <color indexed="81"/>
            <rFont val="Tahoma"/>
            <family val="2"/>
          </rPr>
          <t>Cem Dener:</t>
        </r>
        <r>
          <rPr>
            <sz val="9"/>
            <color indexed="81"/>
            <rFont val="Tahoma"/>
            <family val="2"/>
          </rPr>
          <t xml:space="preserve">
1 ?</t>
        </r>
      </text>
    </comment>
    <comment ref="FK282" authorId="0" shapeId="0" xr:uid="{3A898C12-70C4-4FC4-AB90-0EC8D444C4B2}">
      <text>
        <r>
          <rPr>
            <b/>
            <sz val="9"/>
            <color indexed="81"/>
            <rFont val="Tahoma"/>
            <family val="2"/>
          </rPr>
          <t>Cem Dener:</t>
        </r>
        <r>
          <rPr>
            <sz val="9"/>
            <color indexed="81"/>
            <rFont val="Tahoma"/>
            <family val="2"/>
          </rPr>
          <t xml:space="preserve">
2 ?</t>
        </r>
      </text>
    </comment>
    <comment ref="FM282" authorId="0" shapeId="0" xr:uid="{32021F45-E643-4C71-BCDE-1FCAA0311894}">
      <text>
        <r>
          <rPr>
            <b/>
            <sz val="9"/>
            <color indexed="81"/>
            <rFont val="Tahoma"/>
            <family val="2"/>
          </rPr>
          <t>Cem Dener:</t>
        </r>
        <r>
          <rPr>
            <sz val="9"/>
            <color indexed="81"/>
            <rFont val="Tahoma"/>
            <family val="2"/>
          </rPr>
          <t xml:space="preserve">
https://www.kia.gov.kw</t>
        </r>
      </text>
    </comment>
    <comment ref="GI282" authorId="0" shapeId="0" xr:uid="{C4B6DF68-A690-40EB-9AFA-FCCF2155E228}">
      <text>
        <r>
          <rPr>
            <b/>
            <sz val="9"/>
            <color indexed="81"/>
            <rFont val="Tahoma"/>
            <family val="2"/>
          </rPr>
          <t>Cem Dener:</t>
        </r>
        <r>
          <rPr>
            <sz val="9"/>
            <color indexed="81"/>
            <rFont val="Tahoma"/>
            <family val="2"/>
          </rPr>
          <t xml:space="preserve">
Sahel Application </t>
        </r>
      </text>
    </comment>
    <comment ref="GQ282" authorId="0" shapeId="0" xr:uid="{D1A35E0F-DB63-4FC0-BE1C-4BC2BF16C7B3}">
      <text>
        <r>
          <rPr>
            <b/>
            <sz val="9"/>
            <color indexed="81"/>
            <rFont val="Tahoma"/>
            <family val="2"/>
          </rPr>
          <t>Cem Dener:</t>
        </r>
        <r>
          <rPr>
            <sz val="9"/>
            <color indexed="81"/>
            <rFont val="Tahoma"/>
            <family val="2"/>
          </rPr>
          <t xml:space="preserve">
Sahel App</t>
        </r>
      </text>
    </comment>
    <comment ref="IY282" authorId="0" shapeId="0" xr:uid="{7E2C3E0C-4329-4913-BAFC-55BCB487651F}">
      <text>
        <r>
          <rPr>
            <b/>
            <sz val="9"/>
            <color indexed="81"/>
            <rFont val="Tahoma"/>
            <family val="2"/>
          </rPr>
          <t>Cem Dener:</t>
        </r>
        <r>
          <rPr>
            <sz val="9"/>
            <color indexed="81"/>
            <rFont val="Tahoma"/>
            <family val="2"/>
          </rPr>
          <t xml:space="preserve">
1 ?
There seems to be no open government portal. Provided link is the same as open data portal.</t>
        </r>
      </text>
    </comment>
    <comment ref="IZ282" authorId="0" shapeId="0" xr:uid="{9F12F125-6F2C-4FF0-90F2-6615D5A630A1}">
      <text>
        <r>
          <rPr>
            <b/>
            <sz val="9"/>
            <color indexed="81"/>
            <rFont val="Tahoma"/>
            <family val="2"/>
          </rPr>
          <t>Cem Dener:</t>
        </r>
        <r>
          <rPr>
            <sz val="9"/>
            <color indexed="81"/>
            <rFont val="Tahoma"/>
            <family val="2"/>
          </rPr>
          <t xml:space="preserve">
https://www.csb.gov.kw/</t>
        </r>
      </text>
    </comment>
    <comment ref="JA282" authorId="0" shapeId="0" xr:uid="{5A7F520D-76C0-4D77-8678-E7693F02C2B7}">
      <text>
        <r>
          <rPr>
            <b/>
            <sz val="9"/>
            <color indexed="81"/>
            <rFont val="Tahoma"/>
            <family val="2"/>
          </rPr>
          <t>Cem Dener:</t>
        </r>
        <r>
          <rPr>
            <sz val="9"/>
            <color indexed="81"/>
            <rFont val="Tahoma"/>
            <family val="2"/>
          </rPr>
          <t xml:space="preserve">
1 ?</t>
        </r>
      </text>
    </comment>
    <comment ref="JB282" authorId="0" shapeId="0" xr:uid="{A34067FD-2D20-4E13-9932-77CD9C705C76}">
      <text>
        <r>
          <rPr>
            <b/>
            <sz val="9"/>
            <color indexed="81"/>
            <rFont val="Tahoma"/>
            <family val="2"/>
          </rPr>
          <t>Cem Dener:</t>
        </r>
        <r>
          <rPr>
            <sz val="9"/>
            <color indexed="81"/>
            <rFont val="Tahoma"/>
            <family val="2"/>
          </rPr>
          <t xml:space="preserve">
1 ?</t>
        </r>
      </text>
    </comment>
    <comment ref="JX282" authorId="0" shapeId="0" xr:uid="{58C0A7F4-5C42-44CF-BBC0-CE32BC89083F}">
      <text>
        <r>
          <rPr>
            <b/>
            <sz val="9"/>
            <color indexed="81"/>
            <rFont val="Tahoma"/>
            <family val="2"/>
          </rPr>
          <t>Cem Dener:</t>
        </r>
        <r>
          <rPr>
            <sz val="9"/>
            <color indexed="81"/>
            <rFont val="Tahoma"/>
            <family val="2"/>
          </rPr>
          <t xml:space="preserve">
1 ?
There seems to be no citizen feedback portal. Provided link is for access to services.</t>
        </r>
      </text>
    </comment>
    <comment ref="JY282" authorId="0" shapeId="0" xr:uid="{5D17FD92-F926-4618-8729-F26C1BB8E7B9}">
      <text>
        <r>
          <rPr>
            <b/>
            <sz val="9"/>
            <color indexed="81"/>
            <rFont val="Tahoma"/>
            <family val="2"/>
          </rPr>
          <t>Cem Dener:</t>
        </r>
        <r>
          <rPr>
            <sz val="9"/>
            <color indexed="81"/>
            <rFont val="Tahoma"/>
            <family val="2"/>
          </rPr>
          <t xml:space="preserve">
https://www.e.gov.kw/ ?</t>
        </r>
      </text>
    </comment>
    <comment ref="KA282" authorId="0" shapeId="0" xr:uid="{239C6EF0-4DC1-4426-853C-46A945C96E53}">
      <text>
        <r>
          <rPr>
            <b/>
            <sz val="9"/>
            <color indexed="81"/>
            <rFont val="Tahoma"/>
            <family val="2"/>
          </rPr>
          <t>Cem Dener:</t>
        </r>
        <r>
          <rPr>
            <sz val="9"/>
            <color indexed="81"/>
            <rFont val="Tahoma"/>
            <family val="2"/>
          </rPr>
          <t xml:space="preserve">
1 ?</t>
        </r>
      </text>
    </comment>
    <comment ref="KB282" authorId="0" shapeId="0" xr:uid="{1F158C75-6C27-4173-8C94-F1E6BAD9082E}">
      <text>
        <r>
          <rPr>
            <b/>
            <sz val="9"/>
            <color indexed="81"/>
            <rFont val="Tahoma"/>
            <family val="2"/>
          </rPr>
          <t>Cem Dener:</t>
        </r>
        <r>
          <rPr>
            <sz val="9"/>
            <color indexed="81"/>
            <rFont val="Tahoma"/>
            <family val="2"/>
          </rPr>
          <t xml:space="preserve">
1 ?</t>
        </r>
      </text>
    </comment>
    <comment ref="KC282" authorId="0" shapeId="0" xr:uid="{938E24E5-A3C3-42C6-AA8D-D419AD8DF7A4}">
      <text>
        <r>
          <rPr>
            <b/>
            <sz val="9"/>
            <color indexed="81"/>
            <rFont val="Tahoma"/>
            <family val="2"/>
          </rPr>
          <t>Cem Dener:</t>
        </r>
        <r>
          <rPr>
            <sz val="9"/>
            <color indexed="81"/>
            <rFont val="Tahoma"/>
            <family val="2"/>
          </rPr>
          <t xml:space="preserve">
1 ?</t>
        </r>
      </text>
    </comment>
    <comment ref="KD282" authorId="0" shapeId="0" xr:uid="{079DFA87-8134-4B15-8861-66254091EF36}">
      <text>
        <r>
          <rPr>
            <b/>
            <sz val="9"/>
            <color indexed="81"/>
            <rFont val="Tahoma"/>
            <family val="2"/>
          </rPr>
          <t>Cem Dener:</t>
        </r>
        <r>
          <rPr>
            <sz val="9"/>
            <color indexed="81"/>
            <rFont val="Tahoma"/>
            <family val="2"/>
          </rPr>
          <t xml:space="preserve">
2 ?</t>
        </r>
      </text>
    </comment>
    <comment ref="KF282" authorId="0" shapeId="0" xr:uid="{A1792697-F0CF-4F58-BCC6-62EC9B8C8566}">
      <text>
        <r>
          <rPr>
            <b/>
            <sz val="9"/>
            <color indexed="81"/>
            <rFont val="Tahoma"/>
            <family val="2"/>
          </rPr>
          <t>Cem Dener:</t>
        </r>
        <r>
          <rPr>
            <sz val="9"/>
            <color indexed="81"/>
            <rFont val="Tahoma"/>
            <family val="2"/>
          </rPr>
          <t xml:space="preserve">
https://www.e.gov.kw/ ?</t>
        </r>
      </text>
    </comment>
    <comment ref="KG282" authorId="0" shapeId="0" xr:uid="{BCE7FA45-CA84-409C-A9EF-0D1D70BE340B}">
      <text>
        <r>
          <rPr>
            <b/>
            <sz val="9"/>
            <color indexed="81"/>
            <rFont val="Tahoma"/>
            <family val="2"/>
          </rPr>
          <t>Cem Dener:</t>
        </r>
        <r>
          <rPr>
            <sz val="9"/>
            <color indexed="81"/>
            <rFont val="Tahoma"/>
            <family val="2"/>
          </rPr>
          <t xml:space="preserve">
1 ?
There seems to be no gov response portal. Provided link is for access to services.</t>
        </r>
      </text>
    </comment>
    <comment ref="KH282" authorId="0" shapeId="0" xr:uid="{01227006-3B7A-4B3C-A3B2-BB0FFEAF9E67}">
      <text>
        <r>
          <rPr>
            <b/>
            <sz val="9"/>
            <color indexed="81"/>
            <rFont val="Tahoma"/>
            <family val="2"/>
          </rPr>
          <t>Cem Dener:</t>
        </r>
        <r>
          <rPr>
            <sz val="9"/>
            <color indexed="81"/>
            <rFont val="Tahoma"/>
            <family val="2"/>
          </rPr>
          <t xml:space="preserve">
https://www.e.gov.kw/ ?</t>
        </r>
      </text>
    </comment>
    <comment ref="KI282" authorId="0" shapeId="0" xr:uid="{DE2DB0E7-DA81-427A-B634-182A16ABB5CE}">
      <text>
        <r>
          <rPr>
            <b/>
            <sz val="9"/>
            <color indexed="81"/>
            <rFont val="Tahoma"/>
            <family val="2"/>
          </rPr>
          <t>Cem Dener:</t>
        </r>
        <r>
          <rPr>
            <sz val="9"/>
            <color indexed="81"/>
            <rFont val="Tahoma"/>
            <family val="2"/>
          </rPr>
          <t xml:space="preserve">
1 ?</t>
        </r>
      </text>
    </comment>
    <comment ref="KJ282" authorId="0" shapeId="0" xr:uid="{CCDE4FF4-1EF3-4912-AC91-0E43F886A73A}">
      <text>
        <r>
          <rPr>
            <b/>
            <sz val="9"/>
            <color indexed="81"/>
            <rFont val="Tahoma"/>
            <family val="2"/>
          </rPr>
          <t>Cem Dener:</t>
        </r>
        <r>
          <rPr>
            <sz val="9"/>
            <color indexed="81"/>
            <rFont val="Tahoma"/>
            <family val="2"/>
          </rPr>
          <t xml:space="preserve">
1 ?</t>
        </r>
      </text>
    </comment>
    <comment ref="NU282" authorId="0" shapeId="0" xr:uid="{4B8AC11D-99A9-4C70-BBAB-580E65D3F157}">
      <text>
        <r>
          <rPr>
            <b/>
            <sz val="9"/>
            <color indexed="81"/>
            <rFont val="Tahoma"/>
            <family val="2"/>
          </rPr>
          <t>Cem Dener:</t>
        </r>
        <r>
          <rPr>
            <sz val="9"/>
            <color indexed="81"/>
            <rFont val="Tahoma"/>
            <family val="2"/>
          </rPr>
          <t xml:space="preserve">
Planned</t>
        </r>
      </text>
    </comment>
    <comment ref="GU285" authorId="0" shapeId="0" xr:uid="{8405C8E7-B12A-450D-941C-FCF629D3A867}">
      <text>
        <r>
          <rPr>
            <b/>
            <sz val="9"/>
            <color indexed="81"/>
            <rFont val="Tahoma"/>
            <family val="2"/>
          </rPr>
          <t>Cem Dener:</t>
        </r>
        <r>
          <rPr>
            <sz val="9"/>
            <color indexed="81"/>
            <rFont val="Tahoma"/>
            <family val="2"/>
          </rPr>
          <t xml:space="preserve">
https://www.sti.gov.kg/elektronnye-schet-faktura</t>
        </r>
      </text>
    </comment>
    <comment ref="LO285" authorId="0" shapeId="0" xr:uid="{0EBEEDC2-53EE-49E4-B663-E2C1381CC57D}">
      <text>
        <r>
          <rPr>
            <b/>
            <sz val="9"/>
            <color indexed="81"/>
            <rFont val="Tahoma"/>
            <family val="2"/>
          </rPr>
          <t>Cem Dener:</t>
        </r>
        <r>
          <rPr>
            <sz val="9"/>
            <color indexed="81"/>
            <rFont val="Tahoma"/>
            <family val="2"/>
          </rPr>
          <t xml:space="preserve">
2 ?</t>
        </r>
      </text>
    </comment>
    <comment ref="LQ285" authorId="0" shapeId="0" xr:uid="{FFD623FC-4139-4B9A-83B6-0807629BEF06}">
      <text>
        <r>
          <rPr>
            <b/>
            <sz val="9"/>
            <color indexed="81"/>
            <rFont val="Tahoma"/>
            <family val="2"/>
          </rPr>
          <t>Cem Dener:</t>
        </r>
        <r>
          <rPr>
            <sz val="9"/>
            <color indexed="81"/>
            <rFont val="Tahoma"/>
            <family val="2"/>
          </rPr>
          <t xml:space="preserve">
Action plan issued in 2022</t>
        </r>
      </text>
    </comment>
    <comment ref="F286" authorId="0" shapeId="0" xr:uid="{E9E5194F-4E76-4699-A573-0128EBD461DB}">
      <text>
        <r>
          <rPr>
            <b/>
            <sz val="9"/>
            <color indexed="81"/>
            <rFont val="Tahoma"/>
            <family val="2"/>
          </rPr>
          <t>Cem Dener:</t>
        </r>
        <r>
          <rPr>
            <sz val="9"/>
            <color indexed="81"/>
            <rFont val="Tahoma"/>
            <family val="2"/>
          </rPr>
          <t xml:space="preserve">
https://tadviser.com/index.php/Article:G-Cloud_(State_Region_in_Kyrgyzstan)#:~:text=Chronicle-,2025:%20Launch%20of%20a%20state%20cloud%20in%20Kyrgyzstan%2C%20where%20IT,new%20generation%20of%20digital%20management.</t>
        </r>
      </text>
    </comment>
    <comment ref="EK288" authorId="0" shapeId="0" xr:uid="{54BD13D4-EC0D-4595-87F9-A7996FEA64FD}">
      <text>
        <r>
          <rPr>
            <b/>
            <sz val="9"/>
            <color indexed="81"/>
            <rFont val="Tahoma"/>
            <family val="2"/>
          </rPr>
          <t>Cem Dener:</t>
        </r>
        <r>
          <rPr>
            <sz val="9"/>
            <color indexed="81"/>
            <rFont val="Tahoma"/>
            <family val="2"/>
          </rPr>
          <t xml:space="preserve">
Announcement of public works tenders</t>
        </r>
      </text>
    </comment>
    <comment ref="IK288" authorId="0" shapeId="0" xr:uid="{D228EF24-9763-4D8A-BCFB-5E552EA1077A}">
      <text>
        <r>
          <rPr>
            <b/>
            <sz val="9"/>
            <color indexed="81"/>
            <rFont val="Tahoma"/>
            <family val="2"/>
          </rPr>
          <t>Cem Dener:</t>
        </r>
        <r>
          <rPr>
            <sz val="9"/>
            <color indexed="81"/>
            <rFont val="Tahoma"/>
            <family val="2"/>
          </rPr>
          <t xml:space="preserve">
http://www.laosjob.net/</t>
        </r>
      </text>
    </comment>
    <comment ref="LE288" authorId="0" shapeId="0" xr:uid="{2D4CA66B-096F-49BD-8B2B-739B4CD7F486}">
      <text>
        <r>
          <rPr>
            <b/>
            <sz val="9"/>
            <color indexed="81"/>
            <rFont val="Tahoma"/>
            <family val="2"/>
          </rPr>
          <t>Cem Dener:</t>
        </r>
        <r>
          <rPr>
            <sz val="9"/>
            <color indexed="81"/>
            <rFont val="Tahoma"/>
            <family val="2"/>
          </rPr>
          <t xml:space="preserve">
Unknown</t>
        </r>
      </text>
    </comment>
    <comment ref="LF288" authorId="0" shapeId="0" xr:uid="{1F75A538-195C-445B-BE9E-6373A2F89DEF}">
      <text>
        <r>
          <rPr>
            <b/>
            <sz val="9"/>
            <color indexed="81"/>
            <rFont val="Tahoma"/>
            <family val="2"/>
          </rPr>
          <t>Cem Dener:</t>
        </r>
        <r>
          <rPr>
            <sz val="9"/>
            <color indexed="81"/>
            <rFont val="Tahoma"/>
            <family val="2"/>
          </rPr>
          <t xml:space="preserve">
Unknown</t>
        </r>
      </text>
    </comment>
    <comment ref="MD288" authorId="0" shapeId="0" xr:uid="{28A9DF19-18DB-4AEA-8AF1-AD152913DFE4}">
      <text>
        <r>
          <rPr>
            <b/>
            <sz val="9"/>
            <color indexed="81"/>
            <rFont val="Tahoma"/>
            <family val="2"/>
          </rPr>
          <t>Cem Dener:</t>
        </r>
        <r>
          <rPr>
            <sz val="9"/>
            <color indexed="81"/>
            <rFont val="Tahoma"/>
            <family val="2"/>
          </rPr>
          <t xml:space="preserve">
No RTI Law yet</t>
        </r>
      </text>
    </comment>
    <comment ref="ME288" authorId="0" shapeId="0" xr:uid="{68FF6439-3F6F-4D3A-9641-6577EA33A1CC}">
      <text>
        <r>
          <rPr>
            <b/>
            <sz val="9"/>
            <color indexed="81"/>
            <rFont val="Tahoma"/>
            <family val="2"/>
          </rPr>
          <t>Cem Dener:</t>
        </r>
        <r>
          <rPr>
            <sz val="9"/>
            <color indexed="81"/>
            <rFont val="Tahoma"/>
            <family val="2"/>
          </rPr>
          <t xml:space="preserve">
Law on Information Technology/ Law on Media</t>
        </r>
      </text>
    </comment>
    <comment ref="MF288" authorId="0" shapeId="0" xr:uid="{F9F2FD74-B48D-4859-B51E-C41DA9BBF79F}">
      <text>
        <r>
          <rPr>
            <b/>
            <sz val="9"/>
            <color indexed="81"/>
            <rFont val="Tahoma"/>
            <family val="2"/>
          </rPr>
          <t>Cem Dener:</t>
        </r>
        <r>
          <rPr>
            <sz val="9"/>
            <color indexed="81"/>
            <rFont val="Tahoma"/>
            <family val="2"/>
          </rPr>
          <t xml:space="preserve">
2016</t>
        </r>
      </text>
    </comment>
    <comment ref="MM288" authorId="0" shapeId="0" xr:uid="{986769F8-15A7-4888-8020-FE3DEDF1A114}">
      <text>
        <r>
          <rPr>
            <b/>
            <sz val="9"/>
            <color indexed="81"/>
            <rFont val="Tahoma"/>
            <family val="2"/>
          </rPr>
          <t>Cem Dener:</t>
        </r>
        <r>
          <rPr>
            <sz val="9"/>
            <color indexed="81"/>
            <rFont val="Tahoma"/>
            <family val="2"/>
          </rPr>
          <t xml:space="preserve">
https://laocert.gov.la/articles/60</t>
        </r>
      </text>
    </comment>
    <comment ref="PC288" authorId="0" shapeId="0" xr:uid="{21C9A8A3-3333-4E7F-A882-73B62922681F}">
      <text>
        <r>
          <rPr>
            <b/>
            <sz val="9"/>
            <color indexed="81"/>
            <rFont val="Tahoma"/>
            <family val="2"/>
          </rPr>
          <t>Cem Dener:</t>
        </r>
        <r>
          <rPr>
            <sz val="9"/>
            <color indexed="81"/>
            <rFont val="Tahoma"/>
            <family val="2"/>
          </rPr>
          <t xml:space="preserve">
http://www.mtc.gov.la  </t>
        </r>
      </text>
    </comment>
    <comment ref="F289" authorId="0" shapeId="0" xr:uid="{8D6AC955-6283-437A-B5AA-C9CFA02E187B}">
      <text>
        <r>
          <rPr>
            <b/>
            <sz val="9"/>
            <color indexed="81"/>
            <rFont val="Tahoma"/>
            <family val="2"/>
          </rPr>
          <t>Cem Dener:</t>
        </r>
        <r>
          <rPr>
            <sz val="9"/>
            <color indexed="81"/>
            <rFont val="Tahoma"/>
            <family val="2"/>
          </rPr>
          <t xml:space="preserve">
https://www.global-dms.com/govcloud-vpc-laos/</t>
        </r>
      </text>
    </comment>
    <comment ref="K289" authorId="0" shapeId="0" xr:uid="{F091DB5D-F4AE-41E0-BFA6-12DCBE3F464B}">
      <text>
        <r>
          <rPr>
            <b/>
            <sz val="9"/>
            <color indexed="81"/>
            <rFont val="Tahoma"/>
            <family val="2"/>
          </rPr>
          <t>Cem Dener:</t>
        </r>
        <r>
          <rPr>
            <sz val="9"/>
            <color indexed="81"/>
            <rFont val="Tahoma"/>
            <family val="2"/>
          </rPr>
          <t xml:space="preserve">
https://www.global-dms.com/how-gdms-aligns-with-the-world-bank-groups-cloud-strategy-in-laos/</t>
        </r>
      </text>
    </comment>
    <comment ref="BA289" authorId="0" shapeId="0" xr:uid="{D9F677D5-953D-4369-9995-34385A4E0892}">
      <text>
        <r>
          <rPr>
            <b/>
            <sz val="9"/>
            <color indexed="81"/>
            <rFont val="Tahoma"/>
            <family val="2"/>
          </rPr>
          <t>Cem Dener:</t>
        </r>
        <r>
          <rPr>
            <sz val="9"/>
            <color indexed="81"/>
            <rFont val="Tahoma"/>
            <family val="2"/>
          </rPr>
          <t xml:space="preserve">
https://www.youtube.com/@LIFMIS</t>
        </r>
      </text>
    </comment>
    <comment ref="DV289" authorId="0" shapeId="0" xr:uid="{96255485-FD85-4B26-BD98-E1B0DCAD93B8}">
      <text>
        <r>
          <rPr>
            <b/>
            <sz val="9"/>
            <color indexed="81"/>
            <rFont val="Tahoma"/>
            <family val="2"/>
          </rPr>
          <t>Cem Dener:</t>
        </r>
        <r>
          <rPr>
            <sz val="9"/>
            <color indexed="81"/>
            <rFont val="Tahoma"/>
            <family val="2"/>
          </rPr>
          <t xml:space="preserve">
Laos does not yet have a public online social insurance platform that individuals can access directly. However, there is a backend system that links with individuals’ bank accounts to manage social insurance contributions and payments. This system is not publicly accessible by users — only authorized institutions can access or process the information.</t>
        </r>
      </text>
    </comment>
    <comment ref="GI289" authorId="0" shapeId="0" xr:uid="{10495C8E-8A81-446A-9364-192736A65B93}">
      <text>
        <r>
          <rPr>
            <b/>
            <sz val="9"/>
            <color indexed="81"/>
            <rFont val="Tahoma"/>
            <family val="2"/>
          </rPr>
          <t>Cem Dener:</t>
        </r>
        <r>
          <rPr>
            <sz val="9"/>
            <color indexed="81"/>
            <rFont val="Tahoma"/>
            <family val="2"/>
          </rPr>
          <t xml:space="preserve">
https://www.undp.org/laopdr/press-releases/gov-x-one-stop-mobile-application-public-e-services#:~:text=The%20Gov%2DX%20app%20is%20a%20significant%20milestone%20in%20the,accessible%2C%20efficient%2C%20and%20transparent</t>
        </r>
      </text>
    </comment>
    <comment ref="IW289" authorId="0" shapeId="0" xr:uid="{0F57CCC7-33C6-4F3F-B84D-A31C93F43707}">
      <text>
        <r>
          <rPr>
            <b/>
            <sz val="9"/>
            <color indexed="81"/>
            <rFont val="Tahoma"/>
            <family val="2"/>
          </rPr>
          <t>Cem Dener:</t>
        </r>
        <r>
          <rPr>
            <sz val="9"/>
            <color indexed="81"/>
            <rFont val="Tahoma"/>
            <family val="2"/>
          </rPr>
          <t xml:space="preserve">
https://laotiantimes.com/2025/08/29/laos-to-launch-digital-id-cards-nationwide-in-october-2025/</t>
        </r>
      </text>
    </comment>
    <comment ref="AD291" authorId="0" shapeId="0" xr:uid="{9487FAD2-AF03-4E65-A6AA-643E7B6969BD}">
      <text>
        <r>
          <rPr>
            <b/>
            <sz val="9"/>
            <color indexed="81"/>
            <rFont val="Tahoma"/>
            <family val="2"/>
          </rPr>
          <t>Cem Dener:</t>
        </r>
        <r>
          <rPr>
            <sz val="9"/>
            <color indexed="81"/>
            <rFont val="Tahoma"/>
            <family val="2"/>
          </rPr>
          <t xml:space="preserve">
https://likumi.lv/ta/id/324715</t>
        </r>
      </text>
    </comment>
    <comment ref="GL291" authorId="0" shapeId="0" xr:uid="{82B9D5F3-FE3B-47A5-A8DE-4C7792AC738A}">
      <text>
        <r>
          <rPr>
            <b/>
            <sz val="9"/>
            <color indexed="81"/>
            <rFont val="Tahoma"/>
            <family val="2"/>
          </rPr>
          <t>Cem Dener:</t>
        </r>
        <r>
          <rPr>
            <sz val="9"/>
            <color indexed="81"/>
            <rFont val="Tahoma"/>
            <family val="2"/>
          </rPr>
          <t xml:space="preserve">
“Vides SOS”, “Aizdomīgie darījumi”, “Attaisnotie izdevumi”, “kadastrs.lv”, “Covid19Verify”, “Apturi Covid Latvia – SPKC” and other apps</t>
        </r>
      </text>
    </comment>
    <comment ref="HK291" authorId="0" shapeId="0" xr:uid="{ABE8E77F-3622-4C61-BE46-27F41D0C9D3F}">
      <text>
        <r>
          <rPr>
            <b/>
            <sz val="9"/>
            <color indexed="81"/>
            <rFont val="Tahoma"/>
            <family val="2"/>
          </rPr>
          <t>Cem Dener:</t>
        </r>
        <r>
          <rPr>
            <sz val="9"/>
            <color indexed="81"/>
            <rFont val="Tahoma"/>
            <family val="2"/>
          </rPr>
          <t xml:space="preserve">
URL inaccessible</t>
        </r>
      </text>
    </comment>
    <comment ref="JO291" authorId="0" shapeId="0" xr:uid="{191397D8-91CE-4823-8346-D84D59186642}">
      <text>
        <r>
          <rPr>
            <b/>
            <sz val="9"/>
            <color indexed="81"/>
            <rFont val="Tahoma"/>
            <family val="2"/>
          </rPr>
          <t>Cem Dener:</t>
        </r>
        <r>
          <rPr>
            <sz val="9"/>
            <color indexed="81"/>
            <rFont val="Tahoma"/>
            <family val="2"/>
          </rPr>
          <t xml:space="preserve">
https://latvija.lv/lv/PV
https://tapportals.mk.gov.lv/public_participations</t>
        </r>
      </text>
    </comment>
    <comment ref="KD291" authorId="0" shapeId="0" xr:uid="{66851364-6DFB-4C45-8786-58EF5BD92AD0}">
      <text>
        <r>
          <rPr>
            <b/>
            <sz val="9"/>
            <color indexed="81"/>
            <rFont val="Tahoma"/>
            <family val="2"/>
          </rPr>
          <t>Cem Dener:</t>
        </r>
        <r>
          <rPr>
            <sz val="9"/>
            <color indexed="81"/>
            <rFont val="Tahoma"/>
            <family val="2"/>
          </rPr>
          <t xml:space="preserve">
Every client request is being answered in written (official social media accounts, https://latvija.lv/epakalpojumi/ep155/apraksts, also in feedback on quality forms, for example, https://latvija.lv/ppk/izglitiba/augstaka-izglitiba/p11899/procesaapraksts below process description, also e-mails, chatbots) or oral (phone calls, video calls) form</t>
        </r>
      </text>
    </comment>
    <comment ref="KX291" authorId="0" shapeId="0" xr:uid="{B96673EC-9DA1-4536-97CC-443F31A8597D}">
      <text>
        <r>
          <rPr>
            <b/>
            <sz val="9"/>
            <color indexed="81"/>
            <rFont val="Tahoma"/>
            <family val="2"/>
          </rPr>
          <t>Cem Dener:</t>
        </r>
        <r>
          <rPr>
            <sz val="9"/>
            <color indexed="81"/>
            <rFont val="Tahoma"/>
            <family val="2"/>
          </rPr>
          <t xml:space="preserve">
https://likumi.lv/ta/id/243230-informacijas-sabiedribas-padomes-nolikums</t>
        </r>
      </text>
    </comment>
    <comment ref="NT291" authorId="0" shapeId="0" xr:uid="{6406CD99-89C5-4499-B547-1A77E92C1D60}">
      <text>
        <r>
          <rPr>
            <b/>
            <sz val="9"/>
            <color indexed="81"/>
            <rFont val="Tahoma"/>
            <family val="2"/>
          </rPr>
          <t>Cem Dener:</t>
        </r>
        <r>
          <rPr>
            <sz val="9"/>
            <color indexed="81"/>
            <rFont val="Tahoma"/>
            <family val="2"/>
          </rPr>
          <t xml:space="preserve">
GoL &gt; Currently we have strategy developed and accepted, but also program is already developed, but at this moment is not accepted yet</t>
        </r>
      </text>
    </comment>
    <comment ref="OH291" authorId="0" shapeId="0" xr:uid="{D5D3F568-85D0-4FB5-85D2-27BA6F5B1C85}">
      <text>
        <r>
          <rPr>
            <b/>
            <sz val="9"/>
            <color indexed="81"/>
            <rFont val="Tahoma"/>
            <family val="2"/>
          </rPr>
          <t>Cem Dener:</t>
        </r>
        <r>
          <rPr>
            <sz val="9"/>
            <color indexed="81"/>
            <rFont val="Tahoma"/>
            <family val="2"/>
          </rPr>
          <t xml:space="preserve">
URL inaccessible &gt;
https://inovacija.mk.gov.lv/lv/ </t>
        </r>
      </text>
    </comment>
    <comment ref="OS291" authorId="0" shapeId="0" xr:uid="{4E6F52CA-3F6A-4FD1-AD4A-A81CEE22C405}">
      <text>
        <r>
          <rPr>
            <b/>
            <sz val="9"/>
            <color indexed="81"/>
            <rFont val="Tahoma"/>
            <family val="2"/>
          </rPr>
          <t>Cem Dener:</t>
        </r>
        <r>
          <rPr>
            <sz val="9"/>
            <color indexed="81"/>
            <rFont val="Tahoma"/>
            <family val="2"/>
          </rPr>
          <t xml:space="preserve">
URL inaccessible &gt;
http://inovacija.mk.gov.lv/</t>
        </r>
      </text>
    </comment>
    <comment ref="PH291" authorId="0" shapeId="0" xr:uid="{A8AEDEB5-92A2-45F9-8E96-62DECB3FB4CE}">
      <text>
        <r>
          <rPr>
            <b/>
            <sz val="9"/>
            <color indexed="81"/>
            <rFont val="Tahoma"/>
            <family val="2"/>
          </rPr>
          <t>Cem Dener:</t>
        </r>
        <r>
          <rPr>
            <sz val="9"/>
            <color indexed="81"/>
            <rFont val="Tahoma"/>
            <family val="2"/>
          </rPr>
          <t xml:space="preserve">
Unknown</t>
        </r>
      </text>
    </comment>
    <comment ref="OE292" authorId="0" shapeId="0" xr:uid="{5B07F382-3064-4959-AD0C-B1A4B55FF8B7}">
      <text>
        <r>
          <rPr>
            <b/>
            <sz val="9"/>
            <color indexed="81"/>
            <rFont val="Tahoma"/>
            <family val="2"/>
          </rPr>
          <t>Cem Dener:</t>
        </r>
        <r>
          <rPr>
            <sz val="9"/>
            <color indexed="81"/>
            <rFont val="Tahoma"/>
            <family val="2"/>
          </rPr>
          <t xml:space="preserve">
https://stars.gov.lv/programmas</t>
        </r>
      </text>
    </comment>
    <comment ref="DR294" authorId="0" shapeId="0" xr:uid="{96E936A4-4F79-4433-8374-A4C9DD6016EE}">
      <text>
        <r>
          <rPr>
            <b/>
            <sz val="9"/>
            <color indexed="81"/>
            <rFont val="Tahoma"/>
            <family val="2"/>
          </rPr>
          <t>Cem Dener:</t>
        </r>
        <r>
          <rPr>
            <sz val="9"/>
            <color indexed="81"/>
            <rFont val="Tahoma"/>
            <family val="2"/>
          </rPr>
          <t xml:space="preserve">
Under payroll in MOF </t>
        </r>
      </text>
    </comment>
    <comment ref="DS294" authorId="0" shapeId="0" xr:uid="{52665BD6-EE33-4156-8D8E-D94BC84C7AD9}">
      <text>
        <r>
          <rPr>
            <b/>
            <sz val="9"/>
            <color indexed="81"/>
            <rFont val="Tahoma"/>
            <family val="2"/>
          </rPr>
          <t>Cem Dener:</t>
        </r>
        <r>
          <rPr>
            <sz val="9"/>
            <color indexed="81"/>
            <rFont val="Tahoma"/>
            <family val="2"/>
          </rPr>
          <t xml:space="preserve">
http://www.socialaffairs.gov.lb/</t>
        </r>
      </text>
    </comment>
    <comment ref="DU294" authorId="0" shapeId="0" xr:uid="{E538AE07-E4D9-4712-9167-23101BE433F2}">
      <text>
        <r>
          <rPr>
            <b/>
            <sz val="9"/>
            <color indexed="81"/>
            <rFont val="Tahoma"/>
            <family val="2"/>
          </rPr>
          <t>Cem Dener:</t>
        </r>
        <r>
          <rPr>
            <sz val="9"/>
            <color indexed="81"/>
            <rFont val="Tahoma"/>
            <family val="2"/>
          </rPr>
          <t xml:space="preserve">
Public pension under payroll in MOF.
No pension scheme for private sector? </t>
        </r>
      </text>
    </comment>
    <comment ref="HB294" authorId="0" shapeId="0" xr:uid="{F7ACC59C-6587-4DD1-857C-5C6478B2E32A}">
      <text>
        <r>
          <rPr>
            <b/>
            <sz val="9"/>
            <color indexed="81"/>
            <rFont val="Tahoma"/>
            <family val="2"/>
          </rPr>
          <t>Cem Dener:</t>
        </r>
        <r>
          <rPr>
            <sz val="9"/>
            <color indexed="81"/>
            <rFont val="Tahoma"/>
            <family val="2"/>
          </rPr>
          <t xml:space="preserve">
URL inaccessible &gt; 
https://eservices.finance.gov.lb/ </t>
        </r>
      </text>
    </comment>
    <comment ref="HS294" authorId="0" shapeId="0" xr:uid="{E85BD06B-EC0A-4A47-A816-36D4B1B5D0FF}">
      <text>
        <r>
          <rPr>
            <b/>
            <sz val="9"/>
            <color indexed="81"/>
            <rFont val="Tahoma"/>
            <family val="2"/>
          </rPr>
          <t>Cem Dener:</t>
        </r>
        <r>
          <rPr>
            <sz val="9"/>
            <color indexed="81"/>
            <rFont val="Tahoma"/>
            <family val="2"/>
          </rPr>
          <t xml:space="preserve">
http://www.customs.gov.lb/</t>
        </r>
      </text>
    </comment>
    <comment ref="HT294" authorId="0" shapeId="0" xr:uid="{90EFCF1A-F4DD-4249-AB4F-E04E257ED879}">
      <text>
        <r>
          <rPr>
            <b/>
            <sz val="9"/>
            <color indexed="81"/>
            <rFont val="Tahoma"/>
            <family val="2"/>
          </rPr>
          <t>Cem Dener:</t>
        </r>
        <r>
          <rPr>
            <sz val="9"/>
            <color indexed="81"/>
            <rFont val="Tahoma"/>
            <family val="2"/>
          </rPr>
          <t xml:space="preserve">
1</t>
        </r>
      </text>
    </comment>
    <comment ref="EK297" authorId="0" shapeId="0" xr:uid="{EE3660C5-FA6D-4410-B35A-A0ECB39E3DAD}">
      <text>
        <r>
          <rPr>
            <b/>
            <sz val="9"/>
            <color indexed="81"/>
            <rFont val="Tahoma"/>
            <family val="2"/>
          </rPr>
          <t>Cem Dener:</t>
        </r>
        <r>
          <rPr>
            <sz val="9"/>
            <color indexed="81"/>
            <rFont val="Tahoma"/>
            <family val="2"/>
          </rPr>
          <t xml:space="preserve">
No publication</t>
        </r>
      </text>
    </comment>
    <comment ref="EL297" authorId="0" shapeId="0" xr:uid="{42D14FDE-FED3-41CB-B118-9F210A877DAD}">
      <text>
        <r>
          <rPr>
            <b/>
            <sz val="9"/>
            <color indexed="81"/>
            <rFont val="Tahoma"/>
            <family val="2"/>
          </rPr>
          <t>Cem Dener:</t>
        </r>
        <r>
          <rPr>
            <sz val="9"/>
            <color indexed="81"/>
            <rFont val="Tahoma"/>
            <family val="2"/>
          </rPr>
          <t xml:space="preserve">
https://www.gov.ls/document-category/tenders/</t>
        </r>
      </text>
    </comment>
    <comment ref="EN297" authorId="0" shapeId="0" xr:uid="{1DF8F9B9-2D07-4726-9DD1-9A784C9EA4F1}">
      <text>
        <r>
          <rPr>
            <b/>
            <sz val="9"/>
            <color indexed="81"/>
            <rFont val="Tahoma"/>
            <family val="2"/>
          </rPr>
          <t>Cem Dener:</t>
        </r>
        <r>
          <rPr>
            <sz val="9"/>
            <color indexed="81"/>
            <rFont val="Tahoma"/>
            <family val="2"/>
          </rPr>
          <t xml:space="preserve">
1</t>
        </r>
      </text>
    </comment>
    <comment ref="EO297" authorId="0" shapeId="0" xr:uid="{3FCB1688-66E6-4996-BBFF-B27CFD4EE94E}">
      <text>
        <r>
          <rPr>
            <b/>
            <sz val="9"/>
            <color indexed="81"/>
            <rFont val="Tahoma"/>
            <family val="2"/>
          </rPr>
          <t>Cem Dener:</t>
        </r>
        <r>
          <rPr>
            <sz val="9"/>
            <color indexed="81"/>
            <rFont val="Tahoma"/>
            <family val="2"/>
          </rPr>
          <t xml:space="preserve">
1</t>
        </r>
      </text>
    </comment>
    <comment ref="HK297" authorId="0" shapeId="0" xr:uid="{49165DEB-E2DC-4E9C-985E-7931B2A984B4}">
      <text>
        <r>
          <rPr>
            <b/>
            <sz val="9"/>
            <color indexed="81"/>
            <rFont val="Tahoma"/>
            <family val="2"/>
          </rPr>
          <t>Cem Dener:</t>
        </r>
        <r>
          <rPr>
            <sz val="9"/>
            <color indexed="81"/>
            <rFont val="Tahoma"/>
            <family val="2"/>
          </rPr>
          <t xml:space="preserve">
Not yet</t>
        </r>
      </text>
    </comment>
    <comment ref="HL297" authorId="0" shapeId="0" xr:uid="{E8804CA0-62ED-4C4A-97AE-668EDEB385F9}">
      <text>
        <r>
          <rPr>
            <b/>
            <sz val="9"/>
            <color indexed="81"/>
            <rFont val="Tahoma"/>
            <family val="2"/>
          </rPr>
          <t>Cem Dener:</t>
        </r>
        <r>
          <rPr>
            <sz val="9"/>
            <color indexed="81"/>
            <rFont val="Tahoma"/>
            <family val="2"/>
          </rPr>
          <t xml:space="preserve">
2</t>
        </r>
      </text>
    </comment>
    <comment ref="HS297" authorId="0" shapeId="0" xr:uid="{8C8E9D2C-F243-4C34-B346-797EE1895228}">
      <text>
        <r>
          <rPr>
            <b/>
            <sz val="9"/>
            <color indexed="81"/>
            <rFont val="Tahoma"/>
            <family val="2"/>
          </rPr>
          <t>Cem Dener:</t>
        </r>
        <r>
          <rPr>
            <sz val="9"/>
            <color indexed="81"/>
            <rFont val="Tahoma"/>
            <family val="2"/>
          </rPr>
          <t xml:space="preserve">
https://www.lra.org.ls</t>
        </r>
      </text>
    </comment>
    <comment ref="HT297" authorId="0" shapeId="0" xr:uid="{3DA88955-DFB2-4385-B915-61761D4FF039}">
      <text>
        <r>
          <rPr>
            <b/>
            <sz val="9"/>
            <color indexed="81"/>
            <rFont val="Tahoma"/>
            <family val="2"/>
          </rPr>
          <t>Cem Dener:</t>
        </r>
        <r>
          <rPr>
            <sz val="9"/>
            <color indexed="81"/>
            <rFont val="Tahoma"/>
            <family val="2"/>
          </rPr>
          <t xml:space="preserve">
1</t>
        </r>
      </text>
    </comment>
    <comment ref="HU297" authorId="0" shapeId="0" xr:uid="{BD6E7E8B-8F9E-4D3F-96F9-AFB37FE62F1E}">
      <text>
        <r>
          <rPr>
            <b/>
            <sz val="9"/>
            <color indexed="81"/>
            <rFont val="Tahoma"/>
            <family val="2"/>
          </rPr>
          <t>Cem Dener:</t>
        </r>
        <r>
          <rPr>
            <sz val="9"/>
            <color indexed="81"/>
            <rFont val="Tahoma"/>
            <family val="2"/>
          </rPr>
          <t xml:space="preserve">
1</t>
        </r>
      </text>
    </comment>
    <comment ref="HV297" authorId="0" shapeId="0" xr:uid="{2A34A41D-2088-42B7-BFBA-BA09BC73823C}">
      <text>
        <r>
          <rPr>
            <b/>
            <sz val="9"/>
            <color indexed="81"/>
            <rFont val="Tahoma"/>
            <family val="2"/>
          </rPr>
          <t>Cem Dener:</t>
        </r>
        <r>
          <rPr>
            <sz val="9"/>
            <color indexed="81"/>
            <rFont val="Tahoma"/>
            <family val="2"/>
          </rPr>
          <t xml:space="preserve">
1</t>
        </r>
      </text>
    </comment>
    <comment ref="JY297" authorId="0" shapeId="0" xr:uid="{CB896987-20EF-4A64-B247-6210ADAD7B87}">
      <text>
        <r>
          <rPr>
            <b/>
            <sz val="9"/>
            <color indexed="81"/>
            <rFont val="Tahoma"/>
            <family val="2"/>
          </rPr>
          <t>Cem Dener:</t>
        </r>
        <r>
          <rPr>
            <sz val="9"/>
            <color indexed="81"/>
            <rFont val="Tahoma"/>
            <family val="2"/>
          </rPr>
          <t xml:space="preserve">
contact.centre@gov.ls</t>
        </r>
      </text>
    </comment>
    <comment ref="KP297" authorId="0" shapeId="0" xr:uid="{FD00D560-64FA-4CBC-B68B-98BBD95A79CA}">
      <text>
        <r>
          <rPr>
            <b/>
            <sz val="9"/>
            <color indexed="81"/>
            <rFont val="Tahoma"/>
            <family val="2"/>
          </rPr>
          <t>Cem Dener:</t>
        </r>
        <r>
          <rPr>
            <sz val="9"/>
            <color indexed="81"/>
            <rFont val="Tahoma"/>
            <family val="2"/>
          </rPr>
          <t xml:space="preserve">
Not yet</t>
        </r>
      </text>
    </comment>
    <comment ref="KQ297" authorId="0" shapeId="0" xr:uid="{F90E69BF-9BD7-46DC-94EB-FBEA4D4B4AD2}">
      <text>
        <r>
          <rPr>
            <b/>
            <sz val="9"/>
            <color indexed="81"/>
            <rFont val="Tahoma"/>
            <family val="2"/>
          </rPr>
          <t>Cem Dener:</t>
        </r>
        <r>
          <rPr>
            <sz val="9"/>
            <color indexed="81"/>
            <rFont val="Tahoma"/>
            <family val="2"/>
          </rPr>
          <t xml:space="preserve">
Not yet</t>
        </r>
      </text>
    </comment>
    <comment ref="KS297" authorId="0" shapeId="0" xr:uid="{5B7D8CB5-B0BD-4FE5-AACC-56BBFA8CF15B}">
      <text>
        <r>
          <rPr>
            <b/>
            <sz val="9"/>
            <color indexed="81"/>
            <rFont val="Tahoma"/>
            <family val="2"/>
          </rPr>
          <t>Cem Dener:</t>
        </r>
        <r>
          <rPr>
            <sz val="9"/>
            <color indexed="81"/>
            <rFont val="Tahoma"/>
            <family val="2"/>
          </rPr>
          <t xml:space="preserve">
1</t>
        </r>
      </text>
    </comment>
    <comment ref="KT297" authorId="0" shapeId="0" xr:uid="{03886393-D8ED-48EE-A120-395AD969D509}">
      <text>
        <r>
          <rPr>
            <b/>
            <sz val="9"/>
            <color indexed="81"/>
            <rFont val="Tahoma"/>
            <family val="2"/>
          </rPr>
          <t>Cem Dener:</t>
        </r>
        <r>
          <rPr>
            <sz val="9"/>
            <color indexed="81"/>
            <rFont val="Tahoma"/>
            <family val="2"/>
          </rPr>
          <t xml:space="preserve">
2</t>
        </r>
      </text>
    </comment>
    <comment ref="NI297" authorId="0" shapeId="0" xr:uid="{E61F13A8-E62B-48A9-AE45-6E026D6178CF}">
      <text>
        <r>
          <rPr>
            <b/>
            <sz val="9"/>
            <color indexed="81"/>
            <rFont val="Tahoma"/>
            <family val="2"/>
          </rPr>
          <t>Cem Dener:</t>
        </r>
        <r>
          <rPr>
            <sz val="9"/>
            <color indexed="81"/>
            <rFont val="Tahoma"/>
            <family val="2"/>
          </rPr>
          <t xml:space="preserve">
http://www.communications.gov.ls/single_news.php?news=123456808</t>
        </r>
      </text>
    </comment>
    <comment ref="NJ297" authorId="0" shapeId="0" xr:uid="{BC3072B0-E9D3-42F7-8771-F2FAEBCDED7A}">
      <text>
        <r>
          <rPr>
            <b/>
            <sz val="9"/>
            <color indexed="81"/>
            <rFont val="Tahoma"/>
            <family val="2"/>
          </rPr>
          <t>Cem Dener:</t>
        </r>
        <r>
          <rPr>
            <sz val="9"/>
            <color indexed="81"/>
            <rFont val="Tahoma"/>
            <family val="2"/>
          </rPr>
          <t xml:space="preserve">
2022</t>
        </r>
      </text>
    </comment>
    <comment ref="DX300" authorId="0" shapeId="0" xr:uid="{07CFB5D1-FF3E-45E0-89D6-57619F7B18D6}">
      <text>
        <r>
          <rPr>
            <b/>
            <sz val="9"/>
            <color indexed="81"/>
            <rFont val="Tahoma"/>
            <family val="2"/>
          </rPr>
          <t>Cem Dener:</t>
        </r>
        <r>
          <rPr>
            <sz val="9"/>
            <color indexed="81"/>
            <rFont val="Tahoma"/>
            <family val="2"/>
          </rPr>
          <t xml:space="preserve">
https://csa.gov.lr/pension/</t>
        </r>
      </text>
    </comment>
    <comment ref="LQ300" authorId="0" shapeId="0" xr:uid="{217B92DD-265F-4CF3-A9F7-B0173C67B148}">
      <text>
        <r>
          <rPr>
            <b/>
            <sz val="9"/>
            <color indexed="81"/>
            <rFont val="Tahoma"/>
            <family val="2"/>
          </rPr>
          <t>Cem Dener:</t>
        </r>
        <r>
          <rPr>
            <sz val="9"/>
            <color indexed="81"/>
            <rFont val="Tahoma"/>
            <family val="2"/>
          </rPr>
          <t xml:space="preserve">
USAID report on 2016-2020 Digital Liberia Activities</t>
        </r>
      </text>
    </comment>
    <comment ref="DJ301" authorId="0" shapeId="0" xr:uid="{B6831BFE-362E-4A82-AAA5-63D3FE594FBC}">
      <text>
        <r>
          <rPr>
            <b/>
            <sz val="9"/>
            <color indexed="81"/>
            <rFont val="Tahoma"/>
            <family val="2"/>
          </rPr>
          <t>Cem Dener:</t>
        </r>
        <r>
          <rPr>
            <sz val="9"/>
            <color indexed="81"/>
            <rFont val="Tahoma"/>
            <family val="2"/>
          </rPr>
          <t xml:space="preserve">
Previous legacy system:
https://ataps.mfdp.gov.lr/Login.aspx </t>
        </r>
      </text>
    </comment>
    <comment ref="AY303" authorId="0" shapeId="0" xr:uid="{78EE759E-7717-416A-B5C6-A24024BC44D4}">
      <text>
        <r>
          <rPr>
            <b/>
            <sz val="9"/>
            <color indexed="81"/>
            <rFont val="Tahoma"/>
            <family val="2"/>
          </rPr>
          <t>Cem Dener:</t>
        </r>
        <r>
          <rPr>
            <sz val="9"/>
            <color indexed="81"/>
            <rFont val="Tahoma"/>
            <family val="2"/>
          </rPr>
          <t xml:space="preserve">
http://www.mof.gov.ly  </t>
        </r>
      </text>
    </comment>
    <comment ref="FF304" authorId="0" shapeId="0" xr:uid="{51936344-51E3-449D-AAF6-01405617D125}">
      <text>
        <r>
          <rPr>
            <b/>
            <sz val="9"/>
            <color indexed="81"/>
            <rFont val="Tahoma"/>
            <family val="2"/>
          </rPr>
          <t>Cem Dener:</t>
        </r>
        <r>
          <rPr>
            <sz val="9"/>
            <color indexed="81"/>
            <rFont val="Tahoma"/>
            <family val="2"/>
          </rPr>
          <t xml:space="preserve">
https://www.planning.gov.ly/ar/  </t>
        </r>
      </text>
    </comment>
    <comment ref="GI304" authorId="0" shapeId="0" xr:uid="{2EA63F01-F7A8-4ABE-BD9B-941E442E0A78}">
      <text>
        <r>
          <rPr>
            <b/>
            <sz val="9"/>
            <color indexed="81"/>
            <rFont val="Tahoma"/>
            <family val="2"/>
          </rPr>
          <t>Cem Dener:</t>
        </r>
        <r>
          <rPr>
            <sz val="9"/>
            <color indexed="81"/>
            <rFont val="Tahoma"/>
            <family val="2"/>
          </rPr>
          <t xml:space="preserve">
https://www.gia.gov.ly/en/projects/libyas-e-portal-for-information-improved-national-potential/ </t>
        </r>
      </text>
    </comment>
    <comment ref="HS304" authorId="0" shapeId="0" xr:uid="{C322B8D6-62D6-4416-BBB1-AE7EF09B23CE}">
      <text>
        <r>
          <rPr>
            <b/>
            <sz val="9"/>
            <color indexed="81"/>
            <rFont val="Tahoma"/>
            <family val="2"/>
          </rPr>
          <t>Cem Dener:</t>
        </r>
        <r>
          <rPr>
            <sz val="9"/>
            <color indexed="81"/>
            <rFont val="Tahoma"/>
            <family val="2"/>
          </rPr>
          <t xml:space="preserve">
https://customs.gov.ly/services/</t>
        </r>
      </text>
    </comment>
    <comment ref="CK306" authorId="0" shapeId="0" xr:uid="{C5122BCF-13FF-4C64-98B4-3C8948BBB12B}">
      <text>
        <r>
          <rPr>
            <b/>
            <sz val="9"/>
            <color indexed="81"/>
            <rFont val="Tahoma"/>
            <family val="2"/>
          </rPr>
          <t>Cem Dener:</t>
        </r>
        <r>
          <rPr>
            <sz val="9"/>
            <color indexed="81"/>
            <rFont val="Tahoma"/>
            <family val="2"/>
          </rPr>
          <t xml:space="preserve">
Liechtenstein has been part of the Swiss customs territory and uses the Swiss franc as its currency.</t>
        </r>
      </text>
    </comment>
    <comment ref="LO306" authorId="0" shapeId="0" xr:uid="{F8298074-F38E-453F-B0BC-4340D20EF7DE}">
      <text>
        <r>
          <rPr>
            <b/>
            <sz val="9"/>
            <color indexed="81"/>
            <rFont val="Tahoma"/>
            <family val="2"/>
          </rPr>
          <t>Cem Dener:</t>
        </r>
        <r>
          <rPr>
            <sz val="9"/>
            <color indexed="81"/>
            <rFont val="Tahoma"/>
            <family val="2"/>
          </rPr>
          <t xml:space="preserve">
3 ?
No new/updated strategy yet</t>
        </r>
      </text>
    </comment>
    <comment ref="NI306" authorId="4" shapeId="0" xr:uid="{05260CDF-24C6-471E-93EE-3A31BB604B5F}">
      <text>
        <r>
          <rPr>
            <b/>
            <sz val="9"/>
            <color indexed="81"/>
            <rFont val="Tahoma"/>
            <family val="2"/>
          </rPr>
          <t>Susie Youngyun Lee:</t>
        </r>
        <r>
          <rPr>
            <sz val="9"/>
            <color indexed="81"/>
            <rFont val="Tahoma"/>
            <family val="2"/>
          </rPr>
          <t xml:space="preserve">
https://www.serviceportal.li/de/privatpersonen/ausweise-und-rechtliche-hinweise/identitaetsausweise_/digitale-identitaet_</t>
        </r>
      </text>
    </comment>
    <comment ref="R309" authorId="0" shapeId="0" xr:uid="{EDA6008E-D0D2-4A15-9B2E-1F5D34B3E562}">
      <text>
        <r>
          <rPr>
            <b/>
            <sz val="9"/>
            <color indexed="81"/>
            <rFont val="Tahoma"/>
            <family val="2"/>
          </rPr>
          <t>Cem Dener:</t>
        </r>
        <r>
          <rPr>
            <sz val="9"/>
            <color indexed="81"/>
            <rFont val="Tahoma"/>
            <family val="2"/>
          </rPr>
          <t xml:space="preserve">
There is no specific name for it yet. It falls under broader government’s IT consolidation project. Expected completion is 2024 2nd quarter. There are some links, however they are in Lithuanian.</t>
        </r>
      </text>
    </comment>
    <comment ref="S309" authorId="0" shapeId="0" xr:uid="{D93E59F0-56DD-4AAB-BD30-0C1F1B2F500E}">
      <text>
        <r>
          <rPr>
            <b/>
            <sz val="9"/>
            <color indexed="81"/>
            <rFont val="Tahoma"/>
            <family val="2"/>
          </rPr>
          <t>Cem Dener:</t>
        </r>
        <r>
          <rPr>
            <sz val="9"/>
            <color indexed="81"/>
            <rFont val="Tahoma"/>
            <family val="2"/>
          </rPr>
          <t xml:space="preserve">
https://ivpk.lrv.lt/uploads/ivpk/documents/files/veikla/VII%20konsolidavimas/Login%C4%97_Debesijos_paslaug%C5%B3_teikimo_IT_infrastrukt%C5%ABros_architekt%C5%ABra.pdf
https://www.e-tar.lt/portal/lt/legalAct/5dc3f1f0007e11e588da8908dfa91cac/asr.</t>
        </r>
      </text>
    </comment>
    <comment ref="BM309" authorId="0" shapeId="0" xr:uid="{A15483DF-2511-4316-B14F-18AA384530FB}">
      <text>
        <r>
          <rPr>
            <b/>
            <sz val="9"/>
            <color indexed="81"/>
            <rFont val="Tahoma"/>
            <family val="2"/>
          </rPr>
          <t>Cem Dener:</t>
        </r>
        <r>
          <rPr>
            <sz val="9"/>
            <color indexed="81"/>
            <rFont val="Tahoma"/>
            <family val="2"/>
          </rPr>
          <t xml:space="preserve">
Regulations of the system in operation (VBAMS)</t>
        </r>
      </text>
    </comment>
    <comment ref="BQ309" authorId="0" shapeId="0" xr:uid="{023E80E2-9A53-403B-922C-2122FB56253B}">
      <text>
        <r>
          <rPr>
            <b/>
            <sz val="9"/>
            <color indexed="81"/>
            <rFont val="Tahoma"/>
            <family val="2"/>
          </rPr>
          <t>Cem Dener:</t>
        </r>
        <r>
          <rPr>
            <sz val="9"/>
            <color indexed="81"/>
            <rFont val="Tahoma"/>
            <family val="2"/>
          </rPr>
          <t xml:space="preserve">
 Changes of Sate Treasury Law with extended TSA regulation (in force from 2023) https://www.e-tar.lt/portal/lt/legalAct/7ce71ed04ddf11ec862fdcbc8b3e3e05 </t>
        </r>
      </text>
    </comment>
    <comment ref="BX309" authorId="0" shapeId="0" xr:uid="{A9BFE0AC-DF91-4661-A297-375717922605}">
      <text>
        <r>
          <rPr>
            <b/>
            <sz val="9"/>
            <color indexed="81"/>
            <rFont val="Tahoma"/>
            <family val="2"/>
          </rPr>
          <t>Cem Dener:</t>
        </r>
        <r>
          <rPr>
            <sz val="9"/>
            <color indexed="81"/>
            <rFont val="Tahoma"/>
            <family val="2"/>
          </rPr>
          <t xml:space="preserve">
Regulations of the system in operation (VBAMS): https://www.e-tar.lt/portal/lt/legalAct/ab023e002b2411eb932eb1ed7f923910</t>
        </r>
      </text>
    </comment>
    <comment ref="CI309" authorId="0" shapeId="0" xr:uid="{2D4BF87C-7A26-4286-BC3D-BFD217231723}">
      <text>
        <r>
          <rPr>
            <b/>
            <sz val="9"/>
            <color indexed="81"/>
            <rFont val="Tahoma"/>
            <family val="2"/>
          </rPr>
          <t>Cem Dener:</t>
        </r>
        <r>
          <rPr>
            <sz val="9"/>
            <color indexed="81"/>
            <rFont val="Tahoma"/>
            <family val="2"/>
          </rPr>
          <t xml:space="preserve">
https://www.vmi.lt/evmi/informacijos-saugumo-valdymo-sistema  https://www.vmi.lt/evmi/kokyb%C4%97s-vadyba </t>
        </r>
      </text>
    </comment>
    <comment ref="CN309" authorId="0" shapeId="0" xr:uid="{9C47A8B9-01C3-4003-A411-64B0B99BEC98}">
      <text>
        <r>
          <rPr>
            <b/>
            <sz val="9"/>
            <color indexed="81"/>
            <rFont val="Tahoma"/>
            <family val="2"/>
          </rPr>
          <t>Cem Dener:</t>
        </r>
        <r>
          <rPr>
            <sz val="9"/>
            <color indexed="81"/>
            <rFont val="Tahoma"/>
            <family val="2"/>
          </rPr>
          <t xml:space="preserve">
https://lrmuitine.lt/web/guest/592  https://lrmuitine.lt/web/guest/987 </t>
        </r>
      </text>
    </comment>
    <comment ref="CX309" authorId="0" shapeId="0" xr:uid="{5924C49A-2919-4029-9D10-E2D7396D6E77}">
      <text>
        <r>
          <rPr>
            <b/>
            <sz val="9"/>
            <color indexed="81"/>
            <rFont val="Tahoma"/>
            <family val="2"/>
          </rPr>
          <t>Cem Dener:</t>
        </r>
        <r>
          <rPr>
            <sz val="9"/>
            <color indexed="81"/>
            <rFont val="Tahoma"/>
            <family val="2"/>
          </rPr>
          <t xml:space="preserve">
https://www.vataras.lt/  
https://savitarna.vataras.lt/</t>
        </r>
      </text>
    </comment>
    <comment ref="DI309" authorId="0" shapeId="0" xr:uid="{516DBF1F-7A61-4C18-B294-5A5ADA672F59}">
      <text>
        <r>
          <rPr>
            <b/>
            <sz val="9"/>
            <color indexed="81"/>
            <rFont val="Tahoma"/>
            <family val="2"/>
          </rPr>
          <t>Cem Dener:</t>
        </r>
        <r>
          <rPr>
            <sz val="9"/>
            <color indexed="81"/>
            <rFont val="Tahoma"/>
            <family val="2"/>
          </rPr>
          <t xml:space="preserve">
There are multiple disconnected Payroll systems managed by the MDAs. As each organization has their own system, there is no single governance of the Payroll System operations.</t>
        </r>
      </text>
    </comment>
    <comment ref="DJ309" authorId="0" shapeId="0" xr:uid="{2102D79F-5F90-4CBE-848B-B546206EC3C5}">
      <text>
        <r>
          <rPr>
            <b/>
            <sz val="9"/>
            <color indexed="81"/>
            <rFont val="Tahoma"/>
            <family val="2"/>
          </rPr>
          <t>Cem Dener:</t>
        </r>
        <r>
          <rPr>
            <sz val="9"/>
            <color indexed="81"/>
            <rFont val="Tahoma"/>
            <family val="2"/>
          </rPr>
          <t xml:space="preserve">
https://www.vataras.lt </t>
        </r>
      </text>
    </comment>
    <comment ref="KF309" authorId="0" shapeId="0" xr:uid="{B34CC0A2-B47C-4195-839C-2FBB316AF27B}">
      <text>
        <r>
          <rPr>
            <b/>
            <sz val="9"/>
            <color indexed="81"/>
            <rFont val="Tahoma"/>
            <family val="2"/>
          </rPr>
          <t>Cem Dener:</t>
        </r>
        <r>
          <rPr>
            <sz val="9"/>
            <color indexed="81"/>
            <rFont val="Tahoma"/>
            <family val="2"/>
          </rPr>
          <t xml:space="preserve">
https://lrvk.lrv.lt/uploads/lrvk/documents/files/2021%20m_%20AAKV%20%20ataskaita%20-VK_%20(002).pdf</t>
        </r>
      </text>
    </comment>
    <comment ref="KP309" authorId="0" shapeId="0" xr:uid="{9EDF60A2-22BA-4B7A-81E0-E3258A849C00}">
      <text>
        <r>
          <rPr>
            <b/>
            <sz val="9"/>
            <color indexed="81"/>
            <rFont val="Tahoma"/>
            <family val="2"/>
          </rPr>
          <t>Cem Dener:</t>
        </r>
        <r>
          <rPr>
            <sz val="9"/>
            <color indexed="81"/>
            <rFont val="Tahoma"/>
            <family val="2"/>
          </rPr>
          <t xml:space="preserve">
Will be part of Innovation Agency from May 2022.</t>
        </r>
      </text>
    </comment>
    <comment ref="LK309" authorId="0" shapeId="0" xr:uid="{A07413A7-0EDA-473E-80BA-AB1B3FE51FFA}">
      <text>
        <r>
          <rPr>
            <b/>
            <sz val="9"/>
            <color indexed="81"/>
            <rFont val="Tahoma"/>
            <family val="2"/>
          </rPr>
          <t>Cem Dener:</t>
        </r>
        <r>
          <rPr>
            <sz val="9"/>
            <color indexed="81"/>
            <rFont val="Tahoma"/>
            <family val="2"/>
          </rPr>
          <t xml:space="preserve">
Law on Official Statistics: https://e-seimas.lrs.lt/portal/legalAct/lt/TAD/141d4d2234bd11eb8c97e01ffe050e1c?jfwid=-1txwxebay</t>
        </r>
      </text>
    </comment>
    <comment ref="LN309" authorId="0" shapeId="0" xr:uid="{7ED5E41D-E0C0-4EBC-B9D8-4058A913370D}">
      <text>
        <r>
          <rPr>
            <b/>
            <sz val="9"/>
            <color indexed="81"/>
            <rFont val="Tahoma"/>
            <family val="2"/>
          </rPr>
          <t>Cem Dener:</t>
        </r>
        <r>
          <rPr>
            <sz val="9"/>
            <color indexed="81"/>
            <rFont val="Tahoma"/>
            <family val="2"/>
          </rPr>
          <t xml:space="preserve">
Annual reports</t>
        </r>
      </text>
    </comment>
    <comment ref="ME309" authorId="0" shapeId="0" xr:uid="{EC44A358-2029-4566-B85A-7F424CAD9013}">
      <text>
        <r>
          <rPr>
            <b/>
            <sz val="9"/>
            <color indexed="81"/>
            <rFont val="Tahoma"/>
            <family val="2"/>
          </rPr>
          <t>Cem Dener:</t>
        </r>
        <r>
          <rPr>
            <sz val="9"/>
            <color indexed="81"/>
            <rFont val="Tahoma"/>
            <family val="2"/>
          </rPr>
          <t xml:space="preserve">
https://www.e-tar.lt/portal/lt/legalAct/TAR.3FB3953EFFDC/asr </t>
        </r>
      </text>
    </comment>
    <comment ref="NU309" authorId="0" shapeId="0" xr:uid="{7F0928A7-C33F-4DFD-B732-F43A50497591}">
      <text>
        <r>
          <rPr>
            <b/>
            <sz val="9"/>
            <color indexed="81"/>
            <rFont val="Tahoma"/>
            <family val="2"/>
          </rPr>
          <t>Cem Dener:</t>
        </r>
        <r>
          <rPr>
            <sz val="9"/>
            <color indexed="81"/>
            <rFont val="Tahoma"/>
            <family val="2"/>
          </rPr>
          <t xml:space="preserve">
For example, https://www.e-tar.lt/portal/lt/legalAct/13206c504e8d11ec862fdcbc8b3e3e05 or https://www.e-tar.lt/portal/lt/legalAct/13206c504e8d11ec862fdcbc8b3e3e05 or https://eimin.lrv.lt/uploads/eimin/documents/files/Lithuanian%20Industry%20Digitisation%20Roadmap%202020-2030%20UPDATED%20EN%20(1).pdf</t>
        </r>
      </text>
    </comment>
    <comment ref="NZ309" authorId="0" shapeId="0" xr:uid="{4BE396F3-3AC7-444B-B389-F75735ED7CBA}">
      <text>
        <r>
          <rPr>
            <b/>
            <sz val="9"/>
            <color indexed="81"/>
            <rFont val="Tahoma"/>
            <family val="2"/>
          </rPr>
          <t>Cem Dener:</t>
        </r>
        <r>
          <rPr>
            <sz val="9"/>
            <color indexed="81"/>
            <rFont val="Tahoma"/>
            <family val="2"/>
          </rPr>
          <t xml:space="preserve">
Connected Lithuania/ Prisijungusi Lietuva 
</t>
        </r>
      </text>
    </comment>
    <comment ref="OP309" authorId="0" shapeId="0" xr:uid="{AAEF681B-6531-470E-898D-BF564870CFB6}">
      <text>
        <r>
          <rPr>
            <b/>
            <sz val="9"/>
            <color indexed="81"/>
            <rFont val="Tahoma"/>
            <family val="2"/>
          </rPr>
          <t>Cem Dener:</t>
        </r>
        <r>
          <rPr>
            <sz val="9"/>
            <color indexed="81"/>
            <rFont val="Tahoma"/>
            <family val="2"/>
          </rPr>
          <t xml:space="preserve">
https://govtechlab.lt/wp-content/uploads/2022/01/GovTech-Lab-apzvalga-2021-EN.pdf https://govtechlab.lt/wp-content/uploads/2021/02/GovTech-Challenge-Series-2.0-Overview.pdf</t>
        </r>
      </text>
    </comment>
    <comment ref="OS309" authorId="0" shapeId="0" xr:uid="{189CDA7C-F5C7-4C87-8854-825138B5C992}">
      <text>
        <r>
          <rPr>
            <b/>
            <sz val="9"/>
            <color indexed="81"/>
            <rFont val="Tahoma"/>
            <family val="2"/>
          </rPr>
          <t>Cem Dener:</t>
        </r>
        <r>
          <rPr>
            <sz val="9"/>
            <color indexed="81"/>
            <rFont val="Tahoma"/>
            <family val="2"/>
          </rPr>
          <t xml:space="preserve">
https://govtechlab.lt/</t>
        </r>
      </text>
    </comment>
    <comment ref="OZ309" authorId="0" shapeId="0" xr:uid="{17620F14-DBE8-4B99-A1CB-5CEF76C01B9C}">
      <text>
        <r>
          <rPr>
            <b/>
            <sz val="9"/>
            <color indexed="81"/>
            <rFont val="Tahoma"/>
            <family val="2"/>
          </rPr>
          <t>Cem Dener:</t>
        </r>
        <r>
          <rPr>
            <sz val="9"/>
            <color indexed="81"/>
            <rFont val="Tahoma"/>
            <family val="2"/>
          </rPr>
          <t xml:space="preserve">
Innovation Agency has just been launched, GovTech Lab: </t>
        </r>
      </text>
    </comment>
    <comment ref="PK309" authorId="0" shapeId="0" xr:uid="{14E086B1-ECD3-4600-97D0-AA2A594C89DE}">
      <text>
        <r>
          <rPr>
            <b/>
            <sz val="9"/>
            <color indexed="81"/>
            <rFont val="Tahoma"/>
            <family val="2"/>
          </rPr>
          <t>Cem Dener:</t>
        </r>
        <r>
          <rPr>
            <sz val="9"/>
            <color indexed="81"/>
            <rFont val="Tahoma"/>
            <family val="2"/>
          </rPr>
          <t xml:space="preserve">
This is how the data is share for one of the measures that help startups/smes with innovative solutions (called "Inostartas) https://esinvesticijos.lt/lt/patvirtintos_priemones/inostartas</t>
        </r>
      </text>
    </comment>
    <comment ref="F310" authorId="0" shapeId="0" xr:uid="{E7B2DBB3-56A4-4A9C-9A54-F2DA0C272BA9}">
      <text>
        <r>
          <rPr>
            <b/>
            <sz val="9"/>
            <color indexed="81"/>
            <rFont val="Tahoma"/>
            <family val="2"/>
          </rPr>
          <t>Cem Dener:</t>
        </r>
        <r>
          <rPr>
            <sz val="9"/>
            <color indexed="81"/>
            <rFont val="Tahoma"/>
            <family val="2"/>
          </rPr>
          <t xml:space="preserve">
https://vssa.lrv.lt/lt/veiklos-sritys/vii-infrastrukturos-konsolidavimas/susije-dokumentai/  </t>
        </r>
      </text>
    </comment>
    <comment ref="AC310" authorId="0" shapeId="0" xr:uid="{70DB4181-98F9-4793-8355-05E826677820}">
      <text>
        <r>
          <rPr>
            <b/>
            <sz val="9"/>
            <color indexed="81"/>
            <rFont val="Tahoma"/>
            <family val="2"/>
          </rPr>
          <t>Cem Dener:</t>
        </r>
        <r>
          <rPr>
            <sz val="9"/>
            <color indexed="81"/>
            <rFont val="Tahoma"/>
            <family val="2"/>
          </rPr>
          <t xml:space="preserve">
Concerning the National Interoperability Framework (NIF), no formal document focuses on it in
Lithuania. However, the country has integrated its approach towards interoperability in the State
Digitalisation Development Programme for 2021–2030, in the Law on the Management of State
Information Resources and in the State Information Resources Interoperability Platform (SIRIP)</t>
        </r>
      </text>
    </comment>
    <comment ref="AD310" authorId="0" shapeId="0" xr:uid="{B43DDB16-8E3A-4687-A80A-8843FA591486}">
      <text>
        <r>
          <rPr>
            <b/>
            <sz val="9"/>
            <color indexed="81"/>
            <rFont val="Tahoma"/>
            <family val="2"/>
          </rPr>
          <t>Cem Dener:</t>
        </r>
        <r>
          <rPr>
            <sz val="9"/>
            <color indexed="81"/>
            <rFont val="Tahoma"/>
            <family val="2"/>
          </rPr>
          <t xml:space="preserve">
https://e-seimas.lrs.lt/portal/legalAct/lt/TAD/24ad6321977711ef955ff95815eb5ce5?jfwid=1diblx6ar
https://www.e-tar.lt/portal/lt/legalAct/13206c504e8d11ec862fdcbc8b3e3e05 </t>
        </r>
      </text>
    </comment>
    <comment ref="AP310" authorId="0" shapeId="0" xr:uid="{A7CD19AA-8BB5-45BD-A9D8-3D178CDB766C}">
      <text>
        <r>
          <rPr>
            <b/>
            <sz val="9"/>
            <color indexed="81"/>
            <rFont val="Tahoma"/>
            <family val="2"/>
          </rPr>
          <t>Cem Dener:</t>
        </r>
        <r>
          <rPr>
            <sz val="9"/>
            <color indexed="81"/>
            <rFont val="Tahoma"/>
            <family val="2"/>
          </rPr>
          <t xml:space="preserve">
https://vssa.lrv.lt/en/activities/sirip/</t>
        </r>
      </text>
    </comment>
    <comment ref="AV310" authorId="0" shapeId="0" xr:uid="{26BB501B-B8D1-4E5A-B712-7B90B551357D}">
      <text>
        <r>
          <rPr>
            <b/>
            <sz val="9"/>
            <color indexed="81"/>
            <rFont val="Tahoma"/>
            <family val="2"/>
          </rPr>
          <t>Cem Dener:</t>
        </r>
        <r>
          <rPr>
            <sz val="9"/>
            <color indexed="81"/>
            <rFont val="Tahoma"/>
            <family val="2"/>
          </rPr>
          <t xml:space="preserve">
Complementary doc provided
https://vssa.lrv.lt/en/activities/sirip/</t>
        </r>
      </text>
    </comment>
    <comment ref="FF310" authorId="0" shapeId="0" xr:uid="{974E7165-0471-4980-BBD8-6044CAC122DE}">
      <text>
        <r>
          <rPr>
            <b/>
            <sz val="9"/>
            <color indexed="81"/>
            <rFont val="Tahoma"/>
            <family val="2"/>
          </rPr>
          <t>Cem Dener:</t>
        </r>
        <r>
          <rPr>
            <sz val="9"/>
            <color indexed="81"/>
            <rFont val="Tahoma"/>
            <family val="2"/>
          </rPr>
          <t xml:space="preserve">
Complementary doc provided</t>
        </r>
      </text>
    </comment>
    <comment ref="IK310" authorId="0" shapeId="0" xr:uid="{BD9AF7A0-FDDE-4FD8-9CEB-18391DCAB467}">
      <text>
        <r>
          <rPr>
            <b/>
            <sz val="9"/>
            <color indexed="81"/>
            <rFont val="Tahoma"/>
            <family val="2"/>
          </rPr>
          <t>Cem Dener:</t>
        </r>
        <r>
          <rPr>
            <sz val="9"/>
            <color indexed="81"/>
            <rFont val="Tahoma"/>
            <family val="2"/>
          </rPr>
          <t xml:space="preserve">
https://portalas.vtd.lt/</t>
        </r>
      </text>
    </comment>
    <comment ref="NU310" authorId="0" shapeId="0" xr:uid="{E4BE99F4-6DBC-4E33-8986-B50227AAE2C3}">
      <text>
        <r>
          <rPr>
            <b/>
            <sz val="9"/>
            <color indexed="81"/>
            <rFont val="Tahoma"/>
            <family val="2"/>
          </rPr>
          <t>Cem Dener:</t>
        </r>
        <r>
          <rPr>
            <sz val="9"/>
            <color indexed="81"/>
            <rFont val="Tahoma"/>
            <family val="2"/>
          </rPr>
          <t xml:space="preserve">
https://www.e-tar.lt/portal/lt/legalAct/13206c504e8d11ec862fdcbc8b3e3e05 and https://www.e-tar.lt/portal/lt/legalAct/975fef80561a11efbdaea558de59136c</t>
        </r>
      </text>
    </comment>
    <comment ref="NZ310" authorId="0" shapeId="0" xr:uid="{EF269028-36ED-4644-9D7E-C073C4A448C0}">
      <text>
        <r>
          <rPr>
            <b/>
            <sz val="9"/>
            <color indexed="81"/>
            <rFont val="Tahoma"/>
            <family val="2"/>
          </rPr>
          <t>Cem Dener:</t>
        </r>
        <r>
          <rPr>
            <sz val="9"/>
            <color indexed="81"/>
            <rFont val="Tahoma"/>
            <family val="2"/>
          </rPr>
          <t xml:space="preserve">
https://kursuok.lt/</t>
        </r>
      </text>
    </comment>
    <comment ref="OZ310" authorId="0" shapeId="0" xr:uid="{F18C78CE-A385-444D-ACE3-3214F412E810}">
      <text>
        <r>
          <rPr>
            <b/>
            <sz val="9"/>
            <color indexed="81"/>
            <rFont val="Tahoma"/>
            <family val="2"/>
          </rPr>
          <t>Cem Dener:</t>
        </r>
        <r>
          <rPr>
            <sz val="9"/>
            <color indexed="81"/>
            <rFont val="Tahoma"/>
            <family val="2"/>
          </rPr>
          <t xml:space="preserve">
https://govtechlab.lt/wp-content/uploads/2024/01/GovTech-Inovaciju-Akademija-2023-leidinys-high-quality-new_compressed-1.pdf </t>
        </r>
      </text>
    </comment>
    <comment ref="R312" authorId="0" shapeId="0" xr:uid="{4B6C14B8-B98A-4EC3-AE96-C80B508F150F}">
      <text>
        <r>
          <rPr>
            <b/>
            <sz val="9"/>
            <color indexed="81"/>
            <rFont val="Tahoma"/>
            <family val="2"/>
          </rPr>
          <t>Cem Dener:</t>
        </r>
        <r>
          <rPr>
            <sz val="9"/>
            <color indexed="81"/>
            <rFont val="Tahoma"/>
            <family val="2"/>
          </rPr>
          <t xml:space="preserve">
For the development of our state applications, the CTIE bases itself on a series of standards that the CTIE has defined. When a development contract is awarded to an external service provider, we also provide them with these standards to ensure consistency in development.</t>
        </r>
      </text>
    </comment>
    <comment ref="S312" authorId="0" shapeId="0" xr:uid="{C20E2F44-0814-4766-B16E-97534BF5CBBD}">
      <text>
        <r>
          <rPr>
            <b/>
            <sz val="9"/>
            <color indexed="81"/>
            <rFont val="Tahoma"/>
            <family val="2"/>
          </rPr>
          <t>Cem Dener:</t>
        </r>
        <r>
          <rPr>
            <sz val="9"/>
            <color indexed="81"/>
            <rFont val="Tahoma"/>
            <family val="2"/>
          </rPr>
          <t xml:space="preserve">
Not public</t>
        </r>
      </text>
    </comment>
    <comment ref="AM312" authorId="0" shapeId="0" xr:uid="{42D94F9E-5961-43DA-8F6D-DCE84282BF47}">
      <text>
        <r>
          <rPr>
            <b/>
            <sz val="9"/>
            <color indexed="81"/>
            <rFont val="Tahoma"/>
            <family val="2"/>
          </rPr>
          <t>Cem Dener:</t>
        </r>
        <r>
          <rPr>
            <sz val="9"/>
            <color indexed="81"/>
            <rFont val="Tahoma"/>
            <family val="2"/>
          </rPr>
          <t xml:space="preserve">
https://digital.gouvernement.lu/dam-assets/dossiers/nif/Catalogue-des-produits-IOP-du-CSI-du-gouvernement-central-01-00.pdf</t>
        </r>
      </text>
    </comment>
    <comment ref="AP312" authorId="0" shapeId="0" xr:uid="{73C394F6-3731-4A02-8F73-665659C4776F}">
      <text>
        <r>
          <rPr>
            <b/>
            <sz val="9"/>
            <color indexed="81"/>
            <rFont val="Tahoma"/>
            <family val="2"/>
          </rPr>
          <t>Cem Dener:</t>
        </r>
        <r>
          <rPr>
            <sz val="9"/>
            <color indexed="81"/>
            <rFont val="Tahoma"/>
            <family val="2"/>
          </rPr>
          <t xml:space="preserve">
https://digital.gouvernement.lu/en/axes.html</t>
        </r>
      </text>
    </comment>
    <comment ref="FR312" authorId="0" shapeId="0" xr:uid="{621A5AE9-0E2B-407A-8A84-22E3FCF6747C}">
      <text>
        <r>
          <rPr>
            <b/>
            <sz val="9"/>
            <color indexed="81"/>
            <rFont val="Tahoma"/>
            <family val="2"/>
          </rPr>
          <t>Cem Dener:</t>
        </r>
        <r>
          <rPr>
            <sz val="9"/>
            <color indexed="81"/>
            <rFont val="Tahoma"/>
            <family val="2"/>
          </rPr>
          <t xml:space="preserve">
GoL response &gt; As part of our developments, which constitute one of the main missions of the CTIE, we make extensive use of open source source codes. We also use Open Source platforms when they comply with our requirements (e.g. PostgreSQL platform)</t>
        </r>
      </text>
    </comment>
    <comment ref="FT312" authorId="0" shapeId="0" xr:uid="{454D199E-467E-4178-A5D3-B2DE787E187F}">
      <text>
        <r>
          <rPr>
            <b/>
            <sz val="9"/>
            <color indexed="81"/>
            <rFont val="Tahoma"/>
            <family val="2"/>
          </rPr>
          <t>Cem Dener:</t>
        </r>
        <r>
          <rPr>
            <sz val="9"/>
            <color indexed="81"/>
            <rFont val="Tahoma"/>
            <family val="2"/>
          </rPr>
          <t xml:space="preserve">
Remit - Government IT Centre  </t>
        </r>
      </text>
    </comment>
    <comment ref="KF312" authorId="0" shapeId="0" xr:uid="{2450155E-73BB-4CE9-9067-775C756FA3C5}">
      <text>
        <r>
          <rPr>
            <b/>
            <sz val="9"/>
            <color indexed="81"/>
            <rFont val="Tahoma"/>
            <family val="2"/>
          </rPr>
          <t>Cem Dener:</t>
        </r>
        <r>
          <rPr>
            <sz val="9"/>
            <color indexed="81"/>
            <rFont val="Tahoma"/>
            <family val="2"/>
          </rPr>
          <t xml:space="preserve">
On platform itself</t>
        </r>
      </text>
    </comment>
    <comment ref="KV312" authorId="0" shapeId="0" xr:uid="{668B535B-6E9D-4F5A-9CF0-52CC7EAC5DC6}">
      <text>
        <r>
          <rPr>
            <b/>
            <sz val="9"/>
            <color indexed="81"/>
            <rFont val="Tahoma"/>
            <family val="2"/>
          </rPr>
          <t>Cem Dener:</t>
        </r>
        <r>
          <rPr>
            <sz val="9"/>
            <color indexed="81"/>
            <rFont val="Tahoma"/>
            <family val="2"/>
          </rPr>
          <t xml:space="preserve">
https://digital.gouvernement.lu/fr.html/ ; https://ccss.public.lu/fr.html ; https://portal.education.lu/cgie/ ; https://www.script.lu/en ; https://www.esante.lu/portal/en/</t>
        </r>
      </text>
    </comment>
    <comment ref="NI312" authorId="0" shapeId="0" xr:uid="{C6F1E339-7C91-4F6A-B0E8-FDD2E36AE91B}">
      <text>
        <r>
          <rPr>
            <b/>
            <sz val="9"/>
            <color indexed="81"/>
            <rFont val="Tahoma"/>
            <family val="2"/>
          </rPr>
          <t>Cem Dener:</t>
        </r>
        <r>
          <rPr>
            <sz val="9"/>
            <color indexed="81"/>
            <rFont val="Tahoma"/>
            <family val="2"/>
          </rPr>
          <t xml:space="preserve">
www.eid.lu
https://ctie.gouvernement.lu/fr/dossiers/eID/eID.html</t>
        </r>
      </text>
    </comment>
    <comment ref="NP312" authorId="0" shapeId="0" xr:uid="{FDCC428C-5356-4387-9742-EFE23F6B4299}">
      <text>
        <r>
          <rPr>
            <b/>
            <sz val="9"/>
            <color indexed="81"/>
            <rFont val="Tahoma"/>
            <family val="2"/>
          </rPr>
          <t>Cem Dener:</t>
        </r>
        <r>
          <rPr>
            <sz val="9"/>
            <color indexed="81"/>
            <rFont val="Tahoma"/>
            <family val="2"/>
          </rPr>
          <t xml:space="preserve">
 www.eid.lu</t>
        </r>
      </text>
    </comment>
    <comment ref="PE312" authorId="0" shapeId="0" xr:uid="{3166C8EB-AC21-410B-8FF7-AB97F94C7142}">
      <text>
        <r>
          <rPr>
            <b/>
            <sz val="9"/>
            <color indexed="81"/>
            <rFont val="Tahoma"/>
            <family val="2"/>
          </rPr>
          <t>Cem Dener:</t>
        </r>
        <r>
          <rPr>
            <sz val="9"/>
            <color indexed="81"/>
            <rFont val="Tahoma"/>
            <family val="2"/>
          </rPr>
          <t xml:space="preserve">
1</t>
        </r>
      </text>
    </comment>
    <comment ref="PF312" authorId="0" shapeId="0" xr:uid="{F2833696-0B8A-4B8A-ADD5-7BC7BCB44F63}">
      <text>
        <r>
          <rPr>
            <b/>
            <sz val="9"/>
            <color indexed="81"/>
            <rFont val="Tahoma"/>
            <family val="2"/>
          </rPr>
          <t>Cem Dener:</t>
        </r>
        <r>
          <rPr>
            <sz val="9"/>
            <color indexed="81"/>
            <rFont val="Tahoma"/>
            <family val="2"/>
          </rPr>
          <t xml:space="preserve">
1</t>
        </r>
      </text>
    </comment>
    <comment ref="IK313" authorId="0" shapeId="0" xr:uid="{73920834-1FE2-4AFE-BCD7-E042D5B0E0B9}">
      <text>
        <r>
          <rPr>
            <b/>
            <sz val="9"/>
            <color indexed="81"/>
            <rFont val="Tahoma"/>
            <family val="2"/>
          </rPr>
          <t>Cem Dener:</t>
        </r>
        <r>
          <rPr>
            <sz val="9"/>
            <color indexed="81"/>
            <rFont val="Tahoma"/>
            <family val="2"/>
          </rPr>
          <t xml:space="preserve">
https://jobboard.adem.lu/login</t>
        </r>
      </text>
    </comment>
    <comment ref="KN313" authorId="0" shapeId="0" xr:uid="{797A1AD3-DD1B-4700-94CC-DF695E86A720}">
      <text>
        <r>
          <rPr>
            <b/>
            <sz val="9"/>
            <color indexed="81"/>
            <rFont val="Tahoma"/>
            <family val="2"/>
          </rPr>
          <t>Cem Dener:</t>
        </r>
        <r>
          <rPr>
            <sz val="9"/>
            <color indexed="81"/>
            <rFont val="Tahoma"/>
            <family val="2"/>
          </rPr>
          <t xml:space="preserve">
https://www.chd.lu/en/node/1959</t>
        </r>
      </text>
    </comment>
    <comment ref="MC313" authorId="0" shapeId="0" xr:uid="{EDE452C2-6B47-4214-9907-8CFC138AA301}">
      <text>
        <r>
          <rPr>
            <b/>
            <sz val="9"/>
            <color indexed="81"/>
            <rFont val="Tahoma"/>
            <family val="2"/>
          </rPr>
          <t>Cem Dener:</t>
        </r>
        <r>
          <rPr>
            <sz val="9"/>
            <color indexed="81"/>
            <rFont val="Tahoma"/>
            <family val="2"/>
          </rPr>
          <t xml:space="preserve">
https://smc.gouvernement.lu/fr/actualites.gouvernement2024%2Bfr%2Bactualites%2Btoutes_actualites%2Bcommuniques%2B2024%2B10-octobre%2B03-margue-cipn.html#:~:text=Cr%C3%A9%C3%A9%20sous%20l%27%C3%A9gide%20du%20minist%C3%A8re%20d%27%C3%89tat%20%28Service%20des,des%20sujets%20de%20politique%20num%C3%A9rique%20%C3%A0%20caract%C3%A8re%20transversal</t>
        </r>
      </text>
    </comment>
    <comment ref="LF318" authorId="0" shapeId="0" xr:uid="{A58719B1-9C3E-462D-89FA-A1ED15FB7BCC}">
      <text>
        <r>
          <rPr>
            <b/>
            <sz val="9"/>
            <color indexed="81"/>
            <rFont val="Tahoma"/>
            <family val="2"/>
          </rPr>
          <t>Cem Dener:</t>
        </r>
        <r>
          <rPr>
            <sz val="9"/>
            <color indexed="81"/>
            <rFont val="Tahoma"/>
            <family val="2"/>
          </rPr>
          <t xml:space="preserve">
Pending</t>
        </r>
      </text>
    </comment>
    <comment ref="LK318" authorId="0" shapeId="0" xr:uid="{2D3F4CF8-2377-4303-8401-CE12A30E888E}">
      <text>
        <r>
          <rPr>
            <b/>
            <sz val="9"/>
            <color indexed="81"/>
            <rFont val="Tahoma"/>
            <family val="2"/>
          </rPr>
          <t>Cem Dener:</t>
        </r>
        <r>
          <rPr>
            <sz val="9"/>
            <color indexed="81"/>
            <rFont val="Tahoma"/>
            <family val="2"/>
          </rPr>
          <t xml:space="preserve">
Pending</t>
        </r>
      </text>
    </comment>
    <comment ref="NI318" authorId="0" shapeId="0" xr:uid="{C69BE744-4656-4818-A669-3F3687C56321}">
      <text>
        <r>
          <rPr>
            <b/>
            <sz val="9"/>
            <color indexed="81"/>
            <rFont val="Tahoma"/>
            <family val="2"/>
          </rPr>
          <t>Cem Dener:</t>
        </r>
        <r>
          <rPr>
            <sz val="9"/>
            <color indexed="81"/>
            <rFont val="Tahoma"/>
            <family val="2"/>
          </rPr>
          <t xml:space="preserve">
Pending</t>
        </r>
      </text>
    </comment>
    <comment ref="DU321" authorId="0" shapeId="0" xr:uid="{B26BD05A-BFE0-4DBE-B1C1-6466F19E2805}">
      <text>
        <r>
          <rPr>
            <b/>
            <sz val="9"/>
            <color indexed="81"/>
            <rFont val="Tahoma"/>
            <family val="2"/>
          </rPr>
          <t>Cem Dener:</t>
        </r>
        <r>
          <rPr>
            <sz val="9"/>
            <color indexed="81"/>
            <rFont val="Tahoma"/>
            <family val="2"/>
          </rPr>
          <t xml:space="preserve">
Pension system for public sector in place. No universal old age pension system including private sector yet.</t>
        </r>
      </text>
    </comment>
    <comment ref="HT321" authorId="0" shapeId="0" xr:uid="{66F1EB2E-3781-47D4-B1F0-4974AE161020}">
      <text>
        <r>
          <rPr>
            <b/>
            <sz val="9"/>
            <color indexed="81"/>
            <rFont val="Tahoma"/>
            <family val="2"/>
          </rPr>
          <t>Cem Dener:</t>
        </r>
        <r>
          <rPr>
            <sz val="9"/>
            <color indexed="81"/>
            <rFont val="Tahoma"/>
            <family val="2"/>
          </rPr>
          <t xml:space="preserve">
2</t>
        </r>
      </text>
    </comment>
    <comment ref="HU321" authorId="0" shapeId="0" xr:uid="{07B782EE-1820-4A7B-8779-2D2E634DED1F}">
      <text>
        <r>
          <rPr>
            <b/>
            <sz val="9"/>
            <color indexed="81"/>
            <rFont val="Tahoma"/>
            <family val="2"/>
          </rPr>
          <t>Cem Dener:</t>
        </r>
        <r>
          <rPr>
            <sz val="9"/>
            <color indexed="81"/>
            <rFont val="Tahoma"/>
            <family val="2"/>
          </rPr>
          <t xml:space="preserve">
1</t>
        </r>
      </text>
    </comment>
    <comment ref="HV321" authorId="0" shapeId="0" xr:uid="{6AF45582-B409-48C9-9E3C-527199019828}">
      <text>
        <r>
          <rPr>
            <b/>
            <sz val="9"/>
            <color indexed="81"/>
            <rFont val="Tahoma"/>
            <family val="2"/>
          </rPr>
          <t>Cem Dener:</t>
        </r>
        <r>
          <rPr>
            <sz val="9"/>
            <color indexed="81"/>
            <rFont val="Tahoma"/>
            <family val="2"/>
          </rPr>
          <t xml:space="preserve">
1</t>
        </r>
      </text>
    </comment>
    <comment ref="DS324" authorId="0" shapeId="0" xr:uid="{9896C498-79E8-4798-B4DA-10F31C1C5EFC}">
      <text>
        <r>
          <rPr>
            <b/>
            <sz val="9"/>
            <color indexed="81"/>
            <rFont val="Tahoma"/>
            <family val="2"/>
          </rPr>
          <t>Cem Dener:</t>
        </r>
        <r>
          <rPr>
            <sz val="9"/>
            <color indexed="81"/>
            <rFont val="Tahoma"/>
            <family val="2"/>
          </rPr>
          <t xml:space="preserve">
1. KWSP - kwsp.gov.my 2. KWAP - kwap.gov.my 3. PERKESO - perkeso.gov.my</t>
        </r>
      </text>
    </comment>
    <comment ref="DV324" authorId="0" shapeId="0" xr:uid="{7D9F86DC-ECD4-461A-B245-5C1BB5D05582}">
      <text>
        <r>
          <rPr>
            <b/>
            <sz val="9"/>
            <color indexed="81"/>
            <rFont val="Tahoma"/>
            <family val="2"/>
          </rPr>
          <t>Cem Dener:</t>
        </r>
        <r>
          <rPr>
            <sz val="9"/>
            <color indexed="81"/>
            <rFont val="Tahoma"/>
            <family val="2"/>
          </rPr>
          <t xml:space="preserve">
KWSP - https://www.kwsp.gov.my/member/withdrawals KWAP - https://www.kwap.gov.my/pension-services/overview/ 3. PERKESO - https://prihatin.perkeso.gov.my/en/ (most of PERKESO online services are listed here)</t>
        </r>
      </text>
    </comment>
    <comment ref="EC324" authorId="0" shapeId="0" xr:uid="{4790301E-6B6D-4A25-A8DF-BB1E9DAAA7F3}">
      <text>
        <r>
          <rPr>
            <b/>
            <sz val="9"/>
            <color indexed="81"/>
            <rFont val="Tahoma"/>
            <family val="2"/>
          </rPr>
          <t>Cem Dener:</t>
        </r>
        <r>
          <rPr>
            <sz val="9"/>
            <color indexed="81"/>
            <rFont val="Tahoma"/>
            <family val="2"/>
          </rPr>
          <t xml:space="preserve">
KWSP - 94.99% benefit payments deposited digitally to individual banks account of beneficiaries KWAP - Unknown  3. PERKESO - 99.28% benefit payments deposited digitally to individual bank accounts of beneficiaries.</t>
        </r>
      </text>
    </comment>
    <comment ref="EI324" authorId="0" shapeId="0" xr:uid="{F8F6DAE0-5727-4DDD-BE6D-3991358FAC7B}">
      <text>
        <r>
          <rPr>
            <b/>
            <sz val="9"/>
            <color indexed="81"/>
            <rFont val="Tahoma"/>
            <family val="2"/>
          </rPr>
          <t>Cem Dener:</t>
        </r>
        <r>
          <rPr>
            <sz val="9"/>
            <color indexed="81"/>
            <rFont val="Tahoma"/>
            <family val="2"/>
          </rPr>
          <t xml:space="preserve">
KWSP - Annual Reports 2020 - KWSP Laporan Tahunan 2020  KWAP Annual Report - https://www.kwap.gov.my/AR2019_Bitesite/ 3. PERKESO - Annual Reports (Contains Audited Accounts which is presented to the Parliament of Malaysia) - https://www.perkeso.gov.my/en/about-us/media-centre/annual-report.html</t>
        </r>
      </text>
    </comment>
    <comment ref="EL324" authorId="0" shapeId="0" xr:uid="{67A58409-D31C-475E-87D1-9FBCD8D06700}">
      <text>
        <r>
          <rPr>
            <b/>
            <sz val="9"/>
            <color indexed="81"/>
            <rFont val="Tahoma"/>
            <family val="2"/>
          </rPr>
          <t>Cem Dener:</t>
        </r>
        <r>
          <rPr>
            <sz val="9"/>
            <color indexed="81"/>
            <rFont val="Tahoma"/>
            <family val="2"/>
          </rPr>
          <t xml:space="preserve">
URL inaccessible &gt; 
https://www.eperolehan.gov.my/ </t>
        </r>
      </text>
    </comment>
    <comment ref="FF324" authorId="0" shapeId="0" xr:uid="{45F80955-349A-4CC4-9BAE-425947D8A6D0}">
      <text>
        <r>
          <rPr>
            <b/>
            <sz val="9"/>
            <color indexed="81"/>
            <rFont val="Tahoma"/>
            <family val="2"/>
          </rPr>
          <t>Cem Dener:</t>
        </r>
        <r>
          <rPr>
            <sz val="9"/>
            <color indexed="81"/>
            <rFont val="Tahoma"/>
            <family val="2"/>
          </rPr>
          <t xml:space="preserve">
URL inaccessible &gt; 
https://www.icu.gov.my/?pg=perkhidmatan&amp;type=pemantauan&amp;list=p01</t>
        </r>
      </text>
    </comment>
    <comment ref="HK324" authorId="0" shapeId="0" xr:uid="{EB8467B3-DDB5-49D5-BB91-BB2D61EB5433}">
      <text>
        <r>
          <rPr>
            <b/>
            <sz val="9"/>
            <color indexed="81"/>
            <rFont val="Tahoma"/>
            <family val="2"/>
          </rPr>
          <t>Cem Dener:</t>
        </r>
        <r>
          <rPr>
            <sz val="9"/>
            <color indexed="81"/>
            <rFont val="Tahoma"/>
            <family val="2"/>
          </rPr>
          <t xml:space="preserve">
https://imigresen-online.imi.gov.my/myimms/main?mainEBayaran</t>
        </r>
      </text>
    </comment>
    <comment ref="HS324" authorId="0" shapeId="0" xr:uid="{3C8624B2-748C-4753-AD4A-9BF0280904E4}">
      <text>
        <r>
          <rPr>
            <b/>
            <sz val="9"/>
            <color indexed="81"/>
            <rFont val="Tahoma"/>
            <family val="2"/>
          </rPr>
          <t>Cem Dener:</t>
        </r>
        <r>
          <rPr>
            <sz val="9"/>
            <color indexed="81"/>
            <rFont val="Tahoma"/>
            <family val="2"/>
          </rPr>
          <t xml:space="preserve">
http://www.customs.gov.my/front.html http://www.customs.gov.my/ms/pages/utama.aspx  http://www.mytradelink.gov.my/web/guest/edeclareinfo</t>
        </r>
      </text>
    </comment>
    <comment ref="IK324" authorId="0" shapeId="0" xr:uid="{26723E4E-ED33-4C80-81E3-92BA1721597E}">
      <text>
        <r>
          <rPr>
            <b/>
            <sz val="9"/>
            <color indexed="81"/>
            <rFont val="Tahoma"/>
            <family val="2"/>
          </rPr>
          <t>Cem Dener:</t>
        </r>
        <r>
          <rPr>
            <sz val="9"/>
            <color indexed="81"/>
            <rFont val="Tahoma"/>
            <family val="2"/>
          </rPr>
          <t xml:space="preserve">
https://www.myfuturejobs.gov.my/</t>
        </r>
      </text>
    </comment>
    <comment ref="JO324" authorId="0" shapeId="0" xr:uid="{026FCE2F-DB49-405B-ABC3-2EE2950DBA14}">
      <text>
        <r>
          <rPr>
            <b/>
            <sz val="9"/>
            <color indexed="81"/>
            <rFont val="Tahoma"/>
            <family val="2"/>
          </rPr>
          <t>Cem Dener:</t>
        </r>
        <r>
          <rPr>
            <sz val="9"/>
            <color indexed="81"/>
            <rFont val="Tahoma"/>
            <family val="2"/>
          </rPr>
          <t xml:space="preserve">
Budget Proposal Portal (Portal Cadangan Bajet) at: https://budget.mof.gov.my/  Ideas Portal/Budget Memorandum System (Portal Idea/Sistem Memorandum Bajet) at: https://budgetmemorandum.treasury.gov.my</t>
        </r>
      </text>
    </comment>
    <comment ref="JY324" authorId="0" shapeId="0" xr:uid="{F3D46360-EFA6-4671-A0E5-2F1A66643228}">
      <text>
        <r>
          <rPr>
            <b/>
            <sz val="9"/>
            <color indexed="81"/>
            <rFont val="Tahoma"/>
            <family val="2"/>
          </rPr>
          <t>Cem Dener:</t>
        </r>
        <r>
          <rPr>
            <sz val="9"/>
            <color indexed="81"/>
            <rFont val="Tahoma"/>
            <family val="2"/>
          </rPr>
          <t xml:space="preserve">
URL inaccessible &gt; 
https://pcb.spab.gov.my/eApps/sdmscasepool/SdmsCasePool/add.do  </t>
        </r>
      </text>
    </comment>
    <comment ref="KH324" authorId="0" shapeId="0" xr:uid="{8ACA7865-DABB-4EF1-A695-1B5AB547F908}">
      <text>
        <r>
          <rPr>
            <b/>
            <sz val="9"/>
            <color indexed="81"/>
            <rFont val="Tahoma"/>
            <family val="2"/>
          </rPr>
          <t>Cem Dener:</t>
        </r>
        <r>
          <rPr>
            <sz val="9"/>
            <color indexed="81"/>
            <rFont val="Tahoma"/>
            <family val="2"/>
          </rPr>
          <t xml:space="preserve">
To be referred to the respective state governments &amp; municipal councils</t>
        </r>
      </text>
    </comment>
    <comment ref="KI324" authorId="0" shapeId="0" xr:uid="{9B44FC9B-9039-4556-9250-E3AC17AA1646}">
      <text>
        <r>
          <rPr>
            <b/>
            <sz val="9"/>
            <color indexed="81"/>
            <rFont val="Tahoma"/>
            <family val="2"/>
          </rPr>
          <t>Cem Dener:</t>
        </r>
        <r>
          <rPr>
            <sz val="9"/>
            <color indexed="81"/>
            <rFont val="Tahoma"/>
            <family val="2"/>
          </rPr>
          <t xml:space="preserve">
1</t>
        </r>
      </text>
    </comment>
    <comment ref="LV324" authorId="0" shapeId="0" xr:uid="{E3141860-F307-435B-BD18-DC0ED768CB47}">
      <text>
        <r>
          <rPr>
            <b/>
            <sz val="9"/>
            <color indexed="81"/>
            <rFont val="Tahoma"/>
            <family val="2"/>
          </rPr>
          <t>Cem Dener:</t>
        </r>
        <r>
          <rPr>
            <sz val="9"/>
            <color indexed="81"/>
            <rFont val="Tahoma"/>
            <family val="2"/>
          </rPr>
          <t xml:space="preserve">
https://www.mampu.gov.my/penerbitan/buku/#pelan-strategik-pendigitalan-sektor-awam-2021-2025/1/</t>
        </r>
      </text>
    </comment>
    <comment ref="LX324" authorId="0" shapeId="0" xr:uid="{331EB735-F2C2-4111-9E8A-14C9570C960A}">
      <text>
        <r>
          <rPr>
            <b/>
            <sz val="9"/>
            <color indexed="81"/>
            <rFont val="Tahoma"/>
            <family val="2"/>
          </rPr>
          <t>Cem Dener:</t>
        </r>
        <r>
          <rPr>
            <sz val="9"/>
            <color indexed="81"/>
            <rFont val="Tahoma"/>
            <family val="2"/>
          </rPr>
          <t xml:space="preserve">
MAMPU</t>
        </r>
      </text>
    </comment>
    <comment ref="OL324" authorId="0" shapeId="0" xr:uid="{32BE5A29-0532-483D-AB9E-8003E7A9F7BC}">
      <text>
        <r>
          <rPr>
            <b/>
            <sz val="9"/>
            <color indexed="81"/>
            <rFont val="Tahoma"/>
            <family val="2"/>
          </rPr>
          <t>Cem Dener:</t>
        </r>
        <r>
          <rPr>
            <sz val="9"/>
            <color indexed="81"/>
            <rFont val="Tahoma"/>
            <family val="2"/>
          </rPr>
          <t xml:space="preserve">
https://mastic.mosti.gov.my/awards/public-sector-innovation-award-aisa-information-and-technology-innovation-award-aiict
https://www.malaysia.gov.my/portal/subcategory/237
https://sandbox.gov.my/
https://mranti.my/
https://mte.org.my/public-service-innovation-awards-2021/</t>
        </r>
      </text>
    </comment>
    <comment ref="S325" authorId="0" shapeId="0" xr:uid="{ED10BCC0-A99E-4F8D-80C0-679E0D2988A7}">
      <text>
        <r>
          <rPr>
            <b/>
            <sz val="9"/>
            <color indexed="81"/>
            <rFont val="Tahoma"/>
            <family val="2"/>
          </rPr>
          <t>Cem Dener:</t>
        </r>
        <r>
          <rPr>
            <sz val="9"/>
            <color indexed="81"/>
            <rFont val="Tahoma"/>
            <family val="2"/>
          </rPr>
          <t xml:space="preserve">
https://drive.google.com/file/d/1NVoNUkqI9nRiObBpiDW5lYgZ9Sq-YJWw/view</t>
        </r>
      </text>
    </comment>
    <comment ref="MR325" authorId="0" shapeId="0" xr:uid="{8B4AC040-94E7-4837-859A-607310D65D23}">
      <text>
        <r>
          <rPr>
            <b/>
            <sz val="9"/>
            <color indexed="81"/>
            <rFont val="Tahoma"/>
            <family val="2"/>
          </rPr>
          <t>Cem Dener:</t>
        </r>
        <r>
          <rPr>
            <sz val="9"/>
            <color indexed="81"/>
            <rFont val="Tahoma"/>
            <family val="2"/>
          </rPr>
          <t xml:space="preserve">
'https://malaysia.incorp.asia/guides/malaysia-pdpa-2010-guide/</t>
        </r>
      </text>
    </comment>
    <comment ref="AE327" authorId="0" shapeId="0" xr:uid="{47606C78-355E-4226-9A1E-DEF8EFD5690E}">
      <text>
        <r>
          <rPr>
            <b/>
            <sz val="9"/>
            <color indexed="81"/>
            <rFont val="Tahoma"/>
            <family val="2"/>
          </rPr>
          <t>Cem Dener:</t>
        </r>
        <r>
          <rPr>
            <sz val="9"/>
            <color indexed="81"/>
            <rFont val="Tahoma"/>
            <family val="2"/>
          </rPr>
          <t xml:space="preserve">
2023</t>
        </r>
      </text>
    </comment>
    <comment ref="AF327" authorId="0" shapeId="0" xr:uid="{B9381FDC-3310-4259-8C9C-59FA6D05F230}">
      <text>
        <r>
          <rPr>
            <b/>
            <sz val="9"/>
            <color indexed="81"/>
            <rFont val="Tahoma"/>
            <family val="2"/>
          </rPr>
          <t>Cem Dener:</t>
        </r>
        <r>
          <rPr>
            <sz val="9"/>
            <color indexed="81"/>
            <rFont val="Tahoma"/>
            <family val="2"/>
          </rPr>
          <t xml:space="preserve">
1</t>
        </r>
      </text>
    </comment>
    <comment ref="AI327" authorId="0" shapeId="0" xr:uid="{93599292-4C12-4AB1-B738-107BBEB01DBE}">
      <text>
        <r>
          <rPr>
            <b/>
            <sz val="9"/>
            <color indexed="81"/>
            <rFont val="Tahoma"/>
            <family val="2"/>
          </rPr>
          <t>Cem Dener:</t>
        </r>
        <r>
          <rPr>
            <sz val="9"/>
            <color indexed="81"/>
            <rFont val="Tahoma"/>
            <family val="2"/>
          </rPr>
          <t xml:space="preserve">
1</t>
        </r>
      </text>
    </comment>
    <comment ref="DV327" authorId="0" shapeId="0" xr:uid="{B201DAB6-FB1F-4247-B5D2-2640BB823F7C}">
      <text>
        <r>
          <rPr>
            <b/>
            <sz val="9"/>
            <color indexed="81"/>
            <rFont val="Tahoma"/>
            <family val="2"/>
          </rPr>
          <t>Cem Dener:</t>
        </r>
        <r>
          <rPr>
            <sz val="9"/>
            <color indexed="81"/>
            <rFont val="Tahoma"/>
            <family val="2"/>
          </rPr>
          <t xml:space="preserve">
https://www.pension.gov.mv/</t>
        </r>
      </text>
    </comment>
    <comment ref="GI327" authorId="0" shapeId="0" xr:uid="{545639A1-56DF-408E-A969-6B7435A389BD}">
      <text>
        <r>
          <rPr>
            <b/>
            <sz val="9"/>
            <color indexed="81"/>
            <rFont val="Tahoma"/>
            <family val="2"/>
          </rPr>
          <t>Cem Dener:</t>
        </r>
        <r>
          <rPr>
            <sz val="9"/>
            <color indexed="81"/>
            <rFont val="Tahoma"/>
            <family val="2"/>
          </rPr>
          <t xml:space="preserve">
Multiple online service portals of MDAs</t>
        </r>
      </text>
    </comment>
    <comment ref="JZ327" authorId="0" shapeId="0" xr:uid="{BC79CB7D-5F27-4018-8337-CC11E9CF9AB2}">
      <text>
        <r>
          <rPr>
            <b/>
            <sz val="9"/>
            <color indexed="81"/>
            <rFont val="Tahoma"/>
            <family val="2"/>
          </rPr>
          <t>Cem Dener:</t>
        </r>
        <r>
          <rPr>
            <sz val="9"/>
            <color indexed="81"/>
            <rFont val="Tahoma"/>
            <family val="2"/>
          </rPr>
          <t xml:space="preserve">
1</t>
        </r>
      </text>
    </comment>
    <comment ref="CX328" authorId="0" shapeId="0" xr:uid="{D9E810F1-4EF3-48E1-8D27-D64772E87967}">
      <text>
        <r>
          <rPr>
            <b/>
            <sz val="9"/>
            <color indexed="81"/>
            <rFont val="Tahoma"/>
            <family val="2"/>
          </rPr>
          <t>Cem Dener:</t>
        </r>
        <r>
          <rPr>
            <sz val="9"/>
            <color indexed="81"/>
            <rFont val="Tahoma"/>
            <family val="2"/>
          </rPr>
          <t xml:space="preserve">
https://citizen.egov.mv/eAdmin/Admin</t>
        </r>
      </text>
    </comment>
    <comment ref="E330" authorId="0" shapeId="0" xr:uid="{5749D818-F7C7-4CD1-AC9F-E7FC09B135B7}">
      <text>
        <r>
          <rPr>
            <b/>
            <sz val="9"/>
            <color indexed="81"/>
            <rFont val="Tahoma"/>
            <family val="2"/>
          </rPr>
          <t>Cem Dener:</t>
        </r>
        <r>
          <rPr>
            <sz val="9"/>
            <color indexed="81"/>
            <rFont val="Tahoma"/>
            <family val="2"/>
          </rPr>
          <t xml:space="preserve">
There seems to be no government cloud yet. SMTD is providing data center hosting services.</t>
        </r>
      </text>
    </comment>
    <comment ref="R330" authorId="0" shapeId="0" xr:uid="{7F3B49B6-658A-4115-9A29-E12B95B62E89}">
      <text>
        <r>
          <rPr>
            <b/>
            <sz val="9"/>
            <color indexed="81"/>
            <rFont val="Tahoma"/>
            <family val="2"/>
          </rPr>
          <t>Cem Dener:</t>
        </r>
        <r>
          <rPr>
            <sz val="9"/>
            <color indexed="81"/>
            <rFont val="Tahoma"/>
            <family val="2"/>
          </rPr>
          <t xml:space="preserve">
Réseau Intranet de l'Administration
(Intranet Administration) &gt; 
There seems to be no GEA framework yet.</t>
        </r>
      </text>
    </comment>
    <comment ref="S330" authorId="0" shapeId="0" xr:uid="{6B735C9D-7ED8-41AE-A43B-4C2CE5545E91}">
      <text>
        <r>
          <rPr>
            <b/>
            <sz val="9"/>
            <color indexed="81"/>
            <rFont val="Tahoma"/>
            <family val="2"/>
          </rPr>
          <t>Cem Dener:</t>
        </r>
        <r>
          <rPr>
            <sz val="9"/>
            <color indexed="81"/>
            <rFont val="Tahoma"/>
            <family val="2"/>
          </rPr>
          <t xml:space="preserve">
https://administration.gouv.ml/</t>
        </r>
      </text>
    </comment>
    <comment ref="T330" authorId="0" shapeId="0" xr:uid="{12FEF3DA-E001-417A-9460-39A9A2C1BA66}">
      <text>
        <r>
          <rPr>
            <b/>
            <sz val="9"/>
            <color indexed="81"/>
            <rFont val="Tahoma"/>
            <family val="2"/>
          </rPr>
          <t>Cem Dener:</t>
        </r>
        <r>
          <rPr>
            <sz val="9"/>
            <color indexed="81"/>
            <rFont val="Tahoma"/>
            <family val="2"/>
          </rPr>
          <t xml:space="preserve">
2007 ?</t>
        </r>
      </text>
    </comment>
    <comment ref="U330" authorId="0" shapeId="0" xr:uid="{760B327B-93AD-472F-BF38-1E2EC6ED0D97}">
      <text>
        <r>
          <rPr>
            <b/>
            <sz val="9"/>
            <color indexed="81"/>
            <rFont val="Tahoma"/>
            <family val="2"/>
          </rPr>
          <t>Cem Dener:</t>
        </r>
        <r>
          <rPr>
            <sz val="9"/>
            <color indexed="81"/>
            <rFont val="Tahoma"/>
            <family val="2"/>
          </rPr>
          <t xml:space="preserve">
1 ?</t>
        </r>
      </text>
    </comment>
    <comment ref="V330" authorId="0" shapeId="0" xr:uid="{C25EA15A-0003-4D15-B668-E7C77DB982AE}">
      <text>
        <r>
          <rPr>
            <b/>
            <sz val="9"/>
            <color indexed="81"/>
            <rFont val="Tahoma"/>
            <family val="2"/>
          </rPr>
          <t>Cem Dener:</t>
        </r>
        <r>
          <rPr>
            <sz val="9"/>
            <color indexed="81"/>
            <rFont val="Tahoma"/>
            <family val="2"/>
          </rPr>
          <t xml:space="preserve">
2 ?</t>
        </r>
      </text>
    </comment>
    <comment ref="W330" authorId="0" shapeId="0" xr:uid="{5B81192B-2A08-4F2F-9884-82C345D2458E}">
      <text>
        <r>
          <rPr>
            <b/>
            <sz val="9"/>
            <color indexed="81"/>
            <rFont val="Tahoma"/>
            <family val="2"/>
          </rPr>
          <t>Cem Dener:</t>
        </r>
        <r>
          <rPr>
            <sz val="9"/>
            <color indexed="81"/>
            <rFont val="Tahoma"/>
            <family val="2"/>
          </rPr>
          <t xml:space="preserve">
1 ?</t>
        </r>
      </text>
    </comment>
    <comment ref="X330" authorId="0" shapeId="0" xr:uid="{567E08AF-16EF-4400-B7E8-ADCEC8170BA0}">
      <text>
        <r>
          <rPr>
            <b/>
            <sz val="9"/>
            <color indexed="81"/>
            <rFont val="Tahoma"/>
            <family val="2"/>
          </rPr>
          <t>Cem Dener:</t>
        </r>
        <r>
          <rPr>
            <sz val="9"/>
            <color indexed="81"/>
            <rFont val="Tahoma"/>
            <family val="2"/>
          </rPr>
          <t xml:space="preserve">
1 ?</t>
        </r>
      </text>
    </comment>
    <comment ref="MM330" authorId="0" shapeId="0" xr:uid="{94F2D5B4-B957-4279-A678-F2D06558BF86}">
      <text>
        <r>
          <rPr>
            <b/>
            <sz val="9"/>
            <color indexed="81"/>
            <rFont val="Tahoma"/>
            <family val="2"/>
          </rPr>
          <t>Cem Dener:</t>
        </r>
        <r>
          <rPr>
            <sz val="9"/>
            <color indexed="81"/>
            <rFont val="Tahoma"/>
            <family val="2"/>
          </rPr>
          <t xml:space="preserve">
URL inaccessible &gt; 
https://www.apdp.ml/en/loi-ndeg2013-015-du-21-mai-2013-portant-protection-des-donnees-caractere-personnel-en-republique-du  </t>
        </r>
      </text>
    </comment>
    <comment ref="PV330" authorId="0" shapeId="0" xr:uid="{5061393E-7C2C-4F0C-878E-7562D9160769}">
      <text>
        <r>
          <rPr>
            <b/>
            <sz val="9"/>
            <color indexed="81"/>
            <rFont val="Tahoma"/>
            <family val="2"/>
          </rPr>
          <t>Cem Dener:</t>
        </r>
        <r>
          <rPr>
            <sz val="9"/>
            <color indexed="81"/>
            <rFont val="Tahoma"/>
            <family val="2"/>
          </rPr>
          <t xml:space="preserve">
URL not working
Alternative source:
https://finances.ml/node/262</t>
        </r>
      </text>
    </comment>
    <comment ref="CV331" authorId="0" shapeId="0" xr:uid="{828EC301-F361-40CC-9C4C-8E6D6350959C}">
      <text>
        <r>
          <rPr>
            <b/>
            <sz val="9"/>
            <color indexed="81"/>
            <rFont val="Tahoma"/>
            <family val="2"/>
          </rPr>
          <t>Cem Dener:</t>
        </r>
        <r>
          <rPr>
            <sz val="9"/>
            <color indexed="81"/>
            <rFont val="Tahoma"/>
            <family val="2"/>
          </rPr>
          <t xml:space="preserve">
Could be 2?</t>
        </r>
      </text>
    </comment>
    <comment ref="HB331" authorId="0" shapeId="0" xr:uid="{04FFB694-341B-4495-BE58-5F78FFF4E6BA}">
      <text>
        <r>
          <rPr>
            <b/>
            <sz val="9"/>
            <color indexed="81"/>
            <rFont val="Tahoma"/>
            <family val="2"/>
          </rPr>
          <t>Cem Dener:</t>
        </r>
        <r>
          <rPr>
            <sz val="9"/>
            <color indexed="81"/>
            <rFont val="Tahoma"/>
            <family val="2"/>
          </rPr>
          <t xml:space="preserve">
https://liassefiscale.dgi.gouv.ml/</t>
        </r>
      </text>
    </comment>
    <comment ref="K333" authorId="0" shapeId="0" xr:uid="{5053EB99-3650-4B78-900D-43750D20F016}">
      <text>
        <r>
          <rPr>
            <b/>
            <sz val="9"/>
            <color indexed="81"/>
            <rFont val="Tahoma"/>
            <family val="2"/>
          </rPr>
          <t>Cem Dener:</t>
        </r>
        <r>
          <rPr>
            <sz val="9"/>
            <color indexed="81"/>
            <rFont val="Tahoma"/>
            <family val="2"/>
          </rPr>
          <t xml:space="preserve">
https://cloud.gov.mt/IAAS/</t>
        </r>
      </text>
    </comment>
    <comment ref="S333" authorId="0" shapeId="0" xr:uid="{2E5134FA-C6B8-4359-AED9-56417FBCFC92}">
      <text>
        <r>
          <rPr>
            <b/>
            <sz val="9"/>
            <color indexed="81"/>
            <rFont val="Tahoma"/>
            <family val="2"/>
          </rPr>
          <t>Cem Dener:</t>
        </r>
        <r>
          <rPr>
            <sz val="9"/>
            <color indexed="81"/>
            <rFont val="Tahoma"/>
            <family val="2"/>
          </rPr>
          <t xml:space="preserve">
https://mita.gov.mt/wp-content/uploads/2020/07/GMICT_P_0067_EnterpriseArchitecture.pdf</t>
        </r>
      </text>
    </comment>
    <comment ref="BN333" authorId="0" shapeId="0" xr:uid="{0BB2F0BF-4935-409D-8A3E-6D378F34D877}">
      <text>
        <r>
          <rPr>
            <b/>
            <sz val="9"/>
            <color indexed="81"/>
            <rFont val="Tahoma"/>
            <family val="2"/>
          </rPr>
          <t>Cem Dener:</t>
        </r>
        <r>
          <rPr>
            <sz val="9"/>
            <color indexed="81"/>
            <rFont val="Tahoma"/>
            <family val="2"/>
          </rPr>
          <t xml:space="preserve">
GoM &gt; Until March 2021, the Treasury Department had the Departmental Accounting System (DAS) as a tool to record all the accounting transactions done by the Departments.  The Treasury Department had one account opened at the Central Bank of Malta, named ‘the public account’, which used to be reconciled via a separate bank reconciliation system.  In view that as from January 2020 the Corporate Financial Management System (CFMS) was implemented and nowadays all Departments are using this system, the Treasury Department had to undergo some business re-engineering.  For instance, the Treasury Department is currently opening various separate accounts at the Central Bank of Malta for specific transaction types to set up an adequate bank reconciliation module in the CFMS. 
</t>
        </r>
      </text>
    </comment>
    <comment ref="BT333" authorId="0" shapeId="0" xr:uid="{0AEE6114-59E2-49C6-BDDE-CF39656F1524}">
      <text>
        <r>
          <rPr>
            <b/>
            <sz val="9"/>
            <color indexed="81"/>
            <rFont val="Tahoma"/>
            <family val="2"/>
          </rPr>
          <t>Cem Dener:</t>
        </r>
        <r>
          <rPr>
            <sz val="9"/>
            <color indexed="81"/>
            <rFont val="Tahoma"/>
            <family val="2"/>
          </rPr>
          <t xml:space="preserve">
Payments are mainly issued through Single Euro Payment Area (SEPA), as the Treasury Department is limiting the cheques for exceptional cases only.</t>
        </r>
      </text>
    </comment>
    <comment ref="BU333" authorId="0" shapeId="0" xr:uid="{5A0C5675-37B2-4F1A-82AB-208BA813ADAD}">
      <text>
        <r>
          <rPr>
            <b/>
            <sz val="9"/>
            <color indexed="81"/>
            <rFont val="Tahoma"/>
            <family val="2"/>
          </rPr>
          <t>Cem Dener:</t>
        </r>
        <r>
          <rPr>
            <sz val="9"/>
            <color indexed="81"/>
            <rFont val="Tahoma"/>
            <family val="2"/>
          </rPr>
          <t xml:space="preserve">
The new business process requires that each bank account opened at the Central Bank of Malta is created in CFMS (Corporate Financial Management Solution), for reconciliation purposes.</t>
        </r>
      </text>
    </comment>
    <comment ref="BV333" authorId="0" shapeId="0" xr:uid="{CE59C782-1342-4086-BF94-A0DF900DEACF}">
      <text>
        <r>
          <rPr>
            <b/>
            <sz val="9"/>
            <color indexed="81"/>
            <rFont val="Tahoma"/>
            <family val="2"/>
          </rPr>
          <t>Cem Dener:</t>
        </r>
        <r>
          <rPr>
            <sz val="9"/>
            <color indexed="81"/>
            <rFont val="Tahoma"/>
            <family val="2"/>
          </rPr>
          <t xml:space="preserve">
Currently at the early stages, but internal controls are kept in view.</t>
        </r>
      </text>
    </comment>
    <comment ref="CI333" authorId="0" shapeId="0" xr:uid="{99AEB15C-70A5-4840-8E04-F5E03A52AEB9}">
      <text>
        <r>
          <rPr>
            <b/>
            <sz val="9"/>
            <color indexed="81"/>
            <rFont val="Tahoma"/>
            <family val="2"/>
          </rPr>
          <t>Cem Dener:</t>
        </r>
        <r>
          <rPr>
            <sz val="9"/>
            <color indexed="81"/>
            <rFont val="Tahoma"/>
            <family val="2"/>
          </rPr>
          <t xml:space="preserve">
The system is governed by the GMICT policies https://mita.gov.mt/portfolio/ict-policy-and-strategy/gmict-policies/.  Moreover, the system is developed and hosted through the Malta Information and Technology Agency (MITA), which is ISO9001 and ISO27001 certified.</t>
        </r>
      </text>
    </comment>
    <comment ref="CU333" authorId="0" shapeId="0" xr:uid="{53261F09-71CB-403B-87FC-AB238A9A3C40}">
      <text>
        <r>
          <rPr>
            <b/>
            <sz val="9"/>
            <color indexed="81"/>
            <rFont val="Tahoma"/>
            <family val="2"/>
          </rPr>
          <t>Cem Dener:</t>
        </r>
        <r>
          <rPr>
            <sz val="9"/>
            <color indexed="81"/>
            <rFont val="Tahoma"/>
            <family val="2"/>
          </rPr>
          <t xml:space="preserve">
Systems are compliant with MITA’s standards.  </t>
        </r>
      </text>
    </comment>
    <comment ref="CX333" authorId="0" shapeId="0" xr:uid="{009236DA-B6CA-4326-9080-231E7E058FF9}">
      <text>
        <r>
          <rPr>
            <b/>
            <sz val="9"/>
            <color indexed="81"/>
            <rFont val="Tahoma"/>
            <family val="2"/>
          </rPr>
          <t>Cem Dener:</t>
        </r>
        <r>
          <rPr>
            <sz val="9"/>
            <color indexed="81"/>
            <rFont val="Tahoma"/>
            <family val="2"/>
          </rPr>
          <t xml:space="preserve">
https://mypersonalkiosk.gov.mt/</t>
        </r>
      </text>
    </comment>
    <comment ref="EC333" authorId="0" shapeId="0" xr:uid="{117556A1-C16B-4B16-BD25-7A1BE49D5180}">
      <text>
        <r>
          <rPr>
            <b/>
            <sz val="9"/>
            <color indexed="81"/>
            <rFont val="Tahoma"/>
            <family val="2"/>
          </rPr>
          <t>Cem Dener:</t>
        </r>
        <r>
          <rPr>
            <sz val="9"/>
            <color indexed="81"/>
            <rFont val="Tahoma"/>
            <family val="2"/>
          </rPr>
          <t xml:space="preserve">
of payments</t>
        </r>
      </text>
    </comment>
    <comment ref="EZ333" authorId="0" shapeId="0" xr:uid="{53C4F4D0-7C24-44B4-977F-E1B563F8C328}">
      <text>
        <r>
          <rPr>
            <b/>
            <sz val="9"/>
            <color indexed="81"/>
            <rFont val="Tahoma"/>
            <family val="2"/>
          </rPr>
          <t>Cem Dener:</t>
        </r>
        <r>
          <rPr>
            <sz val="9"/>
            <color indexed="81"/>
            <rFont val="Tahoma"/>
            <family val="2"/>
          </rPr>
          <t xml:space="preserve">
The CS-DRMS system, a system developed by the Commonwealth Secretariat, was never used by the Debt Management Directorate.  The Commonwealth Secretariat has already been informed accordingly.</t>
        </r>
      </text>
    </comment>
    <comment ref="GB333" authorId="0" shapeId="0" xr:uid="{0771F92A-7CCF-47BE-AAEB-7134137F750D}">
      <text>
        <r>
          <rPr>
            <b/>
            <sz val="9"/>
            <color indexed="81"/>
            <rFont val="Tahoma"/>
            <family val="2"/>
          </rPr>
          <t>Cem Dener:</t>
        </r>
        <r>
          <rPr>
            <sz val="9"/>
            <color indexed="81"/>
            <rFont val="Tahoma"/>
            <family val="2"/>
          </rPr>
          <t xml:space="preserve">
Malta Digital Innovation Authority </t>
        </r>
      </text>
    </comment>
    <comment ref="GF333" authorId="0" shapeId="0" xr:uid="{030CA16E-B63A-4DD0-92AE-EB2FEE72F570}">
      <text>
        <r>
          <rPr>
            <b/>
            <sz val="9"/>
            <color indexed="81"/>
            <rFont val="Tahoma"/>
            <family val="2"/>
          </rPr>
          <t>Cem Dener:</t>
        </r>
        <r>
          <rPr>
            <sz val="9"/>
            <color indexed="81"/>
            <rFont val="Tahoma"/>
            <family val="2"/>
          </rPr>
          <t xml:space="preserve">
Report at www.malta.ai consisting of use-cases</t>
        </r>
      </text>
    </comment>
    <comment ref="GS333" authorId="0" shapeId="0" xr:uid="{FA5CCC10-5E3E-4BEA-BB0B-6775B8D91D4F}">
      <text>
        <r>
          <rPr>
            <b/>
            <sz val="9"/>
            <color indexed="81"/>
            <rFont val="Tahoma"/>
            <family val="2"/>
          </rPr>
          <t>Cem Dener:</t>
        </r>
        <r>
          <rPr>
            <sz val="9"/>
            <color indexed="81"/>
            <rFont val="Tahoma"/>
            <family val="2"/>
          </rPr>
          <t xml:space="preserve">
http://mytax.cfr.gov.mt  for individuals  https://cfr.gov.mt/en/eServices/Pages/IRD-Services-Online-Tax-Practitioners-and-Corporate-Taxpayers.aspx for corporate taxpayers and tax practitioners</t>
        </r>
      </text>
    </comment>
    <comment ref="HB333" authorId="0" shapeId="0" xr:uid="{2DE9A26B-37A6-4FB4-AF87-B124511BA973}">
      <text>
        <r>
          <rPr>
            <b/>
            <sz val="9"/>
            <color indexed="81"/>
            <rFont val="Tahoma"/>
            <family val="2"/>
          </rPr>
          <t>Cem Dener:</t>
        </r>
        <r>
          <rPr>
            <sz val="9"/>
            <color indexed="81"/>
            <rFont val="Tahoma"/>
            <family val="2"/>
          </rPr>
          <t xml:space="preserve">
CfR update:Commissioner for Revenue (CfR) update:
   http://mytax.cfr.gov.mt  for individuals  https://cfr.gov.mt/en/eServices/Pages/IRD-Services-Online-Tax-Practitioners-and-Corporate-Taxpayers.aspx for corporate taxpayers and tax practitioners.
Customs update:
   All systems except Transit which will be available in 2024
https://ces.gov.mt/ces.html</t>
        </r>
      </text>
    </comment>
    <comment ref="IK333" authorId="0" shapeId="0" xr:uid="{60C6FFF9-196C-4F71-A042-AB51D59E2976}">
      <text>
        <r>
          <rPr>
            <b/>
            <sz val="9"/>
            <color indexed="81"/>
            <rFont val="Tahoma"/>
            <family val="2"/>
          </rPr>
          <t>Cem Dener:</t>
        </r>
        <r>
          <rPr>
            <sz val="9"/>
            <color indexed="81"/>
            <rFont val="Tahoma"/>
            <family val="2"/>
          </rPr>
          <t xml:space="preserve">
https://jobsplus.gov.mt/job-seekers-mt-MT-en-GB/vacancies</t>
        </r>
      </text>
    </comment>
    <comment ref="JY333" authorId="0" shapeId="0" xr:uid="{BE8C8F88-5D75-4B5A-BDEF-267BED64C96C}">
      <text>
        <r>
          <rPr>
            <b/>
            <sz val="9"/>
            <color indexed="81"/>
            <rFont val="Tahoma"/>
            <family val="2"/>
          </rPr>
          <t>Cem Dener:</t>
        </r>
        <r>
          <rPr>
            <sz val="9"/>
            <color indexed="81"/>
            <rFont val="Tahoma"/>
            <family val="2"/>
          </rPr>
          <t xml:space="preserve">
Also
https://publicservice.gov.mt/en/rtps/Pages/RateApp.aspx </t>
        </r>
      </text>
    </comment>
    <comment ref="LK333" authorId="0" shapeId="0" xr:uid="{F0E255B0-A8A3-4847-BB21-185F20ECF639}">
      <text>
        <r>
          <rPr>
            <b/>
            <sz val="9"/>
            <color indexed="81"/>
            <rFont val="Tahoma"/>
            <family val="2"/>
          </rPr>
          <t>Cem Dener:</t>
        </r>
        <r>
          <rPr>
            <sz val="9"/>
            <color indexed="81"/>
            <rFont val="Tahoma"/>
            <family val="2"/>
          </rPr>
          <t xml:space="preserve">
GoM &gt; The new data strategy is currently in draft form and is still undergoing some changes before being finalised. A link at this stage is not publicly available</t>
        </r>
      </text>
    </comment>
    <comment ref="LQ333" authorId="0" shapeId="0" xr:uid="{5EF0AFC5-DB46-4192-BCFD-130786137595}">
      <text>
        <r>
          <rPr>
            <b/>
            <sz val="9"/>
            <color indexed="81"/>
            <rFont val="Tahoma"/>
            <family val="2"/>
          </rPr>
          <t>Cem Dener:</t>
        </r>
        <r>
          <rPr>
            <sz val="9"/>
            <color indexed="81"/>
            <rFont val="Tahoma"/>
            <family val="2"/>
          </rPr>
          <t xml:space="preserve">
In 2019 the strategy ‘Mapping Tomorrow: 2019-2021’ was launched and concerned the digital transformation of the Public Service. In late 2021 a 5-year strategy for the Public Service was launched and included initiatives to modernise the Public Service through increased user-centricity within the context of public service provision as well as increased transparency of the Public Service.</t>
        </r>
      </text>
    </comment>
    <comment ref="MM333" authorId="0" shapeId="0" xr:uid="{54E62C3D-7EEF-4C69-BA9E-2B5ED8B2E46F}">
      <text>
        <r>
          <rPr>
            <b/>
            <sz val="9"/>
            <color indexed="81"/>
            <rFont val="Tahoma"/>
            <family val="2"/>
          </rPr>
          <t>Cem Dener:</t>
        </r>
        <r>
          <rPr>
            <sz val="9"/>
            <color indexed="81"/>
            <rFont val="Tahoma"/>
            <family val="2"/>
          </rPr>
          <t xml:space="preserve">
https://legislation.mt/eli/cap/586/eng</t>
        </r>
      </text>
    </comment>
    <comment ref="MY333" authorId="0" shapeId="0" xr:uid="{5B541B6F-891E-4546-BB33-9A03E6C0CD87}">
      <text>
        <r>
          <rPr>
            <b/>
            <sz val="9"/>
            <color indexed="81"/>
            <rFont val="Tahoma"/>
            <family val="2"/>
          </rPr>
          <t>Cem Dener:</t>
        </r>
        <r>
          <rPr>
            <sz val="9"/>
            <color indexed="81"/>
            <rFont val="Tahoma"/>
            <family val="2"/>
          </rPr>
          <t xml:space="preserve">
Established in 2004 under the Data Protection (EU) Directive and re-established under the new Data Protection Act complementing EU 2016/679 (the GDPR). </t>
        </r>
      </text>
    </comment>
    <comment ref="K334" authorId="0" shapeId="0" xr:uid="{DEAFDA69-C9E9-46AB-92DF-80410B320D47}">
      <text>
        <r>
          <rPr>
            <b/>
            <sz val="9"/>
            <color indexed="81"/>
            <rFont val="Tahoma"/>
            <family val="2"/>
          </rPr>
          <t>Cem Dener:</t>
        </r>
        <r>
          <rPr>
            <sz val="9"/>
            <color indexed="81"/>
            <rFont val="Tahoma"/>
            <family val="2"/>
          </rPr>
          <t xml:space="preserve">
https://cloud.gov.mt/IAAS/ https://cloud.gov.mt/PAAS/</t>
        </r>
      </text>
    </comment>
    <comment ref="P334" authorId="0" shapeId="0" xr:uid="{7273C883-F7B1-4DC3-A01D-C495C43A70A8}">
      <text>
        <r>
          <rPr>
            <b/>
            <sz val="9"/>
            <color indexed="81"/>
            <rFont val="Tahoma"/>
            <family val="2"/>
          </rPr>
          <t>Cem Dener:</t>
        </r>
        <r>
          <rPr>
            <sz val="9"/>
            <color indexed="81"/>
            <rFont val="Tahoma"/>
            <family val="2"/>
          </rPr>
          <t xml:space="preserve">
Complementary doc provided</t>
        </r>
      </text>
    </comment>
    <comment ref="AP334" authorId="0" shapeId="0" xr:uid="{E014665F-AEB2-426B-B7D3-F6CD7B25C900}">
      <text>
        <r>
          <rPr>
            <b/>
            <sz val="9"/>
            <color indexed="81"/>
            <rFont val="Tahoma"/>
            <family val="2"/>
          </rPr>
          <t>Cem Dener:</t>
        </r>
        <r>
          <rPr>
            <sz val="9"/>
            <color indexed="81"/>
            <rFont val="Tahoma"/>
            <family val="2"/>
          </rPr>
          <t xml:space="preserve">
https://interoperable-europe.ec.europa.eu/sites/default/files/inline-files/NIFO_2024%20Supporting%20Document_Malta_vFinal.pdf</t>
        </r>
      </text>
    </comment>
    <comment ref="BA334" authorId="0" shapeId="0" xr:uid="{E9039B58-6BF6-457D-868B-5EFF1978225B}">
      <text>
        <r>
          <rPr>
            <b/>
            <sz val="9"/>
            <color indexed="81"/>
            <rFont val="Tahoma"/>
            <family val="2"/>
          </rPr>
          <t>Cem Dener:</t>
        </r>
        <r>
          <rPr>
            <sz val="9"/>
            <color indexed="81"/>
            <rFont val="Tahoma"/>
            <family val="2"/>
          </rPr>
          <t xml:space="preserve">
Complementary doc provided</t>
        </r>
      </text>
    </comment>
    <comment ref="BM334" authorId="0" shapeId="0" xr:uid="{0CD2BF08-2A21-4BC6-8344-B7947A993DB0}">
      <text>
        <r>
          <rPr>
            <b/>
            <sz val="9"/>
            <color indexed="81"/>
            <rFont val="Tahoma"/>
            <family val="2"/>
          </rPr>
          <t>Cem Dener:</t>
        </r>
        <r>
          <rPr>
            <sz val="9"/>
            <color indexed="81"/>
            <rFont val="Tahoma"/>
            <family val="2"/>
          </rPr>
          <t xml:space="preserve">
Complementary doc provided</t>
        </r>
      </text>
    </comment>
    <comment ref="CI334" authorId="0" shapeId="0" xr:uid="{A5D4300E-47C7-452D-AA93-5F8CD7FA87B2}">
      <text>
        <r>
          <rPr>
            <b/>
            <sz val="9"/>
            <color indexed="81"/>
            <rFont val="Tahoma"/>
            <family val="2"/>
          </rPr>
          <t>Cem Dener:</t>
        </r>
        <r>
          <rPr>
            <sz val="9"/>
            <color indexed="81"/>
            <rFont val="Tahoma"/>
            <family val="2"/>
          </rPr>
          <t xml:space="preserve">
Complementary doc provided</t>
        </r>
      </text>
    </comment>
    <comment ref="CU334" authorId="0" shapeId="0" xr:uid="{D449FD15-2718-4669-97ED-C576C0825712}">
      <text>
        <r>
          <rPr>
            <b/>
            <sz val="9"/>
            <color indexed="81"/>
            <rFont val="Tahoma"/>
            <family val="2"/>
          </rPr>
          <t>Cem Dener:</t>
        </r>
        <r>
          <rPr>
            <sz val="9"/>
            <color indexed="81"/>
            <rFont val="Tahoma"/>
            <family val="2"/>
          </rPr>
          <t xml:space="preserve">
Complementary doc provided</t>
        </r>
      </text>
    </comment>
    <comment ref="CX334" authorId="0" shapeId="0" xr:uid="{8A5A5DED-EBF3-44F7-AFD5-1F9C3610F978}">
      <text>
        <r>
          <rPr>
            <b/>
            <sz val="9"/>
            <color indexed="81"/>
            <rFont val="Tahoma"/>
            <family val="2"/>
          </rPr>
          <t>Cem Dener:</t>
        </r>
        <r>
          <rPr>
            <sz val="9"/>
            <color indexed="81"/>
            <rFont val="Tahoma"/>
            <family val="2"/>
          </rPr>
          <t xml:space="preserve">
https://myportal.gov.mt</t>
        </r>
      </text>
    </comment>
    <comment ref="DG334" authorId="0" shapeId="0" xr:uid="{0387388E-927C-49BF-A159-CA4D1DCFE48F}">
      <text>
        <r>
          <rPr>
            <b/>
            <sz val="9"/>
            <color indexed="81"/>
            <rFont val="Tahoma"/>
            <family val="2"/>
          </rPr>
          <t>Cem Dener:</t>
        </r>
        <r>
          <rPr>
            <sz val="9"/>
            <color indexed="81"/>
            <rFont val="Tahoma"/>
            <family val="2"/>
          </rPr>
          <t xml:space="preserve">
Complementary doc provided</t>
        </r>
      </text>
    </comment>
    <comment ref="DP334" authorId="0" shapeId="0" xr:uid="{979E2EE2-1F0C-4F3F-A851-652803683BD9}">
      <text>
        <r>
          <rPr>
            <b/>
            <sz val="9"/>
            <color indexed="81"/>
            <rFont val="Tahoma"/>
            <family val="2"/>
          </rPr>
          <t>Cem Dener:</t>
        </r>
        <r>
          <rPr>
            <sz val="9"/>
            <color indexed="81"/>
            <rFont val="Tahoma"/>
            <family val="2"/>
          </rPr>
          <t xml:space="preserve">
Complementary doc provided</t>
        </r>
      </text>
    </comment>
    <comment ref="ET334" authorId="0" shapeId="0" xr:uid="{047239A5-5B3B-4337-81AC-C71FC302BDC0}">
      <text>
        <r>
          <rPr>
            <b/>
            <sz val="9"/>
            <color indexed="81"/>
            <rFont val="Tahoma"/>
            <family val="2"/>
          </rPr>
          <t>Cem Dener:</t>
        </r>
        <r>
          <rPr>
            <sz val="9"/>
            <color indexed="81"/>
            <rFont val="Tahoma"/>
            <family val="2"/>
          </rPr>
          <t xml:space="preserve">
Complementary doc provided</t>
        </r>
      </text>
    </comment>
    <comment ref="GZ334" authorId="0" shapeId="0" xr:uid="{3FFFFD79-C266-4E1A-A93C-F742D24D6423}">
      <text>
        <r>
          <rPr>
            <b/>
            <sz val="9"/>
            <color indexed="81"/>
            <rFont val="Tahoma"/>
            <family val="2"/>
          </rPr>
          <t>Cem Dener:</t>
        </r>
        <r>
          <rPr>
            <sz val="9"/>
            <color indexed="81"/>
            <rFont val="Tahoma"/>
            <family val="2"/>
          </rPr>
          <t xml:space="preserve">
Complementary doc provided</t>
        </r>
      </text>
    </comment>
    <comment ref="HZ334" authorId="0" shapeId="0" xr:uid="{BDF77B15-40CB-4C8E-B9C1-AB47B1B19E17}">
      <text>
        <r>
          <rPr>
            <b/>
            <sz val="9"/>
            <color indexed="81"/>
            <rFont val="Tahoma"/>
            <family val="2"/>
          </rPr>
          <t>Cem Dener:</t>
        </r>
        <r>
          <rPr>
            <sz val="9"/>
            <color indexed="81"/>
            <rFont val="Tahoma"/>
            <family val="2"/>
          </rPr>
          <t xml:space="preserve">
Complementary doc provided</t>
        </r>
      </text>
    </comment>
    <comment ref="IK334" authorId="0" shapeId="0" xr:uid="{399C5D81-98A9-405C-B296-91024989F6DE}">
      <text>
        <r>
          <rPr>
            <b/>
            <sz val="9"/>
            <color indexed="81"/>
            <rFont val="Tahoma"/>
            <family val="2"/>
          </rPr>
          <t>Cem Dener:</t>
        </r>
        <r>
          <rPr>
            <sz val="9"/>
            <color indexed="81"/>
            <rFont val="Tahoma"/>
            <family val="2"/>
          </rPr>
          <t xml:space="preserve">
https://jobsplus.gov.mt/vacancy</t>
        </r>
      </text>
    </comment>
    <comment ref="IR334" authorId="0" shapeId="0" xr:uid="{1E7A2709-6051-477C-8F1C-0305BC83C48E}">
      <text>
        <r>
          <rPr>
            <b/>
            <sz val="9"/>
            <color indexed="81"/>
            <rFont val="Tahoma"/>
            <family val="2"/>
          </rPr>
          <t>Cem Dener:</t>
        </r>
        <r>
          <rPr>
            <sz val="9"/>
            <color indexed="81"/>
            <rFont val="Tahoma"/>
            <family val="2"/>
          </rPr>
          <t xml:space="preserve">
Complementary doc provided</t>
        </r>
      </text>
    </comment>
    <comment ref="IW334" authorId="0" shapeId="0" xr:uid="{F1C21512-7748-4960-A1B7-72CFEA600A70}">
      <text>
        <r>
          <rPr>
            <b/>
            <sz val="9"/>
            <color indexed="81"/>
            <rFont val="Tahoma"/>
            <family val="2"/>
          </rPr>
          <t>Cem Dener:</t>
        </r>
        <r>
          <rPr>
            <sz val="9"/>
            <color indexed="81"/>
            <rFont val="Tahoma"/>
            <family val="2"/>
          </rPr>
          <t xml:space="preserve">
Complementary doc provided</t>
        </r>
      </text>
    </comment>
    <comment ref="KF334" authorId="0" shapeId="0" xr:uid="{68C3E955-7187-494C-BBAD-3923E50A4150}">
      <text>
        <r>
          <rPr>
            <b/>
            <sz val="9"/>
            <color indexed="81"/>
            <rFont val="Tahoma"/>
            <family val="2"/>
          </rPr>
          <t>Cem Dener:</t>
        </r>
        <r>
          <rPr>
            <sz val="9"/>
            <color indexed="81"/>
            <rFont val="Tahoma"/>
            <family val="2"/>
          </rPr>
          <t xml:space="preserve">
Complementary doc provided</t>
        </r>
      </text>
    </comment>
    <comment ref="KN334" authorId="0" shapeId="0" xr:uid="{FD83499C-E42E-4092-AB4E-B231EF3D73AC}">
      <text>
        <r>
          <rPr>
            <b/>
            <sz val="9"/>
            <color indexed="81"/>
            <rFont val="Tahoma"/>
            <family val="2"/>
          </rPr>
          <t>Cem Dener:</t>
        </r>
        <r>
          <rPr>
            <sz val="9"/>
            <color indexed="81"/>
            <rFont val="Tahoma"/>
            <family val="2"/>
          </rPr>
          <t xml:space="preserve">
Complementary doc provided</t>
        </r>
      </text>
    </comment>
    <comment ref="LC334" authorId="0" shapeId="0" xr:uid="{D22556D9-C1C4-41A3-8F04-7DA4FF6364C8}">
      <text>
        <r>
          <rPr>
            <b/>
            <sz val="9"/>
            <color indexed="81"/>
            <rFont val="Tahoma"/>
            <family val="2"/>
          </rPr>
          <t>Cem Dener:</t>
        </r>
        <r>
          <rPr>
            <sz val="9"/>
            <color indexed="81"/>
            <rFont val="Tahoma"/>
            <family val="2"/>
          </rPr>
          <t xml:space="preserve">
Complementary doc provided</t>
        </r>
      </text>
    </comment>
    <comment ref="LN334" authorId="0" shapeId="0" xr:uid="{948F9E26-3024-4FFC-915C-08BE7FD6F9A1}">
      <text>
        <r>
          <rPr>
            <b/>
            <sz val="9"/>
            <color indexed="81"/>
            <rFont val="Tahoma"/>
            <family val="2"/>
          </rPr>
          <t>Cem Dener:</t>
        </r>
        <r>
          <rPr>
            <sz val="9"/>
            <color indexed="81"/>
            <rFont val="Tahoma"/>
            <family val="2"/>
          </rPr>
          <t xml:space="preserve">
Complementary doc provided</t>
        </r>
      </text>
    </comment>
    <comment ref="MR334" authorId="0" shapeId="0" xr:uid="{696B9D05-00CC-4E57-91C6-ACFEB7E8A145}">
      <text>
        <r>
          <rPr>
            <b/>
            <sz val="9"/>
            <color indexed="81"/>
            <rFont val="Tahoma"/>
            <family val="2"/>
          </rPr>
          <t>Cem Dener:</t>
        </r>
        <r>
          <rPr>
            <sz val="9"/>
            <color indexed="81"/>
            <rFont val="Tahoma"/>
            <family val="2"/>
          </rPr>
          <t xml:space="preserve">
Complementary doc provided</t>
        </r>
      </text>
    </comment>
    <comment ref="MY334" authorId="0" shapeId="0" xr:uid="{C0778763-B46B-4EDF-BD71-1369F04AD619}">
      <text>
        <r>
          <rPr>
            <b/>
            <sz val="9"/>
            <color indexed="81"/>
            <rFont val="Tahoma"/>
            <family val="2"/>
          </rPr>
          <t>Cem Dener:</t>
        </r>
        <r>
          <rPr>
            <sz val="9"/>
            <color indexed="81"/>
            <rFont val="Tahoma"/>
            <family val="2"/>
          </rPr>
          <t xml:space="preserve">
Complementary doc provided</t>
        </r>
      </text>
    </comment>
    <comment ref="NU334" authorId="0" shapeId="0" xr:uid="{6407B7D3-0A4C-49BD-A099-61D70211F789}">
      <text>
        <r>
          <rPr>
            <b/>
            <sz val="9"/>
            <color indexed="81"/>
            <rFont val="Tahoma"/>
            <family val="2"/>
          </rPr>
          <t>Cem Dener:</t>
        </r>
        <r>
          <rPr>
            <sz val="9"/>
            <color indexed="81"/>
            <rFont val="Tahoma"/>
            <family val="2"/>
          </rPr>
          <t xml:space="preserve">
https://publicservices.gov.mt/en/Documents/Achieving-A-Service-of-Excellence-2021.pdf
https://mita.gov.mt/wp-content/uploads/2023/12/MITA-Strategy-2024-2026.pdf
https://digitalskills.mdia.gov.mt/wp-content/uploads/2023/01/National_eSkills_Strategy_2022_2025.pdf
</t>
        </r>
      </text>
    </comment>
    <comment ref="NZ334" authorId="0" shapeId="0" xr:uid="{43294D8F-D7F5-4A9F-BC8D-30EA32DDA49C}">
      <text>
        <r>
          <rPr>
            <b/>
            <sz val="9"/>
            <color indexed="81"/>
            <rFont val="Tahoma"/>
            <family val="2"/>
          </rPr>
          <t>Cem Dener:</t>
        </r>
        <r>
          <rPr>
            <sz val="9"/>
            <color indexed="81"/>
            <rFont val="Tahoma"/>
            <family val="2"/>
          </rPr>
          <t xml:space="preserve">
https://digitalskills.mdia.gov.mt/</t>
        </r>
      </text>
    </comment>
    <comment ref="OE334" authorId="0" shapeId="0" xr:uid="{7B14268A-F77B-4573-9309-96D8B5402E49}">
      <text>
        <r>
          <rPr>
            <b/>
            <sz val="9"/>
            <color indexed="81"/>
            <rFont val="Tahoma"/>
            <family val="2"/>
          </rPr>
          <t>Cem Dener:</t>
        </r>
        <r>
          <rPr>
            <sz val="9"/>
            <color indexed="81"/>
            <rFont val="Tahoma"/>
            <family val="2"/>
          </rPr>
          <t xml:space="preserve">
Complementary doc provided</t>
        </r>
      </text>
    </comment>
    <comment ref="AY336" authorId="0" shapeId="0" xr:uid="{9F599DE7-2C24-448B-8628-B359E09A6C2B}">
      <text>
        <r>
          <rPr>
            <b/>
            <sz val="9"/>
            <color indexed="81"/>
            <rFont val="Tahoma"/>
            <family val="2"/>
          </rPr>
          <t>Cem Dener:</t>
        </r>
        <r>
          <rPr>
            <sz val="9"/>
            <color indexed="81"/>
            <rFont val="Tahoma"/>
            <family val="2"/>
          </rPr>
          <t xml:space="preserve">
Inacessible link: 
http://rmi-mof.com/</t>
        </r>
      </text>
    </comment>
    <comment ref="BF336" authorId="0" shapeId="0" xr:uid="{EB2151D6-9B84-4702-AA82-0F12225DB10A}">
      <text>
        <r>
          <rPr>
            <b/>
            <sz val="9"/>
            <color indexed="81"/>
            <rFont val="Tahoma"/>
            <family val="2"/>
          </rPr>
          <t>Cem Dener:</t>
        </r>
        <r>
          <rPr>
            <sz val="9"/>
            <color indexed="81"/>
            <rFont val="Tahoma"/>
            <family val="2"/>
          </rPr>
          <t xml:space="preserve">
Transition from 4gov to cloud based BISAN platform is in progress in 2022</t>
        </r>
      </text>
    </comment>
    <comment ref="CM336" authorId="0" shapeId="0" xr:uid="{5B56657F-99AE-49CA-885B-BBB35ED30FFD}">
      <text>
        <r>
          <rPr>
            <b/>
            <sz val="9"/>
            <color indexed="81"/>
            <rFont val="Tahoma"/>
            <family val="2"/>
          </rPr>
          <t>Cem Dener:</t>
        </r>
        <r>
          <rPr>
            <sz val="9"/>
            <color indexed="81"/>
            <rFont val="Tahoma"/>
            <family val="2"/>
          </rPr>
          <t xml:space="preserve">
ASYCUDA in progress in 2024</t>
        </r>
      </text>
    </comment>
    <comment ref="DS339" authorId="0" shapeId="0" xr:uid="{A35080A8-042B-461C-9288-DA5776A1970C}">
      <text>
        <r>
          <rPr>
            <b/>
            <sz val="9"/>
            <color indexed="81"/>
            <rFont val="Tahoma"/>
            <family val="2"/>
          </rPr>
          <t>Cem Dener:</t>
        </r>
        <r>
          <rPr>
            <sz val="9"/>
            <color indexed="81"/>
            <rFont val="Tahoma"/>
            <family val="2"/>
          </rPr>
          <t xml:space="preserve">
https://www.masef.gov.mr/</t>
        </r>
      </text>
    </comment>
    <comment ref="ET339" authorId="0" shapeId="0" xr:uid="{96EBC1BD-45C5-4003-9283-6A815E702E5F}">
      <text>
        <r>
          <rPr>
            <b/>
            <sz val="9"/>
            <color indexed="81"/>
            <rFont val="Tahoma"/>
            <family val="2"/>
          </rPr>
          <t>Cem Dener:</t>
        </r>
        <r>
          <rPr>
            <sz val="9"/>
            <color indexed="81"/>
            <rFont val="Tahoma"/>
            <family val="2"/>
          </rPr>
          <t xml:space="preserve">
In progress</t>
        </r>
      </text>
    </comment>
    <comment ref="FF339" authorId="0" shapeId="0" xr:uid="{9475E6E6-ED40-4442-BD0C-4A1C545C7860}">
      <text>
        <r>
          <rPr>
            <b/>
            <sz val="9"/>
            <color indexed="81"/>
            <rFont val="Tahoma"/>
            <family val="2"/>
          </rPr>
          <t>Cem Dener:</t>
        </r>
        <r>
          <rPr>
            <sz val="9"/>
            <color indexed="81"/>
            <rFont val="Tahoma"/>
            <family val="2"/>
          </rPr>
          <t xml:space="preserve">
https://www.afdb.org/fileadmin/uploads/afdb/Documents/Project-and-Operations/Mauritania_-_Approved_Eco_Reforms___Diversification_Support_Program_PAREDE_I_.pdf  </t>
        </r>
      </text>
    </comment>
    <comment ref="FG339" authorId="0" shapeId="0" xr:uid="{F1EF75C0-12B9-4DF5-8BA1-240A63E95877}">
      <text>
        <r>
          <rPr>
            <b/>
            <sz val="9"/>
            <color indexed="81"/>
            <rFont val="Tahoma"/>
            <family val="2"/>
          </rPr>
          <t>Cem Dener:</t>
        </r>
        <r>
          <rPr>
            <sz val="9"/>
            <color indexed="81"/>
            <rFont val="Tahoma"/>
            <family val="2"/>
          </rPr>
          <t xml:space="preserve">
SIGP implementation status unknown</t>
        </r>
      </text>
    </comment>
    <comment ref="HK339" authorId="0" shapeId="0" xr:uid="{8FBAD5F2-6FFA-4E9D-97D0-F2A61B1F4266}">
      <text>
        <r>
          <rPr>
            <b/>
            <sz val="9"/>
            <color indexed="81"/>
            <rFont val="Tahoma"/>
            <family val="2"/>
          </rPr>
          <t>Cem Dener:</t>
        </r>
        <r>
          <rPr>
            <sz val="9"/>
            <color indexed="81"/>
            <rFont val="Tahoma"/>
            <family val="2"/>
          </rPr>
          <t xml:space="preserve">
Not yet</t>
        </r>
      </text>
    </comment>
    <comment ref="HL339" authorId="0" shapeId="0" xr:uid="{016D2B63-7F27-4779-9A07-2D5BE4FB8C9B}">
      <text>
        <r>
          <rPr>
            <b/>
            <sz val="9"/>
            <color indexed="81"/>
            <rFont val="Tahoma"/>
            <family val="2"/>
          </rPr>
          <t>Cem Dener:</t>
        </r>
        <r>
          <rPr>
            <sz val="9"/>
            <color indexed="81"/>
            <rFont val="Tahoma"/>
            <family val="2"/>
          </rPr>
          <t xml:space="preserve">
2</t>
        </r>
      </text>
    </comment>
    <comment ref="HM339" authorId="0" shapeId="0" xr:uid="{311F9CD6-C3C3-408C-999A-CBE116E8BB87}">
      <text>
        <r>
          <rPr>
            <b/>
            <sz val="9"/>
            <color indexed="81"/>
            <rFont val="Tahoma"/>
            <family val="2"/>
          </rPr>
          <t>Cem Dener:</t>
        </r>
        <r>
          <rPr>
            <sz val="9"/>
            <color indexed="81"/>
            <rFont val="Tahoma"/>
            <family val="2"/>
          </rPr>
          <t xml:space="preserve">
3</t>
        </r>
      </text>
    </comment>
    <comment ref="HN339" authorId="0" shapeId="0" xr:uid="{A18BFE19-94AC-4CB8-BE75-A398B55EA1A3}">
      <text>
        <r>
          <rPr>
            <b/>
            <sz val="9"/>
            <color indexed="81"/>
            <rFont val="Tahoma"/>
            <family val="2"/>
          </rPr>
          <t>Cem Dener:</t>
        </r>
        <r>
          <rPr>
            <sz val="9"/>
            <color indexed="81"/>
            <rFont val="Tahoma"/>
            <family val="2"/>
          </rPr>
          <t xml:space="preserve">
1</t>
        </r>
      </text>
    </comment>
    <comment ref="HU339" authorId="0" shapeId="0" xr:uid="{FBA72929-9932-4E5A-9897-8A8D77E88C89}">
      <text>
        <r>
          <rPr>
            <b/>
            <sz val="9"/>
            <color indexed="81"/>
            <rFont val="Tahoma"/>
            <family val="2"/>
          </rPr>
          <t>Cem Dener:</t>
        </r>
        <r>
          <rPr>
            <sz val="9"/>
            <color indexed="81"/>
            <rFont val="Tahoma"/>
            <family val="2"/>
          </rPr>
          <t xml:space="preserve">
1</t>
        </r>
      </text>
    </comment>
    <comment ref="HV339" authorId="0" shapeId="0" xr:uid="{5A9C2E9B-649A-4A2F-B929-4BE2755EB840}">
      <text>
        <r>
          <rPr>
            <b/>
            <sz val="9"/>
            <color indexed="81"/>
            <rFont val="Tahoma"/>
            <family val="2"/>
          </rPr>
          <t>Cem Dener:</t>
        </r>
        <r>
          <rPr>
            <sz val="9"/>
            <color indexed="81"/>
            <rFont val="Tahoma"/>
            <family val="2"/>
          </rPr>
          <t xml:space="preserve">
1</t>
        </r>
      </text>
    </comment>
    <comment ref="DN342" authorId="0" shapeId="0" xr:uid="{6B91C049-909E-4BC6-835F-68AA2E35A14F}">
      <text>
        <r>
          <rPr>
            <b/>
            <sz val="9"/>
            <color indexed="81"/>
            <rFont val="Tahoma"/>
            <family val="2"/>
          </rPr>
          <t>Cem Dener:</t>
        </r>
        <r>
          <rPr>
            <sz val="9"/>
            <color indexed="81"/>
            <rFont val="Tahoma"/>
            <family val="2"/>
          </rPr>
          <t xml:space="preserve">
The Governance of payroll system operations fall under the mandate of the Treasury department. The ePayslip portal provides  paperless payslip service to Public officers. 
</t>
        </r>
      </text>
    </comment>
    <comment ref="DP342" authorId="0" shapeId="0" xr:uid="{52D54511-0CF9-4E24-950B-998FBECD56C4}">
      <text>
        <r>
          <rPr>
            <b/>
            <sz val="9"/>
            <color indexed="81"/>
            <rFont val="Tahoma"/>
            <family val="2"/>
          </rPr>
          <t>Cem Dener:</t>
        </r>
        <r>
          <rPr>
            <sz val="9"/>
            <color indexed="81"/>
            <rFont val="Tahoma"/>
            <family val="2"/>
          </rPr>
          <t xml:space="preserve">
http://epayslip.govmu.org/epayslip/index.php</t>
        </r>
      </text>
    </comment>
    <comment ref="EC342" authorId="0" shapeId="0" xr:uid="{F6F93C18-DE6E-4657-A3EE-B54A0C548D49}">
      <text>
        <r>
          <rPr>
            <b/>
            <sz val="9"/>
            <color indexed="81"/>
            <rFont val="Tahoma"/>
            <family val="2"/>
          </rPr>
          <t>Cem Dener:</t>
        </r>
        <r>
          <rPr>
            <sz val="9"/>
            <color indexed="81"/>
            <rFont val="Tahoma"/>
            <family val="2"/>
          </rPr>
          <t xml:space="preserve">
For Basic Retirement Pensions</t>
        </r>
      </text>
    </comment>
    <comment ref="GB342" authorId="0" shapeId="0" xr:uid="{273858E6-589A-4447-BC52-9CF76EB0A04C}">
      <text>
        <r>
          <rPr>
            <b/>
            <sz val="9"/>
            <color indexed="81"/>
            <rFont val="Tahoma"/>
            <family val="2"/>
          </rPr>
          <t>Cem Dener:</t>
        </r>
        <r>
          <rPr>
            <sz val="9"/>
            <color indexed="81"/>
            <rFont val="Tahoma"/>
            <family val="2"/>
          </rPr>
          <t xml:space="preserve">
Ministry of Information Technology, Communication and Innovation</t>
        </r>
      </text>
    </comment>
    <comment ref="HS342" authorId="0" shapeId="0" xr:uid="{E7E75CE0-76D6-4C08-B389-D31E113766C8}">
      <text>
        <r>
          <rPr>
            <b/>
            <sz val="9"/>
            <color indexed="81"/>
            <rFont val="Tahoma"/>
            <family val="2"/>
          </rPr>
          <t>Cem Dener:</t>
        </r>
        <r>
          <rPr>
            <sz val="9"/>
            <color indexed="81"/>
            <rFont val="Tahoma"/>
            <family val="2"/>
          </rPr>
          <t xml:space="preserve">
The Mauritius Revenue Authority (MRA) launched a National Single Window (Mauritius Trade link) in 2016. New links are as follows:
http://servicesmns.mu/tradelink.html
http://www.govmu.org/English/News/Pages/International-Customs-Day-2016-MRA-launches-National-Single-Window-and-Taxpayers%E2%80%99-portal.aspx
https://www.mra.mu/download/SingleWindow.pdf</t>
        </r>
      </text>
    </comment>
    <comment ref="LE342" authorId="0" shapeId="0" xr:uid="{36832EB3-1B89-416C-952A-36E7516A2B6A}">
      <text>
        <r>
          <rPr>
            <b/>
            <sz val="9"/>
            <color indexed="81"/>
            <rFont val="Tahoma"/>
            <family val="2"/>
          </rPr>
          <t>Cem Dener:</t>
        </r>
        <r>
          <rPr>
            <sz val="9"/>
            <color indexed="81"/>
            <rFont val="Tahoma"/>
            <family val="2"/>
          </rPr>
          <t xml:space="preserve">
InfoHighway (Government data sharing platform) provides for both data management and data governance through the high level management team for the operationalisation of InfoHighway and MoKloud.</t>
        </r>
      </text>
    </comment>
    <comment ref="NT342" authorId="0" shapeId="0" xr:uid="{48133BFE-0633-479F-9BBB-552070A497A2}">
      <text>
        <r>
          <rPr>
            <b/>
            <sz val="9"/>
            <color indexed="81"/>
            <rFont val="Tahoma"/>
            <family val="2"/>
          </rPr>
          <t>Cem Dener:</t>
        </r>
        <r>
          <rPr>
            <sz val="9"/>
            <color indexed="81"/>
            <rFont val="Tahoma"/>
            <family val="2"/>
          </rPr>
          <t xml:space="preserve">
The Digital Government Transformation Strategy 2018-2022 caters for the National Digital Skills Program and a Digital Industries Academy as announced in the National Budget 2022-2023 is being setup by the Economic Development Board 
https://www.edbmauritius.org/newsroom/invitation-sponsor-courses-under-digital-industries-academy
https://news.edbmauritius.org/2022budget/edb_highlights.pdf</t>
        </r>
      </text>
    </comment>
    <comment ref="AA345" authorId="0" shapeId="0" xr:uid="{ACFD30B9-13FB-4443-87A8-5CE24AD59233}">
      <text>
        <r>
          <rPr>
            <b/>
            <sz val="9"/>
            <color indexed="81"/>
            <rFont val="Tahoma"/>
            <family val="2"/>
          </rPr>
          <t>Cem Dener:</t>
        </r>
        <r>
          <rPr>
            <sz val="9"/>
            <color indexed="81"/>
            <rFont val="Tahoma"/>
            <family val="2"/>
          </rPr>
          <t xml:space="preserve">
In the Second Title of the Agreement relative to ICT planning, it is established how the Institutions will shape their strategic and operational projects in the field of ICT and information security, specifically, in the so-called Portfolio of information and communication technology projects, which includes the technological architecture, its scope, the evaluation criteria, among other aspects</t>
        </r>
      </text>
    </comment>
    <comment ref="AC345" authorId="0" shapeId="0" xr:uid="{B2C60509-146F-458B-8A0D-D4680F0A07F8}">
      <text>
        <r>
          <rPr>
            <b/>
            <sz val="9"/>
            <color indexed="81"/>
            <rFont val="Tahoma"/>
            <family val="2"/>
          </rPr>
          <t>Cem Dener:</t>
        </r>
        <r>
          <rPr>
            <sz val="9"/>
            <color indexed="81"/>
            <rFont val="Tahoma"/>
            <family val="2"/>
          </rPr>
          <t xml:space="preserve">
Currently, the File of Procedures and Services is already being developed.</t>
        </r>
      </text>
    </comment>
    <comment ref="AD345" authorId="0" shapeId="0" xr:uid="{62D17029-D4AB-49AA-9A87-855B21CF5565}">
      <text>
        <r>
          <rPr>
            <b/>
            <sz val="9"/>
            <color indexed="81"/>
            <rFont val="Tahoma"/>
            <family val="2"/>
          </rPr>
          <t>Cem Dener:</t>
        </r>
        <r>
          <rPr>
            <sz val="9"/>
            <color indexed="81"/>
            <rFont val="Tahoma"/>
            <family val="2"/>
          </rPr>
          <t xml:space="preserve">
https://www.dof.gob.mx/nota_detalle.php?codigo=5596610&amp;fecha=13/07/2020</t>
        </r>
      </text>
    </comment>
    <comment ref="AO345" authorId="0" shapeId="0" xr:uid="{5CD2D2A0-FDCB-4F9B-A1BB-D47F9D4B60E3}">
      <text>
        <r>
          <rPr>
            <b/>
            <sz val="9"/>
            <color indexed="81"/>
            <rFont val="Tahoma"/>
            <family val="2"/>
          </rPr>
          <t>Cem Dener:</t>
        </r>
        <r>
          <rPr>
            <sz val="9"/>
            <color indexed="81"/>
            <rFont val="Tahoma"/>
            <family val="2"/>
          </rPr>
          <t xml:space="preserve">
Government Service Bus (GSB) based on an interoperability platform for data exchange.</t>
        </r>
      </text>
    </comment>
    <comment ref="AP345" authorId="0" shapeId="0" xr:uid="{1C08F396-C057-4887-AF41-2724CA6B22A4}">
      <text>
        <r>
          <rPr>
            <b/>
            <sz val="9"/>
            <color indexed="81"/>
            <rFont val="Tahoma"/>
            <family val="2"/>
          </rPr>
          <t>Cem Dener:</t>
        </r>
        <r>
          <rPr>
            <sz val="9"/>
            <color indexed="81"/>
            <rFont val="Tahoma"/>
            <family val="2"/>
          </rPr>
          <t xml:space="preserve">
In the process of implementation. The Government Services Bus is currently being developed. Below is the link of the General guidelines for the operation of the File for Procedures and Services:
https://www.dof.gob.mx/nota_detalle.php?codigo=5596610&amp;fecha=13/07/2020#gsc.tab=0
</t>
        </r>
      </text>
    </comment>
    <comment ref="AV345" authorId="0" shapeId="0" xr:uid="{0C52D102-14E0-4BB5-A1C3-25D6863006DD}">
      <text>
        <r>
          <rPr>
            <b/>
            <sz val="9"/>
            <color indexed="81"/>
            <rFont val="Tahoma"/>
            <family val="2"/>
          </rPr>
          <t>Cem Dener:</t>
        </r>
        <r>
          <rPr>
            <sz val="9"/>
            <color indexed="81"/>
            <rFont val="Tahoma"/>
            <family val="2"/>
          </rPr>
          <t xml:space="preserve">
In the process of implementation. The Government Services Bus is currently being developed. Below is the link of the General guidelines for the operation of the File for Procedures and Services:
https://www.dof.gob.mx/nota_detalle.php?codigo=5596610&amp;fecha=13/07/2020#gsc.tab=0
</t>
        </r>
      </text>
    </comment>
    <comment ref="BG345" authorId="2" shapeId="0" xr:uid="{E0A2E7C0-ED08-419F-9441-08581690493F}">
      <text>
        <r>
          <rPr>
            <b/>
            <sz val="9"/>
            <color indexed="81"/>
            <rFont val="Tahoma"/>
            <family val="2"/>
          </rPr>
          <t>Gustavo Alonso Zanabria Gainza:</t>
        </r>
        <r>
          <rPr>
            <sz val="9"/>
            <color indexed="81"/>
            <rFont val="Tahoma"/>
            <family val="2"/>
          </rPr>
          <t xml:space="preserve">
Source: https://www.gob.mx/cms/uploads/attachment/file/191017/510_MP_Direccion_General_de_Programacion_Presupuesto_y_Finanzas_2.pdf</t>
        </r>
      </text>
    </comment>
    <comment ref="BH345" authorId="2" shapeId="0" xr:uid="{378D5441-3E4F-4235-8F99-F34600EB61E2}">
      <text>
        <r>
          <rPr>
            <sz val="11"/>
            <color theme="1"/>
            <rFont val="Aptos Narrow"/>
            <family val="2"/>
            <scheme val="minor"/>
          </rPr>
          <t>Gustavo Alonso Zanabria Gainza:
Source: Page 7
 https://www.finanzaspublicas.hacienda.gob.mx/work/models/Finanzas_Publicas/docs/ori/Espanol/SDG/Mexico_SDG_Bond_Allocation_and_Impact_Report_2021_Annexes.pdf</t>
        </r>
      </text>
    </comment>
    <comment ref="BI345" authorId="2" shapeId="0" xr:uid="{A788F740-8DFC-4FA9-998B-C4F48DF42139}">
      <text>
        <r>
          <rPr>
            <sz val="11"/>
            <color theme="1"/>
            <rFont val="Aptos Narrow"/>
            <family val="2"/>
            <scheme val="minor"/>
          </rPr>
          <t>Gustavo Alonso Zanabria Gainza:
Source: Page 14
https://www2.congreso.gob.pe/sicr/cendocbib/con4_uibd.nsf/E597D3AE66E4D838052580B5005B14B6/$FILE/baillhel.pdf</t>
        </r>
      </text>
    </comment>
    <comment ref="DC345" authorId="2" shapeId="0" xr:uid="{EE3EF0CD-8704-424D-89D0-B839932FD3AE}">
      <text>
        <r>
          <rPr>
            <b/>
            <sz val="9"/>
            <color indexed="81"/>
            <rFont val="Tahoma"/>
            <family val="2"/>
          </rPr>
          <t>Gustavo Alonso Zanabria Gainza:</t>
        </r>
        <r>
          <rPr>
            <sz val="9"/>
            <color indexed="81"/>
            <rFont val="Tahoma"/>
            <family val="2"/>
          </rPr>
          <t xml:space="preserve">
Page 3. There is only a transfer of information to other public institutions
https://www.gob.mx/cms/uploads/attachment/file/662767/AVISO_DE_PRIVACIDAD_INTEGRAL_RUSP.pdf</t>
        </r>
      </text>
    </comment>
    <comment ref="DD345" authorId="2" shapeId="0" xr:uid="{97A6E983-0004-480A-8E27-C4AD5433C13A}">
      <text>
        <r>
          <rPr>
            <b/>
            <sz val="9"/>
            <color indexed="81"/>
            <rFont val="Tahoma"/>
            <family val="2"/>
          </rPr>
          <t>Gustavo Alonso Zanabria Gainza:</t>
        </r>
        <r>
          <rPr>
            <sz val="9"/>
            <color indexed="81"/>
            <rFont val="Tahoma"/>
            <family val="2"/>
          </rPr>
          <t xml:space="preserve">
Page 1. It includes Tax ID. 
https://www.gob.mx/cms/uploads/attachment/file/662767/AVISO_DE_PRIVACIDAD_INTEGRAL_RUSP.pdf</t>
        </r>
      </text>
    </comment>
    <comment ref="DT345" authorId="2" shapeId="0" xr:uid="{CEB3569E-2C0F-458E-8586-900F9ACA2BB8}">
      <text>
        <r>
          <rPr>
            <b/>
            <sz val="9"/>
            <color indexed="81"/>
            <rFont val="Tahoma"/>
            <family val="2"/>
          </rPr>
          <t>Gustavo Alonso Zanabria Gainza:</t>
        </r>
        <r>
          <rPr>
            <sz val="9"/>
            <color indexed="81"/>
            <rFont val="Tahoma"/>
            <family val="2"/>
          </rPr>
          <t xml:space="preserve">
Source: https://www.google.com/search?q=Comisi%C3%B3n+Nacional+del+Sistema+de+Ahorro+para+el+Retiro+cuando+fue+creado&amp;rlz=1C1GCEB_enUS893US893&amp;oq=Comisi%C3%B3n+Nacional+del+Sistema+de+Ahorro+para+el+Retiro+cuando+fue+creado&amp;aqs=chrome..69i57.5032j0j7&amp;sourceid=chrome&amp;ie=UTF-8</t>
        </r>
      </text>
    </comment>
    <comment ref="DW345" authorId="2" shapeId="0" xr:uid="{95E6C91C-E56D-4484-AE13-B9457D412834}">
      <text>
        <r>
          <rPr>
            <b/>
            <sz val="9"/>
            <color indexed="81"/>
            <rFont val="Tahoma"/>
            <family val="2"/>
          </rPr>
          <t>Gustavo Alonso Zanabria Gainza:</t>
        </r>
        <r>
          <rPr>
            <sz val="9"/>
            <color indexed="81"/>
            <rFont val="Tahoma"/>
            <family val="2"/>
          </rPr>
          <t xml:space="preserve">
Source: https://www.google.com/search?q=Sistema+de+Ahorro+para+el+Retiro+%28SAR%29+cuando+fue+creado&amp;rlz=1C1GCEB_enUS893US893&amp;sxsrf=APq-WBuJAtZ7J9ejP2Piq3tVYvpAL-S-sw%3A1650406665634&amp;ei=CTVfYrKwJp2GytMPvt2X2A0&amp;ved=0ahUKEwjy2Kj4k6H3AhUdg3IEHb7uBdsQ4dUDCA4&amp;uact=5&amp;oq=Sistema+de+Ahorro+para+el+Retiro+%28SAR%29+cuando+fue+creado&amp;gs_lcp=Cgdnd3Mtd2l6EANKBAhBGABKBAhGGABQAFgAYABoAHAAeACAAQCIAQCSAQCYAQA&amp;sclient=gws-wiz</t>
        </r>
      </text>
    </comment>
    <comment ref="DX345" authorId="2" shapeId="0" xr:uid="{431163F4-90F7-483D-BEFD-038FF34EBA09}">
      <text>
        <r>
          <rPr>
            <b/>
            <sz val="9"/>
            <color indexed="81"/>
            <rFont val="Tahoma"/>
            <family val="2"/>
          </rPr>
          <t>Gustavo Alonso Zanabria Gainza:</t>
        </r>
        <r>
          <rPr>
            <sz val="9"/>
            <color indexed="81"/>
            <rFont val="Tahoma"/>
            <family val="2"/>
          </rPr>
          <t xml:space="preserve">
Source: https://revistas.juridicas.unam.mx/index.php/derecho-comparado/article/view/3040/3302</t>
        </r>
      </text>
    </comment>
    <comment ref="EA345" authorId="2" shapeId="0" xr:uid="{73A0E664-A690-4C75-A5A0-09DB094C4DB9}">
      <text>
        <r>
          <rPr>
            <b/>
            <sz val="9"/>
            <color indexed="81"/>
            <rFont val="Tahoma"/>
            <family val="2"/>
          </rPr>
          <t>Gustavo Alonso Zanabria Gainza:</t>
        </r>
        <r>
          <rPr>
            <sz val="9"/>
            <color indexed="81"/>
            <rFont val="Tahoma"/>
            <family val="2"/>
          </rPr>
          <t xml:space="preserve">
Source: https://www.google.com/search?q=Clave+%C3%9Anica+del+Registro+de+Poblaci%C3%B3n%2C+CURP&amp;rlz=
They use CURP
1C1GCEB_enUS893US893&amp;oq=Clave+%C3%9Anica+del+Registro+de+Poblaci%C3%B3n%2C+CURP&amp;aqs=chrome..69i57j0i22i30l7.369j0j7&amp;sourceid=chrome&amp;ie=UTF-8</t>
        </r>
      </text>
    </comment>
    <comment ref="EO345" authorId="2" shapeId="0" xr:uid="{50C1AD54-D786-4C35-BEFB-402BFD2A05E1}">
      <text>
        <r>
          <rPr>
            <b/>
            <sz val="9"/>
            <color indexed="81"/>
            <rFont val="Tahoma"/>
            <family val="2"/>
          </rPr>
          <t>Gustavo Alonso Zanabria Gainza:</t>
        </r>
        <r>
          <rPr>
            <sz val="9"/>
            <color indexed="81"/>
            <rFont val="Tahoma"/>
            <family val="2"/>
          </rPr>
          <t xml:space="preserve">
Source: https://www.contratacionesabiertas.mx/</t>
        </r>
      </text>
    </comment>
    <comment ref="EP345" authorId="2" shapeId="0" xr:uid="{18E18752-9897-4D35-8AF5-2DD31FCAFFA7}">
      <text>
        <r>
          <rPr>
            <b/>
            <sz val="9"/>
            <color indexed="81"/>
            <rFont val="Tahoma"/>
            <family val="2"/>
          </rPr>
          <t>Gustavo Alonso Zanabria Gainza:</t>
        </r>
        <r>
          <rPr>
            <sz val="9"/>
            <color indexed="81"/>
            <rFont val="Tahoma"/>
            <family val="2"/>
          </rPr>
          <t xml:space="preserve">
Source:
Page 13
https://www.oecd.org/gov/contratacion-publica/informe-seguimiento-sobre-reforma-CompraNet-Mexico.pdf</t>
        </r>
      </text>
    </comment>
    <comment ref="FO345" authorId="0" shapeId="0" xr:uid="{DD0C49FA-89EF-4C16-9787-5C861F9AA78E}">
      <text>
        <r>
          <rPr>
            <b/>
            <sz val="9"/>
            <color indexed="81"/>
            <rFont val="Tahoma"/>
            <family val="2"/>
          </rPr>
          <t>Cem Dener:</t>
        </r>
        <r>
          <rPr>
            <sz val="9"/>
            <color indexed="81"/>
            <rFont val="Tahoma"/>
            <family val="2"/>
          </rPr>
          <t xml:space="preserve">
1) https://dof.gob.mx/nota_detalle.php?codigo=5628886&amp;fecha=06/09/2021  
2) https://www.dof.gob.mx/nota_detalle.php?codigo=5579141&amp;fecha=19/11/2019  
3) https://dof.gob.mx/nota_detalle.php?codigo=5628885&amp;fecha=06/09/2021</t>
        </r>
      </text>
    </comment>
    <comment ref="GQ345" authorId="0" shapeId="0" xr:uid="{9E153D94-7660-47A4-A7CA-E81CEB336DF4}">
      <text>
        <r>
          <rPr>
            <b/>
            <sz val="9"/>
            <color indexed="81"/>
            <rFont val="Tahoma"/>
            <family val="2"/>
          </rPr>
          <t>Cem Dener:</t>
        </r>
        <r>
          <rPr>
            <sz val="9"/>
            <color indexed="81"/>
            <rFont val="Tahoma"/>
            <family val="2"/>
          </rPr>
          <t xml:space="preserve">
https://www.participa.gob.mx/#mecanismos </t>
        </r>
      </text>
    </comment>
    <comment ref="JY345" authorId="0" shapeId="0" xr:uid="{B2863C54-25AA-446E-8CA8-D15EA6DD1312}">
      <text>
        <r>
          <rPr>
            <b/>
            <sz val="9"/>
            <color indexed="81"/>
            <rFont val="Tahoma"/>
            <family val="2"/>
          </rPr>
          <t>Cem Dener:</t>
        </r>
        <r>
          <rPr>
            <sz val="9"/>
            <color indexed="81"/>
            <rFont val="Tahoma"/>
            <family val="2"/>
          </rPr>
          <t xml:space="preserve">
1) https://www.gob.mx/tramites/ficha/atencion-a-la-ciudadania/PRESIDENCIA77
2) https://www.gob.mx/accesibilidad</t>
        </r>
      </text>
    </comment>
    <comment ref="KZ345" authorId="0" shapeId="0" xr:uid="{A327C69B-DCC8-4E9A-86F9-6656D7761C63}">
      <text>
        <r>
          <rPr>
            <b/>
            <sz val="9"/>
            <color indexed="81"/>
            <rFont val="Tahoma"/>
            <family val="2"/>
          </rPr>
          <t>Cem Dener:</t>
        </r>
        <r>
          <rPr>
            <sz val="9"/>
            <color indexed="81"/>
            <rFont val="Tahoma"/>
            <family val="2"/>
          </rPr>
          <t xml:space="preserve">
Secretariat of Finance and Public Credit is responsible of the reports on the financial progress of the main budget programs. These reports are issued quarterly in general and specifically topics.</t>
        </r>
      </text>
    </comment>
    <comment ref="LN345" authorId="0" shapeId="0" xr:uid="{632931E7-22FE-4920-ADEC-600AA637242F}">
      <text>
        <r>
          <rPr>
            <b/>
            <sz val="9"/>
            <color indexed="81"/>
            <rFont val="Tahoma"/>
            <family val="2"/>
          </rPr>
          <t>Cem Dener:</t>
        </r>
        <r>
          <rPr>
            <sz val="9"/>
            <color indexed="81"/>
            <rFont val="Tahoma"/>
            <family val="2"/>
          </rPr>
          <t xml:space="preserve">
1) https://dof.gob.mx/nota_detalle.php?codigo=5628885&amp;fecha=06/09/2021  2) https://www.gob.mx/proyectosyprogramasprioritarios</t>
        </r>
      </text>
    </comment>
    <comment ref="LQ345" authorId="0" shapeId="0" xr:uid="{5BFFACC9-3EE3-4EAB-9900-DFC3785EA9FC}">
      <text>
        <r>
          <rPr>
            <b/>
            <sz val="9"/>
            <color indexed="81"/>
            <rFont val="Tahoma"/>
            <family val="2"/>
          </rPr>
          <t>Cem Dener:</t>
        </r>
        <r>
          <rPr>
            <sz val="9"/>
            <color indexed="81"/>
            <rFont val="Tahoma"/>
            <family val="2"/>
          </rPr>
          <t xml:space="preserve">
National Digital Strategy 2021-2024</t>
        </r>
      </text>
    </comment>
    <comment ref="ME345" authorId="0" shapeId="0" xr:uid="{4520C8E5-E58D-435E-88D3-BD8F511A43DC}">
      <text>
        <r>
          <rPr>
            <b/>
            <sz val="9"/>
            <color indexed="81"/>
            <rFont val="Tahoma"/>
            <family val="2"/>
          </rPr>
          <t>Cem Dener:</t>
        </r>
        <r>
          <rPr>
            <sz val="9"/>
            <color indexed="81"/>
            <rFont val="Tahoma"/>
            <family val="2"/>
          </rPr>
          <t xml:space="preserve">
https://www.infocdmx.org.mx/</t>
        </r>
      </text>
    </comment>
    <comment ref="MM345" authorId="0" shapeId="0" xr:uid="{B5511179-2834-412D-8456-572F570D34F7}">
      <text>
        <r>
          <rPr>
            <b/>
            <sz val="9"/>
            <color indexed="81"/>
            <rFont val="Tahoma"/>
            <family val="2"/>
          </rPr>
          <t>Cem Dener:</t>
        </r>
        <r>
          <rPr>
            <sz val="9"/>
            <color indexed="81"/>
            <rFont val="Tahoma"/>
            <family val="2"/>
          </rPr>
          <t xml:space="preserve">
http://inicio.ifai.org.mx/English/1%20Data%20Protection%20Law.pdf  </t>
        </r>
      </text>
    </comment>
    <comment ref="MU345" authorId="0" shapeId="0" xr:uid="{16A5B5CA-B517-43C3-B760-B8A52A707697}">
      <text>
        <r>
          <rPr>
            <b/>
            <sz val="9"/>
            <color indexed="81"/>
            <rFont val="Tahoma"/>
            <family val="2"/>
          </rPr>
          <t>Cem Dener:</t>
        </r>
        <r>
          <rPr>
            <sz val="9"/>
            <color indexed="81"/>
            <rFont val="Tahoma"/>
            <family val="2"/>
          </rPr>
          <t xml:space="preserve">
http://inicio.ifai.org.mx/  </t>
        </r>
      </text>
    </comment>
    <comment ref="NU345" authorId="0" shapeId="0" xr:uid="{421503AE-A8DD-4072-9E2D-A61748686E33}">
      <text>
        <r>
          <rPr>
            <b/>
            <sz val="9"/>
            <color indexed="81"/>
            <rFont val="Tahoma"/>
            <family val="2"/>
          </rPr>
          <t>Cem Dener:</t>
        </r>
        <r>
          <rPr>
            <sz val="9"/>
            <color indexed="81"/>
            <rFont val="Tahoma"/>
            <family val="2"/>
          </rPr>
          <t xml:space="preserve">
https://repositorio.enap.gov.br/bitstream/1/2886/6/2017.07.04%20-%20Peer%20Review%20OCDE%20-%20Mexico%20Digital-mexicos%20egovernment%20streategy%20-%20Mexican%20Peer.pdf</t>
        </r>
      </text>
    </comment>
    <comment ref="OS345" authorId="0" shapeId="0" xr:uid="{CAA6731D-52F3-41D4-BD4E-75AA3B7A1307}">
      <text>
        <r>
          <rPr>
            <b/>
            <sz val="9"/>
            <color indexed="81"/>
            <rFont val="Tahoma"/>
            <family val="2"/>
          </rPr>
          <t>Cem Dener:</t>
        </r>
        <r>
          <rPr>
            <sz val="9"/>
            <color indexed="81"/>
            <rFont val="Tahoma"/>
            <family val="2"/>
          </rPr>
          <t xml:space="preserve">
https://www.gob.mx/mexicodigital</t>
        </r>
      </text>
    </comment>
    <comment ref="PC345" authorId="0" shapeId="0" xr:uid="{B2005C5F-3034-43EC-A18B-6D3EF3801E03}">
      <text>
        <r>
          <rPr>
            <b/>
            <sz val="9"/>
            <color indexed="81"/>
            <rFont val="Tahoma"/>
            <family val="2"/>
          </rPr>
          <t>Cem Dener:</t>
        </r>
        <r>
          <rPr>
            <sz val="9"/>
            <color indexed="81"/>
            <rFont val="Tahoma"/>
            <family val="2"/>
          </rPr>
          <t xml:space="preserve">
https://www.gob.mx/mexicodigital</t>
        </r>
      </text>
    </comment>
    <comment ref="FM346" authorId="0" shapeId="0" xr:uid="{6941E258-7370-4A77-B4C2-59952305EF13}">
      <text>
        <r>
          <rPr>
            <b/>
            <sz val="9"/>
            <color indexed="81"/>
            <rFont val="Tahoma"/>
            <family val="2"/>
          </rPr>
          <t>Cem Dener:</t>
        </r>
        <r>
          <rPr>
            <sz val="9"/>
            <color indexed="81"/>
            <rFont val="Tahoma"/>
            <family val="2"/>
          </rPr>
          <t xml:space="preserve">
https://drive.google.com/file/d/13BBR46Dy4YqElrkLOaZU_FNLPsZc4ULV/view?usp=sharing</t>
        </r>
      </text>
    </comment>
    <comment ref="CN348" authorId="0" shapeId="0" xr:uid="{15930BB8-5298-4AAF-A47B-AC4183E0284F}">
      <text>
        <r>
          <rPr>
            <b/>
            <sz val="9"/>
            <color indexed="81"/>
            <rFont val="Tahoma"/>
            <family val="2"/>
          </rPr>
          <t>Cem Dener:</t>
        </r>
        <r>
          <rPr>
            <sz val="9"/>
            <color indexed="81"/>
            <rFont val="Tahoma"/>
            <family val="2"/>
          </rPr>
          <t xml:space="preserve">
Only available locally </t>
        </r>
      </text>
    </comment>
    <comment ref="DY348" authorId="0" shapeId="0" xr:uid="{EAED410A-7FE9-4010-AC63-111F00C81CA7}">
      <text>
        <r>
          <rPr>
            <b/>
            <sz val="9"/>
            <color indexed="81"/>
            <rFont val="Tahoma"/>
            <family val="2"/>
          </rPr>
          <t>Cem Dener:</t>
        </r>
        <r>
          <rPr>
            <sz val="9"/>
            <color indexed="81"/>
            <rFont val="Tahoma"/>
            <family val="2"/>
          </rPr>
          <t xml:space="preserve">
Based on FoxPro</t>
        </r>
      </text>
    </comment>
    <comment ref="S351" authorId="0" shapeId="0" xr:uid="{3DB677F3-BC9C-4655-AE5C-1BEF6DBF34E4}">
      <text>
        <r>
          <rPr>
            <b/>
            <sz val="9"/>
            <color indexed="81"/>
            <rFont val="Tahoma"/>
            <family val="2"/>
          </rPr>
          <t>Cem Dener:</t>
        </r>
        <r>
          <rPr>
            <sz val="9"/>
            <color indexed="81"/>
            <rFont val="Tahoma"/>
            <family val="2"/>
          </rPr>
          <t xml:space="preserve">
GEA is in the process of  development. Not yet available</t>
        </r>
      </text>
    </comment>
    <comment ref="CX351" authorId="0" shapeId="0" xr:uid="{C446CDC0-8967-4EA0-9F2E-FA1FB2B4E66B}">
      <text>
        <r>
          <rPr>
            <b/>
            <sz val="9"/>
            <color indexed="81"/>
            <rFont val="Tahoma"/>
            <family val="2"/>
          </rPr>
          <t>Cem Dener:</t>
        </r>
        <r>
          <rPr>
            <sz val="9"/>
            <color indexed="81"/>
            <rFont val="Tahoma"/>
            <family val="2"/>
          </rPr>
          <t xml:space="preserve">
IS is in the process of development</t>
        </r>
      </text>
    </comment>
    <comment ref="DV351" authorId="0" shapeId="0" xr:uid="{E033623F-9345-4DA8-830A-DD896041E02A}">
      <text>
        <r>
          <rPr>
            <b/>
            <sz val="9"/>
            <color indexed="81"/>
            <rFont val="Tahoma"/>
            <family val="2"/>
          </rPr>
          <t>Cem Dener:</t>
        </r>
        <r>
          <rPr>
            <sz val="9"/>
            <color indexed="81"/>
            <rFont val="Tahoma"/>
            <family val="2"/>
          </rPr>
          <t xml:space="preserve">
https://siaaa.gov.md/ </t>
        </r>
      </text>
    </comment>
    <comment ref="FX351" authorId="0" shapeId="0" xr:uid="{3491E832-B2C1-4970-B43A-C08DD2A6A5E3}">
      <text>
        <r>
          <rPr>
            <b/>
            <sz val="9"/>
            <color indexed="81"/>
            <rFont val="Tahoma"/>
            <family val="2"/>
          </rPr>
          <t>Cem Dener:</t>
        </r>
        <r>
          <rPr>
            <sz val="9"/>
            <color indexed="81"/>
            <rFont val="Tahoma"/>
            <family val="2"/>
          </rPr>
          <t xml:space="preserve">
There is a concept, which is in the process of drafting.
Also,
http://oficial.md/social/un-nou-pas-spre-digitalizarea-tarii-vicepremier-acesta-va-fi-un-document-de-referinta-in-dezvoltarea-digitala-a-tarii-noastre</t>
        </r>
      </text>
    </comment>
    <comment ref="GB351" authorId="0" shapeId="0" xr:uid="{7FFF2E45-AEF2-4F01-A019-A2D70D1E5689}">
      <text>
        <r>
          <rPr>
            <b/>
            <sz val="9"/>
            <color indexed="81"/>
            <rFont val="Tahoma"/>
            <family val="2"/>
          </rPr>
          <t>Cem Dener:</t>
        </r>
        <r>
          <rPr>
            <sz val="9"/>
            <color indexed="81"/>
            <rFont val="Tahoma"/>
            <family val="2"/>
          </rPr>
          <t xml:space="preserve">
e-Governance Agency</t>
        </r>
      </text>
    </comment>
    <comment ref="LF351" authorId="0" shapeId="0" xr:uid="{67E5995E-F3E9-4070-A5E0-A475DF75D018}">
      <text>
        <r>
          <rPr>
            <b/>
            <sz val="9"/>
            <color indexed="81"/>
            <rFont val="Tahoma"/>
            <family val="2"/>
          </rPr>
          <t>Cem Dener:</t>
        </r>
        <r>
          <rPr>
            <sz val="9"/>
            <color indexed="81"/>
            <rFont val="Tahoma"/>
            <family val="2"/>
          </rPr>
          <t xml:space="preserve">
cancelaria.gov.md</t>
        </r>
      </text>
    </comment>
    <comment ref="LP351" authorId="0" shapeId="0" xr:uid="{6D190A65-57D9-4C8E-A751-C9A727D1C9FE}">
      <text>
        <r>
          <rPr>
            <b/>
            <sz val="9"/>
            <color indexed="81"/>
            <rFont val="Tahoma"/>
            <family val="2"/>
          </rPr>
          <t>Cem Dener:</t>
        </r>
        <r>
          <rPr>
            <sz val="9"/>
            <color indexed="81"/>
            <rFont val="Tahoma"/>
            <family val="2"/>
          </rPr>
          <t xml:space="preserve">
There is a concept developed which will be publicly available in May 2022.
http://oficial.md/social/un-nou-pas-spre-digitalizarea-tarii-vicepremier-acesta-va-fi-un-document-de-referinta-in-dezvoltarea-digitala-a-tarii-noastre</t>
        </r>
      </text>
    </comment>
    <comment ref="LV351" authorId="0" shapeId="0" xr:uid="{81581AFB-C851-459A-B739-980CA20F891A}">
      <text>
        <r>
          <rPr>
            <b/>
            <sz val="9"/>
            <color indexed="81"/>
            <rFont val="Tahoma"/>
            <family val="2"/>
          </rPr>
          <t>Cem Dener:</t>
        </r>
        <r>
          <rPr>
            <sz val="9"/>
            <color indexed="81"/>
            <rFont val="Tahoma"/>
            <family val="2"/>
          </rPr>
          <t xml:space="preserve">
The concept is in the process of development</t>
        </r>
      </text>
    </comment>
    <comment ref="NU351" authorId="0" shapeId="0" xr:uid="{B40C685D-CC42-48B4-8622-E8321BDC846E}">
      <text>
        <r>
          <rPr>
            <b/>
            <sz val="9"/>
            <color indexed="81"/>
            <rFont val="Tahoma"/>
            <family val="2"/>
          </rPr>
          <t>Cem Dener:</t>
        </r>
        <r>
          <rPr>
            <sz val="9"/>
            <color indexed="81"/>
            <rFont val="Tahoma"/>
            <family val="2"/>
          </rPr>
          <t xml:space="preserve">
A draft of the Strategy is in the process of elaboration</t>
        </r>
      </text>
    </comment>
    <comment ref="NZ351" authorId="0" shapeId="0" xr:uid="{FA7CF65C-2F94-4ED9-BD64-F7DF437E5D14}">
      <text>
        <r>
          <rPr>
            <b/>
            <sz val="9"/>
            <color indexed="81"/>
            <rFont val="Tahoma"/>
            <family val="2"/>
          </rPr>
          <t>Cem Dener:</t>
        </r>
        <r>
          <rPr>
            <sz val="9"/>
            <color indexed="81"/>
            <rFont val="Tahoma"/>
            <family val="2"/>
          </rPr>
          <t xml:space="preserve">
https://www.aap.gov.md/</t>
        </r>
      </text>
    </comment>
    <comment ref="S352" authorId="0" shapeId="0" xr:uid="{C3BD3CCB-FA91-460C-9EFA-4B046F5F2662}">
      <text>
        <r>
          <rPr>
            <b/>
            <sz val="9"/>
            <color indexed="81"/>
            <rFont val="Tahoma"/>
            <family val="2"/>
          </rPr>
          <t>Cem Dener:</t>
        </r>
        <r>
          <rPr>
            <sz val="9"/>
            <color indexed="81"/>
            <rFont val="Tahoma"/>
            <family val="2"/>
          </rPr>
          <t xml:space="preserve">
https://mud.egov.md/</t>
        </r>
      </text>
    </comment>
    <comment ref="KZ352" authorId="0" shapeId="0" xr:uid="{F93A22E3-0D71-48EF-B1B9-9F3FA97CA2D2}">
      <text>
        <r>
          <rPr>
            <b/>
            <sz val="9"/>
            <color indexed="81"/>
            <rFont val="Tahoma"/>
            <family val="2"/>
          </rPr>
          <t>Cem Dener:</t>
        </r>
        <r>
          <rPr>
            <sz val="9"/>
            <color indexed="81"/>
            <rFont val="Tahoma"/>
            <family val="2"/>
          </rPr>
          <t xml:space="preserve">
Department of smart investments in digital governance</t>
        </r>
      </text>
    </comment>
    <comment ref="NX354" authorId="0" shapeId="0" xr:uid="{BE19980A-EC74-41CB-9B50-6FFC7F24BFEC}">
      <text>
        <r>
          <rPr>
            <b/>
            <sz val="9"/>
            <color indexed="81"/>
            <rFont val="Tahoma"/>
            <family val="2"/>
          </rPr>
          <t>Cem Dener:</t>
        </r>
        <r>
          <rPr>
            <sz val="9"/>
            <color indexed="81"/>
            <rFont val="Tahoma"/>
            <family val="2"/>
          </rPr>
          <t xml:space="preserve">
1</t>
        </r>
      </text>
    </comment>
    <comment ref="NY354" authorId="0" shapeId="0" xr:uid="{0D7DA081-0784-46F6-B2B6-B45873F31D52}">
      <text>
        <r>
          <rPr>
            <b/>
            <sz val="9"/>
            <color indexed="81"/>
            <rFont val="Tahoma"/>
            <family val="2"/>
          </rPr>
          <t>Cem Dener:</t>
        </r>
        <r>
          <rPr>
            <sz val="9"/>
            <color indexed="81"/>
            <rFont val="Tahoma"/>
            <family val="2"/>
          </rPr>
          <t xml:space="preserve">
1</t>
        </r>
      </text>
    </comment>
    <comment ref="NZ354" authorId="0" shapeId="0" xr:uid="{A72A5D6A-F1A2-4250-91B6-8BD7B023039F}">
      <text>
        <r>
          <rPr>
            <b/>
            <sz val="9"/>
            <color indexed="81"/>
            <rFont val="Tahoma"/>
            <family val="2"/>
          </rPr>
          <t>Cem Dener:</t>
        </r>
        <r>
          <rPr>
            <sz val="9"/>
            <color indexed="81"/>
            <rFont val="Tahoma"/>
            <family val="2"/>
          </rPr>
          <t xml:space="preserve">
https://extendedmonaco.com/en/projects/</t>
        </r>
      </text>
    </comment>
    <comment ref="F357" authorId="0" shapeId="0" xr:uid="{C6E49038-BE47-46D1-AE38-5C4A1D7C80C3}">
      <text>
        <r>
          <rPr>
            <b/>
            <sz val="9"/>
            <color indexed="81"/>
            <rFont val="Tahoma"/>
            <family val="2"/>
          </rPr>
          <t>Cem Dener:</t>
        </r>
        <r>
          <rPr>
            <sz val="9"/>
            <color indexed="81"/>
            <rFont val="Tahoma"/>
            <family val="2"/>
          </rPr>
          <t xml:space="preserve">
http://vcenter.cloud.gov.mn/ ?</t>
        </r>
      </text>
    </comment>
    <comment ref="S357" authorId="0" shapeId="0" xr:uid="{A8AD2D4E-5FA7-4781-AF5B-C3B0E18AF130}">
      <text>
        <r>
          <rPr>
            <b/>
            <sz val="9"/>
            <color indexed="81"/>
            <rFont val="Tahoma"/>
            <family val="2"/>
          </rPr>
          <t>Cem Dener:</t>
        </r>
        <r>
          <rPr>
            <sz val="9"/>
            <color indexed="81"/>
            <rFont val="Tahoma"/>
            <family val="2"/>
          </rPr>
          <t xml:space="preserve">
Not highly relevant &gt; 
https://legalinfo.mn/mn/detail?lawId=16390263044601 </t>
        </r>
      </text>
    </comment>
    <comment ref="AD357" authorId="0" shapeId="0" xr:uid="{7EFB5F71-A59D-4FCA-9654-AA43B53C9223}">
      <text>
        <r>
          <rPr>
            <b/>
            <sz val="9"/>
            <color indexed="81"/>
            <rFont val="Tahoma"/>
            <family val="2"/>
          </rPr>
          <t>Cem Dener:</t>
        </r>
        <r>
          <rPr>
            <sz val="9"/>
            <color indexed="81"/>
            <rFont val="Tahoma"/>
            <family val="2"/>
          </rPr>
          <t xml:space="preserve">
https://legalinfo.mn/mn/detail?lawId=16390263044601</t>
        </r>
      </text>
    </comment>
    <comment ref="DV357" authorId="0" shapeId="0" xr:uid="{D29B09D5-DF57-486B-8EF0-2AFE4E162233}">
      <text>
        <r>
          <rPr>
            <b/>
            <sz val="9"/>
            <color indexed="81"/>
            <rFont val="Tahoma"/>
            <family val="2"/>
          </rPr>
          <t>Cem Dener:</t>
        </r>
        <r>
          <rPr>
            <sz val="9"/>
            <color indexed="81"/>
            <rFont val="Tahoma"/>
            <family val="2"/>
          </rPr>
          <t xml:space="preserve">
for citizens 
app.ndaatgal.mn/onlineshim/ - for org ndaatgal - app</t>
        </r>
      </text>
    </comment>
    <comment ref="GB357" authorId="0" shapeId="0" xr:uid="{B386658E-5F3F-46C5-A291-281CE12D0CF2}">
      <text>
        <r>
          <rPr>
            <b/>
            <sz val="9"/>
            <color indexed="81"/>
            <rFont val="Tahoma"/>
            <family val="2"/>
          </rPr>
          <t>Cem Dener:</t>
        </r>
        <r>
          <rPr>
            <sz val="9"/>
            <color indexed="81"/>
            <rFont val="Tahoma"/>
            <family val="2"/>
          </rPr>
          <t xml:space="preserve">
Ministry of Education and Science</t>
        </r>
      </text>
    </comment>
    <comment ref="KV357" authorId="0" shapeId="0" xr:uid="{6E6E0780-D9E4-44FB-923C-F13B61404394}">
      <text>
        <r>
          <rPr>
            <b/>
            <sz val="9"/>
            <color indexed="81"/>
            <rFont val="Tahoma"/>
            <family val="2"/>
          </rPr>
          <t>Cem Dener:</t>
        </r>
        <r>
          <rPr>
            <sz val="9"/>
            <color indexed="81"/>
            <rFont val="Tahoma"/>
            <family val="2"/>
          </rPr>
          <t xml:space="preserve">
eMongolia Academy-, National Data Center</t>
        </r>
      </text>
    </comment>
    <comment ref="LC357" authorId="0" shapeId="0" xr:uid="{C3793CF5-A812-4404-81DE-EE42D7C889CC}">
      <text>
        <r>
          <rPr>
            <b/>
            <sz val="9"/>
            <color indexed="81"/>
            <rFont val="Tahoma"/>
            <family val="2"/>
          </rPr>
          <t>Cem Dener:</t>
        </r>
        <r>
          <rPr>
            <sz val="9"/>
            <color indexed="81"/>
            <rFont val="Tahoma"/>
            <family val="2"/>
          </rPr>
          <t xml:space="preserve">
Main indicators of ICT sector by Communications Regulatory Commission</t>
        </r>
      </text>
    </comment>
    <comment ref="LP357" authorId="0" shapeId="0" xr:uid="{B39B28D4-A39A-458F-A9B6-B3BA36CC4261}">
      <text>
        <r>
          <rPr>
            <b/>
            <sz val="9"/>
            <color indexed="81"/>
            <rFont val="Tahoma"/>
            <family val="2"/>
          </rPr>
          <t>Cem Dener:</t>
        </r>
        <r>
          <rPr>
            <sz val="9"/>
            <color indexed="81"/>
            <rFont val="Tahoma"/>
            <family val="2"/>
          </rPr>
          <t xml:space="preserve">
https://mddc.gov.mn/?page_id=56121 Digital Nation-2027 Strategy
</t>
        </r>
      </text>
    </comment>
    <comment ref="ME357" authorId="0" shapeId="0" xr:uid="{9923A2A7-F225-4A20-96F2-AD5BEF2BC119}">
      <text>
        <r>
          <rPr>
            <b/>
            <sz val="9"/>
            <color indexed="81"/>
            <rFont val="Tahoma"/>
            <family val="2"/>
          </rPr>
          <t>Cem Dener:</t>
        </r>
        <r>
          <rPr>
            <sz val="9"/>
            <color indexed="81"/>
            <rFont val="Tahoma"/>
            <family val="2"/>
          </rPr>
          <t xml:space="preserve">
URL inaccessible &gt;
https://legalinfo.mn/enww.rti-rating.org/wp-content/uploads/Mongolia.pdf</t>
        </r>
      </text>
    </comment>
    <comment ref="E360" authorId="0" shapeId="0" xr:uid="{0430540B-F424-4CCA-AF35-2DB9FE488649}">
      <text>
        <r>
          <rPr>
            <b/>
            <sz val="9"/>
            <color indexed="81"/>
            <rFont val="Tahoma"/>
            <family val="2"/>
          </rPr>
          <t>Cem Dener:</t>
        </r>
        <r>
          <rPr>
            <sz val="9"/>
            <color indexed="81"/>
            <rFont val="Tahoma"/>
            <family val="2"/>
          </rPr>
          <t xml:space="preserve">
In progress</t>
        </r>
      </text>
    </comment>
    <comment ref="K360" authorId="0" shapeId="0" xr:uid="{9349B235-9FFD-480E-8A8C-F6E8CA3F3C4B}">
      <text>
        <r>
          <rPr>
            <b/>
            <sz val="9"/>
            <color indexed="81"/>
            <rFont val="Tahoma"/>
            <family val="2"/>
          </rPr>
          <t>Cem Dener:</t>
        </r>
        <r>
          <rPr>
            <sz val="9"/>
            <color indexed="81"/>
            <rFont val="Tahoma"/>
            <family val="2"/>
          </rPr>
          <t xml:space="preserve">
Transition to private cloud is explained in &gt;
https://www.undp.org/sites/g/files/zskgke326/files/migration/me/undp-mne-2022-analysis-internal-it-systems.pdf</t>
        </r>
      </text>
    </comment>
    <comment ref="BA360" authorId="0" shapeId="0" xr:uid="{6B20D452-C538-4E18-B68F-524DABA93903}">
      <text>
        <r>
          <rPr>
            <b/>
            <sz val="9"/>
            <color indexed="81"/>
            <rFont val="Tahoma"/>
            <family val="2"/>
          </rPr>
          <t>Cem Dener:</t>
        </r>
        <r>
          <rPr>
            <sz val="9"/>
            <color indexed="81"/>
            <rFont val="Tahoma"/>
            <family val="2"/>
          </rPr>
          <t xml:space="preserve">
https://www.pefa.org/sites/pefa/files/assessments/reports/ME-Jul13-PFMPR-Public.pdf </t>
        </r>
      </text>
    </comment>
    <comment ref="BZ360" authorId="0" shapeId="0" xr:uid="{0E3C0C5E-71FD-4A67-981F-0D17D0713972}">
      <text>
        <r>
          <rPr>
            <b/>
            <sz val="9"/>
            <color indexed="81"/>
            <rFont val="Tahoma"/>
            <family val="2"/>
          </rPr>
          <t>Cem Dener:</t>
        </r>
        <r>
          <rPr>
            <sz val="9"/>
            <color indexed="81"/>
            <rFont val="Tahoma"/>
            <family val="2"/>
          </rPr>
          <t xml:space="preserve">
https://www.gov.me/mif/porezi-i-carine </t>
        </r>
      </text>
    </comment>
    <comment ref="CK360" authorId="0" shapeId="0" xr:uid="{5052F3D7-B292-4837-BC3C-B9181AB4F148}">
      <text>
        <r>
          <rPr>
            <b/>
            <sz val="9"/>
            <color indexed="81"/>
            <rFont val="Tahoma"/>
            <family val="2"/>
          </rPr>
          <t>Cem Dener:</t>
        </r>
        <r>
          <rPr>
            <sz val="9"/>
            <color indexed="81"/>
            <rFont val="Tahoma"/>
            <family val="2"/>
          </rPr>
          <t xml:space="preserve">
https://www.gov.me/mif/porezi-i-carine </t>
        </r>
      </text>
    </comment>
    <comment ref="FX360" authorId="0" shapeId="0" xr:uid="{A936EC5B-DCCC-4AF0-9C3C-70866F169C70}">
      <text>
        <r>
          <rPr>
            <b/>
            <sz val="9"/>
            <color indexed="81"/>
            <rFont val="Tahoma"/>
            <family val="2"/>
          </rPr>
          <t>Cem Dener:</t>
        </r>
        <r>
          <rPr>
            <sz val="9"/>
            <color indexed="81"/>
            <rFont val="Tahoma"/>
            <family val="2"/>
          </rPr>
          <t xml:space="preserve">
https://www.gov.me/dokumenta/1930c6c5-1df9-4393-bef2-6c4b40153edc</t>
        </r>
      </text>
    </comment>
    <comment ref="GB360" authorId="0" shapeId="0" xr:uid="{54BF7EBC-013E-4501-9409-803D805E852F}">
      <text>
        <r>
          <rPr>
            <b/>
            <sz val="9"/>
            <color indexed="81"/>
            <rFont val="Tahoma"/>
            <family val="2"/>
          </rPr>
          <t>Cem Dener:</t>
        </r>
        <r>
          <rPr>
            <sz val="9"/>
            <color indexed="81"/>
            <rFont val="Tahoma"/>
            <family val="2"/>
          </rPr>
          <t xml:space="preserve">
Ministry of Science and Technological Development
</t>
        </r>
      </text>
    </comment>
    <comment ref="GU360" authorId="0" shapeId="0" xr:uid="{1D153205-C0E9-4E18-BAC3-065C5BFD4BBB}">
      <text>
        <r>
          <rPr>
            <b/>
            <sz val="9"/>
            <color indexed="81"/>
            <rFont val="Tahoma"/>
            <family val="2"/>
          </rPr>
          <t>Cem Dener:</t>
        </r>
        <r>
          <rPr>
            <sz val="9"/>
            <color indexed="81"/>
            <rFont val="Tahoma"/>
            <family val="2"/>
          </rPr>
          <t xml:space="preserve">
https://inovacije.gov.me/ords/f?p=311:LOGIN_DESKTOP:9356523283529:::::</t>
        </r>
      </text>
    </comment>
    <comment ref="HK360" authorId="0" shapeId="0" xr:uid="{AE8B5E1C-99F1-4BB9-8F17-8FC9D5C802EA}">
      <text>
        <r>
          <rPr>
            <b/>
            <sz val="9"/>
            <color indexed="81"/>
            <rFont val="Tahoma"/>
            <family val="2"/>
          </rPr>
          <t>Cem Dener:</t>
        </r>
        <r>
          <rPr>
            <sz val="9"/>
            <color indexed="81"/>
            <rFont val="Tahoma"/>
            <family val="2"/>
          </rPr>
          <t xml:space="preserve">
National system for payment of administrative/public fees</t>
        </r>
      </text>
    </comment>
    <comment ref="IK360" authorId="0" shapeId="0" xr:uid="{5526ED6D-E711-4C57-A8D8-0286D44294AC}">
      <text>
        <r>
          <rPr>
            <b/>
            <sz val="9"/>
            <color indexed="81"/>
            <rFont val="Tahoma"/>
            <family val="2"/>
          </rPr>
          <t>Cem Dener:</t>
        </r>
        <r>
          <rPr>
            <sz val="9"/>
            <color indexed="81"/>
            <rFont val="Tahoma"/>
            <family val="2"/>
          </rPr>
          <t xml:space="preserve">
https://www.zzzcg.me/usluge-za-trazioce-posla/</t>
        </r>
      </text>
    </comment>
    <comment ref="LX360" authorId="0" shapeId="0" xr:uid="{3794F981-5778-42B8-9F20-9CD35BFB6A73}">
      <text>
        <r>
          <rPr>
            <b/>
            <sz val="9"/>
            <color indexed="81"/>
            <rFont val="Tahoma"/>
            <family val="2"/>
          </rPr>
          <t>Cem Dener:</t>
        </r>
        <r>
          <rPr>
            <sz val="9"/>
            <color indexed="81"/>
            <rFont val="Tahoma"/>
            <family val="2"/>
          </rPr>
          <t xml:space="preserve">
Ministry of Public Administration</t>
        </r>
      </text>
    </comment>
    <comment ref="PK360" authorId="0" shapeId="0" xr:uid="{700200B9-8EE9-4296-8066-68D9646B622F}">
      <text>
        <r>
          <rPr>
            <b/>
            <sz val="9"/>
            <color indexed="81"/>
            <rFont val="Tahoma"/>
            <family val="2"/>
          </rPr>
          <t>Cem Dener:</t>
        </r>
        <r>
          <rPr>
            <sz val="9"/>
            <color indexed="81"/>
            <rFont val="Tahoma"/>
            <family val="2"/>
          </rPr>
          <t xml:space="preserve">
https://www.gov.me/dokumenta/7ba79aca-47cd-4212-a54f-f475c56301d3</t>
        </r>
      </text>
    </comment>
    <comment ref="CC361" authorId="0" shapeId="0" xr:uid="{A3469522-75BC-40A8-8C4C-3D79DE647512}">
      <text>
        <r>
          <rPr>
            <b/>
            <sz val="9"/>
            <color indexed="81"/>
            <rFont val="Tahoma"/>
            <family val="2"/>
          </rPr>
          <t>Cem Dener:</t>
        </r>
        <r>
          <rPr>
            <sz val="9"/>
            <color indexed="81"/>
            <rFont val="Tahoma"/>
            <family val="2"/>
          </rPr>
          <t xml:space="preserve">
https://www.gov.me/poreskauprava</t>
        </r>
      </text>
    </comment>
    <comment ref="GS361" authorId="0" shapeId="0" xr:uid="{9949CA5A-702E-46A4-A9F9-618533A19CEA}">
      <text>
        <r>
          <rPr>
            <b/>
            <sz val="9"/>
            <color indexed="81"/>
            <rFont val="Tahoma"/>
            <family val="2"/>
          </rPr>
          <t>Cem Dener:</t>
        </r>
        <r>
          <rPr>
            <sz val="9"/>
            <color indexed="81"/>
            <rFont val="Tahoma"/>
            <family val="2"/>
          </rPr>
          <t xml:space="preserve">
https://www.gov.me/poreskauprava</t>
        </r>
      </text>
    </comment>
    <comment ref="AO363" authorId="0" shapeId="0" xr:uid="{A3287592-1B8B-4047-B396-5B1575A8002F}">
      <text>
        <r>
          <rPr>
            <b/>
            <sz val="9"/>
            <color indexed="81"/>
            <rFont val="Tahoma"/>
            <family val="2"/>
          </rPr>
          <t>Cem Dener:</t>
        </r>
        <r>
          <rPr>
            <sz val="9"/>
            <color indexed="81"/>
            <rFont val="Tahoma"/>
            <family val="2"/>
          </rPr>
          <t xml:space="preserve">
GISRE &gt; No publicly available info </t>
        </r>
      </text>
    </comment>
    <comment ref="AP363" authorId="0" shapeId="0" xr:uid="{6CDAAA0C-7683-48CF-AA66-89CD50972A01}">
      <text>
        <r>
          <rPr>
            <b/>
            <sz val="9"/>
            <color indexed="81"/>
            <rFont val="Tahoma"/>
            <family val="2"/>
          </rPr>
          <t>Cem Dener:</t>
        </r>
        <r>
          <rPr>
            <sz val="9"/>
            <color indexed="81"/>
            <rFont val="Tahoma"/>
            <family val="2"/>
          </rPr>
          <t xml:space="preserve">
URL inaccessible &gt; 
https://gisre.gov.ma/</t>
        </r>
      </text>
    </comment>
    <comment ref="AQ363" authorId="0" shapeId="0" xr:uid="{C95C8BB0-F321-4A3D-A39E-8F78790E89E4}">
      <text>
        <r>
          <rPr>
            <b/>
            <sz val="9"/>
            <color indexed="81"/>
            <rFont val="Tahoma"/>
            <family val="2"/>
          </rPr>
          <t>Cem Dener:</t>
        </r>
        <r>
          <rPr>
            <sz val="9"/>
            <color indexed="81"/>
            <rFont val="Tahoma"/>
            <family val="2"/>
          </rPr>
          <t xml:space="preserve">
It appears that new PRIORITY platform is being implemented. No info about GISRE.</t>
        </r>
      </text>
    </comment>
    <comment ref="CI363" authorId="0" shapeId="0" xr:uid="{84FF8694-42AE-4DDB-9154-675252FAFD82}">
      <text>
        <r>
          <rPr>
            <b/>
            <sz val="9"/>
            <color indexed="81"/>
            <rFont val="Tahoma"/>
            <family val="2"/>
          </rPr>
          <t>Cem Dener:</t>
        </r>
        <r>
          <rPr>
            <sz val="9"/>
            <color indexed="81"/>
            <rFont val="Tahoma"/>
            <family val="2"/>
          </rPr>
          <t xml:space="preserve">
no URL available for the moment</t>
        </r>
      </text>
    </comment>
    <comment ref="CX363" authorId="0" shapeId="0" xr:uid="{542F5AF4-8F57-4039-93FC-514048261D6B}">
      <text>
        <r>
          <rPr>
            <b/>
            <sz val="9"/>
            <color indexed="81"/>
            <rFont val="Tahoma"/>
            <family val="2"/>
          </rPr>
          <t>Cem Dener:</t>
        </r>
        <r>
          <rPr>
            <sz val="9"/>
            <color indexed="81"/>
            <rFont val="Tahoma"/>
            <family val="2"/>
          </rPr>
          <t xml:space="preserve">
URL inaccessible &gt; 
https://www.mmsp.gov.ma/sirh/index.asp</t>
        </r>
      </text>
    </comment>
    <comment ref="DS363" authorId="0" shapeId="0" xr:uid="{3C79F6B1-7BBC-4A7E-B676-71144E920F32}">
      <text>
        <r>
          <rPr>
            <b/>
            <sz val="9"/>
            <color indexed="81"/>
            <rFont val="Tahoma"/>
            <family val="2"/>
          </rPr>
          <t>Cem Dener:</t>
        </r>
        <r>
          <rPr>
            <sz val="9"/>
            <color indexed="81"/>
            <rFont val="Tahoma"/>
            <family val="2"/>
          </rPr>
          <t xml:space="preserve">
www.rcar.ma
https://www.cnss.ma/</t>
        </r>
      </text>
    </comment>
    <comment ref="HS363" authorId="0" shapeId="0" xr:uid="{807B301D-7BDF-4B88-B1D7-2F84CFFB582A}">
      <text>
        <r>
          <rPr>
            <b/>
            <sz val="9"/>
            <color indexed="81"/>
            <rFont val="Tahoma"/>
            <family val="2"/>
          </rPr>
          <t>Cem Dener:</t>
        </r>
        <r>
          <rPr>
            <sz val="9"/>
            <color indexed="81"/>
            <rFont val="Tahoma"/>
            <family val="2"/>
          </rPr>
          <t xml:space="preserve">
badr.douane.gov.ma</t>
        </r>
      </text>
    </comment>
    <comment ref="LP363" authorId="0" shapeId="0" xr:uid="{906471C6-9EC2-4A32-98BF-AE186AB44992}">
      <text>
        <r>
          <rPr>
            <b/>
            <sz val="9"/>
            <color indexed="81"/>
            <rFont val="Tahoma"/>
            <family val="2"/>
          </rPr>
          <t>Cem Dener:</t>
        </r>
        <r>
          <rPr>
            <sz val="9"/>
            <color indexed="81"/>
            <rFont val="Tahoma"/>
            <family val="2"/>
          </rPr>
          <t xml:space="preserve">
In progress</t>
        </r>
      </text>
    </comment>
    <comment ref="LV363" authorId="0" shapeId="0" xr:uid="{B6996C8A-986C-4AA0-B6BD-17DFD794878B}">
      <text>
        <r>
          <rPr>
            <b/>
            <sz val="9"/>
            <color indexed="81"/>
            <rFont val="Tahoma"/>
            <family val="2"/>
          </rPr>
          <t>Cem Dener:</t>
        </r>
        <r>
          <rPr>
            <sz val="9"/>
            <color indexed="81"/>
            <rFont val="Tahoma"/>
            <family val="2"/>
          </rPr>
          <t xml:space="preserve">
In progress</t>
        </r>
      </text>
    </comment>
    <comment ref="OL363" authorId="0" shapeId="0" xr:uid="{A3030ED2-ABF1-4E3D-9A95-397EE8BF7839}">
      <text>
        <r>
          <rPr>
            <b/>
            <sz val="9"/>
            <color indexed="81"/>
            <rFont val="Tahoma"/>
            <family val="2"/>
          </rPr>
          <t>Cem Dener:</t>
        </r>
        <r>
          <rPr>
            <sz val="9"/>
            <color indexed="81"/>
            <rFont val="Tahoma"/>
            <family val="2"/>
          </rPr>
          <t xml:space="preserve">
no URL available for the moment</t>
        </r>
      </text>
    </comment>
    <comment ref="PB363" authorId="0" shapeId="0" xr:uid="{08AB99CE-3A65-4749-8956-A6A28915D01E}">
      <text>
        <r>
          <rPr>
            <sz val="11"/>
            <color theme="1"/>
            <rFont val="Aptos Narrow"/>
            <family val="2"/>
            <scheme val="minor"/>
          </rPr>
          <t>Cem Dener:
In progress</t>
        </r>
      </text>
    </comment>
    <comment ref="AD364" authorId="0" shapeId="0" xr:uid="{BA3205A8-267D-42AD-8BD7-19E655592768}">
      <text>
        <r>
          <rPr>
            <b/>
            <sz val="9"/>
            <color indexed="81"/>
            <rFont val="Tahoma"/>
            <family val="2"/>
          </rPr>
          <t>Cem Dener:</t>
        </r>
        <r>
          <rPr>
            <sz val="9"/>
            <color indexed="81"/>
            <rFont val="Tahoma"/>
            <family val="2"/>
          </rPr>
          <t xml:space="preserve">
https://documents1.worldbank.org/curated/en/597571616485453643/pdf/Data-Governance-Practices-in-MENA-Case-Study-Opportunities-and-Challenges-in-Morocco.pdf </t>
        </r>
      </text>
    </comment>
    <comment ref="AP364" authorId="0" shapeId="0" xr:uid="{2698016B-03A9-4534-844E-51D85312DD0E}">
      <text>
        <r>
          <rPr>
            <b/>
            <sz val="9"/>
            <color indexed="81"/>
            <rFont val="Tahoma"/>
            <family val="2"/>
          </rPr>
          <t>Cem Dener:</t>
        </r>
        <r>
          <rPr>
            <sz val="9"/>
            <color indexed="81"/>
            <rFont val="Tahoma"/>
            <family val="2"/>
          </rPr>
          <t xml:space="preserve">
https://www.minsait.com/es/actualidad/media-room/minsait-facilita-la-interoperabilidad-entre-los-sistemas-de-la-administracion</t>
        </r>
      </text>
    </comment>
    <comment ref="AV364" authorId="0" shapeId="0" xr:uid="{4E3482E3-737E-4E16-AB13-414AFF41D62C}">
      <text>
        <r>
          <rPr>
            <b/>
            <sz val="9"/>
            <color indexed="81"/>
            <rFont val="Tahoma"/>
            <family val="2"/>
          </rPr>
          <t>Cem Dener:</t>
        </r>
        <r>
          <rPr>
            <sz val="9"/>
            <color indexed="81"/>
            <rFont val="Tahoma"/>
            <family val="2"/>
          </rPr>
          <t xml:space="preserve">
Page 136: Adoption of the Cadre Général d’Interopérabilité</t>
        </r>
      </text>
    </comment>
    <comment ref="BQ364" authorId="0" shapeId="0" xr:uid="{F82BC2B9-01A1-427F-AB6A-B1F333F720F2}">
      <text>
        <r>
          <rPr>
            <b/>
            <sz val="9"/>
            <color indexed="81"/>
            <rFont val="Tahoma"/>
            <family val="2"/>
          </rPr>
          <t>Cem Dener:</t>
        </r>
        <r>
          <rPr>
            <sz val="9"/>
            <color indexed="81"/>
            <rFont val="Tahoma"/>
            <family val="2"/>
          </rPr>
          <t xml:space="preserve">
https://www.pefa.org/node/596</t>
        </r>
      </text>
    </comment>
    <comment ref="KX364" authorId="0" shapeId="0" xr:uid="{4B6A163A-CD51-48B0-81CB-186F913E68BF}">
      <text>
        <r>
          <rPr>
            <b/>
            <sz val="9"/>
            <color indexed="81"/>
            <rFont val="Tahoma"/>
            <family val="2"/>
          </rPr>
          <t>Cem Dener:</t>
        </r>
        <r>
          <rPr>
            <sz val="9"/>
            <color indexed="81"/>
            <rFont val="Tahoma"/>
            <family val="2"/>
          </rPr>
          <t xml:space="preserve">
Should be a URL</t>
        </r>
      </text>
    </comment>
    <comment ref="CM366" authorId="0" shapeId="0" xr:uid="{F13955C8-F5C0-45F8-9AC4-31524EDE01A4}">
      <text>
        <r>
          <rPr>
            <b/>
            <sz val="9"/>
            <color indexed="81"/>
            <rFont val="Tahoma"/>
            <family val="2"/>
          </rPr>
          <t>Cem Dener:</t>
        </r>
        <r>
          <rPr>
            <sz val="9"/>
            <color indexed="81"/>
            <rFont val="Tahoma"/>
            <family val="2"/>
          </rPr>
          <t xml:space="preserve">
PPP arrangement</t>
        </r>
      </text>
    </comment>
    <comment ref="GU366" authorId="0" shapeId="0" xr:uid="{B382F9D2-3D9E-4DA6-B70B-AA68223D2E7B}">
      <text>
        <r>
          <rPr>
            <b/>
            <sz val="9"/>
            <color indexed="81"/>
            <rFont val="Tahoma"/>
            <family val="2"/>
          </rPr>
          <t>Cem Dener:</t>
        </r>
        <r>
          <rPr>
            <sz val="9"/>
            <color indexed="81"/>
            <rFont val="Tahoma"/>
            <family val="2"/>
          </rPr>
          <t xml:space="preserve">
https://impostos.financas.gov.st/index.php/servicos/e-factura/ajuda/instrucoes-preenchimento-ficheiro-excel</t>
        </r>
      </text>
    </comment>
    <comment ref="IL366" authorId="0" shapeId="0" xr:uid="{DDDB1744-E91C-49D3-B32C-7FBB67BDF8CE}">
      <text>
        <r>
          <rPr>
            <b/>
            <sz val="9"/>
            <color indexed="81"/>
            <rFont val="Tahoma"/>
            <family val="2"/>
          </rPr>
          <t>Cem Dener:</t>
        </r>
        <r>
          <rPr>
            <sz val="9"/>
            <color indexed="81"/>
            <rFont val="Tahoma"/>
            <family val="2"/>
          </rPr>
          <t xml:space="preserve">
1</t>
        </r>
      </text>
    </comment>
    <comment ref="IM366" authorId="0" shapeId="0" xr:uid="{EDFE159A-DBF0-4312-926C-2945E9C3886C}">
      <text>
        <r>
          <rPr>
            <b/>
            <sz val="9"/>
            <color indexed="81"/>
            <rFont val="Tahoma"/>
            <family val="2"/>
          </rPr>
          <t>Cem Dener:</t>
        </r>
        <r>
          <rPr>
            <sz val="9"/>
            <color indexed="81"/>
            <rFont val="Tahoma"/>
            <family val="2"/>
          </rPr>
          <t xml:space="preserve">
2</t>
        </r>
      </text>
    </comment>
    <comment ref="DV367" authorId="0" shapeId="0" xr:uid="{F5F5C0D4-C21C-42FC-987A-C35D88AD9680}">
      <text>
        <r>
          <rPr>
            <b/>
            <sz val="9"/>
            <color indexed="81"/>
            <rFont val="Tahoma"/>
            <family val="2"/>
          </rPr>
          <t>Cem Dener:</t>
        </r>
        <r>
          <rPr>
            <sz val="9"/>
            <color indexed="81"/>
            <rFont val="Tahoma"/>
            <family val="2"/>
          </rPr>
          <t xml:space="preserve">
http://www3.inss.gov.mz/Seguranca/Acesso/Login?ReturnUrl=%2f  </t>
        </r>
      </text>
    </comment>
    <comment ref="LK367" authorId="0" shapeId="0" xr:uid="{CE864D2C-A601-450D-A114-4211149BB4FA}">
      <text>
        <r>
          <rPr>
            <b/>
            <sz val="9"/>
            <color indexed="81"/>
            <rFont val="Tahoma"/>
            <family val="2"/>
          </rPr>
          <t>Cem Dener:</t>
        </r>
        <r>
          <rPr>
            <sz val="9"/>
            <color indexed="81"/>
            <rFont val="Tahoma"/>
            <family val="2"/>
          </rPr>
          <t xml:space="preserve">
https://digital.gov.mz/?p=1414</t>
        </r>
      </text>
    </comment>
    <comment ref="BG369" authorId="2" shapeId="0" xr:uid="{848C12BA-2AC1-4114-8AEB-09DB0F6C1007}">
      <text>
        <r>
          <rPr>
            <b/>
            <sz val="9"/>
            <color indexed="81"/>
            <rFont val="Tahoma"/>
            <family val="2"/>
          </rPr>
          <t>Gustavo Alonso Zanabria Gainza:</t>
        </r>
        <r>
          <rPr>
            <sz val="9"/>
            <color indexed="81"/>
            <rFont val="Tahoma"/>
            <family val="2"/>
          </rPr>
          <t xml:space="preserve">
Source: https://asiafoundation.org/wp-content/uploads/2018/03/Budget-Monitoring-and-Oversight-System-in-Myanmar_Full-report-English.pdf</t>
        </r>
      </text>
    </comment>
    <comment ref="CM369" authorId="2" shapeId="0" xr:uid="{AF8A38E2-7F6D-4938-AE02-8325E75CC093}">
      <text>
        <r>
          <rPr>
            <b/>
            <sz val="9"/>
            <color indexed="81"/>
            <rFont val="Tahoma"/>
            <family val="2"/>
          </rPr>
          <t>Gustavo Alonso Zanabria Gainza:</t>
        </r>
        <r>
          <rPr>
            <sz val="9"/>
            <color indexed="81"/>
            <rFont val="Tahoma"/>
            <family val="2"/>
          </rPr>
          <t xml:space="preserve">
Trade Single Window is not implemented yet. Customs Department is still working with the Myanmar Automated Cargo Clearance System (MACCS)
Additional Source:
https://asw.asean.org/index.php/nsw/myanmar/myanmar-general-information</t>
        </r>
      </text>
    </comment>
    <comment ref="CO369" authorId="2" shapeId="0" xr:uid="{64EE8F68-5D93-4BA8-AA00-29B45BCA6641}">
      <text>
        <r>
          <rPr>
            <b/>
            <sz val="9"/>
            <color indexed="81"/>
            <rFont val="Tahoma"/>
            <family val="2"/>
          </rPr>
          <t>Gustavo Alonso Zanabria Gainza:</t>
        </r>
        <r>
          <rPr>
            <sz val="9"/>
            <color indexed="81"/>
            <rFont val="Tahoma"/>
            <family val="2"/>
          </rPr>
          <t xml:space="preserve">
Source:
https://asia.nikkei.com/Economy/Digital-tech-slowly-seeping-into-Myanmar-but-still-a-long-way-to-go</t>
        </r>
      </text>
    </comment>
    <comment ref="DJ369" authorId="2" shapeId="0" xr:uid="{E97AD186-49D1-470B-8E11-ACE3EE9CB251}">
      <text>
        <r>
          <rPr>
            <b/>
            <sz val="9"/>
            <color indexed="81"/>
            <rFont val="Tahoma"/>
            <family val="2"/>
          </rPr>
          <t>Gustavo Alonso Zanabria Gainza:</t>
        </r>
        <r>
          <rPr>
            <sz val="9"/>
            <color indexed="81"/>
            <rFont val="Tahoma"/>
            <family val="2"/>
          </rPr>
          <t xml:space="preserve">
According to the report, there is no Payroll System in Myanmar
https://openknowledge.worldbank.org/handle/10986/29619</t>
        </r>
      </text>
    </comment>
    <comment ref="DQ369" authorId="2" shapeId="0" xr:uid="{89238C0E-D1F3-411C-BE61-D19B5784D0CD}">
      <text>
        <r>
          <rPr>
            <b/>
            <sz val="9"/>
            <color indexed="81"/>
            <rFont val="Tahoma"/>
            <family val="2"/>
          </rPr>
          <t>Gustavo Alonso Zanabria Gainza:</t>
        </r>
        <r>
          <rPr>
            <sz val="9"/>
            <color indexed="81"/>
            <rFont val="Tahoma"/>
            <family val="2"/>
          </rPr>
          <t xml:space="preserve">
Please, take into consideration that social security scheme in Myanmar cover health benefits and pensions</t>
        </r>
      </text>
    </comment>
    <comment ref="DX369" authorId="2" shapeId="0" xr:uid="{98E07DE7-1912-49B5-A837-E1C6B085104B}">
      <text>
        <r>
          <rPr>
            <sz val="11"/>
            <color theme="1"/>
            <rFont val="Aptos Narrow"/>
            <family val="2"/>
            <scheme val="minor"/>
          </rPr>
          <t>Gustavo Alonso Zanabria Gainza:
Source: https://en.wikipedia.org/wiki/Social_Security_Board_(Myanmar)</t>
        </r>
      </text>
    </comment>
    <comment ref="HA369" authorId="2" shapeId="0" xr:uid="{01A31333-D45A-4B07-B988-B1B8CA70C10C}">
      <text>
        <r>
          <rPr>
            <b/>
            <sz val="9"/>
            <color indexed="81"/>
            <rFont val="Tahoma"/>
            <family val="2"/>
          </rPr>
          <t>Gustavo Alonso Zanabria Gainza:</t>
        </r>
        <r>
          <rPr>
            <sz val="9"/>
            <color indexed="81"/>
            <rFont val="Tahoma"/>
            <family val="2"/>
          </rPr>
          <t xml:space="preserve">
Currently, the e-filing will be initially applied to the submissions for Specific Goods Tax (“SGT”), Commercial Tax (“CT”), and Capital Gains Tax (“CGT”) returns. This e-filing system is not yet available for Corporate Income Tax (“CIT”) and Personal Income Tax (“PIT”) submissions</t>
        </r>
      </text>
    </comment>
    <comment ref="LO369" authorId="0" shapeId="0" xr:uid="{F4592603-E789-4D60-B371-0CF996FA21CF}">
      <text>
        <r>
          <rPr>
            <b/>
            <sz val="9"/>
            <color indexed="81"/>
            <rFont val="Tahoma"/>
            <family val="2"/>
          </rPr>
          <t>Cem Dener:</t>
        </r>
        <r>
          <rPr>
            <sz val="9"/>
            <color indexed="81"/>
            <rFont val="Tahoma"/>
            <family val="2"/>
          </rPr>
          <t xml:space="preserve">
2 ?
No new/updated strategy yet</t>
        </r>
      </text>
    </comment>
    <comment ref="LQ369" authorId="0" shapeId="0" xr:uid="{B7C414A2-FAD4-4F7B-BEF2-D17B5C2F695C}">
      <text>
        <r>
          <rPr>
            <b/>
            <sz val="9"/>
            <color indexed="81"/>
            <rFont val="Tahoma"/>
            <family val="2"/>
          </rPr>
          <t>Cem Dener:</t>
        </r>
        <r>
          <rPr>
            <sz val="9"/>
            <color indexed="81"/>
            <rFont val="Tahoma"/>
            <family val="2"/>
          </rPr>
          <t xml:space="preserve">
Digital Economy roadmap</t>
        </r>
      </text>
    </comment>
    <comment ref="OH370" authorId="0" shapeId="0" xr:uid="{7ACDA36D-2E73-462F-A9A9-6CA3209FCE44}">
      <text>
        <r>
          <rPr>
            <b/>
            <sz val="9"/>
            <color indexed="81"/>
            <rFont val="Tahoma"/>
            <family val="2"/>
          </rPr>
          <t>Cem Dener:</t>
        </r>
        <r>
          <rPr>
            <sz val="9"/>
            <color indexed="81"/>
            <rFont val="Tahoma"/>
            <family val="2"/>
          </rPr>
          <t xml:space="preserve">
https://mlis.gov.mm/lsScPop.do?lawordSn=15496  </t>
        </r>
      </text>
    </comment>
    <comment ref="AP372" authorId="0" shapeId="0" xr:uid="{31291FBB-5D72-4588-AA71-D235436F7705}">
      <text>
        <r>
          <rPr>
            <b/>
            <sz val="9"/>
            <color indexed="81"/>
            <rFont val="Tahoma"/>
            <family val="2"/>
          </rPr>
          <t>Cem Dener:</t>
        </r>
        <r>
          <rPr>
            <sz val="9"/>
            <color indexed="81"/>
            <rFont val="Tahoma"/>
            <family val="2"/>
          </rPr>
          <t xml:space="preserve">
Internal to government </t>
        </r>
      </text>
    </comment>
    <comment ref="HK372" authorId="0" shapeId="0" xr:uid="{1B24BB85-6046-4A5F-84A0-B62E57151DD9}">
      <text>
        <r>
          <rPr>
            <b/>
            <sz val="9"/>
            <color indexed="81"/>
            <rFont val="Tahoma"/>
            <family val="2"/>
          </rPr>
          <t>Cem Dener:</t>
        </r>
        <r>
          <rPr>
            <sz val="9"/>
            <color indexed="81"/>
            <rFont val="Tahoma"/>
            <family val="2"/>
          </rPr>
          <t xml:space="preserve">
Not yet</t>
        </r>
      </text>
    </comment>
    <comment ref="HL372" authorId="0" shapeId="0" xr:uid="{8018833B-DFFF-4AA0-9362-8B6629ED6C04}">
      <text>
        <r>
          <rPr>
            <b/>
            <sz val="9"/>
            <color indexed="81"/>
            <rFont val="Tahoma"/>
            <family val="2"/>
          </rPr>
          <t>Cem Dener:</t>
        </r>
        <r>
          <rPr>
            <sz val="9"/>
            <color indexed="81"/>
            <rFont val="Tahoma"/>
            <family val="2"/>
          </rPr>
          <t xml:space="preserve">
1</t>
        </r>
      </text>
    </comment>
    <comment ref="HM372" authorId="0" shapeId="0" xr:uid="{3AA67FFF-FB60-49F9-99BE-580481824820}">
      <text>
        <r>
          <rPr>
            <b/>
            <sz val="9"/>
            <color indexed="81"/>
            <rFont val="Tahoma"/>
            <family val="2"/>
          </rPr>
          <t>Cem Dener:</t>
        </r>
        <r>
          <rPr>
            <sz val="9"/>
            <color indexed="81"/>
            <rFont val="Tahoma"/>
            <family val="2"/>
          </rPr>
          <t xml:space="preserve">
1</t>
        </r>
      </text>
    </comment>
    <comment ref="HN372" authorId="0" shapeId="0" xr:uid="{B1F49C04-C7D8-425B-8843-7A9431F4B5CD}">
      <text>
        <r>
          <rPr>
            <b/>
            <sz val="9"/>
            <color indexed="81"/>
            <rFont val="Tahoma"/>
            <family val="2"/>
          </rPr>
          <t>Cem Dener:</t>
        </r>
        <r>
          <rPr>
            <sz val="9"/>
            <color indexed="81"/>
            <rFont val="Tahoma"/>
            <family val="2"/>
          </rPr>
          <t xml:space="preserve">
1</t>
        </r>
      </text>
    </comment>
    <comment ref="KF372" authorId="0" shapeId="0" xr:uid="{BCBB1F10-4D75-445A-8913-238359BE220C}">
      <text>
        <r>
          <rPr>
            <b/>
            <sz val="9"/>
            <color indexed="81"/>
            <rFont val="Tahoma"/>
            <family val="2"/>
          </rPr>
          <t>Cem Dener:</t>
        </r>
        <r>
          <rPr>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exed="81"/>
            <rFont val="Tahoma"/>
            <family val="2"/>
          </rPr>
          <t xml:space="preserve">
Cabinet Committee on Public Services</t>
        </r>
      </text>
    </comment>
    <comment ref="CX375" authorId="2" shapeId="0" xr:uid="{3BA7A98B-A572-4091-B89D-0792504DF073}">
      <text>
        <r>
          <rPr>
            <b/>
            <sz val="9"/>
            <color indexed="81"/>
            <rFont val="Tahoma"/>
            <family val="2"/>
          </rPr>
          <t>Gustavo Alonso Zanabria Gainza:</t>
        </r>
        <r>
          <rPr>
            <sz val="9"/>
            <color indexed="81"/>
            <rFont val="Tahoma"/>
            <family val="2"/>
          </rPr>
          <t xml:space="preserve">
There is no a specific website for Mind You Own Business program. But it is mentioned in many reports</t>
        </r>
      </text>
    </comment>
    <comment ref="DQ375" authorId="2" shapeId="0" xr:uid="{E4D0653A-7241-48C8-9F2A-588B4F35622E}">
      <text>
        <r>
          <rPr>
            <b/>
            <sz val="9"/>
            <color indexed="81"/>
            <rFont val="Tahoma"/>
            <family val="2"/>
          </rPr>
          <t>Gustavo Alonso Zanabria Gainza:</t>
        </r>
        <r>
          <rPr>
            <sz val="9"/>
            <color indexed="81"/>
            <rFont val="Tahoma"/>
            <family val="2"/>
          </rPr>
          <t xml:space="preserve">
Social Insurance Programs are disperse. Pensions paid from the Superannuation Fund ceased in 2005 and current pensions paid
are derived from the Government budget
source: https://www.adb.org/sites/default/files/project-document/76067/44152-012-reg-tacr-14.pdf</t>
        </r>
      </text>
    </comment>
    <comment ref="BA376" authorId="0" shapeId="0" xr:uid="{2422B54E-47B4-4B78-8558-8382286BC953}">
      <text>
        <r>
          <rPr>
            <b/>
            <sz val="9"/>
            <color indexed="81"/>
            <rFont val="Tahoma"/>
            <family val="2"/>
          </rPr>
          <t>Cem Dener:</t>
        </r>
        <r>
          <rPr>
            <sz val="9"/>
            <color indexed="81"/>
            <rFont val="Tahoma"/>
            <family val="2"/>
          </rPr>
          <t xml:space="preserve">
https://www.technology1.com/ </t>
        </r>
      </text>
    </comment>
    <comment ref="CB376" authorId="0" shapeId="0" xr:uid="{7DFDC991-24FC-484E-A154-1FF25F6C70F9}">
      <text>
        <r>
          <rPr>
            <b/>
            <sz val="9"/>
            <color indexed="81"/>
            <rFont val="Tahoma"/>
            <family val="2"/>
          </rPr>
          <t>Cem Dener:</t>
        </r>
        <r>
          <rPr>
            <sz val="9"/>
            <color indexed="81"/>
            <rFont val="Tahoma"/>
            <family val="2"/>
          </rPr>
          <t xml:space="preserve">
The NRO uses a Microsoft Access-based system called the Nauru TIN Registration Data Base (NTRDB) to manage Tax Identification Numbers (TIN). e-Tax services for taxpayers is an internal system used by the NRO.</t>
        </r>
      </text>
    </comment>
    <comment ref="CN379" authorId="0" shapeId="0" xr:uid="{21E8BFA6-E0C9-43C2-9772-E203DC11DA5B}">
      <text>
        <r>
          <rPr>
            <b/>
            <sz val="9"/>
            <color indexed="81"/>
            <rFont val="Tahoma"/>
            <family val="2"/>
          </rPr>
          <t>Cem Dener:</t>
        </r>
        <r>
          <rPr>
            <sz val="9"/>
            <color indexed="81"/>
            <rFont val="Tahoma"/>
            <family val="2"/>
          </rPr>
          <t xml:space="preserve">
https://kathmandupost.com/money/2019/08/01/automated-systems-installed-in-24-customs-offices#:~:text=According%20to%20him%2C%20it%20takes,Airport%20customs%20in%202017%2D18.</t>
        </r>
      </text>
    </comment>
    <comment ref="FF379" authorId="0" shapeId="0" xr:uid="{686AE1AD-2383-4185-A912-13B3BA53A421}">
      <text>
        <r>
          <rPr>
            <b/>
            <sz val="9"/>
            <color indexed="81"/>
            <rFont val="Tahoma"/>
            <family val="2"/>
          </rPr>
          <t>Cem Dener:</t>
        </r>
        <r>
          <rPr>
            <sz val="9"/>
            <color indexed="81"/>
            <rFont val="Tahoma"/>
            <family val="2"/>
          </rPr>
          <t xml:space="preserve">
https://ppp.gov.ph/wp-content/uploads/2019/08/UNESCAP_2ndMTNG_Session6-NEPAL.pdf
https://demo.mof.gov.np/uploads/document/file/dmp_final__20151116051205.pdf</t>
        </r>
      </text>
    </comment>
    <comment ref="FX379" authorId="0" shapeId="0" xr:uid="{CA6B7B4F-E0CA-472A-BCC6-5B71E662C181}">
      <text>
        <r>
          <rPr>
            <b/>
            <sz val="9"/>
            <color indexed="81"/>
            <rFont val="Tahoma"/>
            <family val="2"/>
          </rPr>
          <t>Cem Dener:</t>
        </r>
        <r>
          <rPr>
            <sz val="9"/>
            <color indexed="81"/>
            <rFont val="Tahoma"/>
            <family val="2"/>
          </rPr>
          <t xml:space="preserve">
https://mocit.gov.np/content/13077/national-artifacial-intelligence%E2%80%93aci%E2%80%93policy%E2%80%932082/</t>
        </r>
      </text>
    </comment>
    <comment ref="DV381" authorId="0" shapeId="0" xr:uid="{DF21219B-45FF-42C2-B004-DE5FAB7A6D5B}">
      <text>
        <r>
          <rPr>
            <b/>
            <sz val="9"/>
            <color indexed="81"/>
            <rFont val="Tahoma"/>
            <family val="2"/>
          </rPr>
          <t>Cem Dener:</t>
        </r>
        <r>
          <rPr>
            <sz val="9"/>
            <color indexed="81"/>
            <rFont val="Tahoma"/>
            <family val="2"/>
          </rPr>
          <t xml:space="preserve">
https://mijn.overheid.nl/?r=1</t>
        </r>
      </text>
    </comment>
    <comment ref="HK381" authorId="0" shapeId="0" xr:uid="{9719A1D5-65CC-4752-B3B4-82EBDA3A0B52}">
      <text>
        <r>
          <rPr>
            <b/>
            <sz val="9"/>
            <color indexed="81"/>
            <rFont val="Tahoma"/>
            <family val="2"/>
          </rPr>
          <t>Cem Dener:</t>
        </r>
        <r>
          <rPr>
            <sz val="9"/>
            <color indexed="81"/>
            <rFont val="Tahoma"/>
            <family val="2"/>
          </rPr>
          <t xml:space="preserve">
https://joinup.ec.europa.eu/sites/default/files/inline-files/DPA_Factsheets_2021_Netherlands_vFinal.pdf</t>
        </r>
      </text>
    </comment>
    <comment ref="ET384" authorId="0" shapeId="0" xr:uid="{9E7A13C5-5E13-42C9-AF28-66B0506E615C}">
      <text>
        <r>
          <rPr>
            <b/>
            <sz val="9"/>
            <color indexed="81"/>
            <rFont val="Tahoma"/>
            <family val="2"/>
          </rPr>
          <t>Cem Dener:</t>
        </r>
        <r>
          <rPr>
            <sz val="9"/>
            <color indexed="81"/>
            <rFont val="Tahoma"/>
            <family val="2"/>
          </rPr>
          <t xml:space="preserve">
https://www.gets.govt.nz/ExternalAgencyListReport.htm</t>
        </r>
      </text>
    </comment>
    <comment ref="HK384" authorId="0" shapeId="0" xr:uid="{0FE0755F-13A5-4920-B66A-51E18C0573CD}">
      <text>
        <r>
          <rPr>
            <b/>
            <sz val="9"/>
            <color indexed="81"/>
            <rFont val="Tahoma"/>
            <family val="2"/>
          </rPr>
          <t>Cem Dener:</t>
        </r>
        <r>
          <rPr>
            <sz val="9"/>
            <color indexed="81"/>
            <rFont val="Tahoma"/>
            <family val="2"/>
          </rPr>
          <t xml:space="preserve">
Multiple systems across government</t>
        </r>
      </text>
    </comment>
    <comment ref="JY384" authorId="0" shapeId="0" xr:uid="{CEE88F48-66FC-44CA-9798-9179A8F6846C}">
      <text>
        <r>
          <rPr>
            <b/>
            <sz val="9"/>
            <color indexed="81"/>
            <rFont val="Tahoma"/>
            <family val="2"/>
          </rPr>
          <t>Cem Dener:</t>
        </r>
        <r>
          <rPr>
            <sz val="9"/>
            <color indexed="81"/>
            <rFont val="Tahoma"/>
            <family val="2"/>
          </rPr>
          <t xml:space="preserve">
Not centralised</t>
        </r>
      </text>
    </comment>
    <comment ref="KV384" authorId="0" shapeId="0" xr:uid="{5FAA3A47-34FE-4375-87EC-2A055EED54EE}">
      <text>
        <r>
          <rPr>
            <b/>
            <sz val="9"/>
            <color indexed="81"/>
            <rFont val="Tahoma"/>
            <family val="2"/>
          </rPr>
          <t>Cem Dener:</t>
        </r>
        <r>
          <rPr>
            <sz val="9"/>
            <color indexed="81"/>
            <rFont val="Tahoma"/>
            <family val="2"/>
          </rPr>
          <t xml:space="preserve">
https://nztech.org.nz/  
https://itp.nz/  
NZ GovTech Accelerator &gt; https://llgovtech.co.nz/</t>
        </r>
      </text>
    </comment>
    <comment ref="P385" authorId="0" shapeId="0" xr:uid="{A65C4A4A-D544-437E-9122-75FD3836695F}">
      <text>
        <r>
          <rPr>
            <b/>
            <sz val="9"/>
            <color indexed="81"/>
            <rFont val="Tahoma"/>
            <family val="2"/>
          </rPr>
          <t>Cem Dener:</t>
        </r>
        <r>
          <rPr>
            <sz val="9"/>
            <color indexed="81"/>
            <rFont val="Tahoma"/>
            <family val="2"/>
          </rPr>
          <t xml:space="preserve">
https://www.vmug.com/wp-content/uploads/2022/01/Case-Study-New-Zealand-Qualifications-Authority-Uses-VMware-Cloud-on-AWS-to-Exit.pdf; https://www.tricentis.com/case-studies/sap-cloud-nzta; https://www.boost.co.nz/blog/2019/11/cloud-migration-case-study; https://www.inde.nz/resources/case-studies/southern-district-health-board-citrix-cloud-migration</t>
        </r>
      </text>
    </comment>
    <comment ref="CX385" authorId="0" shapeId="0" xr:uid="{567D5676-4C4B-4DE7-976D-9C97D1457A72}">
      <text>
        <r>
          <rPr>
            <b/>
            <sz val="9"/>
            <color indexed="81"/>
            <rFont val="Tahoma"/>
            <family val="2"/>
          </rPr>
          <t>Cem Dener:</t>
        </r>
        <r>
          <rPr>
            <sz val="9"/>
            <color indexed="81"/>
            <rFont val="Tahoma"/>
            <family val="2"/>
          </rPr>
          <t xml:space="preserve">
https://www.digital.govt.nz/products-and-services/products-and-services-a-z/common-process-model; https://www.digital.govt.nz/standards-and-guidance/technology-and-architecture/government-enterprise-architecture/gea-nz-framework; https://www.treasury.govt.nz/sites/default/files/2021-06/oia-20200400.pdf</t>
        </r>
      </text>
    </comment>
    <comment ref="DJ385" authorId="0" shapeId="0" xr:uid="{20F186CA-DB3D-45F3-A997-866A26AA3A47}">
      <text>
        <r>
          <rPr>
            <b/>
            <sz val="9"/>
            <color indexed="81"/>
            <rFont val="Tahoma"/>
            <family val="2"/>
          </rPr>
          <t>Cem Dener:</t>
        </r>
        <r>
          <rPr>
            <sz val="9"/>
            <color indexed="81"/>
            <rFont val="Tahoma"/>
            <family val="2"/>
          </rPr>
          <t xml:space="preserve">
https://www.marketplace.govt.nz/about-marketplace/whats-open-on-marketplace; https://www.workday.com/en-au/solutions/industries/public-sector-for-new-zealand.html; https://www.treasury.govt.nz/sites/default/files/2021-06/oia-20200400.pdf; https://www.cio.com/article/216168/nz-central-agency-for-shared-services-deploys-cloud-first-mobile-first-payroll-system.html</t>
        </r>
      </text>
    </comment>
    <comment ref="DP385" authorId="0" shapeId="0" xr:uid="{7823B3EF-FBB3-4FFD-BCED-BEA841FD358D}">
      <text>
        <r>
          <rPr>
            <b/>
            <sz val="9"/>
            <color indexed="81"/>
            <rFont val="Tahoma"/>
            <family val="2"/>
          </rPr>
          <t>Cem Dener:</t>
        </r>
        <r>
          <rPr>
            <sz val="9"/>
            <color indexed="81"/>
            <rFont val="Tahoma"/>
            <family val="2"/>
          </rPr>
          <t xml:space="preserve">
https://www.digital.govt.nz/products-and-services/products-and-services-a-z/common-process-model; https://www.digital.govt.nz/digital-government/programmes-and-projects/finished/improving-government-payroll-systems/all-of-government-payroll-procurement-assurance-framework </t>
        </r>
      </text>
    </comment>
    <comment ref="EI385" authorId="0" shapeId="0" xr:uid="{B07B8AE4-3BE4-4372-8B71-328A936D47B0}">
      <text>
        <r>
          <rPr>
            <b/>
            <sz val="9"/>
            <color indexed="81"/>
            <rFont val="Tahoma"/>
            <family val="2"/>
          </rPr>
          <t>Cem Dener:</t>
        </r>
        <r>
          <rPr>
            <sz val="9"/>
            <color indexed="81"/>
            <rFont val="Tahoma"/>
            <family val="2"/>
          </rPr>
          <t xml:space="preserve">
https://www.workandincome.govt.nz/eligibility/seniors/superannuation/index.html; https://retirement.govt.nz; https://www.publicservice.govt.nz/guidance/guide-state-sector-retirement-savings-scheme; https://thehub.sia.govt.nz/sitemap/the-new-zealand-income-support-system-as-at-1-july-2022; https://my.msd.govt.nz/; https://www.legislation.govt.nz/act/public/2018/0032/239.0/DLM6783115.html </t>
        </r>
      </text>
    </comment>
    <comment ref="ET385" authorId="0" shapeId="0" xr:uid="{82332A4C-4F27-4B4F-A0AA-86AC2E63CB9B}">
      <text>
        <r>
          <rPr>
            <b/>
            <sz val="9"/>
            <color indexed="81"/>
            <rFont val="Tahoma"/>
            <family val="2"/>
          </rPr>
          <t>Cem Dener:</t>
        </r>
        <r>
          <rPr>
            <sz val="9"/>
            <color indexed="81"/>
            <rFont val="Tahoma"/>
            <family val="2"/>
          </rPr>
          <t xml:space="preserve">
https://www.procurement.govt.nz/data-and-reporting/; https://oag.parliament.nz/2024/procurement-lessons/docs/procurement-lessons.pdf </t>
        </r>
      </text>
    </comment>
    <comment ref="FC385" authorId="0" shapeId="0" xr:uid="{42804DBD-35EE-4C49-979F-3CCDF51512B0}">
      <text>
        <r>
          <rPr>
            <b/>
            <sz val="9"/>
            <color indexed="81"/>
            <rFont val="Tahoma"/>
            <family val="2"/>
          </rPr>
          <t>Cem Dener:</t>
        </r>
        <r>
          <rPr>
            <sz val="9"/>
            <color indexed="81"/>
            <rFont val="Tahoma"/>
            <family val="2"/>
          </rPr>
          <t xml:space="preserve">
https://debtmanagement.treasury.govt.nz/sites/default/files/2025-07/nz-govt-securities-overview-2025-26.pdf; https://www.treasury.govt.nz/information-and-services/financial-management-and-advice/assets-liabilities/debt-management; https://www.treasury.govt.nz/publications/wp/wp-19-01; https://www.treasury.govt.nz/sites/default/files/2025-04/2025-year-end-reporting-departments.pdf</t>
        </r>
      </text>
    </comment>
    <comment ref="FX385" authorId="0" shapeId="0" xr:uid="{FAD20860-9B9A-4CB0-94CD-45D7DD2945BE}">
      <text>
        <r>
          <rPr>
            <b/>
            <sz val="9"/>
            <color indexed="81"/>
            <rFont val="Tahoma"/>
            <family val="2"/>
          </rPr>
          <t>Cem Dener:</t>
        </r>
        <r>
          <rPr>
            <sz val="9"/>
            <color indexed="81"/>
            <rFont val="Tahoma"/>
            <family val="2"/>
          </rPr>
          <t xml:space="preserve">
https://www.digital.govt.nz/dmsdocument/237,the-digital-strategy-for-aotearoa/html; https://www.mbie.govt.nz/about/news/reform-of-new-zealands-science-innovation-and-technology-system; https://www.mbie.govt.nz/business-and-employment/economic-growth/digital-policy/new-zealands-ai-strategy-investing-with-confidence</t>
        </r>
      </text>
    </comment>
    <comment ref="GQ385" authorId="0" shapeId="0" xr:uid="{1461055C-36BB-4CBA-8A68-662493A4B39E}">
      <text>
        <r>
          <rPr>
            <b/>
            <sz val="9"/>
            <color indexed="81"/>
            <rFont val="Tahoma"/>
            <family val="2"/>
          </rPr>
          <t>Cem Dener:</t>
        </r>
        <r>
          <rPr>
            <sz val="9"/>
            <color indexed="81"/>
            <rFont val="Tahoma"/>
            <family val="2"/>
          </rPr>
          <t xml:space="preserve">
Complementary doc provided</t>
        </r>
      </text>
    </comment>
    <comment ref="HK385" authorId="0" shapeId="0" xr:uid="{1C23F24A-12D2-47E9-BA55-3FBA0F11AD14}">
      <text>
        <r>
          <rPr>
            <b/>
            <sz val="9"/>
            <color indexed="81"/>
            <rFont val="Tahoma"/>
            <family val="2"/>
          </rPr>
          <t>Cem Dener:</t>
        </r>
        <r>
          <rPr>
            <sz val="9"/>
            <color indexed="81"/>
            <rFont val="Tahoma"/>
            <family val="2"/>
          </rPr>
          <t xml:space="preserve">
https://www.einvoicing.govt.nz/get-set-up/advice-for-government-agencies; https://www.paymentsnz.co.nz/; https://www.ird.govt.nz/managing-my-tax/make-a-payment/ (as an example of a fragmented e-Payment services)</t>
        </r>
      </text>
    </comment>
    <comment ref="IR385" authorId="0" shapeId="0" xr:uid="{3E724733-C55A-4143-90AD-F8275E0DDFE5}">
      <text>
        <r>
          <rPr>
            <b/>
            <sz val="9"/>
            <color indexed="81"/>
            <rFont val="Tahoma"/>
            <family val="2"/>
          </rPr>
          <t>Cem Dener:</t>
        </r>
        <r>
          <rPr>
            <sz val="9"/>
            <color indexed="81"/>
            <rFont val="Tahoma"/>
            <family val="2"/>
          </rPr>
          <t xml:space="preserve">
Complementary doc provided
https://azurediagovt.sharepoint.com/:x:/r/sites/ECMS-GCIO-GIDS/InternationalManagement/World%20Bank%20GovTech%20Maturity%20Index%20survey/Job%20ads%20stats%20March%202025.xlsx?d=w6a52cd6874614371a117fc1c761509d3&amp;csf=1&amp;web=1&amp;e=a2HfhG</t>
        </r>
      </text>
    </comment>
    <comment ref="JO385" authorId="0" shapeId="0" xr:uid="{62A9E004-15C9-4AAB-A935-D3C12CA3B5D5}">
      <text>
        <r>
          <rPr>
            <b/>
            <sz val="9"/>
            <color indexed="81"/>
            <rFont val="Tahoma"/>
            <family val="2"/>
          </rPr>
          <t>Cem Dener:</t>
        </r>
        <r>
          <rPr>
            <sz val="9"/>
            <color indexed="81"/>
            <rFont val="Tahoma"/>
            <family val="2"/>
          </rPr>
          <t xml:space="preserve">
https://www.parliament.nz/en/get-involved/</t>
        </r>
      </text>
    </comment>
    <comment ref="KN385" authorId="0" shapeId="0" xr:uid="{724A3D76-45E7-4F07-A286-AE01638E3B39}">
      <text>
        <r>
          <rPr>
            <b/>
            <sz val="9"/>
            <color indexed="81"/>
            <rFont val="Tahoma"/>
            <family val="2"/>
          </rPr>
          <t>Cem Dener:</t>
        </r>
        <r>
          <rPr>
            <sz val="9"/>
            <color indexed="81"/>
            <rFont val="Tahoma"/>
            <family val="2"/>
          </rPr>
          <t xml:space="preserve">
https://www.publicservice.govt.nz/research-and-data/kiwis-count;  https://www.dia.govt.nz/Resource-material-Corporate-Publications-Annual-Reports (agencies also include performance metrics in their annual reports, e.g. DIA link)</t>
        </r>
      </text>
    </comment>
    <comment ref="LP385" authorId="0" shapeId="0" xr:uid="{5E4AC59F-EF59-4085-84BC-C11D79642E5D}">
      <text>
        <r>
          <rPr>
            <b/>
            <sz val="9"/>
            <color indexed="81"/>
            <rFont val="Tahoma"/>
            <family val="2"/>
          </rPr>
          <t>Cem Dener:</t>
        </r>
        <r>
          <rPr>
            <sz val="9"/>
            <color indexed="81"/>
            <rFont val="Tahoma"/>
            <family val="2"/>
          </rPr>
          <t xml:space="preserve">
https://www.digital.govt.nz/digital-government/strategy/strategy-summary  </t>
        </r>
      </text>
    </comment>
    <comment ref="NG385" authorId="0" shapeId="0" xr:uid="{E371ECEB-02EB-47E6-A447-618DA33B4A84}">
      <text>
        <r>
          <rPr>
            <b/>
            <sz val="9"/>
            <color indexed="81"/>
            <rFont val="Tahoma"/>
            <family val="2"/>
          </rPr>
          <t>Cem Dener:</t>
        </r>
        <r>
          <rPr>
            <sz val="9"/>
            <color indexed="81"/>
            <rFont val="Tahoma"/>
            <family val="2"/>
          </rPr>
          <t xml:space="preserve">
https://data.govt.nz/toolkit/data-ethics/government-algorithm-transparency-and-accountability/; https://www.digital.govt.nz/standards-and-guidance/technology-and-architecture/artificial-intelligence/responsible-ai-guidance-for-the-public-service-genai; https://www.digital.govt.nz/standards-and-guidance/technology-and-architecture/artificial-intelligence/public-service-artificial-intelligence-framework</t>
        </r>
      </text>
    </comment>
    <comment ref="E387" authorId="0" shapeId="0" xr:uid="{68BBA65B-B82C-43FD-BC45-436260823D13}">
      <text>
        <r>
          <rPr>
            <b/>
            <sz val="9"/>
            <color indexed="81"/>
            <rFont val="Tahoma"/>
            <family val="2"/>
          </rPr>
          <t>Cem Dener:</t>
        </r>
        <r>
          <rPr>
            <sz val="9"/>
            <color indexed="81"/>
            <rFont val="Tahoma"/>
            <family val="2"/>
          </rPr>
          <t xml:space="preserve">
There is no shared cloud platform available for all government entities. There are only a few initiatives, which could be “precursors” of such cloud platform.</t>
        </r>
      </text>
    </comment>
    <comment ref="AC387" authorId="0" shapeId="0" xr:uid="{C7A245BF-BA9C-4C66-B8D9-91EE4AC3EC76}">
      <text>
        <r>
          <rPr>
            <b/>
            <sz val="9"/>
            <color indexed="81"/>
            <rFont val="Tahoma"/>
            <family val="2"/>
          </rPr>
          <t>Cem Dener:</t>
        </r>
        <r>
          <rPr>
            <sz val="9"/>
            <color indexed="81"/>
            <rFont val="Tahoma"/>
            <family val="2"/>
          </rPr>
          <t xml:space="preserve">
Plataforma Digital de Comercio Centroamericana (PDCC)
https://www.sieca.int/index.php/pdcc/</t>
        </r>
      </text>
    </comment>
    <comment ref="BA387" authorId="0" shapeId="0" xr:uid="{6EE529BA-47E0-40F8-8658-0B186865D2B4}">
      <text>
        <r>
          <rPr>
            <b/>
            <sz val="9"/>
            <color indexed="81"/>
            <rFont val="Tahoma"/>
            <family val="2"/>
          </rPr>
          <t>Cem Dener:</t>
        </r>
        <r>
          <rPr>
            <sz val="9"/>
            <color indexed="81"/>
            <rFont val="Tahoma"/>
            <family val="2"/>
          </rPr>
          <t xml:space="preserve">
URL inaccessible &gt;
https://www.sigaf.mhcp.gob/gov-web/faces/login.xhtml </t>
        </r>
      </text>
    </comment>
    <comment ref="BC387" authorId="0" shapeId="0" xr:uid="{865464E4-A460-49C1-A6ED-954ECA07ECC5}">
      <text>
        <r>
          <rPr>
            <b/>
            <sz val="9"/>
            <color indexed="81"/>
            <rFont val="Tahoma"/>
            <family val="2"/>
          </rPr>
          <t>Cem Dener:</t>
        </r>
        <r>
          <rPr>
            <sz val="9"/>
            <color indexed="81"/>
            <rFont val="Tahoma"/>
            <family val="2"/>
          </rPr>
          <t xml:space="preserve">
The SIGAF includes the following modules:
 Budget Formulation
 Budget Management
 Procurement
 Expense Management
 Project Management
 Inventory Management (fixed goods)
 Warehouse Management (consumer goods)
 Treasury</t>
        </r>
      </text>
    </comment>
    <comment ref="BH387" authorId="0" shapeId="0" xr:uid="{01218E89-A177-443E-8DFB-ACB2B9EE10CB}">
      <text>
        <r>
          <rPr>
            <b/>
            <sz val="9"/>
            <color indexed="81"/>
            <rFont val="Tahoma"/>
            <family val="2"/>
          </rPr>
          <t>Cem Dener:</t>
        </r>
        <r>
          <rPr>
            <sz val="9"/>
            <color indexed="81"/>
            <rFont val="Tahoma"/>
            <family val="2"/>
          </rPr>
          <t xml:space="preserve">
The SIGAF generates reports on Poverty Reduction Expenditure, Climate Change Expenditure, Disaster Risk Management and Environmental Management, COVID-19 Pandemic Care Expenditure, Execution of Gender Practices, among other strategic topics</t>
        </r>
      </text>
    </comment>
    <comment ref="BJ387" authorId="0" shapeId="0" xr:uid="{273E57E1-B402-4E75-972F-E74B968AFD45}">
      <text>
        <r>
          <rPr>
            <b/>
            <sz val="9"/>
            <color indexed="81"/>
            <rFont val="Tahoma"/>
            <family val="2"/>
          </rPr>
          <t>Cem Dener:</t>
        </r>
        <r>
          <rPr>
            <sz val="9"/>
            <color indexed="81"/>
            <rFont val="Tahoma"/>
            <family val="2"/>
          </rPr>
          <t xml:space="preserve">
SIGAF (Nicaragua government FMIS) interoperates with other systems of the Ministry: SNF (payroll system), SISCAE (e-Procurement portal), SICP (Public Debt interfacing system), SIIP (Public Investment system) and TRANSMUNI (system for municipalities’ budget transfers). Also interoperates with the Tax Management Information System, Customs Management Information System, SIGRUN (government indicators system), Central Bank banking system and commercial banks banking systems.</t>
        </r>
      </text>
    </comment>
    <comment ref="BZ387" authorId="0" shapeId="0" xr:uid="{B6A2F54E-F0BF-40A0-8D80-7841C89DC122}">
      <text>
        <r>
          <rPr>
            <b/>
            <sz val="9"/>
            <color indexed="81"/>
            <rFont val="Tahoma"/>
            <family val="2"/>
          </rPr>
          <t>Cem Dener:</t>
        </r>
        <r>
          <rPr>
            <sz val="9"/>
            <color indexed="81"/>
            <rFont val="Tahoma"/>
            <family val="2"/>
          </rPr>
          <t xml:space="preserve">
URL inaccessible &gt;
http://www.dgi.gob.ni  </t>
        </r>
      </text>
    </comment>
    <comment ref="CK387" authorId="0" shapeId="0" xr:uid="{467EA3FC-237A-4EC2-BB11-ABD365C362EF}">
      <text>
        <r>
          <rPr>
            <b/>
            <sz val="9"/>
            <color indexed="81"/>
            <rFont val="Tahoma"/>
            <family val="2"/>
          </rPr>
          <t>Cem Dener:</t>
        </r>
        <r>
          <rPr>
            <sz val="9"/>
            <color indexed="81"/>
            <rFont val="Tahoma"/>
            <family val="2"/>
          </rPr>
          <t xml:space="preserve">
https://www.uaf.gob.ni/cooperacion-nacional/instituciones-nacionales/dgsa</t>
        </r>
      </text>
    </comment>
    <comment ref="CN387" authorId="0" shapeId="0" xr:uid="{2EBA9290-A513-4732-867E-4D7E8C65FE78}">
      <text>
        <r>
          <rPr>
            <b/>
            <sz val="9"/>
            <color indexed="81"/>
            <rFont val="Tahoma"/>
            <family val="2"/>
          </rPr>
          <t>Cem Dener:</t>
        </r>
        <r>
          <rPr>
            <sz val="9"/>
            <color indexed="81"/>
            <rFont val="Tahoma"/>
            <family val="2"/>
          </rPr>
          <t xml:space="preserve">
URL inaccessible &gt;
http://sistemaaduanero.dga.gob.ni:8081/siduneaworld/</t>
        </r>
      </text>
    </comment>
    <comment ref="CW387" authorId="0" shapeId="0" xr:uid="{D78FEB2C-095C-41FB-BCAF-2E635FDF01AD}">
      <text>
        <r>
          <rPr>
            <b/>
            <sz val="9"/>
            <color indexed="81"/>
            <rFont val="Tahoma"/>
            <family val="2"/>
          </rPr>
          <t>Cem Dener:</t>
        </r>
        <r>
          <rPr>
            <sz val="9"/>
            <color indexed="81"/>
            <rFont val="Tahoma"/>
            <family val="2"/>
          </rPr>
          <t xml:space="preserve">
SNF is a Payroll system that is in full service. The functionalities of a human resources management system are being incorporated into this system. </t>
        </r>
      </text>
    </comment>
    <comment ref="DU387" authorId="0" shapeId="0" xr:uid="{26883E0C-8EDF-45B1-9571-9559AEB5CFC7}">
      <text>
        <r>
          <rPr>
            <b/>
            <sz val="9"/>
            <color indexed="81"/>
            <rFont val="Tahoma"/>
            <family val="2"/>
          </rPr>
          <t>Cem Dener:</t>
        </r>
        <r>
          <rPr>
            <sz val="9"/>
            <color indexed="81"/>
            <rFont val="Tahoma"/>
            <family val="2"/>
          </rPr>
          <t xml:space="preserve">
Name: Turing / Platform:Java, Hibernate, SQL Server, Jboss, Jasper Server, Git,  Kubernetes</t>
        </r>
      </text>
    </comment>
    <comment ref="EW387" authorId="0" shapeId="0" xr:uid="{FC03DF81-59F8-4272-B614-7B0F120AE2F2}">
      <text>
        <r>
          <rPr>
            <b/>
            <sz val="9"/>
            <color indexed="81"/>
            <rFont val="Tahoma"/>
            <family val="2"/>
          </rPr>
          <t>Cem Dener:</t>
        </r>
        <r>
          <rPr>
            <sz val="9"/>
            <color indexed="81"/>
            <rFont val="Tahoma"/>
            <family val="2"/>
          </rPr>
          <t xml:space="preserve">
https://www.bcn.gob.ni/</t>
        </r>
      </text>
    </comment>
    <comment ref="HB387" authorId="0" shapeId="0" xr:uid="{18E9B6F5-B49A-4BBF-A119-10D1C9143225}">
      <text>
        <r>
          <rPr>
            <b/>
            <sz val="9"/>
            <color indexed="81"/>
            <rFont val="Tahoma"/>
            <family val="2"/>
          </rPr>
          <t>Cem Dener:</t>
        </r>
        <r>
          <rPr>
            <sz val="9"/>
            <color indexed="81"/>
            <rFont val="Tahoma"/>
            <family val="2"/>
          </rPr>
          <t xml:space="preserve">
http://sistemaaduanero.dga.gob.ni:8081/siduneaworld/</t>
        </r>
      </text>
    </comment>
    <comment ref="HK387" authorId="0" shapeId="0" xr:uid="{1DD07D32-BB31-4840-A930-08249AE77FDB}">
      <text>
        <r>
          <rPr>
            <b/>
            <sz val="9"/>
            <color indexed="81"/>
            <rFont val="Tahoma"/>
            <family val="2"/>
          </rPr>
          <t>Cem Dener:</t>
        </r>
        <r>
          <rPr>
            <sz val="9"/>
            <color indexed="81"/>
            <rFont val="Tahoma"/>
            <family val="2"/>
          </rPr>
          <t xml:space="preserve">
Banco Central de Nicaragua: Sistema Interbancario Nicaragüense de Pagos Electrónicos (SINPE) https://www.bcn.gob.ni/sinpe  UNIRED (Empresa de la red de bancos comerciales):  http://www.unired.net.ni/   Portales de los Bancos Comerciales</t>
        </r>
      </text>
    </comment>
    <comment ref="PL388" authorId="0" shapeId="0" xr:uid="{91705CD1-D736-4AD9-8936-BCD2219806FF}">
      <text>
        <r>
          <rPr>
            <b/>
            <sz val="9"/>
            <color indexed="81"/>
            <rFont val="Tahoma"/>
            <family val="2"/>
          </rPr>
          <t>Cem Dener:</t>
        </r>
        <r>
          <rPr>
            <sz val="9"/>
            <color indexed="81"/>
            <rFont val="Tahoma"/>
            <family val="2"/>
          </rPr>
          <t xml:space="preserve">
R</t>
        </r>
      </text>
    </comment>
    <comment ref="CC393" authorId="0" shapeId="0" xr:uid="{0A7E5028-B8E3-416B-82DD-5C41FF0E5629}">
      <text>
        <r>
          <rPr>
            <b/>
            <sz val="9"/>
            <color indexed="81"/>
            <rFont val="Tahoma"/>
            <family val="2"/>
          </rPr>
          <t>Cem Dener:</t>
        </r>
        <r>
          <rPr>
            <sz val="9"/>
            <color indexed="81"/>
            <rFont val="Tahoma"/>
            <family val="2"/>
          </rPr>
          <t xml:space="preserve">
http://www.vanguardngr.com/2013/12/modernizing-tax-administration-sigitas-2/</t>
        </r>
      </text>
    </comment>
    <comment ref="CQ393" authorId="0" shapeId="0" xr:uid="{6485294B-02F4-45AC-91A9-7927DAC9C986}">
      <text>
        <r>
          <rPr>
            <b/>
            <sz val="9"/>
            <color indexed="81"/>
            <rFont val="Tahoma"/>
            <family val="2"/>
          </rPr>
          <t>Cem Dener:</t>
        </r>
        <r>
          <rPr>
            <sz val="9"/>
            <color indexed="81"/>
            <rFont val="Tahoma"/>
            <family val="2"/>
          </rPr>
          <t xml:space="preserve">
2 ?
</t>
        </r>
      </text>
    </comment>
    <comment ref="NL393" authorId="0" shapeId="0" xr:uid="{70A8A42A-C20C-439C-B21F-546627C00FAD}">
      <text>
        <r>
          <rPr>
            <b/>
            <sz val="9"/>
            <color indexed="81"/>
            <rFont val="Tahoma"/>
            <family val="2"/>
          </rPr>
          <t>Cem Dener:</t>
        </r>
        <r>
          <rPr>
            <sz val="9"/>
            <color indexed="81"/>
            <rFont val="Tahoma"/>
            <family val="2"/>
          </rPr>
          <t xml:space="preserve">
https://www.ncc.gov.ng/</t>
        </r>
      </text>
    </comment>
    <comment ref="K394" authorId="0" shapeId="0" xr:uid="{49D7A5DA-E6F7-4BDF-BBEB-B360A93BE969}">
      <text>
        <r>
          <rPr>
            <b/>
            <sz val="9"/>
            <color indexed="81"/>
            <rFont val="Tahoma"/>
            <family val="2"/>
          </rPr>
          <t>Cem Dener:</t>
        </r>
        <r>
          <rPr>
            <sz val="9"/>
            <color indexed="81"/>
            <rFont val="Tahoma"/>
            <family val="2"/>
          </rPr>
          <t xml:space="preserve">
https://ndpc.gov.ng/resources/</t>
        </r>
      </text>
    </comment>
    <comment ref="LP394" authorId="0" shapeId="0" xr:uid="{3CDAC374-3FAD-4329-AB96-ED90DE2BF2B4}">
      <text>
        <r>
          <rPr>
            <b/>
            <sz val="9"/>
            <color indexed="81"/>
            <rFont val="Tahoma"/>
            <family val="2"/>
          </rPr>
          <t>Cem Dener:</t>
        </r>
        <r>
          <rPr>
            <sz val="9"/>
            <color indexed="81"/>
            <rFont val="Tahoma"/>
            <family val="2"/>
          </rPr>
          <t xml:space="preserve">
https://fmcide.gov.ng/wp-content/uploads/2023/11/NgeGovMP.pdf </t>
        </r>
      </text>
    </comment>
    <comment ref="BB396" authorId="0" shapeId="0" xr:uid="{9BB224DA-D098-42E2-A908-72CC00EA151A}">
      <text>
        <r>
          <rPr>
            <b/>
            <sz val="9"/>
            <color indexed="81"/>
            <rFont val="Tahoma"/>
            <family val="2"/>
          </rPr>
          <t>Cem Dener:</t>
        </r>
        <r>
          <rPr>
            <sz val="9"/>
            <color indexed="81"/>
            <rFont val="Tahoma"/>
            <family val="2"/>
          </rPr>
          <t xml:space="preserve">
New IFMIS implementation is expected to be initiated in 2023.</t>
        </r>
      </text>
    </comment>
    <comment ref="BX396" authorId="0" shapeId="0" xr:uid="{4C48DCA8-C8C1-4845-9543-4A6671394F14}">
      <text>
        <r>
          <rPr>
            <b/>
            <sz val="9"/>
            <color indexed="81"/>
            <rFont val="Tahoma"/>
            <family val="2"/>
          </rPr>
          <t>Cem Dener:</t>
        </r>
        <r>
          <rPr>
            <sz val="9"/>
            <color indexed="81"/>
            <rFont val="Tahoma"/>
            <family val="2"/>
          </rPr>
          <t xml:space="preserve">
https://www.nbrm.mk/pravila_za_rabota.nspx</t>
        </r>
      </text>
    </comment>
    <comment ref="DG396" authorId="0" shapeId="0" xr:uid="{5E1FF85B-B5FA-4778-BBB3-90C1445C43BC}">
      <text>
        <r>
          <rPr>
            <b/>
            <sz val="9"/>
            <color indexed="81"/>
            <rFont val="Tahoma"/>
            <family val="2"/>
          </rPr>
          <t>Cem Dener:</t>
        </r>
        <r>
          <rPr>
            <sz val="9"/>
            <color indexed="81"/>
            <rFont val="Tahoma"/>
            <family val="2"/>
          </rPr>
          <t xml:space="preserve">
Excerpt from the register - Annual report on Public Sector Employees </t>
        </r>
      </text>
    </comment>
    <comment ref="HK396" authorId="0" shapeId="0" xr:uid="{7D4531D6-DC42-4440-8062-FAC4AAE30C82}">
      <text>
        <r>
          <rPr>
            <b/>
            <sz val="9"/>
            <color indexed="81"/>
            <rFont val="Tahoma"/>
            <family val="2"/>
          </rPr>
          <t>Cem Dener:</t>
        </r>
        <r>
          <rPr>
            <sz val="9"/>
            <color indexed="81"/>
            <rFont val="Tahoma"/>
            <family val="2"/>
          </rPr>
          <t xml:space="preserve">
Payments are available for published services on the Portal</t>
        </r>
      </text>
    </comment>
    <comment ref="KP396" authorId="0" shapeId="0" xr:uid="{F67D429F-F23F-49CB-BF23-AB3C4FB3C7B6}">
      <text>
        <r>
          <rPr>
            <b/>
            <sz val="9"/>
            <color indexed="81"/>
            <rFont val="Tahoma"/>
            <family val="2"/>
          </rPr>
          <t>Cem Dener:</t>
        </r>
        <r>
          <rPr>
            <sz val="9"/>
            <color indexed="81"/>
            <rFont val="Tahoma"/>
            <family val="2"/>
          </rPr>
          <t xml:space="preserve">
Planned</t>
        </r>
      </text>
    </comment>
    <comment ref="KQ396" authorId="0" shapeId="0" xr:uid="{BDCA4F51-092E-446C-889C-DDD35927B1DB}">
      <text>
        <r>
          <rPr>
            <b/>
            <sz val="9"/>
            <color indexed="81"/>
            <rFont val="Tahoma"/>
            <family val="2"/>
          </rPr>
          <t>Cem Dener:</t>
        </r>
        <r>
          <rPr>
            <sz val="9"/>
            <color indexed="81"/>
            <rFont val="Tahoma"/>
            <family val="2"/>
          </rPr>
          <t xml:space="preserve">
No URL yet</t>
        </r>
      </text>
    </comment>
    <comment ref="LP396" authorId="0" shapeId="0" xr:uid="{1D3EBC42-623F-4F6D-8166-C877A30A938B}">
      <text>
        <r>
          <rPr>
            <b/>
            <sz val="9"/>
            <color indexed="81"/>
            <rFont val="Tahoma"/>
            <family val="2"/>
          </rPr>
          <t>Cem Dener:</t>
        </r>
        <r>
          <rPr>
            <sz val="9"/>
            <color indexed="81"/>
            <rFont val="Tahoma"/>
            <family val="2"/>
          </rPr>
          <t xml:space="preserve">
Published on ENER for public consultations</t>
        </r>
      </text>
    </comment>
    <comment ref="AM397" authorId="0" shapeId="0" xr:uid="{959D0412-6BAF-4B6B-9537-3BAAA232D84D}">
      <text>
        <r>
          <rPr>
            <b/>
            <sz val="9"/>
            <color indexed="81"/>
            <rFont val="Tahoma"/>
            <family val="2"/>
          </rPr>
          <t>Cem Dener:</t>
        </r>
        <r>
          <rPr>
            <sz val="9"/>
            <color indexed="81"/>
            <rFont val="Tahoma"/>
            <family val="2"/>
          </rPr>
          <t xml:space="preserve">
Complementary docs provided</t>
        </r>
      </text>
    </comment>
    <comment ref="LP397" authorId="0" shapeId="0" xr:uid="{D316596F-FAED-422D-8C20-0972C7B67AED}">
      <text>
        <r>
          <rPr>
            <b/>
            <sz val="9"/>
            <color indexed="81"/>
            <rFont val="Tahoma"/>
            <family val="2"/>
          </rPr>
          <t>Cem Dener:</t>
        </r>
        <r>
          <rPr>
            <sz val="9"/>
            <color indexed="81"/>
            <rFont val="Tahoma"/>
            <family val="2"/>
          </rPr>
          <t xml:space="preserve">
Complementary doc provided
https://ener.gov.mk/Default.aspx?item=newdocumentdetails&amp;detalisId=132  </t>
        </r>
      </text>
    </comment>
    <comment ref="NI397" authorId="0" shapeId="0" xr:uid="{BB62C01B-063E-435D-B723-008368798402}">
      <text>
        <r>
          <rPr>
            <b/>
            <sz val="9"/>
            <color indexed="81"/>
            <rFont val="Tahoma"/>
            <family val="2"/>
          </rPr>
          <t>Cem Dener:</t>
        </r>
        <r>
          <rPr>
            <sz val="9"/>
            <color indexed="81"/>
            <rFont val="Tahoma"/>
            <family val="2"/>
          </rPr>
          <t xml:space="preserve">
https://mdt.gov.mk/mk-MK/regulativa/zakoni  </t>
        </r>
      </text>
    </comment>
    <comment ref="EK399" authorId="1" shapeId="0" xr:uid="{268F8C2B-4B4B-47C5-9B97-CB91566D068C}">
      <text>
        <r>
          <rPr>
            <sz val="11"/>
            <color theme="1"/>
            <rFont val="Aptos Narrow"/>
            <family val="2"/>
            <scheme val="minor"/>
          </rPr>
          <t>Hubert Nii-Aponsah:
There is a new program running until 2024 to improve e-procurement: https://anskaffelser.no/nyhetsarkiv/2017/10/regjeringa-foreslar-nytt-program-digitale-anskaffingar</t>
        </r>
      </text>
    </comment>
    <comment ref="HM399" authorId="1" shapeId="0" xr:uid="{A3E4BCC6-B27E-4B4D-BDB8-70BC1F01CB34}">
      <text>
        <r>
          <rPr>
            <sz val="11"/>
            <color theme="1"/>
            <rFont val="Aptos Narrow"/>
            <family val="2"/>
            <scheme val="minor"/>
          </rPr>
          <t>Hubert Nii-Aponsah:
https://www.toll.no/no/varer/bil-og-andre-kjoretoy/bilimport/betaling-av-avgifter/</t>
        </r>
      </text>
    </comment>
    <comment ref="KK399" authorId="1" shapeId="0" xr:uid="{019BE684-2769-4505-A19F-3DB8692C97E4}">
      <text>
        <r>
          <rPr>
            <sz val="11"/>
            <color theme="1"/>
            <rFont val="Aptos Narrow"/>
            <family val="2"/>
            <scheme val="minor"/>
          </rPr>
          <t>Hubert Nii-Aponsah:
Society for all strategy:
https://www.regjeringen.no/contentassets/bc8396c163f148dc8d4dc8707482e2be/a-society-for-all_web.pdf</t>
        </r>
      </text>
    </comment>
    <comment ref="OB399" authorId="1" shapeId="0" xr:uid="{16F29F89-21A9-4321-B208-187D1118A246}">
      <text>
        <r>
          <rPr>
            <sz val="11"/>
            <color theme="1"/>
            <rFont val="Aptos Narrow"/>
            <family val="2"/>
            <scheme val="minor"/>
          </rPr>
          <t>Hubert Nii-Aponsah:
Elements of AI: https://www.nhh.no/en/research-centres/digital-transformation-hub/the-hub-news-and-blogs/2020/elements-of-ai/</t>
        </r>
      </text>
    </comment>
    <comment ref="LV400" authorId="0" shapeId="0" xr:uid="{86DCBF22-A850-4266-A6A2-A472C5108DE8}">
      <text>
        <r>
          <rPr>
            <b/>
            <sz val="9"/>
            <color indexed="81"/>
            <rFont val="Tahoma"/>
            <family val="2"/>
          </rPr>
          <t>Cem Dener:</t>
        </r>
        <r>
          <rPr>
            <sz val="9"/>
            <color indexed="81"/>
            <rFont val="Tahoma"/>
            <family val="2"/>
          </rPr>
          <t xml:space="preserve">
The Digital Norway of the Future – National Digitalisation Strategy 2024–2030</t>
        </r>
      </text>
    </comment>
    <comment ref="K402" authorId="0" shapeId="0" xr:uid="{359ADE55-B18B-48BD-A4A5-57AE71ADFA08}">
      <text>
        <r>
          <rPr>
            <b/>
            <sz val="9"/>
            <color indexed="81"/>
            <rFont val="Tahoma"/>
            <family val="2"/>
          </rPr>
          <t>Cem Dener:</t>
        </r>
        <r>
          <rPr>
            <sz val="9"/>
            <color indexed="81"/>
            <rFont val="Tahoma"/>
            <family val="2"/>
          </rPr>
          <t xml:space="preserve">
Cloud and Hosting Services Standard v.1.pdf (ita.gov.om)</t>
        </r>
      </text>
    </comment>
    <comment ref="S402" authorId="0" shapeId="0" xr:uid="{32B47A49-B89F-4500-B526-304CC1A93405}">
      <text>
        <r>
          <rPr>
            <b/>
            <sz val="9"/>
            <color indexed="81"/>
            <rFont val="Tahoma"/>
            <family val="2"/>
          </rPr>
          <t>Cem Dener:</t>
        </r>
        <r>
          <rPr>
            <sz val="9"/>
            <color indexed="81"/>
            <rFont val="Tahoma"/>
            <family val="2"/>
          </rPr>
          <t xml:space="preserve">
URL not highly relevant &gt; 
https://www.oman.om/wps/portal/index/strategiesandpolicies/!ut/p/a1/04_Sj9CPykssy0xPLMnMz0vMAfGjzOKNDdwNDPwtPX29Q3wdDYyMw9y8LH3MjF1cTIAKIoEKDHAARwNC-sP1o8BK8JgQnJqnX5AbYaDrqKgIAFyat9A!/dl5/d5/L2dJQSEvUUt3QS80SmlFL1o2X09RMTYxSE8wSzgwM0MwQUJDTzQ0MUEwUzM2/?WCM_GLOBAL_CONTEXT=null</t>
        </r>
      </text>
    </comment>
    <comment ref="AP402" authorId="0" shapeId="0" xr:uid="{18345A5B-AEB5-4949-A9DA-3E358585AC1F}">
      <text>
        <r>
          <rPr>
            <b/>
            <sz val="9"/>
            <color indexed="81"/>
            <rFont val="Tahoma"/>
            <family val="2"/>
          </rPr>
          <t>Cem Dener:</t>
        </r>
        <r>
          <rPr>
            <sz val="9"/>
            <color indexed="81"/>
            <rFont val="Tahoma"/>
            <family val="2"/>
          </rPr>
          <t xml:space="preserve">
The platform runs on a private government network</t>
        </r>
      </text>
    </comment>
    <comment ref="BA402" authorId="0" shapeId="0" xr:uid="{4E63DBFD-B12C-4512-A5C3-F07577ED2CA6}">
      <text>
        <r>
          <rPr>
            <b/>
            <sz val="9"/>
            <color indexed="81"/>
            <rFont val="Tahoma"/>
            <family val="2"/>
          </rPr>
          <t>Cem Dener:</t>
        </r>
        <r>
          <rPr>
            <sz val="9"/>
            <color indexed="81"/>
            <rFont val="Tahoma"/>
            <family val="2"/>
          </rPr>
          <t xml:space="preserve">
IFS is a Legacy Text based System (see Attached dod showing the user interface)</t>
        </r>
      </text>
    </comment>
    <comment ref="EC402" authorId="0" shapeId="0" xr:uid="{17BAF42A-54AF-443C-897B-1A7D707962CA}">
      <text>
        <r>
          <rPr>
            <b/>
            <sz val="9"/>
            <color indexed="81"/>
            <rFont val="Tahoma"/>
            <family val="2"/>
          </rPr>
          <t>Cem Dener:</t>
        </r>
        <r>
          <rPr>
            <sz val="9"/>
            <color indexed="81"/>
            <rFont val="Tahoma"/>
            <family val="2"/>
          </rPr>
          <t xml:space="preserve">
using B2B with Banks</t>
        </r>
      </text>
    </comment>
    <comment ref="EU402" authorId="0" shapeId="0" xr:uid="{331C82B8-5F92-4E35-B7F6-212525F09D8C}">
      <text>
        <r>
          <rPr>
            <b/>
            <sz val="9"/>
            <color indexed="81"/>
            <rFont val="Tahoma"/>
            <family val="2"/>
          </rPr>
          <t>Cem Dener:</t>
        </r>
        <r>
          <rPr>
            <sz val="9"/>
            <color indexed="81"/>
            <rFont val="Tahoma"/>
            <family val="2"/>
          </rPr>
          <t xml:space="preserve">
New system implementation is in progress</t>
        </r>
      </text>
    </comment>
    <comment ref="EZ402" authorId="0" shapeId="0" xr:uid="{18605989-2E26-40A2-8E4F-DF56DD1BCA3B}">
      <text>
        <r>
          <rPr>
            <b/>
            <sz val="9"/>
            <color indexed="81"/>
            <rFont val="Tahoma"/>
            <family val="2"/>
          </rPr>
          <t>Cem Dener:</t>
        </r>
        <r>
          <rPr>
            <sz val="9"/>
            <color indexed="81"/>
            <rFont val="Tahoma"/>
            <family val="2"/>
          </rPr>
          <t xml:space="preserve">
https://www.dfintl.com/ 
System is not operational anymore.</t>
        </r>
      </text>
    </comment>
    <comment ref="OS402" authorId="0" shapeId="0" xr:uid="{3D4E8352-81F4-4874-9CBD-E42DA4CA9F66}">
      <text>
        <r>
          <rPr>
            <b/>
            <sz val="9"/>
            <color indexed="81"/>
            <rFont val="Tahoma"/>
            <family val="2"/>
          </rPr>
          <t>Cem Dener:</t>
        </r>
        <r>
          <rPr>
            <sz val="9"/>
            <color indexed="81"/>
            <rFont val="Tahoma"/>
            <family val="2"/>
          </rPr>
          <t xml:space="preserve">
https://www.trc.gov.om/trcweb/; https://www.moheri.gov.om/</t>
        </r>
      </text>
    </comment>
    <comment ref="PB402" authorId="0" shapeId="0" xr:uid="{10E99894-263A-420E-8762-0D3FE8CA58FF}">
      <text>
        <r>
          <rPr>
            <sz val="11"/>
            <color theme="1"/>
            <rFont val="Aptos Narrow"/>
            <family val="2"/>
            <scheme val="minor"/>
          </rPr>
          <t xml:space="preserve">Cem Dener:
There is a program to support GovTech and startups called Jadara and the Government Digital Transformation program references the government and private sector collaborations.   </t>
        </r>
      </text>
    </comment>
    <comment ref="PK402" authorId="0" shapeId="0" xr:uid="{11AF158B-55A1-493D-AC43-FD92056F4E1C}">
      <text>
        <r>
          <rPr>
            <b/>
            <sz val="9"/>
            <color indexed="81"/>
            <rFont val="Tahoma"/>
            <family val="2"/>
          </rPr>
          <t>Cem Dener:</t>
        </r>
        <r>
          <rPr>
            <sz val="9"/>
            <color indexed="81"/>
            <rFont val="Tahoma"/>
            <family val="2"/>
          </rPr>
          <t xml:space="preserve">
https://www.sas.om/SASEN/Pages/Statistics.aspx</t>
        </r>
      </text>
    </comment>
    <comment ref="NG403" authorId="0" shapeId="0" xr:uid="{19F09366-0AF8-4B12-96EE-538B9AA63FB6}">
      <text>
        <r>
          <rPr>
            <b/>
            <sz val="9"/>
            <color indexed="81"/>
            <rFont val="Tahoma"/>
            <family val="2"/>
          </rPr>
          <t>Cem Dener:</t>
        </r>
        <r>
          <rPr>
            <sz val="9"/>
            <color indexed="81"/>
            <rFont val="Tahoma"/>
            <family val="2"/>
          </rPr>
          <t xml:space="preserve">
https://www.mtcit.gov.om/ITAPortal/Data/SiteImgGallery/20223981295/Artificial Intelligence Systems Policy v1.0 (1).pdf </t>
        </r>
      </text>
    </comment>
    <comment ref="PK403" authorId="0" shapeId="0" xr:uid="{47710C1D-5B1E-41DA-A24E-3E5DF00C450C}">
      <text>
        <r>
          <rPr>
            <b/>
            <sz val="9"/>
            <color indexed="81"/>
            <rFont val="Tahoma"/>
            <family val="2"/>
          </rPr>
          <t>Cem Dener:</t>
        </r>
        <r>
          <rPr>
            <sz val="9"/>
            <color indexed="81"/>
            <rFont val="Tahoma"/>
            <family val="2"/>
          </rPr>
          <t xml:space="preserve">
https://omanstartuphub.om/startup_companies</t>
        </r>
      </text>
    </comment>
    <comment ref="AB405" authorId="2" shapeId="0" xr:uid="{DCE2DE9C-1793-408E-B56D-1671A59E90BF}">
      <text>
        <r>
          <rPr>
            <b/>
            <sz val="9"/>
            <color indexed="81"/>
            <rFont val="Tahoma"/>
            <family val="2"/>
          </rPr>
          <t>Gustavo Alonso Zanabria Gainza:</t>
        </r>
        <r>
          <rPr>
            <sz val="9"/>
            <color indexed="81"/>
            <rFont val="Tahoma"/>
            <family val="2"/>
          </rPr>
          <t xml:space="preserve">
Source: https://www.researchgate.net/publication/330211711_E-GOVERNMENT_IN_PAKISTAN_FRAMEWORK_OF_OPPORTUNITIES_AND_CHALLENGES</t>
        </r>
      </text>
    </comment>
    <comment ref="BN405" authorId="2" shapeId="0" xr:uid="{6939F8F8-9AF6-4090-B8B2-4F013DBE3D86}">
      <text>
        <r>
          <rPr>
            <b/>
            <sz val="9"/>
            <color indexed="81"/>
            <rFont val="Tahoma"/>
            <family val="2"/>
          </rPr>
          <t>Gustavo Alonso Zanabria Gainza:</t>
        </r>
        <r>
          <rPr>
            <sz val="9"/>
            <color indexed="81"/>
            <rFont val="Tahoma"/>
            <family val="2"/>
          </rPr>
          <t xml:space="preserve">
Source: https://profit.pakistantoday.com.pk/2021/11/14/what-the-imfs-single-treasury-account-system-actually-means/#:~:text=In%20the%20current%20second%20stage,defense%20ministry%20in%20commercial%20banks.</t>
        </r>
      </text>
    </comment>
    <comment ref="GU405" authorId="2" shapeId="0" xr:uid="{52A2BD9D-E448-4943-9DEE-953874827576}">
      <text>
        <r>
          <rPr>
            <b/>
            <sz val="9"/>
            <color indexed="81"/>
            <rFont val="Tahoma"/>
            <family val="2"/>
          </rPr>
          <t>Gustavo Alonso Zanabria Gainza:</t>
        </r>
        <r>
          <rPr>
            <sz val="9"/>
            <color indexed="81"/>
            <rFont val="Tahoma"/>
            <family val="2"/>
          </rPr>
          <t xml:space="preserve">
source: https://www.google.com/search?q=electronic+invoices+%2B+pakistan+%2B+taxes&amp;rlz=1C1GCEB_enUS893US893&amp;oq=electronic+invoices+%2B+pakistan+%2B+taxes&amp;aqs=chrome..69i57j33i160l2j33i10i160l3.12390j0j7&amp;sourceid=chrome&amp;ie=UTF-8</t>
        </r>
      </text>
    </comment>
    <comment ref="HB405" authorId="0" shapeId="0" xr:uid="{1AE782FE-747C-48FD-9642-F3BC96FBDC15}">
      <text>
        <r>
          <rPr>
            <b/>
            <sz val="9"/>
            <color indexed="81"/>
            <rFont val="Tahoma"/>
            <family val="2"/>
          </rPr>
          <t>Cem Dener:</t>
        </r>
        <r>
          <rPr>
            <sz val="9"/>
            <color indexed="81"/>
            <rFont val="Tahoma"/>
            <family val="2"/>
          </rPr>
          <t xml:space="preserve">
https://e.fbr.gov.pk/AuthLogin.aspx  </t>
        </r>
      </text>
    </comment>
    <comment ref="JY405" authorId="0" shapeId="0" xr:uid="{3403D33E-C0F4-4998-A71C-CF60B2E93F4B}">
      <text>
        <r>
          <rPr>
            <b/>
            <sz val="9"/>
            <color indexed="81"/>
            <rFont val="Tahoma"/>
            <family val="2"/>
          </rPr>
          <t>Cem Dener:</t>
        </r>
        <r>
          <rPr>
            <sz val="9"/>
            <color indexed="81"/>
            <rFont val="Tahoma"/>
            <family val="2"/>
          </rPr>
          <t xml:space="preserve">
https://www.pmo.gov.pk/pcp-privacypolicy.php</t>
        </r>
      </text>
    </comment>
    <comment ref="E406" authorId="0" shapeId="0" xr:uid="{A0676216-C5BB-48A0-8681-5B742506CD55}">
      <text>
        <r>
          <rPr>
            <b/>
            <sz val="9"/>
            <color indexed="81"/>
            <rFont val="Tahoma"/>
            <family val="2"/>
          </rPr>
          <t>Cem Dener:</t>
        </r>
        <r>
          <rPr>
            <sz val="9"/>
            <color indexed="81"/>
            <rFont val="Tahoma"/>
            <family val="2"/>
          </rPr>
          <t xml:space="preserve">
Data Center Acredited under Pakistan Cloud First Policy (PCFP)</t>
        </r>
      </text>
    </comment>
    <comment ref="R406" authorId="0" shapeId="0" xr:uid="{22849956-C10D-4D38-A459-0F357C7DBC12}">
      <text>
        <r>
          <rPr>
            <b/>
            <sz val="9"/>
            <color indexed="81"/>
            <rFont val="Tahoma"/>
            <family val="2"/>
          </rPr>
          <t>Cem Dener:</t>
        </r>
        <r>
          <rPr>
            <sz val="9"/>
            <color indexed="81"/>
            <rFont val="Tahoma"/>
            <family val="2"/>
          </rPr>
          <t xml:space="preserve">
It is being developed under the World Bank Assisted Digital Economy Enhancment Project (DEEP) of MoITT  </t>
        </r>
      </text>
    </comment>
    <comment ref="AC406" authorId="0" shapeId="0" xr:uid="{05EDD6C9-BDD7-4319-89CF-E20E33BB5E70}">
      <text>
        <r>
          <rPr>
            <b/>
            <sz val="9"/>
            <color indexed="81"/>
            <rFont val="Tahoma"/>
            <family val="2"/>
          </rPr>
          <t>Cem Dener:</t>
        </r>
        <r>
          <rPr>
            <sz val="9"/>
            <color indexed="81"/>
            <rFont val="Tahoma"/>
            <family val="2"/>
          </rPr>
          <t xml:space="preserve">
It is being developed under the World Bank Assisted Digital Economy Enhancment Project (DEEP) of MoITT  </t>
        </r>
      </text>
    </comment>
    <comment ref="FF406" authorId="0" shapeId="0" xr:uid="{89A7BDFD-0D79-4E5B-8618-F84CBF055D27}">
      <text>
        <r>
          <rPr>
            <b/>
            <sz val="9"/>
            <color indexed="81"/>
            <rFont val="Tahoma"/>
            <family val="2"/>
          </rPr>
          <t>Cem Dener:</t>
        </r>
        <r>
          <rPr>
            <sz val="9"/>
            <color indexed="81"/>
            <rFont val="Tahoma"/>
            <family val="2"/>
          </rPr>
          <t xml:space="preserve">
https://ipas.pc.gov.pk/ </t>
        </r>
      </text>
    </comment>
    <comment ref="FW406" authorId="0" shapeId="0" xr:uid="{6C5D88CA-2B88-4285-8376-BAB65891F371}">
      <text>
        <r>
          <rPr>
            <b/>
            <sz val="9"/>
            <color indexed="81"/>
            <rFont val="Tahoma"/>
            <family val="2"/>
          </rPr>
          <t>Cem Dener:</t>
        </r>
        <r>
          <rPr>
            <sz val="9"/>
            <color indexed="81"/>
            <rFont val="Tahoma"/>
            <family val="2"/>
          </rPr>
          <t xml:space="preserve">
(Apart from that, the govt has been coming up with other policies on emerging/disruptive technologies such as AI, Cloud, etc)</t>
        </r>
      </text>
    </comment>
    <comment ref="GI406" authorId="0" shapeId="0" xr:uid="{9D1E1C1B-B58E-4608-B3C5-8602B40564B8}">
      <text>
        <r>
          <rPr>
            <b/>
            <sz val="9"/>
            <color indexed="81"/>
            <rFont val="Tahoma"/>
            <family val="2"/>
          </rPr>
          <t>Cem Dener:</t>
        </r>
        <r>
          <rPr>
            <sz val="9"/>
            <color indexed="81"/>
            <rFont val="Tahoma"/>
            <family val="2"/>
          </rPr>
          <t xml:space="preserve">
There are multiple portals and applications that provide online services, with plans underway for a centralized "Super App". </t>
        </r>
      </text>
    </comment>
    <comment ref="LP406" authorId="0" shapeId="0" xr:uid="{8B5725E6-B7C6-43AA-A7A6-8CFE292DB9CC}">
      <text>
        <r>
          <rPr>
            <b/>
            <sz val="9"/>
            <color indexed="81"/>
            <rFont val="Tahoma"/>
            <family val="2"/>
          </rPr>
          <t>Cem Dener:</t>
        </r>
        <r>
          <rPr>
            <sz val="9"/>
            <color indexed="81"/>
            <rFont val="Tahoma"/>
            <family val="2"/>
          </rPr>
          <t xml:space="preserve">
https://moib.gov.pk/Downloads/Policy/DIGITAL_PAKISTAN_POLICY%2822-05-2018%29.pdf  </t>
        </r>
      </text>
    </comment>
    <comment ref="LV406" authorId="0" shapeId="0" xr:uid="{ECBD07E8-84BA-4496-AB38-863D4625435D}">
      <text>
        <r>
          <rPr>
            <b/>
            <sz val="9"/>
            <color indexed="81"/>
            <rFont val="Tahoma"/>
            <family val="2"/>
          </rPr>
          <t>Cem Dener:</t>
        </r>
        <r>
          <rPr>
            <sz val="9"/>
            <color indexed="81"/>
            <rFont val="Tahoma"/>
            <family val="2"/>
          </rPr>
          <t xml:space="preserve">
https://moib.gov.pk/Downloads/Policy/DIGITAL_PAKISTAN_POLICY%2822-05-2018%29.pdf  </t>
        </r>
      </text>
    </comment>
    <comment ref="NU406" authorId="0" shapeId="0" xr:uid="{CF402703-0025-4F08-AE4A-C14D81526DE9}">
      <text>
        <r>
          <rPr>
            <b/>
            <sz val="9"/>
            <color indexed="81"/>
            <rFont val="Tahoma"/>
            <family val="2"/>
          </rPr>
          <t>Cem Dener:</t>
        </r>
        <r>
          <rPr>
            <sz val="9"/>
            <color indexed="81"/>
            <rFont val="Tahoma"/>
            <family val="2"/>
          </rPr>
          <t xml:space="preserve">
https://moib.gov.pk/Downloads/Policy/DIGITAL_PAKISTAN_POLICY%2822-05-2018%29.pdf  </t>
        </r>
      </text>
    </comment>
    <comment ref="BA409" authorId="0" shapeId="0" xr:uid="{E5EDF8AA-7FB1-4657-802F-0C1B2D068590}">
      <text>
        <r>
          <rPr>
            <b/>
            <sz val="9"/>
            <color indexed="81"/>
            <rFont val="Tahoma"/>
            <family val="2"/>
          </rPr>
          <t>Cem Dener:</t>
        </r>
        <r>
          <rPr>
            <sz val="9"/>
            <color indexed="81"/>
            <rFont val="Tahoma"/>
            <family val="2"/>
          </rPr>
          <t xml:space="preserve">
https://www.tylertech.com/products/enterprise-erp
https://www.palaugov.pw/wp-content/uploads/2020/04/Munis-Go-Live.pdf
</t>
        </r>
      </text>
    </comment>
    <comment ref="BM411" authorId="0" shapeId="0" xr:uid="{1F5C3DBF-AA14-408E-911E-D7ED6EDC382A}">
      <text>
        <r>
          <rPr>
            <b/>
            <sz val="9"/>
            <color indexed="81"/>
            <rFont val="Tahoma"/>
            <family val="2"/>
          </rPr>
          <t>Cem Dener:</t>
        </r>
        <r>
          <rPr>
            <sz val="9"/>
            <color indexed="81"/>
            <rFont val="Tahoma"/>
            <family val="2"/>
          </rPr>
          <t xml:space="preserve">
https://www.mef.gob.pa/wp-content/uploads/2021/03/06-Diccionario-de-Roles-USO-de-ENTIDADES-20210309-1.pdf</t>
        </r>
      </text>
    </comment>
    <comment ref="ET411" authorId="0" shapeId="0" xr:uid="{8A8CF21C-E906-4406-A178-65D3FC04CD61}">
      <text>
        <r>
          <rPr>
            <b/>
            <sz val="9"/>
            <color indexed="81"/>
            <rFont val="Tahoma"/>
            <family val="2"/>
          </rPr>
          <t>Cem Dener:</t>
        </r>
        <r>
          <rPr>
            <sz val="9"/>
            <color indexed="81"/>
            <rFont val="Tahoma"/>
            <family val="2"/>
          </rPr>
          <t xml:space="preserve">
En la vista pública de cada registro de contratación del portal "PanamaCompra" aparece los cambios de estado del proceso, ej. https://www.panamacompra.gob.pa/Inicio/#!/vistaPreviaCP?IdLC=Ki8hIC4hKQ%3D%3D Otras bitácoras de acceso y acciones de usuario lleva el sistema para auditoría interna.</t>
        </r>
      </text>
    </comment>
    <comment ref="FF411" authorId="0" shapeId="0" xr:uid="{A45062FF-417E-43FB-A0B1-512CE8415924}">
      <text>
        <r>
          <rPr>
            <b/>
            <sz val="9"/>
            <color indexed="81"/>
            <rFont val="Tahoma"/>
            <family val="2"/>
          </rPr>
          <t>Cem Dener:</t>
        </r>
        <r>
          <rPr>
            <sz val="9"/>
            <color indexed="81"/>
            <rFont val="Tahoma"/>
            <family val="2"/>
          </rPr>
          <t xml:space="preserve">
https://siproy.mef.gob.pa/bancopro/Formulacion/login.aspx</t>
        </r>
      </text>
    </comment>
    <comment ref="HK411" authorId="0" shapeId="0" xr:uid="{D8BFF56C-B33F-422C-985D-2CED2FEF5971}">
      <text>
        <r>
          <rPr>
            <b/>
            <sz val="9"/>
            <color indexed="81"/>
            <rFont val="Tahoma"/>
            <family val="2"/>
          </rPr>
          <t>Cem Dener:</t>
        </r>
        <r>
          <rPr>
            <sz val="9"/>
            <color indexed="81"/>
            <rFont val="Tahoma"/>
            <family val="2"/>
          </rPr>
          <t xml:space="preserve">
Within Panama Digital and other programs</t>
        </r>
      </text>
    </comment>
    <comment ref="JO411" authorId="0" shapeId="0" xr:uid="{F0DE2ADC-8954-4DE2-98E7-10C961F82C5C}">
      <text>
        <r>
          <rPr>
            <b/>
            <sz val="9"/>
            <color indexed="81"/>
            <rFont val="Tahoma"/>
            <family val="2"/>
          </rPr>
          <t>Cem Dener:</t>
        </r>
        <r>
          <rPr>
            <sz val="9"/>
            <color indexed="81"/>
            <rFont val="Tahoma"/>
            <family val="2"/>
          </rPr>
          <t xml:space="preserve">
https://www.asamblea.gob.pa/participacion-ciudadana https://dpu.mupa.gob.pa/participacion-ciudadana/</t>
        </r>
      </text>
    </comment>
    <comment ref="KX411" authorId="0" shapeId="0" xr:uid="{3C7BFB24-68FD-443D-B8F7-20C6A9FB77FD}">
      <text>
        <r>
          <rPr>
            <b/>
            <sz val="9"/>
            <color indexed="81"/>
            <rFont val="Tahoma"/>
            <family val="2"/>
          </rPr>
          <t>Cem Dener:</t>
        </r>
        <r>
          <rPr>
            <sz val="9"/>
            <color indexed="81"/>
            <rFont val="Tahoma"/>
            <family val="2"/>
          </rPr>
          <t xml:space="preserve">
Consejo Nacional de Innovacion</t>
        </r>
      </text>
    </comment>
    <comment ref="LZ411" authorId="0" shapeId="0" xr:uid="{786C5036-A39B-49E7-AC75-A19E726B5E18}">
      <text>
        <r>
          <rPr>
            <b/>
            <sz val="9"/>
            <color indexed="81"/>
            <rFont val="Tahoma"/>
            <family val="2"/>
          </rPr>
          <t>Cem Dener:</t>
        </r>
        <r>
          <rPr>
            <sz val="9"/>
            <color indexed="81"/>
            <rFont val="Tahoma"/>
            <family val="2"/>
          </rPr>
          <t xml:space="preserve">
http://www.igfpanama.pa/
https://www.propanama.gob.pa/es/evento/114
https://www.caf.com/es/actualidad/noticias/2019/12/gobierno-e-infraestructura-digital-para-el-desarrollo-panameno-y-la-integracion-regional/
https://tynmagazine.com/id-foro-panama-avanza-sobre-identidad-digital-segura/ 
https://www.senacyt.gob.pa/publicaciones/wp-content/uploads/2019/07/Documento-Final-para-Pagina-Web-Evaluaci%C3%B3n.pdf</t>
        </r>
      </text>
    </comment>
    <comment ref="MC411" authorId="0" shapeId="0" xr:uid="{F67CC8A3-02B3-47C0-A028-E38C982F1FA6}">
      <text>
        <r>
          <rPr>
            <b/>
            <sz val="9"/>
            <color indexed="81"/>
            <rFont val="Tahoma"/>
            <family val="2"/>
          </rPr>
          <t>Cem Dener:</t>
        </r>
        <r>
          <rPr>
            <sz val="9"/>
            <color indexed="81"/>
            <rFont val="Tahoma"/>
            <family val="2"/>
          </rPr>
          <t xml:space="preserve">
https://aig.gob.pa/descargas/2019/06/agenda-digital-2021-aig.pdf
https://aig.gob.pa/documentosaig/memoria/
https://aig.gob.pa/</t>
        </r>
      </text>
    </comment>
    <comment ref="NZ411" authorId="0" shapeId="0" xr:uid="{4F41B23E-2888-4B7C-8883-3B89CEE3F5F8}">
      <text>
        <r>
          <rPr>
            <b/>
            <sz val="9"/>
            <color indexed="81"/>
            <rFont val="Tahoma"/>
            <family val="2"/>
          </rPr>
          <t>Cem Dener:</t>
        </r>
        <r>
          <rPr>
            <sz val="9"/>
            <color indexed="81"/>
            <rFont val="Tahoma"/>
            <family val="2"/>
          </rPr>
          <t xml:space="preserve">
https://www.inadeh.edu.pa/  - https://aig.gob.pa/iti/</t>
        </r>
      </text>
    </comment>
    <comment ref="OE411" authorId="0" shapeId="0" xr:uid="{E0C3F8A8-8C90-431D-8168-CAA441060E1C}">
      <text>
        <r>
          <rPr>
            <b/>
            <sz val="9"/>
            <color indexed="81"/>
            <rFont val="Tahoma"/>
            <family val="2"/>
          </rPr>
          <t>Cem Dener:</t>
        </r>
        <r>
          <rPr>
            <sz val="9"/>
            <color indexed="81"/>
            <rFont val="Tahoma"/>
            <family val="2"/>
          </rPr>
          <t xml:space="preserve">
https://www.datosabiertos.gob.pa/dataset?tags=Capacitaciones&amp;q=aig&amp;_tags_limit=0</t>
        </r>
      </text>
    </comment>
    <comment ref="PH411" authorId="0" shapeId="0" xr:uid="{8A844E5A-2A16-42D0-844C-062C0C449987}">
      <text>
        <r>
          <rPr>
            <b/>
            <sz val="9"/>
            <color indexed="81"/>
            <rFont val="Tahoma"/>
            <family val="2"/>
          </rPr>
          <t>Cem Dener:</t>
        </r>
        <r>
          <rPr>
            <sz val="9"/>
            <color indexed="81"/>
            <rFont val="Tahoma"/>
            <family val="2"/>
          </rPr>
          <t xml:space="preserve">
LEY 186 / Sociedades de Emprendimiento https://www.gacetaoficial.gob.pa/pdfTemp/29167_B/GacetaNo_29167b_20201202.pdf  Breve Descripción de los beneficios y aspectos principales importantes de la ley https://home.kpmg/pa/es/home/insights/2020/12/ci-crean-sociedades-emprendimientos.html</t>
        </r>
      </text>
    </comment>
    <comment ref="EC412" authorId="0" shapeId="0" xr:uid="{62E5608C-1A56-4680-AA95-B21F306A1E5C}">
      <text>
        <r>
          <rPr>
            <b/>
            <sz val="9"/>
            <color indexed="81"/>
            <rFont val="Tahoma"/>
            <family val="2"/>
          </rPr>
          <t>Cem Dener:</t>
        </r>
        <r>
          <rPr>
            <sz val="9"/>
            <color indexed="81"/>
            <rFont val="Tahoma"/>
            <family val="2"/>
          </rPr>
          <t xml:space="preserve">
The percentage varies depending on the type of system to which the beneficiary is affiliated.</t>
        </r>
      </text>
    </comment>
    <comment ref="FF412" authorId="0" shapeId="0" xr:uid="{CDECCE9A-B211-4737-B6D9-ACC6C4839348}">
      <text>
        <r>
          <rPr>
            <b/>
            <sz val="9"/>
            <color indexed="81"/>
            <rFont val="Tahoma"/>
            <family val="2"/>
          </rPr>
          <t>Cem Dener:</t>
        </r>
        <r>
          <rPr>
            <sz val="9"/>
            <color indexed="81"/>
            <rFont val="Tahoma"/>
            <family val="2"/>
          </rPr>
          <t xml:space="preserve">
https://www.mef.gob.pa/direccion-de-programacion-de-inversiones/</t>
        </r>
      </text>
    </comment>
    <comment ref="K414" authorId="0" shapeId="0" xr:uid="{DD5307B5-D302-4DFE-B171-DA80A2E2BB22}">
      <text>
        <r>
          <rPr>
            <b/>
            <sz val="9"/>
            <color indexed="81"/>
            <rFont val="Tahoma"/>
            <family val="2"/>
          </rPr>
          <t>Cem Dener:</t>
        </r>
        <r>
          <rPr>
            <sz val="9"/>
            <color indexed="81"/>
            <rFont val="Tahoma"/>
            <family val="2"/>
          </rPr>
          <t xml:space="preserve">
We are currently working on the policy</t>
        </r>
      </text>
    </comment>
    <comment ref="CX414" authorId="0" shapeId="0" xr:uid="{C73996D5-A68F-45B7-835E-4948F5E33F10}">
      <text>
        <r>
          <rPr>
            <b/>
            <sz val="9"/>
            <color indexed="81"/>
            <rFont val="Tahoma"/>
            <family val="2"/>
          </rPr>
          <t>Cem Dener:</t>
        </r>
        <r>
          <rPr>
            <sz val="9"/>
            <color indexed="81"/>
            <rFont val="Tahoma"/>
            <family val="2"/>
          </rPr>
          <t xml:space="preserve">
Work in progress</t>
        </r>
      </text>
    </comment>
    <comment ref="FN414" authorId="0" shapeId="0" xr:uid="{E29F1C22-03D3-44C2-8D1A-2243DF450D95}">
      <text>
        <r>
          <rPr>
            <b/>
            <sz val="9"/>
            <color indexed="81"/>
            <rFont val="Tahoma"/>
            <family val="2"/>
          </rPr>
          <t>Cem Dener:</t>
        </r>
        <r>
          <rPr>
            <sz val="9"/>
            <color indexed="81"/>
            <rFont val="Tahoma"/>
            <family val="2"/>
          </rPr>
          <t xml:space="preserve">
There seems to be no open source policy adopted yet. No URL is provided.</t>
        </r>
      </text>
    </comment>
    <comment ref="FO414" authorId="0" shapeId="0" xr:uid="{85CB8790-1DE5-4434-8846-93329714CD2F}">
      <text>
        <r>
          <rPr>
            <b/>
            <sz val="9"/>
            <color indexed="81"/>
            <rFont val="Tahoma"/>
            <family val="2"/>
          </rPr>
          <t>Cem Dener:</t>
        </r>
        <r>
          <rPr>
            <sz val="9"/>
            <color indexed="81"/>
            <rFont val="Tahoma"/>
            <family val="2"/>
          </rPr>
          <t xml:space="preserve">
Planning stage (Work in Progress)</t>
        </r>
      </text>
    </comment>
    <comment ref="FP414" authorId="0" shapeId="0" xr:uid="{23DC34AA-C5F1-4B10-9FCB-8E87678CA641}">
      <text>
        <r>
          <rPr>
            <b/>
            <sz val="9"/>
            <color indexed="81"/>
            <rFont val="Tahoma"/>
            <family val="2"/>
          </rPr>
          <t>Cem Dener:</t>
        </r>
        <r>
          <rPr>
            <sz val="9"/>
            <color indexed="81"/>
            <rFont val="Tahoma"/>
            <family val="2"/>
          </rPr>
          <t xml:space="preserve">
2023 ?</t>
        </r>
      </text>
    </comment>
    <comment ref="FQ414" authorId="0" shapeId="0" xr:uid="{7FC042A5-CBCF-4515-83FF-73ABECC08CC2}">
      <text>
        <r>
          <rPr>
            <b/>
            <sz val="9"/>
            <color indexed="81"/>
            <rFont val="Tahoma"/>
            <family val="2"/>
          </rPr>
          <t>Cem Dener:</t>
        </r>
        <r>
          <rPr>
            <sz val="9"/>
            <color indexed="81"/>
            <rFont val="Tahoma"/>
            <family val="2"/>
          </rPr>
          <t xml:space="preserve">
2 ?</t>
        </r>
      </text>
    </comment>
    <comment ref="FR414" authorId="0" shapeId="0" xr:uid="{12E0435B-1206-4A86-B7AA-50BCD2EE13E8}">
      <text>
        <r>
          <rPr>
            <b/>
            <sz val="9"/>
            <color indexed="81"/>
            <rFont val="Tahoma"/>
            <family val="2"/>
          </rPr>
          <t>Cem Dener:</t>
        </r>
        <r>
          <rPr>
            <sz val="9"/>
            <color indexed="81"/>
            <rFont val="Tahoma"/>
            <family val="2"/>
          </rPr>
          <t xml:space="preserve">
1 ?</t>
        </r>
      </text>
    </comment>
    <comment ref="FT414" authorId="0" shapeId="0" xr:uid="{0F944E24-C0AB-4351-B87D-59E7E08B53ED}">
      <text>
        <r>
          <rPr>
            <b/>
            <sz val="9"/>
            <color indexed="81"/>
            <rFont val="Tahoma"/>
            <family val="2"/>
          </rPr>
          <t>Cem Dener:</t>
        </r>
        <r>
          <rPr>
            <sz val="9"/>
            <color indexed="81"/>
            <rFont val="Tahoma"/>
            <family val="2"/>
          </rPr>
          <t xml:space="preserve">
https://www.ict.gov.pg/</t>
        </r>
      </text>
    </comment>
    <comment ref="FX414" authorId="0" shapeId="0" xr:uid="{EC7EB0E1-E382-43DD-B3A1-F2DC991C3FDB}">
      <text>
        <r>
          <rPr>
            <b/>
            <sz val="9"/>
            <color indexed="81"/>
            <rFont val="Tahoma"/>
            <family val="2"/>
          </rPr>
          <t>Cem Dener:</t>
        </r>
        <r>
          <rPr>
            <sz val="9"/>
            <color indexed="81"/>
            <rFont val="Tahoma"/>
            <family val="2"/>
          </rPr>
          <t xml:space="preserve">
In draft/Planned</t>
        </r>
      </text>
    </comment>
    <comment ref="GI414" authorId="0" shapeId="0" xr:uid="{1F2D72C2-38F1-4850-880C-49AC111310C3}">
      <text>
        <r>
          <rPr>
            <b/>
            <sz val="9"/>
            <color indexed="81"/>
            <rFont val="Tahoma"/>
            <family val="2"/>
          </rPr>
          <t>Cem Dener:</t>
        </r>
        <r>
          <rPr>
            <sz val="9"/>
            <color indexed="81"/>
            <rFont val="Tahoma"/>
            <family val="2"/>
          </rPr>
          <t xml:space="preserve">
Seperate government department has their own URL.  There's not a one-stop shop for the whole of government.</t>
        </r>
      </text>
    </comment>
    <comment ref="HT414" authorId="0" shapeId="0" xr:uid="{E5BF373E-06D7-4C74-A246-F90AA90815B7}">
      <text>
        <r>
          <rPr>
            <b/>
            <sz val="9"/>
            <color indexed="81"/>
            <rFont val="Tahoma"/>
            <family val="2"/>
          </rPr>
          <t>Cem Dener:</t>
        </r>
        <r>
          <rPr>
            <sz val="9"/>
            <color indexed="81"/>
            <rFont val="Tahoma"/>
            <family val="2"/>
          </rPr>
          <t xml:space="preserve">
2</t>
        </r>
      </text>
    </comment>
    <comment ref="HV414" authorId="0" shapeId="0" xr:uid="{9ACD5F09-E71C-4CBF-8F79-8031E7CB42FA}">
      <text>
        <r>
          <rPr>
            <b/>
            <sz val="9"/>
            <color indexed="81"/>
            <rFont val="Tahoma"/>
            <family val="2"/>
          </rPr>
          <t>Cem Dener:</t>
        </r>
        <r>
          <rPr>
            <sz val="9"/>
            <color indexed="81"/>
            <rFont val="Tahoma"/>
            <family val="2"/>
          </rPr>
          <t xml:space="preserve">
1</t>
        </r>
      </text>
    </comment>
    <comment ref="JO414" authorId="0" shapeId="0" xr:uid="{97A2A199-4BFD-478C-95B2-A98BA5A620FF}">
      <text>
        <r>
          <rPr>
            <b/>
            <sz val="9"/>
            <color indexed="81"/>
            <rFont val="Tahoma"/>
            <family val="2"/>
          </rPr>
          <t>Cem Dener:</t>
        </r>
        <r>
          <rPr>
            <sz val="9"/>
            <color indexed="81"/>
            <rFont val="Tahoma"/>
            <family val="2"/>
          </rPr>
          <t xml:space="preserve">
Through emails</t>
        </r>
      </text>
    </comment>
    <comment ref="JY414" authorId="0" shapeId="0" xr:uid="{8425DCEC-2B61-4692-9BD2-BF2A92234D21}">
      <text>
        <r>
          <rPr>
            <b/>
            <sz val="9"/>
            <color indexed="81"/>
            <rFont val="Tahoma"/>
            <family val="2"/>
          </rPr>
          <t>Cem Dener:</t>
        </r>
        <r>
          <rPr>
            <sz val="9"/>
            <color indexed="81"/>
            <rFont val="Tahoma"/>
            <family val="2"/>
          </rPr>
          <t xml:space="preserve">
Through email</t>
        </r>
      </text>
    </comment>
    <comment ref="LF414" authorId="0" shapeId="0" xr:uid="{11A8B607-7318-4395-9B88-F9B034B7BC20}">
      <text>
        <r>
          <rPr>
            <b/>
            <sz val="9"/>
            <color indexed="81"/>
            <rFont val="Tahoma"/>
            <family val="2"/>
          </rPr>
          <t>Cem Dener:</t>
        </r>
        <r>
          <rPr>
            <sz val="9"/>
            <color indexed="81"/>
            <rFont val="Tahoma"/>
            <family val="2"/>
          </rPr>
          <t xml:space="preserve">
Planning Phase</t>
        </r>
      </text>
    </comment>
    <comment ref="LK414" authorId="0" shapeId="0" xr:uid="{E4676D12-DAFB-4C89-97C7-F6623C417B86}">
      <text>
        <r>
          <rPr>
            <b/>
            <sz val="9"/>
            <color indexed="81"/>
            <rFont val="Tahoma"/>
            <family val="2"/>
          </rPr>
          <t>Cem Dener:</t>
        </r>
        <r>
          <rPr>
            <sz val="9"/>
            <color indexed="81"/>
            <rFont val="Tahoma"/>
            <family val="2"/>
          </rPr>
          <t xml:space="preserve">
We are currently working on  the policy</t>
        </r>
      </text>
    </comment>
    <comment ref="NT414" authorId="0" shapeId="0" xr:uid="{7CCA31CE-24E1-444A-B38B-70EA23F5E221}">
      <text>
        <r>
          <rPr>
            <b/>
            <sz val="9"/>
            <color indexed="81"/>
            <rFont val="Tahoma"/>
            <family val="2"/>
          </rPr>
          <t>Cem Dener:</t>
        </r>
        <r>
          <rPr>
            <sz val="9"/>
            <color indexed="81"/>
            <rFont val="Tahoma"/>
            <family val="2"/>
          </rPr>
          <t xml:space="preserve">
There is no specific strategy for the Digital Skills but its captured in the PNG Digital Transformation Policy to be implemented. </t>
        </r>
      </text>
    </comment>
    <comment ref="AP415" authorId="0" shapeId="0" xr:uid="{BEACFC85-ECF6-4C4F-B2E8-27251E54FF66}">
      <text>
        <r>
          <rPr>
            <b/>
            <sz val="9"/>
            <color indexed="81"/>
            <rFont val="Tahoma"/>
            <family val="2"/>
          </rPr>
          <t>Cem Dener:</t>
        </r>
        <r>
          <rPr>
            <sz val="9"/>
            <color indexed="81"/>
            <rFont val="Tahoma"/>
            <family val="2"/>
          </rPr>
          <t xml:space="preserve">
https://sevis.gov.pg</t>
        </r>
      </text>
    </comment>
    <comment ref="EQ415" authorId="0" shapeId="0" xr:uid="{1CA67309-AEAE-46F4-ADD6-0EFD7AE5DB82}">
      <text>
        <r>
          <rPr>
            <b/>
            <sz val="9"/>
            <color indexed="81"/>
            <rFont val="Tahoma"/>
            <family val="2"/>
          </rPr>
          <t>Cem Dener:</t>
        </r>
        <r>
          <rPr>
            <sz val="9"/>
            <color indexed="81"/>
            <rFont val="Tahoma"/>
            <family val="2"/>
          </rPr>
          <t xml:space="preserve">
Work in Progress to implement e-Government Procurement System for PNG</t>
        </r>
      </text>
    </comment>
    <comment ref="ME415" authorId="0" shapeId="0" xr:uid="{97DF3E46-45C2-4D45-8E47-9D30972265D8}">
      <text>
        <r>
          <rPr>
            <b/>
            <sz val="9"/>
            <color indexed="81"/>
            <rFont val="Tahoma"/>
            <family val="2"/>
          </rPr>
          <t>Cem Dener:</t>
        </r>
        <r>
          <rPr>
            <sz val="9"/>
            <color indexed="81"/>
            <rFont val="Tahoma"/>
            <family val="2"/>
          </rPr>
          <t xml:space="preserve">
The Legislation is pending on the Rights to Information Policy. Once the policy is developed the legislation will proceed.</t>
        </r>
      </text>
    </comment>
    <comment ref="BA417" authorId="0" shapeId="0" xr:uid="{699A3C0D-FCAF-478B-B61C-5E3D1F47ECB8}">
      <text>
        <r>
          <rPr>
            <b/>
            <sz val="9"/>
            <color indexed="81"/>
            <rFont val="Tahoma"/>
            <family val="2"/>
          </rPr>
          <t>Cem Dener:</t>
        </r>
        <r>
          <rPr>
            <sz val="9"/>
            <color indexed="81"/>
            <rFont val="Tahoma"/>
            <family val="2"/>
          </rPr>
          <t xml:space="preserve">
The SIAF is not accessible through the Internet. But all the institutions of the Public Administration are connected through the Metropolitan Network of the Public Sector. System information can be viewed at the following link: http://www.hacienda.gov.py/web-presupuesto/index.php?c=147</t>
        </r>
      </text>
    </comment>
    <comment ref="BM417" authorId="0" shapeId="0" xr:uid="{BC9C3706-BBBD-4580-BC7F-8ED3CD971E01}">
      <text>
        <r>
          <rPr>
            <b/>
            <sz val="9"/>
            <color indexed="81"/>
            <rFont val="Tahoma"/>
            <family val="2"/>
          </rPr>
          <t>Cem Dener:</t>
        </r>
        <r>
          <rPr>
            <sz val="9"/>
            <color indexed="81"/>
            <rFont val="Tahoma"/>
            <family val="2"/>
          </rPr>
          <t xml:space="preserve">
Database access policy, audits, security policy </t>
        </r>
      </text>
    </comment>
    <comment ref="BO417" authorId="0" shapeId="0" xr:uid="{A1F10ECF-D346-4ABB-87D5-E7CE8BCA10EF}">
      <text>
        <r>
          <rPr>
            <b/>
            <sz val="9"/>
            <color indexed="81"/>
            <rFont val="Tahoma"/>
            <family val="2"/>
          </rPr>
          <t>Cem Dener:</t>
        </r>
        <r>
          <rPr>
            <sz val="9"/>
            <color indexed="81"/>
            <rFont val="Tahoma"/>
            <family val="2"/>
          </rPr>
          <t xml:space="preserve">
https://www.hacienda.gov.py/sseaf/</t>
        </r>
      </text>
    </comment>
    <comment ref="CX417" authorId="0" shapeId="0" xr:uid="{CB86CC5F-512C-4F05-8691-B92C727D120D}">
      <text>
        <r>
          <rPr>
            <b/>
            <sz val="9"/>
            <color indexed="81"/>
            <rFont val="Tahoma"/>
            <family val="2"/>
          </rPr>
          <t>Cem Dener:</t>
        </r>
        <r>
          <rPr>
            <sz val="9"/>
            <color indexed="81"/>
            <rFont val="Tahoma"/>
            <family val="2"/>
          </rPr>
          <t xml:space="preserve">
SINARH is not accessible through the Internet. But all the institutions of the Public Administration are connected through the Metropolitan Network of the Public Sector. Open data https://datos.hacienda.gov.py/data/nomina</t>
        </r>
      </text>
    </comment>
    <comment ref="DJ417" authorId="0" shapeId="0" xr:uid="{65C4E8D2-4101-4CFA-BCA4-84251AF83AA4}">
      <text>
        <r>
          <rPr>
            <b/>
            <sz val="9"/>
            <color indexed="81"/>
            <rFont val="Tahoma"/>
            <family val="2"/>
          </rPr>
          <t>Cem Dener:</t>
        </r>
        <r>
          <rPr>
            <sz val="9"/>
            <color indexed="81"/>
            <rFont val="Tahoma"/>
            <family val="2"/>
          </rPr>
          <t xml:space="preserve">
SINARH is not accessible through the Internet. But all the institutions of the Public Administration are connected through the Metropolitan Network of the Public Sector. </t>
        </r>
      </text>
    </comment>
    <comment ref="DV417" authorId="0" shapeId="0" xr:uid="{F9172C25-0625-473F-9080-4CDE85BC93F2}">
      <text>
        <r>
          <rPr>
            <b/>
            <sz val="9"/>
            <color indexed="81"/>
            <rFont val="Tahoma"/>
            <family val="2"/>
          </rPr>
          <t>Cem Dener:</t>
        </r>
        <r>
          <rPr>
            <sz val="9"/>
            <color indexed="81"/>
            <rFont val="Tahoma"/>
            <family val="2"/>
          </rPr>
          <t xml:space="preserve">
The system currently used is called the Pension System (SIPEN), this System is not published, it is for internal use, however accesses have been implemented to facilitate access to citizenship procedures such as:  Registration for the Elderly Food Pension with the link: https://servicios.hacienda.gov.py/InscripcionCenso/index.xhtml   Citizen Consultation on Non-Contributory Pensions with the link: https://www.hacienda.gov.py/ConsultaAMPEN/index.jsf   Other queries related to the pensions administered by the DPNC with the link: https://www.hacienda.gov.py/portalspir/dpnc.jsp</t>
        </r>
      </text>
    </comment>
    <comment ref="EC417" authorId="0" shapeId="0" xr:uid="{33DDE33F-B5EE-42E6-B280-A2DE9C5EEA8C}">
      <text>
        <r>
          <rPr>
            <b/>
            <sz val="9"/>
            <color indexed="81"/>
            <rFont val="Tahoma"/>
            <family val="2"/>
          </rPr>
          <t>Cem Dener:</t>
        </r>
        <r>
          <rPr>
            <sz val="9"/>
            <color indexed="81"/>
            <rFont val="Tahoma"/>
            <family val="2"/>
          </rPr>
          <t xml:space="preserve">
Through the National Development Bank</t>
        </r>
      </text>
    </comment>
    <comment ref="EW417" authorId="0" shapeId="0" xr:uid="{BEB75291-7B68-476E-884D-67F11BB9640D}">
      <text>
        <r>
          <rPr>
            <b/>
            <sz val="9"/>
            <color indexed="81"/>
            <rFont val="Tahoma"/>
            <family val="2"/>
          </rPr>
          <t>Cem Dener:</t>
        </r>
        <r>
          <rPr>
            <sz val="9"/>
            <color indexed="81"/>
            <rFont val="Tahoma"/>
            <family val="2"/>
          </rPr>
          <t xml:space="preserve">
DMFAS is not accessible via the Internet. But all the institutions of the Public Administration are connected through the Metropolitan Network of the Public Sector. </t>
        </r>
      </text>
    </comment>
    <comment ref="GB417" authorId="0" shapeId="0" xr:uid="{1B468024-2987-4C20-A7B1-91A45D28C9AF}">
      <text>
        <r>
          <rPr>
            <b/>
            <sz val="9"/>
            <color indexed="81"/>
            <rFont val="Tahoma"/>
            <family val="2"/>
          </rPr>
          <t>Cem Dener:</t>
        </r>
        <r>
          <rPr>
            <sz val="9"/>
            <color indexed="81"/>
            <rFont val="Tahoma"/>
            <family val="2"/>
          </rPr>
          <t xml:space="preserve">
National Council for Science and Technology 
</t>
        </r>
      </text>
    </comment>
    <comment ref="OH417" authorId="0" shapeId="0" xr:uid="{F2AE8F48-07EB-4A66-B12F-37A2E2F32E2E}">
      <text>
        <r>
          <rPr>
            <b/>
            <sz val="9"/>
            <color indexed="81"/>
            <rFont val="Tahoma"/>
            <family val="2"/>
          </rPr>
          <t>Cem Dener:</t>
        </r>
        <r>
          <rPr>
            <sz val="9"/>
            <color indexed="81"/>
            <rFont val="Tahoma"/>
            <family val="2"/>
          </rPr>
          <t xml:space="preserve">
https://www.presidencia.gov.py/url-sistema-visor-decretos/index.php/ver_decreto/23046</t>
        </r>
      </text>
    </comment>
    <comment ref="OS417" authorId="0" shapeId="0" xr:uid="{208C6904-2E6B-42F3-B67C-E628355ED436}">
      <text>
        <r>
          <rPr>
            <b/>
            <sz val="9"/>
            <color indexed="81"/>
            <rFont val="Tahoma"/>
            <family val="2"/>
          </rPr>
          <t>Cem Dener:</t>
        </r>
        <r>
          <rPr>
            <sz val="9"/>
            <color indexed="81"/>
            <rFont val="Tahoma"/>
            <family val="2"/>
          </rPr>
          <t xml:space="preserve">
https://www.conacyt.gov.py/ https://www.mitic.gov.py/agenda-digital/portada https://drive.google.com/file/d/13mZjklWTvlXaw7bxef1TledeVmAuI73w/view</t>
        </r>
      </text>
    </comment>
    <comment ref="PK417" authorId="0" shapeId="0" xr:uid="{8DDF87CF-C466-4DE1-A976-C02B3973E584}">
      <text>
        <r>
          <rPr>
            <b/>
            <sz val="9"/>
            <color indexed="81"/>
            <rFont val="Tahoma"/>
            <family val="2"/>
          </rPr>
          <t>Cem Dener:</t>
        </r>
        <r>
          <rPr>
            <sz val="9"/>
            <color indexed="81"/>
            <rFont val="Tahoma"/>
            <family val="2"/>
          </rPr>
          <t xml:space="preserve">
https://startup.innovando.gov.py/</t>
        </r>
      </text>
    </comment>
    <comment ref="CN418" authorId="0" shapeId="0" xr:uid="{A0B14150-68BE-4227-B77F-17279B4D3CD9}">
      <text>
        <r>
          <rPr>
            <b/>
            <sz val="9"/>
            <color indexed="81"/>
            <rFont val="Tahoma"/>
            <family val="2"/>
          </rPr>
          <t>Cem Dener:</t>
        </r>
        <r>
          <rPr>
            <sz val="9"/>
            <color indexed="81"/>
            <rFont val="Tahoma"/>
            <family val="2"/>
          </rPr>
          <t xml:space="preserve">
https://www.dnit.gov.py/web/portal-institucional/vui</t>
        </r>
      </text>
    </comment>
    <comment ref="F420" authorId="0" shapeId="0" xr:uid="{8D8D6683-41CD-4E2D-8674-252A472E80A4}">
      <text>
        <r>
          <rPr>
            <b/>
            <sz val="9"/>
            <color indexed="81"/>
            <rFont val="Tahoma"/>
            <family val="2"/>
          </rPr>
          <t>Cem Dener:</t>
        </r>
        <r>
          <rPr>
            <sz val="9"/>
            <color indexed="81"/>
            <rFont val="Tahoma"/>
            <family val="2"/>
          </rPr>
          <t xml:space="preserve">
The cloud policy is established in the Supreme Decree No. 029-2021-PCM Article 92.  
Also, the Guidelines for the Use of Cloud Services for entities of the Public Administration can be seen in the following link: https://www.peru.gob.pe/normas/docs/Lineamientos_Nube.PDF </t>
        </r>
      </text>
    </comment>
    <comment ref="K420" authorId="0" shapeId="0" xr:uid="{5F4E551F-08B8-4BB4-9D24-5FD9469770D2}">
      <text>
        <r>
          <rPr>
            <b/>
            <sz val="9"/>
            <color indexed="81"/>
            <rFont val="Tahoma"/>
            <family val="2"/>
          </rPr>
          <t>Cem Dener:</t>
        </r>
        <r>
          <rPr>
            <sz val="9"/>
            <color indexed="81"/>
            <rFont val="Tahoma"/>
            <family val="2"/>
          </rPr>
          <t xml:space="preserve">
The cloud policy is established in the Supreme Decree No. 029-2021-PCM Article 92 which can be seen at the following link: https://www.gob.pe/es/institucion/pcm/normas-legales/1705101-029-2021-pcm Also, the Guidelines for the Use of Cloud Services for entities of the Public Administration can be seen in the following link: https://www.peru.gob.pe/normas/docs/Lineamientos_Nube.PDF </t>
        </r>
      </text>
    </comment>
    <comment ref="AM420" authorId="0" shapeId="0" xr:uid="{B207BC2E-38E8-4D8A-BA09-EDD68E150114}">
      <text>
        <r>
          <rPr>
            <b/>
            <sz val="9"/>
            <color indexed="81"/>
            <rFont val="Tahoma"/>
            <family val="2"/>
          </rPr>
          <t>Cem Dener:</t>
        </r>
        <r>
          <rPr>
            <sz val="9"/>
            <color indexed="81"/>
            <rFont val="Tahoma"/>
            <family val="2"/>
          </rPr>
          <t xml:space="preserve">
Description and benefits of the National Interoperability Platform (PIDE) can be seen at: https://www.gob.pe/741-plataforma-de-interoperabilidad-del-estado   In addition, the Interoperability Services Catalogue is regularly updated at: https://www.gob.pe/institucion/pcm/informes-publicaciones/305761-catalogo-de-servicios-de-la-pide  Finally, the Indicator Platform shows the number of transactions made through the PIDE: https://indicadores.digital.gob.pe/ </t>
        </r>
      </text>
    </comment>
    <comment ref="AV420" authorId="0" shapeId="0" xr:uid="{5BBB7A19-F884-4E5E-9077-97EFB89206B9}">
      <text>
        <r>
          <rPr>
            <b/>
            <sz val="9"/>
            <color indexed="81"/>
            <rFont val="Tahoma"/>
            <family val="2"/>
          </rPr>
          <t>Cem Dener:</t>
        </r>
        <r>
          <rPr>
            <sz val="9"/>
            <color indexed="81"/>
            <rFont val="Tahoma"/>
            <family val="2"/>
          </rPr>
          <t xml:space="preserve">
Description and benefits of the National Interoperability Platform can be seen at: https://www.gob.pe/741-plataforma-de-interoperabilidad-del-estado   In addition, the Interoperability Services Catalogue is regularly updated at: https://www.gob.pe/institucion/pcm/informes-publicaciones/305761-catalogo-de-servicios-de-la-pide  Finally, the Indicator Platform shows the number of transactions made through the PIDE: https://indicadores.digital.gob.pe/ </t>
        </r>
      </text>
    </comment>
    <comment ref="BM420" authorId="0" shapeId="0" xr:uid="{F8F2D025-B928-4066-AC7A-8F068D9E8043}">
      <text>
        <r>
          <rPr>
            <b/>
            <sz val="9"/>
            <color indexed="81"/>
            <rFont val="Tahoma"/>
            <family val="2"/>
          </rPr>
          <t>Cem Dener:</t>
        </r>
        <r>
          <rPr>
            <sz val="9"/>
            <color indexed="81"/>
            <rFont val="Tahoma"/>
            <family val="2"/>
          </rPr>
          <t xml:space="preserve">
As a supporting document, the audit trails applied to the certification and annual commitment processes of the Integrated Financial Management System (SIAF) are available. Certificate Audit Link</t>
        </r>
      </text>
    </comment>
    <comment ref="BX420" authorId="0" shapeId="0" xr:uid="{B2F6E44C-D583-48D9-96F8-09DF0B7477D7}">
      <text>
        <r>
          <rPr>
            <b/>
            <sz val="9"/>
            <color indexed="81"/>
            <rFont val="Tahoma"/>
            <family val="2"/>
          </rPr>
          <t>Cem Dener:</t>
        </r>
        <r>
          <rPr>
            <sz val="9"/>
            <color indexed="81"/>
            <rFont val="Tahoma"/>
            <family val="2"/>
          </rPr>
          <t xml:space="preserve">
As a supporting document, the audit trails applied to the monthly, accrued and rotated commitment processes of the Integrated Financial Administration System (SIAF) are available. Link Audit File: https://drive.google.com/file/d/1vWS9FJRzVooPDD4Z5-3_Hn43IQZFnv5s/view?usp=sharing </t>
        </r>
      </text>
    </comment>
    <comment ref="DP420" authorId="0" shapeId="0" xr:uid="{CBA91090-3CE6-437D-BF11-EEF996806933}">
      <text>
        <r>
          <rPr>
            <b/>
            <sz val="9"/>
            <color indexed="81"/>
            <rFont val="Tahoma"/>
            <family val="2"/>
          </rPr>
          <t>Cem Dener:</t>
        </r>
        <r>
          <rPr>
            <sz val="9"/>
            <color indexed="81"/>
            <rFont val="Tahoma"/>
            <family val="2"/>
          </rPr>
          <t xml:space="preserve">
Directive No. 0004-2021-EF/53.01 Standards for the registration of information in the computer application for the Centralized Registry of Payrolls and Data of Human Resources of the Public Sector (AIRHSP): https://www.mef.gob.pe/es/por-instrumento/directivas/26082-directiva-n-0004-2021-ef-53-01/file  AirHSP training material (sheets, formats and instructions):  https://www.mef.gob.pe/es/?%20option=com_content&amp;language=es-ES&amp;Itemid=101151&amp;lang=es-%20ES&amp;view=article&amp;id=1584</t>
        </r>
      </text>
    </comment>
    <comment ref="EI420" authorId="0" shapeId="0" xr:uid="{C66B6FEE-FED9-41D8-8800-C4DD19FFE433}">
      <text>
        <r>
          <rPr>
            <b/>
            <sz val="9"/>
            <color indexed="81"/>
            <rFont val="Tahoma"/>
            <family val="2"/>
          </rPr>
          <t>Cem Dener:</t>
        </r>
        <r>
          <rPr>
            <sz val="9"/>
            <color indexed="81"/>
            <rFont val="Tahoma"/>
            <family val="2"/>
          </rPr>
          <t xml:space="preserve">
Transparency Portal - Section: Audit Recommendations </t>
        </r>
      </text>
    </comment>
    <comment ref="ET420" authorId="0" shapeId="0" xr:uid="{AA6747F1-F05C-4287-8447-EB118FC2B8CD}">
      <text>
        <r>
          <rPr>
            <b/>
            <sz val="9"/>
            <color indexed="81"/>
            <rFont val="Tahoma"/>
            <family val="2"/>
          </rPr>
          <t>Cem Dener:</t>
        </r>
        <r>
          <rPr>
            <sz val="9"/>
            <color indexed="81"/>
            <rFont val="Tahoma"/>
            <family val="2"/>
          </rPr>
          <t xml:space="preserve">
As a supporting document, the audit trails applied to the certification and annual commitment processes of the Integrated Financial Management System (SIAF) are available. Certificate Audit Link: https://drive.google.com/file/d/1LL8AIai3PbLjMzvcmNrDGHdoJnrLK1Sy/view?usp=sharing </t>
        </r>
      </text>
    </comment>
    <comment ref="FM420" authorId="0" shapeId="0" xr:uid="{1CC21A3A-1EA8-49E3-809E-7EAA98405727}">
      <text>
        <r>
          <rPr>
            <b/>
            <sz val="9"/>
            <color indexed="81"/>
            <rFont val="Tahoma"/>
            <family val="2"/>
          </rPr>
          <t>Cem Dener:</t>
        </r>
        <r>
          <rPr>
            <sz val="9"/>
            <color indexed="81"/>
            <rFont val="Tahoma"/>
            <family val="2"/>
          </rPr>
          <t xml:space="preserve">
Public Investment, explores the data of the situational state of investments, financial programming, selection processes, among others. </t>
        </r>
      </text>
    </comment>
    <comment ref="FO420" authorId="0" shapeId="0" xr:uid="{C330F3F3-399F-4B84-B73B-0761093B4B9C}">
      <text>
        <r>
          <rPr>
            <b/>
            <sz val="9"/>
            <color indexed="81"/>
            <rFont val="Tahoma"/>
            <family val="2"/>
          </rPr>
          <t>Cem Dener:</t>
        </r>
        <r>
          <rPr>
            <sz val="9"/>
            <color indexed="81"/>
            <rFont val="Tahoma"/>
            <family val="2"/>
          </rPr>
          <t xml:space="preserve">
Supreme Decree No. 051-2018-PCM creating the Peruvian Public Software Portal (PSPP) https://www.gob.pe/institucion/pcm/normas-legales/3107-051-2018-pcm  Likewise, you can request public software for a state entity at the following link: http://www.softwarepublico.gob.pe/index.php/es/</t>
        </r>
      </text>
    </comment>
    <comment ref="FT420" authorId="0" shapeId="0" xr:uid="{1A5A26C5-2783-44EF-83A5-523C65208FCE}">
      <text>
        <r>
          <rPr>
            <b/>
            <sz val="9"/>
            <color indexed="81"/>
            <rFont val="Tahoma"/>
            <family val="2"/>
          </rPr>
          <t>Cem Dener:</t>
        </r>
        <r>
          <rPr>
            <sz val="9"/>
            <color indexed="81"/>
            <rFont val="Tahoma"/>
            <family val="2"/>
          </rPr>
          <t xml:space="preserve">
Report of Entities that use the National Platform of Public Software of Peru (PSPP)</t>
        </r>
      </text>
    </comment>
    <comment ref="FX420" authorId="0" shapeId="0" xr:uid="{8FEFB506-EA70-4A8A-8382-8C0AA3087370}">
      <text>
        <r>
          <rPr>
            <b/>
            <sz val="9"/>
            <color indexed="81"/>
            <rFont val="Tahoma"/>
            <family val="2"/>
          </rPr>
          <t>Cem Dener:</t>
        </r>
        <r>
          <rPr>
            <sz val="9"/>
            <color indexed="81"/>
            <rFont val="Tahoma"/>
            <family val="2"/>
          </rPr>
          <t xml:space="preserve">
Co-design of the National Digital Transformation Policy: https://www.gob.pe/institucion/pcm/informes-publicaciones/1307682-presentacion-del-diseno-de-la-politica-nacional-de-transformacion-digital   Co-design of the National Artificial Intelligence Strategy: https://www.gob.pe/institucion/pcm/informes-publicaciones/1929011-estrategia-nacional-de-inteligencia-artificial  Center for Cooperation in Government and Digital Transformation Peru-Korea, which is an important advance to promote the use of the technologies of the Fourth Industrial Revolution in favor of the reactivation of our economy, the strengthening of education and digital inclusion and the exercise of digital citizenship of the entire population.  https://www.gob.pe/institucion/pcm/noticias/544562-pcm-inaugura-centro-de-cooperacion-en-gobierno-y-transformacion-digital-peru-corea-para-acelerar-la-inclusion-digital-de-toda-la-ciudadania     </t>
        </r>
      </text>
    </comment>
    <comment ref="GB420" authorId="0" shapeId="0" xr:uid="{3EFE984E-7E07-4FAC-9CF2-5815FC4F0DDF}">
      <text>
        <r>
          <rPr>
            <b/>
            <sz val="9"/>
            <color indexed="81"/>
            <rFont val="Tahoma"/>
            <family val="2"/>
          </rPr>
          <t>Cem Dener:</t>
        </r>
        <r>
          <rPr>
            <sz val="9"/>
            <color indexed="81"/>
            <rFont val="Tahoma"/>
            <family val="2"/>
          </rPr>
          <t xml:space="preserve">
Secretariat of Government and Digital Transformation of the Presidency of the Council of Ministers of Peru </t>
        </r>
      </text>
    </comment>
    <comment ref="GF420" authorId="0" shapeId="0" xr:uid="{DF44E3DC-9542-42D1-8628-256E38A7E378}">
      <text>
        <r>
          <rPr>
            <b/>
            <sz val="9"/>
            <color indexed="81"/>
            <rFont val="Tahoma"/>
            <family val="2"/>
          </rPr>
          <t>Cem Dener:</t>
        </r>
        <r>
          <rPr>
            <sz val="9"/>
            <color indexed="81"/>
            <rFont val="Tahoma"/>
            <family val="2"/>
          </rPr>
          <t xml:space="preserve">
Encuesta Nacional COVID-19, Inteligencia Artificial (IA):
https://www.gob.pe/institucion/pcm/noticias/189126-ejecutivo-lanza-encuesta-nacional-covid-19-para-anticiparse-al-virus-y-adelantar-acciones-de-prevencion  
SmartPort Callao, Big data, Blockchain, IoT, Distributed Ledger, IA, ML: 
https://www.gob.pe/institucion/apn/noticias/303513-apn-presenta-el-proyecto-smart-port-que-permitira-transformar-el-puerto-del-callao-en-un-puerto-inteligente  
https://apam-peru.com/web/smart-ports-hacia-un-puerto-inteligente-en-el-callao/
Perú Compras (Central de compras públicas), BlockChain: 
https://www.gob.pe/institucion/perucompras/noticias/297606-peru-compras-registro-en-blockchain-mas-de-154-mil-ordenes-de-compra
Municipalidad de Miraflores, Inteligencia Artificial (IA), Smart City:
https://andina.pe/agencia/noticia-miraflores-licitara-compra-equipos-inteligencia-artificial-s-40-millones-828179.aspx  Servicio Nacional de Áreas Naturales Protegidas por el Estado (SERNAMP), Drones: https://geoportal.sernanp.gob.pe/eventos-actividades/sernanp-6-destinos-de-naturaleza-que-todo-viajero-responsable-no-puede-dejar-de-visitar-este-verano/  Ministerio de Salud (MINSA), Chatbot: https://www.gob.pe/institucion/susalud/campa%C3%B1as/2010-chatbot-avisusalud-nuevo  Poder Judicial (PJ), Chatbot: https://www.gob.pe/institucion/pj/noticias/574655-aplicativo-chatbot-pj-brinda-respuestas-automatizadas-a-consultas-de-usuarios-judiciales  Fondo Nacional de Financiamiento de la Actividad Empresarial del Estado (FONAFE), Chatbot: https://www.fonafe.gob.pe/nuestraorganizacion/noticias/18f9d47f-1250-4fd0-a986-726fc82b4e1c  Superintendencia Nacional de Aduanas y de Administración Tributaria (SUNAT), Chatbot: https://www.sunat.gob.pe/institucional/contactenos/virtual/preguntale_Sofia.html </t>
        </r>
      </text>
    </comment>
    <comment ref="GI420" authorId="0" shapeId="0" xr:uid="{D7FC1D37-8BDB-437C-AC29-6352C2CB9673}">
      <text>
        <r>
          <rPr>
            <b/>
            <sz val="9"/>
            <color indexed="81"/>
            <rFont val="Tahoma"/>
            <family val="2"/>
          </rPr>
          <t>Cem Dener:</t>
        </r>
        <r>
          <rPr>
            <sz val="9"/>
            <color indexed="81"/>
            <rFont val="Tahoma"/>
            <family val="2"/>
          </rPr>
          <t xml:space="preserve">
It should be noted that, in the working document of the Digital Transformation National Policy (PNTD), it is established at the level of priority objective to guarantee the availability of inclusive and empathetic digital public services with citizens, considering as a guideline to offer predictive digital services to people with the use of exponential technologies and in collaboration with the actors of the digital ecosystem.</t>
        </r>
      </text>
    </comment>
    <comment ref="GQ420" authorId="0" shapeId="0" xr:uid="{A86F0263-5212-4FDE-8DF5-8E0D851C848C}">
      <text>
        <r>
          <rPr>
            <b/>
            <sz val="9"/>
            <color indexed="81"/>
            <rFont val="Tahoma"/>
            <family val="2"/>
          </rPr>
          <t>Cem Dener:</t>
        </r>
        <r>
          <rPr>
            <sz val="9"/>
            <color indexed="81"/>
            <rFont val="Tahoma"/>
            <family val="2"/>
          </rPr>
          <t xml:space="preserve">
Content Assessment Manager (GOB. EP): In Gob.pe there is a page within the content manager, which can be reviewed to know the feedback provided by citizens who visit the platform. </t>
        </r>
      </text>
    </comment>
    <comment ref="GS420" authorId="0" shapeId="0" xr:uid="{5B3FF3AC-D17A-4D2A-B6ED-51AEF1AF6FAE}">
      <text>
        <r>
          <rPr>
            <b/>
            <sz val="9"/>
            <color indexed="81"/>
            <rFont val="Tahoma"/>
            <family val="2"/>
          </rPr>
          <t>Cem Dener:</t>
        </r>
        <r>
          <rPr>
            <sz val="9"/>
            <color indexed="81"/>
            <rFont val="Tahoma"/>
            <family val="2"/>
          </rPr>
          <t xml:space="preserve">
Tax System Service (Key Sol Operations) </t>
        </r>
      </text>
    </comment>
    <comment ref="HK420" authorId="0" shapeId="0" xr:uid="{7351246D-F782-40E0-8AC8-6EBC85979603}">
      <text>
        <r>
          <rPr>
            <b/>
            <sz val="9"/>
            <color indexed="81"/>
            <rFont val="Tahoma"/>
            <family val="2"/>
          </rPr>
          <t>Cem Dener:</t>
        </r>
        <r>
          <rPr>
            <sz val="9"/>
            <color indexed="81"/>
            <rFont val="Tahoma"/>
            <family val="2"/>
          </rPr>
          <t xml:space="preserve">
Pagalo.pe is a digital platform which simplifies the payment of fees and services for procedures in different public entities, without having to go to an agency of the Banco de la Nación. </t>
        </r>
      </text>
    </comment>
    <comment ref="HS420" authorId="0" shapeId="0" xr:uid="{5A135A84-F563-4E74-9213-879746ACDB03}">
      <text>
        <r>
          <rPr>
            <b/>
            <sz val="9"/>
            <color indexed="81"/>
            <rFont val="Tahoma"/>
            <family val="2"/>
          </rPr>
          <t>Cem Dener:</t>
        </r>
        <r>
          <rPr>
            <sz val="9"/>
            <color indexed="81"/>
            <rFont val="Tahoma"/>
            <family val="2"/>
          </rPr>
          <t xml:space="preserve">
Customs System Service (Key Sol Operations) </t>
        </r>
      </text>
    </comment>
    <comment ref="JG420" authorId="0" shapeId="0" xr:uid="{69726FE7-19FD-4AE5-8FFD-3555944497B8}">
      <text>
        <r>
          <rPr>
            <b/>
            <sz val="9"/>
            <color indexed="81"/>
            <rFont val="Tahoma"/>
            <family val="2"/>
          </rPr>
          <t>Cem Dener:</t>
        </r>
        <r>
          <rPr>
            <sz val="9"/>
            <color indexed="81"/>
            <rFont val="Tahoma"/>
            <family val="2"/>
          </rPr>
          <t xml:space="preserve">
Likewise, within the framework of the working document of the Digital Transformation National Policy (PNTD), deploying the government strategy as a platform for sharing tools, regulation, digital services and open data between public and private organizations is established as a guideline.</t>
        </r>
      </text>
    </comment>
    <comment ref="JO420" authorId="0" shapeId="0" xr:uid="{B916B76C-1D8C-4F0B-97F9-7A5CAF6E8FEF}">
      <text>
        <r>
          <rPr>
            <b/>
            <sz val="9"/>
            <color indexed="81"/>
            <rFont val="Tahoma"/>
            <family val="2"/>
          </rPr>
          <t>Cem Dener:</t>
        </r>
        <r>
          <rPr>
            <sz val="9"/>
            <color indexed="81"/>
            <rFont val="Tahoma"/>
            <family val="2"/>
          </rPr>
          <t xml:space="preserve">
Peru Participate is a digital platform created to listen to the citizens proposals for the achievement of the country's objectives:  https://www.gob.pe/participa  Standard Transparency Portal (Thematic item - Citizen Participation, where you can find information on participatory budgeting, regional coordination council, public hearings, among others.): http://www.transparencia.gob.pe/contenidos/pte_transparencia_contenido_rubros.aspx?n_o=2#.YmAtafMVDuR    Likewise, within the framework of the working document of the Digital Transformation National Policy (PNTD), it is established as a guideline to generate spaces for broad citizen participation in the co-design of inclusive digital services focused on the needs of people.</t>
        </r>
      </text>
    </comment>
    <comment ref="JY420" authorId="0" shapeId="0" xr:uid="{5C0E5E61-74E2-41B7-8E01-6E253C86AAA8}">
      <text>
        <r>
          <rPr>
            <b/>
            <sz val="9"/>
            <color indexed="81"/>
            <rFont val="Tahoma"/>
            <family val="2"/>
          </rPr>
          <t>Cem Dener:</t>
        </r>
        <r>
          <rPr>
            <sz val="9"/>
            <color indexed="81"/>
            <rFont val="Tahoma"/>
            <family val="2"/>
          </rPr>
          <t xml:space="preserve">
https://www.gob.pe/participa   By one click feedback to inform whether the information was useful or not: https://www.gob.pe/ Book of complaints, as an instrument of citizen participation that will allow us to improve our services:  https://www.gob.pe/institucion/minjus/campa%C3%B1as/4200-libro-de-reclamaciones  Complaints platform, a service that allows evidence of situations that go against ethics and law:  https://denuncias.servicios.gob.pe/  https://www.gob.pe/21129-denunciar-un-presunto-acto-de-corrupcion?child=20671   Access to public information (transversal), in accordance with the principle of transparency and the Single Ordered Text of Law No. 27806, Law on Transparency and Access to Public Information:  https://www.gob.pe/20399-presidencia-del-consejo-de-ministros-solicitar-acceso-a-la-informacion-publica  Likewise, within the framework of the working document of the Digital Transformation National Policy (PNTD), it is established as a guideline to generate spaces for broad citizen participation in the co-design of inclusive digital services focused on the needs of people.</t>
        </r>
      </text>
    </comment>
    <comment ref="KH420" authorId="0" shapeId="0" xr:uid="{F76186E5-AF74-4709-BFF1-A10029091A6E}">
      <text>
        <r>
          <rPr>
            <b/>
            <sz val="9"/>
            <color indexed="81"/>
            <rFont val="Tahoma"/>
            <family val="2"/>
          </rPr>
          <t>Cem Dener:</t>
        </r>
        <r>
          <rPr>
            <sz val="9"/>
            <color indexed="81"/>
            <rFont val="Tahoma"/>
            <family val="2"/>
          </rPr>
          <t xml:space="preserve">
Progress report on governance and digital transformation: https://indicadores.digital.gob.pe/    Entities with more tangible advances in digital transformation: https://www.gob.pe/institucion/pcm/colecciones/4887-entidades-con-mas-avances-tangibles-en-transformacion-digital </t>
        </r>
      </text>
    </comment>
    <comment ref="KV420" authorId="0" shapeId="0" xr:uid="{9381D872-8220-48BD-8125-5BB6880F8DD2}">
      <text>
        <r>
          <rPr>
            <b/>
            <sz val="9"/>
            <color indexed="81"/>
            <rFont val="Tahoma"/>
            <family val="2"/>
          </rPr>
          <t>Cem Dener:</t>
        </r>
        <r>
          <rPr>
            <sz val="9"/>
            <color indexed="81"/>
            <rFont val="Tahoma"/>
            <family val="2"/>
          </rPr>
          <t xml:space="preserve">
https://www.proinnovate.gob.pe/component/k2/item/2741-i-encuentro-internacional-de-ciudades-movilidad-y-economia-interconectada-latam-govtech-2022    https://govtechperu.org/    https://govlink.pe/peru-y-el-sector-govtech/    https://www.smartreg.pe/en/    https://desafios.pwc.pe/govtech-la-transformacion-de-nuestro-sector-publico-en-un-mundo-digital/    https://www.fab.pe/   https://www.ipae.pe/cade-digital-2021/#dia-2   </t>
        </r>
      </text>
    </comment>
    <comment ref="KX420" authorId="0" shapeId="0" xr:uid="{C4BBAA7B-897C-4108-8BCA-E80D6313349F}">
      <text>
        <r>
          <rPr>
            <b/>
            <sz val="9"/>
            <color indexed="81"/>
            <rFont val="Tahoma"/>
            <family val="2"/>
          </rPr>
          <t>Cem Dener:</t>
        </r>
        <r>
          <rPr>
            <sz val="9"/>
            <color indexed="81"/>
            <rFont val="Tahoma"/>
            <family val="2"/>
          </rPr>
          <t xml:space="preserve">
Secretariat of Government and Digital Transformation of the Presidency of the Council of Ministers of Peru, through the Laboratory of Government and Digital Transformation: https://www.gob.pe/7025-presidencia-del-consejo-de-ministros-secretaria-de-gobierno-digital  The Laboratory fosters a co-creation space for academia, civil society, the public and private sectors, and citizens, to participate in the design, redesign and digitalization of public services, and the digital transformation of the country: https://www.gob.pe/laboratoriodigital </t>
        </r>
      </text>
    </comment>
    <comment ref="KZ420" authorId="0" shapeId="0" xr:uid="{F2B3B4A0-52D1-4548-94CB-7D96E017701C}">
      <text>
        <r>
          <rPr>
            <b/>
            <sz val="9"/>
            <color indexed="81"/>
            <rFont val="Tahoma"/>
            <family val="2"/>
          </rPr>
          <t>Cem Dener:</t>
        </r>
        <r>
          <rPr>
            <sz val="9"/>
            <color indexed="81"/>
            <rFont val="Tahoma"/>
            <family val="2"/>
          </rPr>
          <t xml:space="preserve">
Digital Presentation of Accountability of the Ministry of Economy and Finance (MEF)
</t>
        </r>
      </text>
    </comment>
    <comment ref="LC420" authorId="0" shapeId="0" xr:uid="{8D105D81-C356-433B-A0AC-721720F81564}">
      <text>
        <r>
          <rPr>
            <b/>
            <sz val="9"/>
            <color indexed="81"/>
            <rFont val="Tahoma"/>
            <family val="2"/>
          </rPr>
          <t>Cem Dener:</t>
        </r>
        <r>
          <rPr>
            <sz val="9"/>
            <color indexed="81"/>
            <rFont val="Tahoma"/>
            <family val="2"/>
          </rPr>
          <t xml:space="preserve">
Annual Evaluation Report on the Implementation of the Institutional Operational Plan (POI) 2021; UE03: General Secretariat, Organic Unit: Secretariat of Government and Digital Transformation (SGTD) https://www.gob.pe/institucion/pcm/informes-publicaciones/2814994-informe-de-evaluacion-anual-de-implementacion-del-plan-operativo-institucional-poi-2021-modificado-v5-del-pliego-001-pcm </t>
        </r>
      </text>
    </comment>
    <comment ref="LF420" authorId="0" shapeId="0" xr:uid="{EC7E3879-6F0F-49C5-98FD-EB66FF7F70FB}">
      <text>
        <r>
          <rPr>
            <b/>
            <sz val="9"/>
            <color indexed="81"/>
            <rFont val="Tahoma"/>
            <family val="2"/>
          </rPr>
          <t>Cem Dener:</t>
        </r>
        <r>
          <rPr>
            <sz val="9"/>
            <color indexed="81"/>
            <rFont val="Tahoma"/>
            <family val="2"/>
          </rPr>
          <t xml:space="preserve">
https://www.gob.pe/7025-presidencia-del-consejo-de-ministros-secretaria-de-gobierno-digital National Data Governance Platform, created by Supreme Decree No. 029-2021-PCM which includes, without limitation, the National Open Data Platform, the GEOPERU Platform and the available sources in spatial or georeferenced data. It also implements digital technologies for the analysis of large volumes of data, artificial intelligence or other emerging technologies in order to facilitate the availability of management and decision-making boards and strategic interventions in the Public Administration. https://www.datosabiertos.gob.pe/%C2%BFqu%C3%A9-es-gobernanza-de-datos  National Open Data Platform, created by Supreme Decree No. 016-2017-PCM as a computer system that facilitates access to the National Catalog of Open Data of the Public Administration https://www.datosabiertos.gob.pe/   National Georeferenced Data Platform, created by Supreme Decree No. 029-2021-PCM as the unique digital platform for the integration of spatial or georeferenced and statistical data, which harmonizes the databases of Public Administration entities, for data analysis and decision-making with a territorial approach. https://www.geoperu.gob.pe/   Peru's Spatial Data Infrastructure (GeoIDEP), defined in Ministerial Resolution No. 325-2007-PCM, as the set of policies, standards, organizations, human resources and technological resources that facilitate the exchange, production, obtaining, use and access to spatial information at the national level, in order to support the territorial development of the country in order to favor timely decision-making. http://mapas.geoidep.gob.pe/mapasperu/</t>
        </r>
      </text>
    </comment>
    <comment ref="LK420" authorId="0" shapeId="0" xr:uid="{4D5B2569-FAA2-4A40-813D-AA74B348FF56}">
      <text>
        <r>
          <rPr>
            <b/>
            <sz val="9"/>
            <color indexed="81"/>
            <rFont val="Tahoma"/>
            <family val="2"/>
          </rPr>
          <t>Cem Dener:</t>
        </r>
        <r>
          <rPr>
            <sz val="9"/>
            <color indexed="81"/>
            <rFont val="Tahoma"/>
            <family val="2"/>
          </rPr>
          <t xml:space="preserve">
Supreme Decree No. 016-2017-PCM approves "Peru's National Government Open Data Strategy 2017 - 2021" and the "Peru's Government Open Data Model" can be seen in https://www.peru.gob.pe/estrategia.pdf; https://www.peru.gob.pe/modelo.pdf .  Working Paper for the National Data Governance Strategy: https://www.gob.pe/institucion/pcm/informes-publicaciones/2046259-documento-de-trabajo-para-la-estrategia-nacional-de-gobierno-de-datos   Likewise, within the framework of the working document of the Digital Transformation National Policy (PNTD), it is established as a priority objective to consolidate a culture of safe and ethical management of data for the use of exponential technologies, in society, considering as a related action the impulse of initiatives "Data Governance".</t>
        </r>
      </text>
    </comment>
    <comment ref="LN420" authorId="0" shapeId="0" xr:uid="{86DBE6FA-73EF-45B0-A906-2E46948CE41B}">
      <text>
        <r>
          <rPr>
            <b/>
            <sz val="9"/>
            <color indexed="81"/>
            <rFont val="Tahoma"/>
            <family val="2"/>
          </rPr>
          <t>Cem Dener:</t>
        </r>
        <r>
          <rPr>
            <sz val="9"/>
            <color indexed="81"/>
            <rFont val="Tahoma"/>
            <family val="2"/>
          </rPr>
          <t xml:space="preserve">
Progress report on governance and digital transformation: https://indicadores.digital.gob.pe/    Entities with more tangible advances in digital transformation: https://www.gob.pe/institucion/pcm/colecciones/4887-entidades-con-mas-avances-tangibles-en-transformacion-digital </t>
        </r>
      </text>
    </comment>
    <comment ref="LP420" authorId="0" shapeId="0" xr:uid="{0D74CBDD-02F3-41C0-99E2-84C0F7EB1E6D}">
      <text>
        <r>
          <rPr>
            <b/>
            <sz val="9"/>
            <color indexed="81"/>
            <rFont val="Tahoma"/>
            <family val="2"/>
          </rPr>
          <t>Cem Dener:</t>
        </r>
        <r>
          <rPr>
            <sz val="9"/>
            <color indexed="81"/>
            <rFont val="Tahoma"/>
            <family val="2"/>
          </rPr>
          <t xml:space="preserve">
 The new National Digital Transformation Policy is currently in the process of being approved. </t>
        </r>
      </text>
    </comment>
    <comment ref="LV420" authorId="0" shapeId="0" xr:uid="{E0321486-8EF9-4F14-9419-D38EBC5D6AB5}">
      <text>
        <r>
          <rPr>
            <b/>
            <sz val="9"/>
            <color indexed="81"/>
            <rFont val="Tahoma"/>
            <family val="2"/>
          </rPr>
          <t>Cem Dener:</t>
        </r>
        <r>
          <rPr>
            <sz val="9"/>
            <color indexed="81"/>
            <rFont val="Tahoma"/>
            <family val="2"/>
          </rPr>
          <t xml:space="preserve">
State Policy No. 35 of the National Agreement (Information Society and Knowledge Society) https://www.gob.pe/institucion/ceplan/campa%C3%B1as/6243-conoce-las-normas-del-sinaplan   General Government Policy 2021-2026 (Axis N°8: Government and digital transformation with equity) https://www.gob.pe/institucion/ceplan/noticias/545616-gobierno-aprueba-la-politica-general-de-gobierno-2021-2026  The declaration as national interest the development of Digital Government, innovation and the digital economy with a territorial approach. https://www.gob.pe/institucion/pcm/normas-legales/292353-118-2018-pcm    Working document of the Strategic Plan for National Development (PEDN-2050), which includes the digital component by considering as a transversal guideline "Accelerate digital transformation for the generation of value in society": https://cdn.www.gob.pe/uploads/document/file/2406173/PEDN%202050%20-%20Propuesta%20Documento%20de%20trabajo%20-%20CEPLAN.pdf</t>
        </r>
      </text>
    </comment>
    <comment ref="MC420" authorId="0" shapeId="0" xr:uid="{A84F2A50-16DF-41C5-AAC7-EAFA3802D91D}">
      <text>
        <r>
          <rPr>
            <b/>
            <sz val="9"/>
            <color indexed="81"/>
            <rFont val="Tahoma"/>
            <family val="2"/>
          </rPr>
          <t>Cem Dener:</t>
        </r>
        <r>
          <rPr>
            <sz val="9"/>
            <color indexed="81"/>
            <rFont val="Tahoma"/>
            <family val="2"/>
          </rPr>
          <t xml:space="preserve">
Progress report on governance and digital transformation: https://indicadores.digital.gob.pe/    Entities with more tangible advances in digital transformation: https://www.gob.pe/institucion/pcm/colecciones/4887-entidades-con-mas-avances-tangibles-en-transformacion-digital </t>
        </r>
      </text>
    </comment>
    <comment ref="MJ420" authorId="0" shapeId="0" xr:uid="{D24DA1F1-226B-49AA-873A-B751086DBFFB}">
      <text>
        <r>
          <rPr>
            <b/>
            <sz val="9"/>
            <color indexed="81"/>
            <rFont val="Tahoma"/>
            <family val="2"/>
          </rPr>
          <t>Cem Dener:</t>
        </r>
        <r>
          <rPr>
            <sz val="9"/>
            <color indexed="81"/>
            <rFont val="Tahoma"/>
            <family val="2"/>
          </rPr>
          <t xml:space="preserve">
Report: "Transparency, Access to Public Information and Protection of Personal Data. Management Balance 2018 - 2021"  https://www.gob.pe/institucion/antaip/informes-publicaciones/2827603-transparencia-acceso-a-la-informacion-publica-y-proteccion-de-datos-personales-balance-de-gestion-2018-2021   Compendium of Transparency, Access to Public Information and Protection of Personal Data: Regulations and relevant interpretative criteria  https://www.gob.pe/institucion/minjus/informes-publicaciones/2518666-compendio-de-transparencia-acceso-a-la-informacion-publica-y-proteccion-de-datos-personales-normativa-y-criterios-interpretativos-relevantes  </t>
        </r>
      </text>
    </comment>
    <comment ref="MR420" authorId="0" shapeId="0" xr:uid="{13E7C606-C74B-43AF-8F26-DEFC01F1FF47}">
      <text>
        <r>
          <rPr>
            <b/>
            <sz val="9"/>
            <color indexed="81"/>
            <rFont val="Tahoma"/>
            <family val="2"/>
          </rPr>
          <t>Cem Dener:</t>
        </r>
        <r>
          <rPr>
            <sz val="9"/>
            <color indexed="81"/>
            <rFont val="Tahoma"/>
            <family val="2"/>
          </rPr>
          <t xml:space="preserve">
List of queries that have been answered by the National Authority for the Protection of Personal Data (ANPD): https://www.gob.pe/9267-revisar-consultas-atendidas-por-la-autoridad-nacional-de-proteccion-de-datos-personales-anpd Decisions of the National Authority for the Protection of Personal Data (ANPD) on rights of access, rectification, cancellation and opposition (ARCO): https://www.gob.pe/13748-decisiones-de-la-anpd-sobre-los-derechos-arco Resolutions of the sanctioning procedures of the National Authority for the Protection of Personal Data (ANPD): https://www.gob.pe/institucion/anpd/colecciones/1801-resoluciones-de-los-procedimientos-sancionadores</t>
        </r>
      </text>
    </comment>
    <comment ref="NI420" authorId="0" shapeId="0" xr:uid="{2CAD84AB-60E9-40C4-93F6-C060C7EDD08D}">
      <text>
        <r>
          <rPr>
            <b/>
            <sz val="9"/>
            <color indexed="81"/>
            <rFont val="Tahoma"/>
            <family val="2"/>
          </rPr>
          <t>Cem Dener:</t>
        </r>
        <r>
          <rPr>
            <sz val="9"/>
            <color indexed="81"/>
            <rFont val="Tahoma"/>
            <family val="2"/>
          </rPr>
          <t xml:space="preserve">
Law No. 27269, Law on Digital Signatures and Certificates: https://www.gob.pe/institucion/congreso-de-la-republica/normas-legales/292289-27269   Supreme Decree No. 052-2008-PCM, Supreme Decree approving the Regulations of the Law on Digital Signatures and Certificates: https://www.gob.pe/institucion/pcm/normas-legales/292462-052-2008-pcm   Supreme Decree No. 029-2021-PCM, Supreme Decree approving the Regulation of the Digital Government Law: https://www.gob.pe/es/institucion/pcm/normas-legales/1705101-029-2021-pcm    Official Registry of Digital Certification Service Providers (ROPS), contains the names and, in several cases, the digital certificates roots of the Digital Certification Service Providers (PSC), considered trusted:   https://indecopi.gob.pe/web/firmas-digitales/lista-de-servicios-de-confianza-trusted-services-list-tsl-  Likewise, within the framework of the working document of the Digital Transformation National Policy (PNTD), it is established as a priority objective to guarantee the availability of inclusive and empathetic digital public services with citizens, considering as a real action to promote that each new service of the State is conceived as digital since its creation, and strengthen the use of the digital signature and identity.   https://www.gob.pe/institucion/pcm/informes-publicaciones/1307682-presentacion-del-diseno-de-la-politica-nacional-de-transformacion-digital</t>
        </r>
      </text>
    </comment>
    <comment ref="NP420" authorId="0" shapeId="0" xr:uid="{62998658-7C9C-4660-AD20-D28906C856E5}">
      <text>
        <r>
          <rPr>
            <b/>
            <sz val="9"/>
            <color indexed="81"/>
            <rFont val="Tahoma"/>
            <family val="2"/>
          </rPr>
          <t>Cem Dener:</t>
        </r>
        <r>
          <rPr>
            <sz val="9"/>
            <color indexed="81"/>
            <rFont val="Tahoma"/>
            <family val="2"/>
          </rPr>
          <t xml:space="preserve">
Official Registry of Digital Certification Service Providers (ROPS), contains the names and, in several cases, the digital certificates roots of the Digital Certification Service Providers (PSC), considered trusted:   https://indecopi.gob.pe/web/firmas-digitales/lista-de-servicios-de-confianza-trusted-services-list-tsl- </t>
        </r>
      </text>
    </comment>
    <comment ref="NU420" authorId="0" shapeId="0" xr:uid="{6564EA49-17A8-4C55-9CF7-5063866173D4}">
      <text>
        <r>
          <rPr>
            <b/>
            <sz val="9"/>
            <color indexed="81"/>
            <rFont val="Tahoma"/>
            <family val="2"/>
          </rPr>
          <t>Cem Dener:</t>
        </r>
        <r>
          <rPr>
            <sz val="9"/>
            <color indexed="81"/>
            <rFont val="Tahoma"/>
            <family val="2"/>
          </rPr>
          <t xml:space="preserve">
Working document of the National Digital Talent Strategy (ENTD) https://www.gob.pe/institucion/pcm/informes-publicaciones/2813378-estrategia-nacional-de-talento-digital-entd   Likewise, within the framework of the working document of the National Digital Transformation Policy (PNTD), it is established as a priority objective to strengthen digital talent in all people, considering among its actions carried out to contemplate in a holistic way the development of digital talent: connectivity, devices and digital skills.  https://www.gob.pe/institucion/pcm/informes-publicaciones/1307682-presentacion-del-diseno-de-la-politica-nacional-de-transformacion-digital   </t>
        </r>
      </text>
    </comment>
    <comment ref="NZ420" authorId="0" shapeId="0" xr:uid="{E4A4709D-F7A4-4F8F-99F3-0F233B837B6C}">
      <text>
        <r>
          <rPr>
            <b/>
            <sz val="9"/>
            <color indexed="81"/>
            <rFont val="Tahoma"/>
            <family val="2"/>
          </rPr>
          <t>Cem Dener:</t>
        </r>
        <r>
          <rPr>
            <sz val="9"/>
            <color indexed="81"/>
            <rFont val="Tahoma"/>
            <family val="2"/>
          </rPr>
          <t xml:space="preserve">
Digital Talent National Platform which allows access to free educational content to develop and strengthen digital skills to obtain new job offers, to start in the digital world, to upskill or reskill.  https://www.gob.pe/talentodigital   Digital Knowledge Center which provides free courses on cyberecurity. https://auladigital.cnsd.gob.pe/  </t>
        </r>
      </text>
    </comment>
    <comment ref="OH420" authorId="0" shapeId="0" xr:uid="{705FBE06-0686-41C2-92D4-CF957E69E38F}">
      <text>
        <r>
          <rPr>
            <b/>
            <sz val="9"/>
            <color indexed="81"/>
            <rFont val="Tahoma"/>
            <family val="2"/>
          </rPr>
          <t>Cem Dener:</t>
        </r>
        <r>
          <rPr>
            <sz val="9"/>
            <color indexed="81"/>
            <rFont val="Tahoma"/>
            <family val="2"/>
          </rPr>
          <t xml:space="preserve">
The Laboratory of Government and Digital Transformation, is a co-creation space for academia, civil society, the public and private sectors, and citizens, to participate in the design, redesign and digitalization of public services, and the digital transformation of the country: https://www.gob.pe/laboratoriodigital    It should be noted that the Laboratory of Government and Digital Transformation of Peru is part of the Ibero-American Network of Citizen and Government Laboratories. https://www.innovacionciudadana.org/laboratorios-en-peru/   Likewise, within the framework of the working document of the National Digital Transformation Policy (PNTD), the following are established as guidelines for action: developing digital skills and digital innovation in public servants, and in citizens throughout life; promote digital innovation of digital services as a performance criterion for public servants; and implement innovation spaces in exponential technologies with universities, civil society, private and industrial sectors, for the benefit of the productive sectors at the national level. https://www.gob.pe/institucion/pcm/informes-publicaciones/1307682-presentacion-del-diseno-de-la-politica-nacional-de-transformacion-digital</t>
        </r>
      </text>
    </comment>
    <comment ref="OL420" authorId="0" shapeId="0" xr:uid="{B1CA73E1-F6EC-42EF-A7EF-0D64E63D1CFE}">
      <text>
        <r>
          <rPr>
            <b/>
            <sz val="9"/>
            <color indexed="81"/>
            <rFont val="Tahoma"/>
            <family val="2"/>
          </rPr>
          <t>Cem Dener:</t>
        </r>
        <r>
          <rPr>
            <sz val="9"/>
            <color indexed="81"/>
            <rFont val="Tahoma"/>
            <family val="2"/>
          </rPr>
          <t xml:space="preserve">
National Network of Digital Innovators of the public, private, academic and civil society sector interested or developing digital innovation projects to improve the services offered by the Peruvian State to citizens: https://www.gob.pe/8256-red-nacional-de-innovadores-digitales   Network of Regional Laboratories, the first regional headquarters of the Government and Digital Transformation Laboratory will be deployed in Cajamarca with the aim of promoting the digital agenda at the regional level and promoting the participation of citizens in the processes of innovation and use of technologies of the fourth industrial revolution.  https://www.gob.pe/institucion/pcm/noticias/601829-cajamarca-sera-la-primera-sede-regional-del-laboratorio-de-gobierno-y-transformacion-digital  An example of the programs we develop periodically is the Digital Competitiveness Program, which aims to strengthen the digital skills of citizens to promote the national process of digital transformation: https://www.gob.pe/institucion/pcm/campa%C3%B1as/7976-programa-de-competitividad-digital  </t>
        </r>
      </text>
    </comment>
    <comment ref="PC420" authorId="0" shapeId="0" xr:uid="{3BCA9C39-6BB8-4AD7-9FA4-2BAB51275FE0}">
      <text>
        <r>
          <rPr>
            <b/>
            <sz val="9"/>
            <color indexed="81"/>
            <rFont val="Tahoma"/>
            <family val="2"/>
          </rPr>
          <t>Cem Dener:</t>
        </r>
        <r>
          <rPr>
            <sz val="9"/>
            <color indexed="81"/>
            <rFont val="Tahoma"/>
            <family val="2"/>
          </rPr>
          <t xml:space="preserve">
It is also applicable to this answer the co-design of the Digital Transformation  National Policy and its five derived strategies: National Artificial Intelligence Strategy, National Data Governance Strategy, National Digital Innovation Strategy, National Digital Security and Trust Strategy, and the National Digital Talent Strategy. https://www.gob.pe/institucion/pcm/informes-publicaciones/1307682-presentacion-del-diseno-de-la-politica-nacional-de-transformacion-digital   </t>
        </r>
      </text>
    </comment>
    <comment ref="PH420" authorId="0" shapeId="0" xr:uid="{8B172EDD-B2CF-471C-AF2D-BB0B5B38E037}">
      <text>
        <r>
          <rPr>
            <b/>
            <sz val="9"/>
            <color indexed="81"/>
            <rFont val="Tahoma"/>
            <family val="2"/>
          </rPr>
          <t>Cem Dener:</t>
        </r>
        <r>
          <rPr>
            <sz val="9"/>
            <color indexed="81"/>
            <rFont val="Tahoma"/>
            <family val="2"/>
          </rPr>
          <t xml:space="preserve">
Regulatory Compendium of the Procurement Agency OSCE: Benefits are provided for those companies of the REMYPE (SMEs) regime, both in the qualification requirements, the modality of guarantees and the solution in cases of empáate.</t>
        </r>
      </text>
    </comment>
    <comment ref="PK420" authorId="0" shapeId="0" xr:uid="{F743B47F-CE61-499C-968B-9EE20EDA8EDA}">
      <text>
        <r>
          <rPr>
            <b/>
            <sz val="9"/>
            <color indexed="81"/>
            <rFont val="Tahoma"/>
            <family val="2"/>
          </rPr>
          <t>Cem Dener:</t>
        </r>
        <r>
          <rPr>
            <sz val="9"/>
            <color indexed="81"/>
            <rFont val="Tahoma"/>
            <family val="2"/>
          </rPr>
          <t xml:space="preserve">
Results StartUp Peru - Ministry of Production</t>
        </r>
      </text>
    </comment>
    <comment ref="HB421" authorId="0" shapeId="0" xr:uid="{06466AC6-7D21-4409-8E1B-A720AD821C40}">
      <text>
        <r>
          <rPr>
            <b/>
            <sz val="9"/>
            <color indexed="81"/>
            <rFont val="Tahoma"/>
            <family val="2"/>
          </rPr>
          <t>Cem Dener:</t>
        </r>
        <r>
          <rPr>
            <sz val="9"/>
            <color indexed="81"/>
            <rFont val="Tahoma"/>
            <family val="2"/>
          </rPr>
          <t xml:space="preserve">
https://www.sunat.gob.pe/operatividadaduanera/index.html</t>
        </r>
      </text>
    </comment>
    <comment ref="S423" authorId="0" shapeId="0" xr:uid="{0CFB61E0-F895-4AAE-B5F0-AED5D1D0F6C3}">
      <text>
        <r>
          <rPr>
            <b/>
            <sz val="9"/>
            <color indexed="81"/>
            <rFont val="Tahoma"/>
            <family val="2"/>
          </rPr>
          <t>Cem Dener:</t>
        </r>
        <r>
          <rPr>
            <sz val="9"/>
            <color indexed="81"/>
            <rFont val="Tahoma"/>
            <family val="2"/>
          </rPr>
          <t xml:space="preserve">
URL inaccessible &gt;
http://i.gov.ph/?page_id=11463</t>
        </r>
      </text>
    </comment>
    <comment ref="AD423" authorId="0" shapeId="0" xr:uid="{69C8B996-75B0-4370-AF7B-5B4E27860B1B}">
      <text>
        <r>
          <rPr>
            <b/>
            <sz val="9"/>
            <color indexed="81"/>
            <rFont val="Tahoma"/>
            <family val="2"/>
          </rPr>
          <t>Cem Dener:</t>
        </r>
        <r>
          <rPr>
            <sz val="9"/>
            <color indexed="81"/>
            <rFont val="Tahoma"/>
            <family val="2"/>
          </rPr>
          <t xml:space="preserve">
PeGIF 2: https://dict.gov.ph/wp-content/uploads/2020/06/APPROVAL-OF-THE-PHILIPPINE-ELECTRONIC-GOVERNMENT-INTEROPERABILITY-FRAMEWORK-PeGIF-PART-2-OTHERWISE-KNOWN-AS-THE-INFORMATION-INTEROPERABILITY-FRAMEWORK-IIF-FOR-IMPLEMENTATION-BY-GOVERNMENT-AGENCIES.pdf</t>
        </r>
      </text>
    </comment>
    <comment ref="CX423" authorId="0" shapeId="0" xr:uid="{6BBEC348-AE85-4318-A8A6-915D36538C08}">
      <text>
        <r>
          <rPr>
            <b/>
            <sz val="9"/>
            <color indexed="81"/>
            <rFont val="Tahoma"/>
            <family val="2"/>
          </rPr>
          <t>Cem Dener:</t>
        </r>
        <r>
          <rPr>
            <sz val="9"/>
            <color indexed="81"/>
            <rFont val="Tahoma"/>
            <family val="2"/>
          </rPr>
          <t xml:space="preserve">
URL inaccessible &gt; 
http://hris.csc.gov.ph/hris/Account/Login?ReturnUrl=%2fhris</t>
        </r>
      </text>
    </comment>
    <comment ref="DV423" authorId="0" shapeId="0" xr:uid="{FFCC3C74-429D-4328-AC1B-4E8539A7BEF6}">
      <text>
        <r>
          <rPr>
            <b/>
            <sz val="9"/>
            <color indexed="81"/>
            <rFont val="Tahoma"/>
            <family val="2"/>
          </rPr>
          <t>Cem Dener:</t>
        </r>
        <r>
          <rPr>
            <sz val="9"/>
            <color indexed="81"/>
            <rFont val="Tahoma"/>
            <family val="2"/>
          </rPr>
          <t xml:space="preserve">
-https://www.facebook.com/SSSPh -https://twitter/com/PHLSSS -https://instagram.com/mysssph -https://www.youtube.com/user/MySSSPhilippines
</t>
        </r>
      </text>
    </comment>
    <comment ref="FN423" authorId="0" shapeId="0" xr:uid="{A4AE3B47-AB55-4768-9D3D-B7DBF1C104CC}">
      <text>
        <r>
          <rPr>
            <b/>
            <sz val="9"/>
            <color indexed="81"/>
            <rFont val="Tahoma"/>
            <family val="2"/>
          </rPr>
          <t>Cem Dener:</t>
        </r>
        <r>
          <rPr>
            <sz val="9"/>
            <color indexed="81"/>
            <rFont val="Tahoma"/>
            <family val="2"/>
          </rPr>
          <t xml:space="preserve">
There seems to be no open source policy adopted yet. No URL is provided.</t>
        </r>
      </text>
    </comment>
    <comment ref="FO423" authorId="0" shapeId="0" xr:uid="{3043E12A-1630-487E-887A-BAD0A226E6D6}">
      <text>
        <r>
          <rPr>
            <b/>
            <sz val="9"/>
            <color indexed="81"/>
            <rFont val="Tahoma"/>
            <family val="2"/>
          </rPr>
          <t>Cem Dener:</t>
        </r>
        <r>
          <rPr>
            <sz val="9"/>
            <color indexed="81"/>
            <rFont val="Tahoma"/>
            <family val="2"/>
          </rPr>
          <t xml:space="preserve">
URL inaccessible &gt;
https://i.gov.ph/egovernmentframework-egovframe/philippine-egovframe-roadmap/</t>
        </r>
      </text>
    </comment>
    <comment ref="FP423" authorId="0" shapeId="0" xr:uid="{D7807FF0-3B1F-4E1A-B89B-1D348133EA7D}">
      <text>
        <r>
          <rPr>
            <b/>
            <sz val="9"/>
            <color indexed="81"/>
            <rFont val="Tahoma"/>
            <family val="2"/>
          </rPr>
          <t>Cem Dener:</t>
        </r>
        <r>
          <rPr>
            <sz val="9"/>
            <color indexed="81"/>
            <rFont val="Tahoma"/>
            <family val="2"/>
          </rPr>
          <t xml:space="preserve">
2009 ?</t>
        </r>
      </text>
    </comment>
    <comment ref="FQ423" authorId="0" shapeId="0" xr:uid="{90A068C2-B3BF-4EBF-83D4-75A54385B6E5}">
      <text>
        <r>
          <rPr>
            <b/>
            <sz val="9"/>
            <color indexed="81"/>
            <rFont val="Tahoma"/>
            <family val="2"/>
          </rPr>
          <t>Cem Dener:</t>
        </r>
        <r>
          <rPr>
            <sz val="9"/>
            <color indexed="81"/>
            <rFont val="Tahoma"/>
            <family val="2"/>
          </rPr>
          <t xml:space="preserve">
2 ?</t>
        </r>
      </text>
    </comment>
    <comment ref="FX423" authorId="5" shapeId="0" xr:uid="{60EE4581-472C-4BBC-B9B9-BC37CA65E0AE}">
      <text>
        <r>
          <rPr>
            <b/>
            <sz val="9"/>
            <color indexed="81"/>
            <rFont val="Tahoma"/>
            <family val="2"/>
          </rPr>
          <t>PCUser:</t>
        </r>
        <r>
          <rPr>
            <sz val="9"/>
            <color indexed="81"/>
            <rFont val="Tahoma"/>
            <family val="2"/>
          </rPr>
          <t xml:space="preserve">
Socio Economic Report 2017 includes some recommendations in Page 9. But, there is no approved DT Stratregy and action plan yet.
</t>
        </r>
      </text>
    </comment>
    <comment ref="HS423" authorId="0" shapeId="0" xr:uid="{FE98E820-BB3D-4680-BEA5-1AAFCFB14E67}">
      <text>
        <r>
          <rPr>
            <b/>
            <sz val="9"/>
            <color indexed="81"/>
            <rFont val="Tahoma"/>
            <family val="2"/>
          </rPr>
          <t>Cem Dener:</t>
        </r>
        <r>
          <rPr>
            <sz val="9"/>
            <color indexed="81"/>
            <rFont val="Tahoma"/>
            <family val="2"/>
          </rPr>
          <t xml:space="preserve">
https://tradenet.gov.ph</t>
        </r>
      </text>
    </comment>
    <comment ref="JG423" authorId="0" shapeId="0" xr:uid="{7DC0CE60-FCD7-498B-8F41-4A3EE4E62BED}">
      <text>
        <r>
          <rPr>
            <b/>
            <sz val="9"/>
            <color indexed="81"/>
            <rFont val="Tahoma"/>
            <family val="2"/>
          </rPr>
          <t>Cem Dener:</t>
        </r>
        <r>
          <rPr>
            <sz val="9"/>
            <color indexed="81"/>
            <rFont val="Tahoma"/>
            <family val="2"/>
          </rPr>
          <t xml:space="preserve">
URL inaccessible &gt;
https://data.gov.ph/ </t>
        </r>
      </text>
    </comment>
    <comment ref="NP423" authorId="0" shapeId="0" xr:uid="{16AEFC3E-73A1-4449-997E-EA0FDB4D2596}">
      <text>
        <r>
          <rPr>
            <b/>
            <sz val="9"/>
            <color indexed="81"/>
            <rFont val="Tahoma"/>
            <family val="2"/>
          </rPr>
          <t>Cem Dener:</t>
        </r>
        <r>
          <rPr>
            <sz val="9"/>
            <color indexed="81"/>
            <rFont val="Tahoma"/>
            <family val="2"/>
          </rPr>
          <t xml:space="preserve">
"1. Republic Act No. 8792 s. 2000 - https://www.lawphil.net/statutes/repacts/ra2000/ra_8792_2000.html   2. A.M. NO. 01-7-01-SC.- Re: Rules on Electronic Evidence - https://www.chanrobles.com/rulesonelectronicevidence.htm#.YmjBTJJByL-   3. Executive Order No. 810, s. 2009 - https://www.officialgazette.gov.ph/2009/06/15/executive-order-no-810-s-2009/    4. GPPB Resolution No. 16-2019 - https://www.gppb.gov.ph/issuances/Resolutions/GPPB%20Resolution%20No.%2016-2019.pdf   5. ARTA Memorandum Circular No. 2020-06 - https://arta.gov.ph/wp-content/uploads/2020/10/mc_2020-06.pdf   6. COA Circular No. 2021-006 - https://coa.gov.ph/download/3404/cy-2021/59245/coa-circular-no-2021-006-september-6-2021.pdf" </t>
        </r>
      </text>
    </comment>
    <comment ref="NU423" authorId="0" shapeId="0" xr:uid="{6194A484-BC93-4221-AF17-4F0C7D648338}">
      <text>
        <r>
          <rPr>
            <b/>
            <sz val="9"/>
            <color indexed="81"/>
            <rFont val="Tahoma"/>
            <family val="2"/>
          </rPr>
          <t>Cem Dener:</t>
        </r>
        <r>
          <rPr>
            <sz val="9"/>
            <color indexed="81"/>
            <rFont val="Tahoma"/>
            <family val="2"/>
          </rPr>
          <t xml:space="preserve">
On-going development</t>
        </r>
      </text>
    </comment>
    <comment ref="NZ423" authorId="0" shapeId="0" xr:uid="{63D58F90-E448-4818-BE86-A839A10CC901}">
      <text>
        <r>
          <rPr>
            <b/>
            <sz val="9"/>
            <color indexed="81"/>
            <rFont val="Tahoma"/>
            <family val="2"/>
          </rPr>
          <t>Cem Dener:</t>
        </r>
        <r>
          <rPr>
            <sz val="9"/>
            <color indexed="81"/>
            <rFont val="Tahoma"/>
            <family val="2"/>
          </rPr>
          <t xml:space="preserve">
On-going development</t>
        </r>
      </text>
    </comment>
    <comment ref="OL423" authorId="0" shapeId="0" xr:uid="{C66533D4-9B93-46E0-BAD8-96124D7E712D}">
      <text>
        <r>
          <rPr>
            <b/>
            <sz val="9"/>
            <color indexed="81"/>
            <rFont val="Tahoma"/>
            <family val="2"/>
          </rPr>
          <t>Cem Dener:</t>
        </r>
        <r>
          <rPr>
            <sz val="9"/>
            <color indexed="81"/>
            <rFont val="Tahoma"/>
            <family val="2"/>
          </rPr>
          <t xml:space="preserve">
https://pcieerd.dost.gov.ph/supported-programs-projects/supported-programs-and-projects/on-going-projects</t>
        </r>
      </text>
    </comment>
    <comment ref="P424" authorId="0" shapeId="0" xr:uid="{22FC4BBB-6843-4BD4-87C1-F7CC26A6771E}">
      <text>
        <r>
          <rPr>
            <b/>
            <sz val="9"/>
            <color indexed="81"/>
            <rFont val="Tahoma"/>
            <family val="2"/>
          </rPr>
          <t>Cem Dener:</t>
        </r>
        <r>
          <rPr>
            <sz val="9"/>
            <color indexed="81"/>
            <rFont val="Tahoma"/>
            <family val="2"/>
          </rPr>
          <t xml:space="preserve">
Complementary doc provided
https://drive.google.com/file/d/1MD7UVyR01Id9W5W0XKSP0bjRzwbOv0yd/view?usp=sharing
</t>
        </r>
      </text>
    </comment>
    <comment ref="CX424" authorId="0" shapeId="0" xr:uid="{ADE94360-B203-40E0-950B-191CEF440903}">
      <text>
        <r>
          <rPr>
            <b/>
            <sz val="9"/>
            <color indexed="81"/>
            <rFont val="Tahoma"/>
            <family val="2"/>
          </rPr>
          <t>Cem Dener:</t>
        </r>
        <r>
          <rPr>
            <sz val="9"/>
            <color indexed="81"/>
            <rFont val="Tahoma"/>
            <family val="2"/>
          </rPr>
          <t xml:space="preserve">
https://drive.google.com/file/d/1D5jL8S5mgqQu0vT-iMub-mcws6xDm8-L/view?usp=drive_link
https://www.worldbank.org/en/news/press-release/2025/03/21/world-bank-supports-modernizing-the-philippines-civil-service</t>
        </r>
      </text>
    </comment>
    <comment ref="DJ424" authorId="0" shapeId="0" xr:uid="{254025B1-A927-4188-87A0-D90DB1290348}">
      <text>
        <r>
          <rPr>
            <b/>
            <sz val="9"/>
            <color indexed="81"/>
            <rFont val="Tahoma"/>
            <family val="2"/>
          </rPr>
          <t>Cem Dener:</t>
        </r>
        <r>
          <rPr>
            <sz val="9"/>
            <color indexed="81"/>
            <rFont val="Tahoma"/>
            <family val="2"/>
          </rPr>
          <t xml:space="preserve">
https://www.worldbank.org/en/news/press-release/2025/03/21/world-bank-supports-modernizing-the-philippines-civil-service</t>
        </r>
      </text>
    </comment>
    <comment ref="EI424" authorId="0" shapeId="0" xr:uid="{7A371EFB-A8B8-41A9-BF5E-0A3847DAE164}">
      <text>
        <r>
          <rPr>
            <b/>
            <sz val="9"/>
            <color indexed="81"/>
            <rFont val="Tahoma"/>
            <family val="2"/>
          </rPr>
          <t>Cem Dener:</t>
        </r>
        <r>
          <rPr>
            <sz val="9"/>
            <color indexed="81"/>
            <rFont val="Tahoma"/>
            <family val="2"/>
          </rPr>
          <t xml:space="preserve">
https://drive.google.com/file/d/1V-cHVQRKdoazY0kS444_Z3XPkKf-5AMR/view?usp=drive_link</t>
        </r>
      </text>
    </comment>
    <comment ref="FC424" authorId="0" shapeId="0" xr:uid="{E68911D5-C49C-4FC2-9125-602430D2BAB7}">
      <text>
        <r>
          <rPr>
            <b/>
            <sz val="9"/>
            <color indexed="81"/>
            <rFont val="Tahoma"/>
            <family val="2"/>
          </rPr>
          <t>Cem Dener:</t>
        </r>
        <r>
          <rPr>
            <sz val="9"/>
            <color indexed="81"/>
            <rFont val="Tahoma"/>
            <family val="2"/>
          </rPr>
          <t xml:space="preserve">
https://www.treasury.gov.ph/wp-content/uploads/2017/12/Introduction-to-nRoSS.pdf    https://drive.google.com/drive/u/1/folders/1x7HpZsvnSqp42cygDl8RxWdRT2WH3t5Y </t>
        </r>
      </text>
    </comment>
    <comment ref="IW424" authorId="0" shapeId="0" xr:uid="{CFBFBA31-EA4F-4F81-8DCB-56BE98FF631C}">
      <text>
        <r>
          <rPr>
            <b/>
            <sz val="9"/>
            <color indexed="81"/>
            <rFont val="Tahoma"/>
            <family val="2"/>
          </rPr>
          <t>Cem Dener:</t>
        </r>
        <r>
          <rPr>
            <sz val="9"/>
            <color indexed="81"/>
            <rFont val="Tahoma"/>
            <family val="2"/>
          </rPr>
          <t xml:space="preserve">
https://national-id.gov.ph/</t>
        </r>
      </text>
    </comment>
    <comment ref="NC424" authorId="0" shapeId="0" xr:uid="{866B1C63-DC04-410B-846A-B9F560027000}">
      <text>
        <r>
          <rPr>
            <b/>
            <sz val="9"/>
            <color indexed="81"/>
            <rFont val="Tahoma"/>
            <family val="2"/>
          </rPr>
          <t>Cem Dener:</t>
        </r>
        <r>
          <rPr>
            <sz val="9"/>
            <color indexed="81"/>
            <rFont val="Tahoma"/>
            <family val="2"/>
          </rPr>
          <t xml:space="preserve">
https://faolex.fao.org/docs/pdf/phi217896.pdf    https://legacy.doe.gov.ph/national-renewable-energy-program </t>
        </r>
      </text>
    </comment>
    <comment ref="LO426" authorId="0" shapeId="0" xr:uid="{1C9ED520-8F9D-4489-B688-238C32E95486}">
      <text>
        <r>
          <rPr>
            <b/>
            <sz val="9"/>
            <color indexed="81"/>
            <rFont val="Tahoma"/>
            <family val="2"/>
          </rPr>
          <t>Cem Dener:</t>
        </r>
        <r>
          <rPr>
            <sz val="9"/>
            <color indexed="81"/>
            <rFont val="Tahoma"/>
            <family val="2"/>
          </rPr>
          <t xml:space="preserve">
3 ? 
New strategy not approved yet</t>
        </r>
      </text>
    </comment>
    <comment ref="LQ426" authorId="0" shapeId="0" xr:uid="{2E7E1D2E-419C-48F9-B214-A166BC40B36D}">
      <text>
        <r>
          <rPr>
            <b/>
            <sz val="9"/>
            <color indexed="81"/>
            <rFont val="Tahoma"/>
            <family val="2"/>
          </rPr>
          <t>Cem Dener:</t>
        </r>
        <r>
          <rPr>
            <sz val="9"/>
            <color indexed="81"/>
            <rFont val="Tahoma"/>
            <family val="2"/>
          </rPr>
          <t xml:space="preserve">
Digital Poland 2014-2020</t>
        </r>
      </text>
    </comment>
    <comment ref="P427" authorId="0" shapeId="0" xr:uid="{B3400368-5A9E-4604-AF8D-0934E0233CB5}">
      <text>
        <r>
          <rPr>
            <b/>
            <sz val="9"/>
            <color indexed="81"/>
            <rFont val="Tahoma"/>
            <family val="2"/>
          </rPr>
          <t>Cem Dener:</t>
        </r>
        <r>
          <rPr>
            <sz val="9"/>
            <color indexed="81"/>
            <rFont val="Tahoma"/>
            <family val="2"/>
          </rPr>
          <t xml:space="preserve">
https://cyfrowapolska.org/wp-content/uploads/2025/06/Raport-Cyfrowa-Polska_chmura-w-administracji.pdf
https://crn.pl/aktualnosci/ruszyla-rzadowa-chmura-obliczeniowa/</t>
        </r>
      </text>
    </comment>
    <comment ref="HK427" authorId="0" shapeId="0" xr:uid="{A4FDA8A1-D8C4-4EC0-B846-2CE1224798CD}">
      <text>
        <r>
          <rPr>
            <b/>
            <sz val="9"/>
            <color indexed="81"/>
            <rFont val="Tahoma"/>
            <family val="2"/>
          </rPr>
          <t>Cem Dener:</t>
        </r>
        <r>
          <rPr>
            <sz val="9"/>
            <color indexed="81"/>
            <rFont val="Tahoma"/>
            <family val="2"/>
          </rPr>
          <t xml:space="preserve">
https://samorzad.pap.pl/kategoria/finanse/po-sukcesie-pilotazu-bedzie-jednolita-usluga-eplatnosci-dla-wszystkich-samorzadow</t>
        </r>
      </text>
    </comment>
    <comment ref="E429" authorId="0" shapeId="0" xr:uid="{047CFDFF-7C19-4229-BBF6-4B1F190CFBA5}">
      <text>
        <r>
          <rPr>
            <b/>
            <sz val="9"/>
            <color indexed="81"/>
            <rFont val="Tahoma"/>
            <family val="2"/>
          </rPr>
          <t>Cem Dener:</t>
        </r>
        <r>
          <rPr>
            <sz val="9"/>
            <color indexed="81"/>
            <rFont val="Tahoma"/>
            <family val="2"/>
          </rPr>
          <t xml:space="preserve">
Over the last 2 years the ICT Council, where all relevant government entities are represented, has drawn up a proposal for a strategy to be adopted by the Public Administration on cloud computing. This strategy includes an action plan that has recently started to be implemented.
In the meantime, the Entity of Shared Service for the Public Administration (ESPAP) provides cloud services to different entities in the public sector. There are references although the term "cloud" is not clearly mentioned: https://www.espap.gov.pt/sptic/Paginas/sptic.aspx#maintab2
</t>
        </r>
      </text>
    </comment>
    <comment ref="F429" authorId="0" shapeId="0" xr:uid="{FDA5B1BB-465E-4940-A841-F95DB3B42046}">
      <text>
        <r>
          <rPr>
            <b/>
            <sz val="9"/>
            <color indexed="81"/>
            <rFont val="Tahoma"/>
            <family val="2"/>
          </rPr>
          <t>Cem Dener:</t>
        </r>
        <r>
          <rPr>
            <sz val="9"/>
            <color indexed="81"/>
            <rFont val="Tahoma"/>
            <family val="2"/>
          </rPr>
          <t xml:space="preserve">
The initial strategy and action plan being implemented in Portugal:
https://tic.gov.pt/documents/37177/0/CTIC+Estrate%CC%81giaCloud+-+novembro2020.pdf/4c7b4f4f-4647-a6d8-b6a5-a988ae133c95
https://dre.pt/dre/detalhe/resolucao-conselho-ministros/84-2020-145012184 
Also,
https://www.ama.gov.pt/web/agencia-para-a-modernizacao-administrativa/pgetic
https://www.espap.gov.pt/sptic/Paginas/sptic.aspx</t>
        </r>
      </text>
    </comment>
    <comment ref="I429" authorId="0" shapeId="0" xr:uid="{62E0E595-38D4-4B66-8F84-3919E9CE698D}">
      <text>
        <r>
          <rPr>
            <b/>
            <sz val="9"/>
            <color indexed="81"/>
            <rFont val="Tahoma"/>
            <family val="2"/>
          </rPr>
          <t>Cem Dener:</t>
        </r>
        <r>
          <rPr>
            <sz val="9"/>
            <color indexed="81"/>
            <rFont val="Tahoma"/>
            <family val="2"/>
          </rPr>
          <t xml:space="preserve">
Portugal has an action plan that has been implemented since 2020. ESPAP is the leader of the working group responsible for the implementation, however it is not the entity responsible for the Government Cloud. ESPAP, as SPMS, SGMEM or SGMACC, are public entities that provide Cloud services for others.</t>
        </r>
      </text>
    </comment>
    <comment ref="P429" authorId="0" shapeId="0" xr:uid="{8ECB6BA5-1269-4CE6-97E3-10E3A2A760C8}">
      <text>
        <r>
          <rPr>
            <b/>
            <sz val="9"/>
            <color indexed="81"/>
            <rFont val="Tahoma"/>
            <family val="2"/>
          </rPr>
          <t>Cem Dener:</t>
        </r>
        <r>
          <rPr>
            <sz val="9"/>
            <color indexed="81"/>
            <rFont val="Tahoma"/>
            <family val="2"/>
          </rPr>
          <t xml:space="preserve">
This platform includes an analysis of the suitability of the cloud model. In this phase, the analysis is carried out using a script of questions, which will help clarify advantages and disadvantages of the model for the system or infrastructure in question. As a result, decisions are made on whether or not to implement the system in the cloud model.
This is only part of the cloud strategy that is being implemented and will later include monitoring and evaluation mechanisms that will be made public in due course.</t>
        </r>
      </text>
    </comment>
    <comment ref="CX429" authorId="0" shapeId="0" xr:uid="{124B75BF-B898-481C-B4D2-A82B10164076}">
      <text>
        <r>
          <rPr>
            <b/>
            <sz val="9"/>
            <color indexed="81"/>
            <rFont val="Tahoma"/>
            <family val="2"/>
          </rPr>
          <t>Cem Dener:</t>
        </r>
        <r>
          <rPr>
            <sz val="9"/>
            <color indexed="81"/>
            <rFont val="Tahoma"/>
            <family val="2"/>
          </rPr>
          <t xml:space="preserve">
GeRHuP &gt; https://www.espap.gov.pt/sprh/Paginas/sprh.aspx
GeADAP &gt; https://www.geadap.gov.pt/PaginasPublicas/SIADAP.aspx
SIADAP &gt; https://www.dgaep.gov.pt/index.cfm?OBJID=83ddd323-6047-46db-b137-6a732c8c2202</t>
        </r>
      </text>
    </comment>
    <comment ref="DS429" authorId="0" shapeId="0" xr:uid="{B150AC9B-FBE4-4916-9BF2-8E2D977CD896}">
      <text>
        <r>
          <rPr>
            <b/>
            <sz val="9"/>
            <color indexed="81"/>
            <rFont val="Tahoma"/>
            <family val="2"/>
          </rPr>
          <t>Cem Dener:</t>
        </r>
        <r>
          <rPr>
            <sz val="9"/>
            <color indexed="81"/>
            <rFont val="Tahoma"/>
            <family val="2"/>
          </rPr>
          <t xml:space="preserve">
App Direct Social Security</t>
        </r>
      </text>
    </comment>
    <comment ref="DU429" authorId="0" shapeId="0" xr:uid="{A37367B6-E711-42B5-A632-9EE6D14A4ACA}">
      <text>
        <r>
          <rPr>
            <b/>
            <sz val="9"/>
            <color indexed="81"/>
            <rFont val="Tahoma"/>
            <family val="2"/>
          </rPr>
          <t>Cem Dener:</t>
        </r>
        <r>
          <rPr>
            <sz val="9"/>
            <color indexed="81"/>
            <rFont val="Tahoma"/>
            <family val="2"/>
          </rPr>
          <t xml:space="preserve">
In the direct social security app, by selecting “Request Disability Pension" To access this Social Security digital platform it is necessary to have an access password and the Social Security Identification Number (NISS). Authentication on the SSD can also be done through the Digital Mobile Key or the Citizen Card.
</t>
        </r>
      </text>
    </comment>
    <comment ref="FX429" authorId="0" shapeId="0" xr:uid="{A15C645E-AE34-44DB-A652-D66593CB4E17}">
      <text>
        <r>
          <rPr>
            <b/>
            <sz val="9"/>
            <color indexed="81"/>
            <rFont val="Tahoma"/>
            <family val="2"/>
          </rPr>
          <t>Cem Dener:</t>
        </r>
        <r>
          <rPr>
            <sz val="9"/>
            <color indexed="81"/>
            <rFont val="Tahoma"/>
            <family val="2"/>
          </rPr>
          <t xml:space="preserve">
https://www.incode2030.gov.pt/ai-portugal--2030; https://www.incode2030.gov.pt/computacao-avancada: https://www.cncs.gov.pt/pt/estrategia-nacional/; https://tic.gov.pt/web/tic/guia </t>
        </r>
      </text>
    </comment>
    <comment ref="GK429" authorId="0" shapeId="0" xr:uid="{60BBE8A5-96FD-4F7D-9289-4B0C3C5D5645}">
      <text>
        <r>
          <rPr>
            <b/>
            <sz val="9"/>
            <color indexed="81"/>
            <rFont val="Tahoma"/>
            <family val="2"/>
          </rPr>
          <t>Cem Dener:</t>
        </r>
        <r>
          <rPr>
            <sz val="9"/>
            <color indexed="81"/>
            <rFont val="Tahoma"/>
            <family val="2"/>
          </rPr>
          <t xml:space="preserve">
Portugal has an advanced omnichannel service delivery model with its citizen shops, a telephone contact center. https://www.ama.gov.pt/web/english/citizen-shop
Multi-channel services exist. There are several different channels (telephone, online, face-to-face, etc.), but services are essencialy initiated and completed in the same channel. Development of the omnichannel approach is in progress and there are several services introduced (but it is not widespread yet). </t>
        </r>
      </text>
    </comment>
    <comment ref="HK429" authorId="0" shapeId="0" xr:uid="{D3D30739-2CC8-4078-9D9C-E35DB68BD658}">
      <text>
        <r>
          <rPr>
            <b/>
            <sz val="9"/>
            <color indexed="81"/>
            <rFont val="Tahoma"/>
            <family val="2"/>
          </rPr>
          <t>Cem Dener:</t>
        </r>
        <r>
          <rPr>
            <sz val="9"/>
            <color indexed="81"/>
            <rFont val="Tahoma"/>
            <family val="2"/>
          </rPr>
          <t xml:space="preserve">
https://www.iap.gov.pt/web/iap/iAP-em-numeros </t>
        </r>
      </text>
    </comment>
    <comment ref="IB429" authorId="0" shapeId="0" xr:uid="{DE3E91B2-F572-448B-92B5-DCDD4A6BA601}">
      <text>
        <r>
          <rPr>
            <b/>
            <sz val="9"/>
            <color indexed="81"/>
            <rFont val="Tahoma"/>
            <family val="2"/>
          </rPr>
          <t>Cem Dener:</t>
        </r>
        <r>
          <rPr>
            <sz val="9"/>
            <color indexed="81"/>
            <rFont val="Tahoma"/>
            <family val="2"/>
          </rPr>
          <t xml:space="preserve">
App Direct Social Security</t>
        </r>
      </text>
    </comment>
    <comment ref="JO429" authorId="0" shapeId="0" xr:uid="{A417ABD0-D0BF-45DF-B1EE-4F69A99FE4AE}">
      <text>
        <r>
          <rPr>
            <b/>
            <sz val="9"/>
            <color indexed="81"/>
            <rFont val="Tahoma"/>
            <family val="2"/>
          </rPr>
          <t>Cem Dener:</t>
        </r>
        <r>
          <rPr>
            <sz val="9"/>
            <color indexed="81"/>
            <rFont val="Tahoma"/>
            <family val="2"/>
          </rPr>
          <t xml:space="preserve">
https://www.simplex.gov.pt/livro; https://www.consultalex.gov.pt/</t>
        </r>
      </text>
    </comment>
    <comment ref="KV429" authorId="0" shapeId="0" xr:uid="{01B5C804-9C9F-4E43-A052-06DC9452DD5D}">
      <text>
        <r>
          <rPr>
            <b/>
            <sz val="9"/>
            <color indexed="81"/>
            <rFont val="Tahoma"/>
            <family val="2"/>
          </rPr>
          <t>Cem Dener:</t>
        </r>
        <r>
          <rPr>
            <sz val="9"/>
            <color indexed="81"/>
            <rFont val="Tahoma"/>
            <family val="2"/>
          </rPr>
          <t xml:space="preserve">
CTIC - Conselho Geral para as Tecnologias da Informação e Comunicação &gt; https://tic.gov.pt/pt/web/tic/guia
and
https://www.ama.gov.pt
https://portugaldigital.gov.pt </t>
        </r>
      </text>
    </comment>
    <comment ref="LC429" authorId="0" shapeId="0" xr:uid="{F91DA80F-C622-4DA7-8741-15619CC0B973}">
      <text>
        <r>
          <rPr>
            <b/>
            <sz val="9"/>
            <color indexed="81"/>
            <rFont val="Tahoma"/>
            <family val="2"/>
          </rPr>
          <t>Cem Dener:</t>
        </r>
        <r>
          <rPr>
            <sz val="9"/>
            <color indexed="81"/>
            <rFont val="Tahoma"/>
            <family val="2"/>
          </rPr>
          <t xml:space="preserve">
https://tic.gov.pt/pt/web/tic/-/publicado-o-relatorio-de-avaliacao-da-estrategia-tic-2020  
https://www.ama.gov.pt/web/agencia-para-a-modernizacao-administrativa/relatorios-de-atividades</t>
        </r>
      </text>
    </comment>
    <comment ref="LE429" authorId="0" shapeId="0" xr:uid="{7F201962-37DD-40B1-93CE-1DEDBCD51FE4}">
      <text>
        <r>
          <rPr>
            <b/>
            <sz val="9"/>
            <color indexed="81"/>
            <rFont val="Tahoma"/>
            <family val="2"/>
          </rPr>
          <t>Cem Dener:</t>
        </r>
        <r>
          <rPr>
            <sz val="9"/>
            <color indexed="81"/>
            <rFont val="Tahoma"/>
            <family val="2"/>
          </rPr>
          <t xml:space="preserve">
There is a Working Group working on a Data Governance Measure in the framework of the CTIC-Conselho para as Tecnologias de Informação e Comunicação na Administração Pública/Council for ICT in the Public Administration under AMA-Administrative Modernization Agency </t>
        </r>
      </text>
    </comment>
    <comment ref="LP429" authorId="0" shapeId="0" xr:uid="{AEBA9BF0-B158-46A4-A2BE-63FACE51D5A2}">
      <text>
        <r>
          <rPr>
            <b/>
            <sz val="9"/>
            <color indexed="81"/>
            <rFont val="Tahoma"/>
            <family val="2"/>
          </rPr>
          <t>Cem Dener:</t>
        </r>
        <r>
          <rPr>
            <sz val="9"/>
            <color indexed="81"/>
            <rFont val="Tahoma"/>
            <family val="2"/>
          </rPr>
          <t xml:space="preserve">
https://portugaldigital.gov.pt/
https://dre.pt/dre/detalhe/resolucao-conselho-ministros/30-2020-132133788 </t>
        </r>
      </text>
    </comment>
    <comment ref="ME429" authorId="0" shapeId="0" xr:uid="{1A548BCF-0B23-4A0B-8B6F-037BD67996D7}">
      <text>
        <r>
          <rPr>
            <b/>
            <sz val="9"/>
            <color indexed="81"/>
            <rFont val="Tahoma"/>
            <family val="2"/>
          </rPr>
          <t>Cem Dener:</t>
        </r>
        <r>
          <rPr>
            <sz val="9"/>
            <color indexed="81"/>
            <rFont val="Tahoma"/>
            <family val="2"/>
          </rPr>
          <t xml:space="preserve">
Lei n.º 26/2016, de 22 de agosto consolidada à data de 26 de agosto de 2021  </t>
        </r>
      </text>
    </comment>
    <comment ref="MM429" authorId="0" shapeId="0" xr:uid="{A611C379-42B1-43F8-A665-500302BE6D3B}">
      <text>
        <r>
          <rPr>
            <b/>
            <sz val="9"/>
            <color indexed="81"/>
            <rFont val="Tahoma"/>
            <family val="2"/>
          </rPr>
          <t>Cem Dener:</t>
        </r>
        <r>
          <rPr>
            <sz val="9"/>
            <color indexed="81"/>
            <rFont val="Tahoma"/>
            <family val="2"/>
          </rPr>
          <t xml:space="preserve">
https://www.pgdlisboa.pt/leis/lei_mostra_estrutura.php?tabela=leis&amp;artigo_id=3118A0002&amp;nid=3118&amp;nversao=&amp;tabela=leis&amp;so_miolo=</t>
        </r>
      </text>
    </comment>
    <comment ref="CI432" authorId="0" shapeId="0" xr:uid="{61CDE087-EDBA-49DD-96DB-BBF9C3BF6FF2}">
      <text>
        <r>
          <rPr>
            <b/>
            <sz val="9"/>
            <color indexed="81"/>
            <rFont val="Tahoma"/>
            <family val="2"/>
          </rPr>
          <t>Cem Dener:</t>
        </r>
        <r>
          <rPr>
            <sz val="9"/>
            <color indexed="81"/>
            <rFont val="Tahoma"/>
            <family val="2"/>
          </rPr>
          <t xml:space="preserve">
Dhaeeba.qa hosteb in SAP HEC</t>
        </r>
      </text>
    </comment>
    <comment ref="EL432" authorId="0" shapeId="0" xr:uid="{AD1C993B-2EF5-4DC3-89BD-1A716138143B}">
      <text>
        <r>
          <rPr>
            <b/>
            <sz val="9"/>
            <color indexed="81"/>
            <rFont val="Tahoma"/>
            <family val="2"/>
          </rPr>
          <t>Cem Dener:</t>
        </r>
        <r>
          <rPr>
            <sz val="9"/>
            <color indexed="81"/>
            <rFont val="Tahoma"/>
            <family val="2"/>
          </rPr>
          <t xml:space="preserve">
URL inaccessible &gt;
https://monaqasat.mof.gov.qa/eservices/Account/Login?ReturnUrl=%2Feservices%2F&amp;AspxAutoDetectCookieSupport=1 </t>
        </r>
      </text>
    </comment>
    <comment ref="FX432" authorId="0" shapeId="0" xr:uid="{86AF87DC-AFC8-488D-8349-35508856B8A2}">
      <text>
        <r>
          <rPr>
            <b/>
            <sz val="9"/>
            <color indexed="81"/>
            <rFont val="Tahoma"/>
            <family val="2"/>
          </rPr>
          <t>Cem Dener:</t>
        </r>
        <r>
          <rPr>
            <sz val="9"/>
            <color indexed="81"/>
            <rFont val="Tahoma"/>
            <family val="2"/>
          </rPr>
          <t xml:space="preserve">
https://tasmu.gov.qa/
The strategy itself is not published online, however the website shows the roadmap and the initiatives of the strategy.</t>
        </r>
      </text>
    </comment>
    <comment ref="GF432" authorId="0" shapeId="0" xr:uid="{E48C7364-06C0-417E-8051-7FB2B218F423}">
      <text>
        <r>
          <rPr>
            <b/>
            <sz val="9"/>
            <color indexed="81"/>
            <rFont val="Tahoma"/>
            <family val="2"/>
          </rPr>
          <t>Cem Dener:</t>
        </r>
        <r>
          <rPr>
            <sz val="9"/>
            <color indexed="81"/>
            <rFont val="Tahoma"/>
            <family val="2"/>
          </rPr>
          <t xml:space="preserve">
Playbook of use cases are publicly available on the website for each of the priority sectors</t>
        </r>
      </text>
    </comment>
    <comment ref="LO432" authorId="0" shapeId="0" xr:uid="{85A87409-C197-4620-8AAD-594F70677156}">
      <text>
        <r>
          <rPr>
            <b/>
            <sz val="9"/>
            <color indexed="81"/>
            <rFont val="Tahoma"/>
            <family val="2"/>
          </rPr>
          <t>Cem Dener:</t>
        </r>
        <r>
          <rPr>
            <sz val="9"/>
            <color indexed="81"/>
            <rFont val="Tahoma"/>
            <family val="2"/>
          </rPr>
          <t xml:space="preserve">
3 ? 
New strategy not approved yet</t>
        </r>
      </text>
    </comment>
    <comment ref="LP432" authorId="0" shapeId="0" xr:uid="{B900169D-5A26-428A-9248-01A253F29723}">
      <text>
        <r>
          <rPr>
            <b/>
            <sz val="9"/>
            <color indexed="81"/>
            <rFont val="Tahoma"/>
            <family val="2"/>
          </rPr>
          <t>Cem Dener:</t>
        </r>
        <r>
          <rPr>
            <sz val="9"/>
            <color indexed="81"/>
            <rFont val="Tahoma"/>
            <family val="2"/>
          </rPr>
          <t xml:space="preserve">
New strategy under approval </t>
        </r>
      </text>
    </comment>
    <comment ref="LQ432" authorId="0" shapeId="0" xr:uid="{461CCA13-4B2D-49CF-B96D-6D4C5D5DC585}">
      <text>
        <r>
          <rPr>
            <b/>
            <sz val="9"/>
            <color indexed="81"/>
            <rFont val="Tahoma"/>
            <family val="2"/>
          </rPr>
          <t>Cem Dener:</t>
        </r>
        <r>
          <rPr>
            <sz val="9"/>
            <color indexed="81"/>
            <rFont val="Tahoma"/>
            <family val="2"/>
          </rPr>
          <t xml:space="preserve">
Drafted in 2020. Not approved yet.</t>
        </r>
      </text>
    </comment>
    <comment ref="NI432" authorId="0" shapeId="0" xr:uid="{8AEF8890-F5C8-499F-9F35-0CB07661225E}">
      <text>
        <r>
          <rPr>
            <b/>
            <sz val="9"/>
            <color indexed="81"/>
            <rFont val="Tahoma"/>
            <family val="2"/>
          </rPr>
          <t>Cem Dener:</t>
        </r>
        <r>
          <rPr>
            <sz val="9"/>
            <color indexed="81"/>
            <rFont val="Tahoma"/>
            <family val="2"/>
          </rPr>
          <t xml:space="preserve">
https://www.qcert.org/sites/default/files/public/documents/electronic_signature_formats_standards.pdf
URL inaccessible &gt;
https://almeezan.gov.qa/LawArticles.aspx?LawTreeSectionID=9993&amp;lawId=2678&amp;language=en  </t>
        </r>
      </text>
    </comment>
    <comment ref="NU432" authorId="0" shapeId="0" xr:uid="{330FB8B3-214A-4AFF-9F08-276D906C47C8}">
      <text>
        <r>
          <rPr>
            <b/>
            <sz val="9"/>
            <color indexed="81"/>
            <rFont val="Tahoma"/>
            <family val="2"/>
          </rPr>
          <t>Cem Dener:</t>
        </r>
        <r>
          <rPr>
            <sz val="9"/>
            <color indexed="81"/>
            <rFont val="Tahoma"/>
            <family val="2"/>
          </rPr>
          <t xml:space="preserve">
Not public strategy ( Can be provided ) </t>
        </r>
      </text>
    </comment>
    <comment ref="NZ432" authorId="0" shapeId="0" xr:uid="{1BC97C1C-C8FA-4535-BB8A-0E8233115055}">
      <text>
        <r>
          <rPr>
            <b/>
            <sz val="9"/>
            <color indexed="81"/>
            <rFont val="Tahoma"/>
            <family val="2"/>
          </rPr>
          <t>Cem Dener:</t>
        </r>
        <r>
          <rPr>
            <sz val="9"/>
            <color indexed="81"/>
            <rFont val="Tahoma"/>
            <family val="2"/>
          </rPr>
          <t xml:space="preserve">
It is not public. program are in initiation stage </t>
        </r>
      </text>
    </comment>
    <comment ref="OH432" authorId="0" shapeId="0" xr:uid="{0F1D1F3B-93BC-415F-B16E-7623754C6344}">
      <text>
        <r>
          <rPr>
            <b/>
            <sz val="9"/>
            <color indexed="81"/>
            <rFont val="Tahoma"/>
            <family val="2"/>
          </rPr>
          <t>Cem Dener:</t>
        </r>
        <r>
          <rPr>
            <sz val="9"/>
            <color indexed="81"/>
            <rFont val="Tahoma"/>
            <family val="2"/>
          </rPr>
          <t xml:space="preserve">
Strategy not public</t>
        </r>
      </text>
    </comment>
    <comment ref="OP432" authorId="0" shapeId="0" xr:uid="{DC729F16-6DE6-432B-A21F-F1AE68F1A0E6}">
      <text>
        <r>
          <rPr>
            <b/>
            <sz val="9"/>
            <color indexed="81"/>
            <rFont val="Tahoma"/>
            <family val="2"/>
          </rPr>
          <t>Cem Dener:</t>
        </r>
        <r>
          <rPr>
            <sz val="9"/>
            <color indexed="81"/>
            <rFont val="Tahoma"/>
            <family val="2"/>
          </rPr>
          <t xml:space="preserve">
The newsletters section</t>
        </r>
      </text>
    </comment>
    <comment ref="GF433" authorId="0" shapeId="0" xr:uid="{0DE52E39-1C13-4CEB-BC99-6B422E6AE072}">
      <text>
        <r>
          <rPr>
            <b/>
            <sz val="9"/>
            <color indexed="81"/>
            <rFont val="Tahoma"/>
            <family val="2"/>
          </rPr>
          <t>Cem Dener:</t>
        </r>
        <r>
          <rPr>
            <sz val="9"/>
            <color indexed="81"/>
            <rFont val="Tahoma"/>
            <family val="2"/>
          </rPr>
          <t xml:space="preserve">
https://www.gco.gov.qa/en/media-centre/top-news/prime-minister-attends-launch-of-ai-powered-building-permits-system/
https://dohanews.co/worlds-first-ai-powered-building-permit-system-launched-in-qatar-cuts-approval-time-to-120-minutes/</t>
        </r>
      </text>
    </comment>
    <comment ref="HZ433" authorId="0" shapeId="0" xr:uid="{7D08C5EE-270B-4FFF-B300-2A00F8C78838}">
      <text>
        <r>
          <rPr>
            <b/>
            <sz val="9"/>
            <color indexed="81"/>
            <rFont val="Tahoma"/>
            <family val="2"/>
          </rPr>
          <t>Cem Dener:</t>
        </r>
        <r>
          <rPr>
            <sz val="9"/>
            <color indexed="81"/>
            <rFont val="Tahoma"/>
            <family val="2"/>
          </rPr>
          <t xml:space="preserve">
https://thepeninsulaqatar.com/article/28/01/2022/al-nadeeb-system-completes-over-3-million-statements</t>
        </r>
      </text>
    </comment>
    <comment ref="MC433" authorId="0" shapeId="0" xr:uid="{E6C79C5D-A3E5-4AB6-94A3-2C39793AEFAF}">
      <text>
        <r>
          <rPr>
            <b/>
            <sz val="9"/>
            <color indexed="81"/>
            <rFont val="Tahoma"/>
            <family val="2"/>
          </rPr>
          <t>Cem Dener:</t>
        </r>
        <r>
          <rPr>
            <sz val="9"/>
            <color indexed="81"/>
            <rFont val="Tahoma"/>
            <family val="2"/>
          </rPr>
          <t xml:space="preserve">
https://publicadministration.desa.un.org/good-practices-for-digital-government/compendium/overall-framework-digital-agenda-2030</t>
        </r>
      </text>
    </comment>
    <comment ref="B434" authorId="0" shapeId="0" xr:uid="{BAC90F98-B867-476D-8EAE-B7574D86B54C}">
      <text>
        <r>
          <rPr>
            <b/>
            <sz val="9"/>
            <color indexed="81"/>
            <rFont val="Tahoma"/>
            <family val="2"/>
          </rPr>
          <t>Cem Dener:</t>
        </r>
        <r>
          <rPr>
            <sz val="9"/>
            <color indexed="81"/>
            <rFont val="Tahoma"/>
            <family val="2"/>
          </rPr>
          <t xml:space="preserve">
ROM</t>
        </r>
      </text>
    </comment>
    <comment ref="AM438" authorId="0" shapeId="0" xr:uid="{371D28DC-655B-485F-9E7B-E89A2511C035}">
      <text>
        <r>
          <rPr>
            <b/>
            <sz val="9"/>
            <color indexed="81"/>
            <rFont val="Tahoma"/>
            <family val="2"/>
          </rPr>
          <t>Cem Dener:</t>
        </r>
        <r>
          <rPr>
            <sz val="9"/>
            <color indexed="81"/>
            <rFont val="Tahoma"/>
            <family val="2"/>
          </rPr>
          <t xml:space="preserve">
https://nsud.info.gov.ru/ifp/portals/documents https://nsud.info.gov.ru/ifp/portals/pages/4 https://nsud.info.gov.ru/ifp/portals/articles</t>
        </r>
      </text>
    </comment>
    <comment ref="CX438" authorId="0" shapeId="0" xr:uid="{62DEC048-486A-4FB9-BB29-159714B3F84A}">
      <text>
        <r>
          <rPr>
            <b/>
            <sz val="9"/>
            <color indexed="81"/>
            <rFont val="Tahoma"/>
            <family val="2"/>
          </rPr>
          <t>Cem Dener:</t>
        </r>
        <r>
          <rPr>
            <sz val="9"/>
            <color indexed="81"/>
            <rFont val="Tahoma"/>
            <family val="2"/>
          </rPr>
          <t xml:space="preserve">
URL inaccessible &gt; 
http://gossluzhba.gov.ru/Page/Index/AboutPortal </t>
        </r>
      </text>
    </comment>
    <comment ref="DP438" authorId="0" shapeId="0" xr:uid="{EF880BC0-3B97-4150-9517-0D9968A49106}">
      <text>
        <r>
          <rPr>
            <b/>
            <sz val="9"/>
            <color indexed="81"/>
            <rFont val="Tahoma"/>
            <family val="2"/>
          </rPr>
          <t>Cem Dener:</t>
        </r>
        <r>
          <rPr>
            <sz val="9"/>
            <color indexed="81"/>
            <rFont val="Tahoma"/>
            <family val="2"/>
          </rPr>
          <t xml:space="preserve">
https://roskazna.gov.ru/upload/iblock/985/Grafik-na-III-kvartal-2022-goda.pdf https://roskazna.gov.ru/upload/iblock/242/Otchet-ob-ispolnenii-plana-deyatelnosti-Federalnogo-kaznacheystva-za-2021-god.pdf</t>
        </r>
      </text>
    </comment>
    <comment ref="JO438" authorId="0" shapeId="0" xr:uid="{20A93EB1-5C55-4F91-94DD-89859367187A}">
      <text>
        <r>
          <rPr>
            <b/>
            <sz val="9"/>
            <color indexed="81"/>
            <rFont val="Tahoma"/>
            <family val="2"/>
          </rPr>
          <t>Cem Dener:</t>
        </r>
        <r>
          <rPr>
            <sz val="9"/>
            <color indexed="81"/>
            <rFont val="Tahoma"/>
            <family val="2"/>
          </rPr>
          <t xml:space="preserve">
ag.mos.ru &amp; onf.ru</t>
        </r>
      </text>
    </comment>
    <comment ref="KV438" authorId="0" shapeId="0" xr:uid="{60D00B5F-92A5-4EEB-8715-36590F4FD6B2}">
      <text>
        <r>
          <rPr>
            <b/>
            <sz val="9"/>
            <color indexed="81"/>
            <rFont val="Tahoma"/>
            <family val="2"/>
          </rPr>
          <t>Cem Dener:</t>
        </r>
        <r>
          <rPr>
            <sz val="9"/>
            <color indexed="81"/>
            <rFont val="Tahoma"/>
            <family val="2"/>
          </rPr>
          <t xml:space="preserve">
https://angelina-reader.ru, https://100gorodov.ru/improject-3876, https://leader-id.ru/login, https://old.asi.ru/about_agency/events_standart/, https://100techleaders.ru/model, https://забизнес.рф</t>
        </r>
      </text>
    </comment>
    <comment ref="KX438" authorId="0" shapeId="0" xr:uid="{74ECC765-E338-4C78-A693-A7A8BF0BE85A}">
      <text>
        <r>
          <rPr>
            <b/>
            <sz val="9"/>
            <color indexed="81"/>
            <rFont val="Tahoma"/>
            <family val="2"/>
          </rPr>
          <t>Cem Dener:</t>
        </r>
        <r>
          <rPr>
            <sz val="9"/>
            <color indexed="81"/>
            <rFont val="Tahoma"/>
            <family val="2"/>
          </rPr>
          <t xml:space="preserve">
Supervisory board of autonomous non-profit organization "Agency of strategic initiatives for the promotion of new projects» 
</t>
        </r>
      </text>
    </comment>
    <comment ref="LK438" authorId="0" shapeId="0" xr:uid="{4EB6FEEE-3A11-424E-B696-080B7170B58C}">
      <text>
        <r>
          <rPr>
            <b/>
            <sz val="9"/>
            <color indexed="81"/>
            <rFont val="Tahoma"/>
            <family val="2"/>
          </rPr>
          <t>Cem Dener:</t>
        </r>
        <r>
          <rPr>
            <sz val="9"/>
            <color indexed="81"/>
            <rFont val="Tahoma"/>
            <family val="2"/>
          </rPr>
          <t xml:space="preserve">
https://digital.ac.gov.ru
http://government .ru /docs /all/137180/</t>
        </r>
      </text>
    </comment>
    <comment ref="NP438" authorId="0" shapeId="0" xr:uid="{15A92CE0-6006-49BA-B1B2-533AE4E36A74}">
      <text>
        <r>
          <rPr>
            <b/>
            <sz val="9"/>
            <color indexed="81"/>
            <rFont val="Tahoma"/>
            <family val="2"/>
          </rPr>
          <t>Cem Dener:</t>
        </r>
        <r>
          <rPr>
            <sz val="9"/>
            <color indexed="81"/>
            <rFont val="Tahoma"/>
            <family val="2"/>
          </rPr>
          <t xml:space="preserve">
https://crypto.kadastr.ru/svs/verify
https://www.nalog.gov.ru/rn77/news/activities_fts/11202050/</t>
        </r>
      </text>
    </comment>
    <comment ref="JO439" authorId="0" shapeId="0" xr:uid="{5E3D1015-EAC3-42D9-B520-A252BABEB97E}">
      <text>
        <r>
          <rPr>
            <b/>
            <sz val="9"/>
            <color indexed="81"/>
            <rFont val="Tahoma"/>
            <family val="2"/>
          </rPr>
          <t>Cem Dener:</t>
        </r>
        <r>
          <rPr>
            <sz val="9"/>
            <color indexed="81"/>
            <rFont val="Tahoma"/>
            <family val="2"/>
          </rPr>
          <t xml:space="preserve">
https://www.roi.ru/</t>
        </r>
      </text>
    </comment>
    <comment ref="AR441" authorId="0" shapeId="0" xr:uid="{E79F442A-836E-433B-B4D2-644C70C8F354}">
      <text>
        <r>
          <rPr>
            <b/>
            <sz val="9"/>
            <color indexed="81"/>
            <rFont val="Tahoma"/>
            <family val="2"/>
          </rPr>
          <t>Cem Dener:</t>
        </r>
        <r>
          <rPr>
            <sz val="9"/>
            <color indexed="81"/>
            <rFont val="Tahoma"/>
            <family val="2"/>
          </rPr>
          <t xml:space="preserve">
1</t>
        </r>
      </text>
    </comment>
    <comment ref="EL441" authorId="0" shapeId="0" xr:uid="{0DCCA63D-38E2-4FD8-8D43-522E87858855}">
      <text>
        <r>
          <rPr>
            <b/>
            <sz val="9"/>
            <color indexed="81"/>
            <rFont val="Tahoma"/>
            <family val="2"/>
          </rPr>
          <t>Cem Dener:</t>
        </r>
        <r>
          <rPr>
            <sz val="9"/>
            <color indexed="81"/>
            <rFont val="Tahoma"/>
            <family val="2"/>
          </rPr>
          <t xml:space="preserve">
https://rppa.gov.rw/</t>
        </r>
      </text>
    </comment>
    <comment ref="FN441" authorId="0" shapeId="0" xr:uid="{05489E8A-60C3-4318-B6FA-3D6D913EE8A7}">
      <text>
        <r>
          <rPr>
            <b/>
            <sz val="9"/>
            <color indexed="81"/>
            <rFont val="Tahoma"/>
            <family val="2"/>
          </rPr>
          <t>Cem Dener:</t>
        </r>
        <r>
          <rPr>
            <sz val="9"/>
            <color indexed="81"/>
            <rFont val="Tahoma"/>
            <family val="2"/>
          </rPr>
          <t xml:space="preserve">
There seems to be no open source policy adopted yet. No URL is provided.</t>
        </r>
      </text>
    </comment>
    <comment ref="FQ441" authorId="0" shapeId="0" xr:uid="{DD06C9C1-2FC1-4719-BB73-544C5E3B663D}">
      <text>
        <r>
          <rPr>
            <b/>
            <sz val="9"/>
            <color indexed="81"/>
            <rFont val="Tahoma"/>
            <family val="2"/>
          </rPr>
          <t>Cem Dener:</t>
        </r>
        <r>
          <rPr>
            <sz val="9"/>
            <color indexed="81"/>
            <rFont val="Tahoma"/>
            <family val="2"/>
          </rPr>
          <t xml:space="preserve">
2 ?</t>
        </r>
      </text>
    </comment>
    <comment ref="FR441" authorId="0" shapeId="0" xr:uid="{72658496-1F8B-4C89-AEF8-BE8419932EFC}">
      <text>
        <r>
          <rPr>
            <b/>
            <sz val="9"/>
            <color indexed="81"/>
            <rFont val="Tahoma"/>
            <family val="2"/>
          </rPr>
          <t>Cem Dener:</t>
        </r>
        <r>
          <rPr>
            <sz val="9"/>
            <color indexed="81"/>
            <rFont val="Tahoma"/>
            <family val="2"/>
          </rPr>
          <t xml:space="preserve">
1 ?</t>
        </r>
      </text>
    </comment>
    <comment ref="FT441" authorId="0" shapeId="0" xr:uid="{1F633CF7-0BAE-4B43-B2D8-F793F56F1743}">
      <text>
        <r>
          <rPr>
            <b/>
            <sz val="9"/>
            <color indexed="81"/>
            <rFont val="Tahoma"/>
            <family val="2"/>
          </rPr>
          <t>Cem Dener:</t>
        </r>
        <r>
          <rPr>
            <sz val="9"/>
            <color indexed="81"/>
            <rFont val="Tahoma"/>
            <family val="2"/>
          </rPr>
          <t xml:space="preserve">
https://www.risa.rw/</t>
        </r>
      </text>
    </comment>
    <comment ref="GB441" authorId="0" shapeId="0" xr:uid="{AB189B74-C610-4E5B-89C8-54251B0C5944}">
      <text>
        <r>
          <rPr>
            <b/>
            <sz val="9"/>
            <color indexed="81"/>
            <rFont val="Tahoma"/>
            <family val="2"/>
          </rPr>
          <t>Cem Dener:</t>
        </r>
        <r>
          <rPr>
            <sz val="9"/>
            <color indexed="81"/>
            <rFont val="Tahoma"/>
            <family val="2"/>
          </rPr>
          <t xml:space="preserve">
MINICT</t>
        </r>
      </text>
    </comment>
    <comment ref="JN441" authorId="0" shapeId="0" xr:uid="{464572CB-5E22-45BC-AAF8-7B17C5816B57}">
      <text>
        <r>
          <rPr>
            <b/>
            <sz val="9"/>
            <color indexed="81"/>
            <rFont val="Tahoma"/>
            <family val="2"/>
          </rPr>
          <t>Cem Dener:</t>
        </r>
        <r>
          <rPr>
            <sz val="9"/>
            <color indexed="81"/>
            <rFont val="Tahoma"/>
            <family val="2"/>
          </rPr>
          <t xml:space="preserve">
1 ?
Twitter account is presented as open gov portal.</t>
        </r>
      </text>
    </comment>
    <comment ref="JO441" authorId="0" shapeId="0" xr:uid="{FBE92A5B-6FE8-4173-95F2-9BF5E4800CF1}">
      <text>
        <r>
          <rPr>
            <b/>
            <sz val="9"/>
            <color indexed="81"/>
            <rFont val="Tahoma"/>
            <family val="2"/>
          </rPr>
          <t>Cem Dener:</t>
        </r>
        <r>
          <rPr>
            <sz val="9"/>
            <color indexed="81"/>
            <rFont val="Tahoma"/>
            <family val="2"/>
          </rPr>
          <t xml:space="preserve">
https://twitter.com/RwandaGov ?</t>
        </r>
      </text>
    </comment>
    <comment ref="JP441" authorId="0" shapeId="0" xr:uid="{22085937-C876-47D7-9D84-3CFE90A37191}">
      <text>
        <r>
          <rPr>
            <b/>
            <sz val="9"/>
            <color indexed="81"/>
            <rFont val="Tahoma"/>
            <family val="2"/>
          </rPr>
          <t>Cem Dener:</t>
        </r>
        <r>
          <rPr>
            <sz val="9"/>
            <color indexed="81"/>
            <rFont val="Tahoma"/>
            <family val="2"/>
          </rPr>
          <t xml:space="preserve">
1 ?</t>
        </r>
      </text>
    </comment>
    <comment ref="JR441" authorId="0" shapeId="0" xr:uid="{EBAE81AC-51FB-44EB-B0AE-E95ABF2A8183}">
      <text>
        <r>
          <rPr>
            <b/>
            <sz val="9"/>
            <color indexed="81"/>
            <rFont val="Tahoma"/>
            <family val="2"/>
          </rPr>
          <t>Cem Dener:</t>
        </r>
        <r>
          <rPr>
            <sz val="9"/>
            <color indexed="81"/>
            <rFont val="Tahoma"/>
            <family val="2"/>
          </rPr>
          <t xml:space="preserve">
1 ?</t>
        </r>
      </text>
    </comment>
    <comment ref="JS441" authorId="0" shapeId="0" xr:uid="{6F01F02E-47F4-40A4-88DC-CF71549181D5}">
      <text>
        <r>
          <rPr>
            <b/>
            <sz val="9"/>
            <color indexed="81"/>
            <rFont val="Tahoma"/>
            <family val="2"/>
          </rPr>
          <t>Cem Dener:</t>
        </r>
        <r>
          <rPr>
            <sz val="9"/>
            <color indexed="81"/>
            <rFont val="Tahoma"/>
            <family val="2"/>
          </rPr>
          <t xml:space="preserve">
1 ?</t>
        </r>
      </text>
    </comment>
    <comment ref="JT441" authorId="0" shapeId="0" xr:uid="{1D2ABB21-22D8-47D2-9271-0F03AF64CCF3}">
      <text>
        <r>
          <rPr>
            <b/>
            <sz val="9"/>
            <color indexed="81"/>
            <rFont val="Tahoma"/>
            <family val="2"/>
          </rPr>
          <t>Cem Dener:</t>
        </r>
        <r>
          <rPr>
            <sz val="9"/>
            <color indexed="81"/>
            <rFont val="Tahoma"/>
            <family val="2"/>
          </rPr>
          <t xml:space="preserve">
1 ?</t>
        </r>
      </text>
    </comment>
    <comment ref="JU441" authorId="0" shapeId="0" xr:uid="{559FE2D2-5E31-471E-87A8-49E70EFF1932}">
      <text>
        <r>
          <rPr>
            <b/>
            <sz val="9"/>
            <color indexed="81"/>
            <rFont val="Tahoma"/>
            <family val="2"/>
          </rPr>
          <t>Cem Dener:</t>
        </r>
        <r>
          <rPr>
            <sz val="9"/>
            <color indexed="81"/>
            <rFont val="Tahoma"/>
            <family val="2"/>
          </rPr>
          <t xml:space="preserve">
2 ?</t>
        </r>
      </text>
    </comment>
    <comment ref="JW441" authorId="0" shapeId="0" xr:uid="{5B4CF6F5-F519-4396-9D0D-8A909012A760}">
      <text>
        <r>
          <rPr>
            <b/>
            <sz val="9"/>
            <color indexed="81"/>
            <rFont val="Tahoma"/>
            <family val="2"/>
          </rPr>
          <t>Cem Dener:</t>
        </r>
        <r>
          <rPr>
            <sz val="9"/>
            <color indexed="81"/>
            <rFont val="Tahoma"/>
            <family val="2"/>
          </rPr>
          <t xml:space="preserve">
https://twitter.com/RwandaGov ?</t>
        </r>
      </text>
    </comment>
    <comment ref="JX441" authorId="0" shapeId="0" xr:uid="{5D5F71FF-6391-4978-AF23-07C936392FE1}">
      <text>
        <r>
          <rPr>
            <b/>
            <sz val="9"/>
            <color indexed="81"/>
            <rFont val="Tahoma"/>
            <family val="2"/>
          </rPr>
          <t>Cem Dener:</t>
        </r>
        <r>
          <rPr>
            <sz val="9"/>
            <color indexed="81"/>
            <rFont val="Tahoma"/>
            <family val="2"/>
          </rPr>
          <t xml:space="preserve">
1 ?
There seems to be no citizen feedback portal. Provided link is not relevant.</t>
        </r>
      </text>
    </comment>
    <comment ref="JY441" authorId="0" shapeId="0" xr:uid="{A69296B7-52C7-47D4-B46B-DF8F7441EF07}">
      <text>
        <r>
          <rPr>
            <b/>
            <sz val="9"/>
            <color indexed="81"/>
            <rFont val="Tahoma"/>
            <family val="2"/>
          </rPr>
          <t>Cem Dener:</t>
        </r>
        <r>
          <rPr>
            <sz val="9"/>
            <color indexed="81"/>
            <rFont val="Tahoma"/>
            <family val="2"/>
          </rPr>
          <t xml:space="preserve">
http://gov.rw/</t>
        </r>
      </text>
    </comment>
    <comment ref="JZ441" authorId="0" shapeId="0" xr:uid="{CFE439FB-66B9-4BD7-91F7-CC60D3D52E6E}">
      <text>
        <r>
          <rPr>
            <b/>
            <sz val="9"/>
            <color indexed="81"/>
            <rFont val="Tahoma"/>
            <family val="2"/>
          </rPr>
          <t>Cem Dener:</t>
        </r>
        <r>
          <rPr>
            <sz val="9"/>
            <color indexed="81"/>
            <rFont val="Tahoma"/>
            <family val="2"/>
          </rPr>
          <t xml:space="preserve">
1 ?</t>
        </r>
      </text>
    </comment>
    <comment ref="KA441" authorId="0" shapeId="0" xr:uid="{5D9180B4-6906-42D3-8F12-E13594096243}">
      <text>
        <r>
          <rPr>
            <b/>
            <sz val="9"/>
            <color indexed="81"/>
            <rFont val="Tahoma"/>
            <family val="2"/>
          </rPr>
          <t>Cem Dener:</t>
        </r>
        <r>
          <rPr>
            <sz val="9"/>
            <color indexed="81"/>
            <rFont val="Tahoma"/>
            <family val="2"/>
          </rPr>
          <t xml:space="preserve">
1 ?</t>
        </r>
      </text>
    </comment>
    <comment ref="KB441" authorId="0" shapeId="0" xr:uid="{40497290-C5F2-4946-AF9E-6236A485F672}">
      <text>
        <r>
          <rPr>
            <b/>
            <sz val="9"/>
            <color indexed="81"/>
            <rFont val="Tahoma"/>
            <family val="2"/>
          </rPr>
          <t>Cem Dener:</t>
        </r>
        <r>
          <rPr>
            <sz val="9"/>
            <color indexed="81"/>
            <rFont val="Tahoma"/>
            <family val="2"/>
          </rPr>
          <t xml:space="preserve">
1 ?</t>
        </r>
      </text>
    </comment>
    <comment ref="KC441" authorId="0" shapeId="0" xr:uid="{17D58826-8955-4D01-94FD-D1068D4BC835}">
      <text>
        <r>
          <rPr>
            <b/>
            <sz val="9"/>
            <color indexed="81"/>
            <rFont val="Tahoma"/>
            <family val="2"/>
          </rPr>
          <t>Cem Dener:</t>
        </r>
        <r>
          <rPr>
            <sz val="9"/>
            <color indexed="81"/>
            <rFont val="Tahoma"/>
            <family val="2"/>
          </rPr>
          <t xml:space="preserve">
1 ?</t>
        </r>
      </text>
    </comment>
    <comment ref="KD441" authorId="0" shapeId="0" xr:uid="{A7969E95-ABAA-4D46-993E-077FC4F100FE}">
      <text>
        <r>
          <rPr>
            <b/>
            <sz val="9"/>
            <color indexed="81"/>
            <rFont val="Tahoma"/>
            <family val="2"/>
          </rPr>
          <t>Cem Dener:</t>
        </r>
        <r>
          <rPr>
            <sz val="9"/>
            <color indexed="81"/>
            <rFont val="Tahoma"/>
            <family val="2"/>
          </rPr>
          <t xml:space="preserve">
2 ?</t>
        </r>
      </text>
    </comment>
    <comment ref="KF441" authorId="0" shapeId="0" xr:uid="{BF5DECD9-3FCB-4549-BB8E-E07B82336FCD}">
      <text>
        <r>
          <rPr>
            <b/>
            <sz val="9"/>
            <color indexed="81"/>
            <rFont val="Tahoma"/>
            <family val="2"/>
          </rPr>
          <t>Cem Dener:</t>
        </r>
        <r>
          <rPr>
            <sz val="9"/>
            <color indexed="81"/>
            <rFont val="Tahoma"/>
            <family val="2"/>
          </rPr>
          <t xml:space="preserve">
http://gov.rw/</t>
        </r>
      </text>
    </comment>
    <comment ref="KG441" authorId="0" shapeId="0" xr:uid="{15608378-7966-4348-BDF8-FBCD3BB53464}">
      <text>
        <r>
          <rPr>
            <b/>
            <sz val="9"/>
            <color indexed="81"/>
            <rFont val="Tahoma"/>
            <family val="2"/>
          </rPr>
          <t>Cem Dener:</t>
        </r>
        <r>
          <rPr>
            <sz val="9"/>
            <color indexed="81"/>
            <rFont val="Tahoma"/>
            <family val="2"/>
          </rPr>
          <t xml:space="preserve">
1 ?
There seems to be no gov response portal. Provided link is not relevant.</t>
        </r>
      </text>
    </comment>
    <comment ref="KH441" authorId="0" shapeId="0" xr:uid="{C05FAFAF-88E5-4DEE-9707-EFCBE144DF9A}">
      <text>
        <r>
          <rPr>
            <b/>
            <sz val="9"/>
            <color indexed="81"/>
            <rFont val="Tahoma"/>
            <family val="2"/>
          </rPr>
          <t>Cem Dener:</t>
        </r>
        <r>
          <rPr>
            <sz val="9"/>
            <color indexed="81"/>
            <rFont val="Tahoma"/>
            <family val="2"/>
          </rPr>
          <t xml:space="preserve">
http://gov.rw/ ?</t>
        </r>
      </text>
    </comment>
    <comment ref="KI441" authorId="0" shapeId="0" xr:uid="{5DE0850B-141E-421E-8615-42C88E7B6194}">
      <text>
        <r>
          <rPr>
            <b/>
            <sz val="9"/>
            <color indexed="81"/>
            <rFont val="Tahoma"/>
            <family val="2"/>
          </rPr>
          <t>Cem Dener:</t>
        </r>
        <r>
          <rPr>
            <sz val="9"/>
            <color indexed="81"/>
            <rFont val="Tahoma"/>
            <family val="2"/>
          </rPr>
          <t xml:space="preserve">
1 ?</t>
        </r>
      </text>
    </comment>
    <comment ref="KJ441" authorId="0" shapeId="0" xr:uid="{50952C98-0A62-4B8F-94DD-DF87F9466F9E}">
      <text>
        <r>
          <rPr>
            <b/>
            <sz val="9"/>
            <color indexed="81"/>
            <rFont val="Tahoma"/>
            <family val="2"/>
          </rPr>
          <t>Cem Dener:</t>
        </r>
        <r>
          <rPr>
            <sz val="9"/>
            <color indexed="81"/>
            <rFont val="Tahoma"/>
            <family val="2"/>
          </rPr>
          <t xml:space="preserve">
1 ?</t>
        </r>
      </text>
    </comment>
    <comment ref="KK441" authorId="0" shapeId="0" xr:uid="{82C212CD-BF7C-4F51-B4CC-2FBFCF32579C}">
      <text>
        <r>
          <rPr>
            <b/>
            <sz val="9"/>
            <color indexed="81"/>
            <rFont val="Tahoma"/>
            <family val="2"/>
          </rPr>
          <t>Cem Dener:</t>
        </r>
        <r>
          <rPr>
            <sz val="9"/>
            <color indexed="81"/>
            <rFont val="Tahoma"/>
            <family val="2"/>
          </rPr>
          <t xml:space="preserve">
1 ?</t>
        </r>
      </text>
    </comment>
    <comment ref="KZ441" authorId="0" shapeId="0" xr:uid="{1D14747A-D83D-4A4D-8811-A058CD90724F}">
      <text>
        <r>
          <rPr>
            <b/>
            <sz val="9"/>
            <color indexed="81"/>
            <rFont val="Tahoma"/>
            <family val="2"/>
          </rPr>
          <t>Cem Dener:</t>
        </r>
        <r>
          <rPr>
            <sz val="9"/>
            <color indexed="81"/>
            <rFont val="Tahoma"/>
            <family val="2"/>
          </rPr>
          <t xml:space="preserve">
Rwanda Information Society Authority (RISA)</t>
        </r>
      </text>
    </comment>
    <comment ref="LQ441" authorId="0" shapeId="0" xr:uid="{D8178ACD-AB4F-46CB-94CB-84BF46DBF3A3}">
      <text>
        <r>
          <rPr>
            <b/>
            <sz val="9"/>
            <color indexed="81"/>
            <rFont val="Tahoma"/>
            <family val="2"/>
          </rPr>
          <t>Cem Dener:</t>
        </r>
        <r>
          <rPr>
            <sz val="9"/>
            <color indexed="81"/>
            <rFont val="Tahoma"/>
            <family val="2"/>
          </rPr>
          <t xml:space="preserve">
2015-2020 strategy </t>
        </r>
      </text>
    </comment>
    <comment ref="OH441" authorId="0" shapeId="0" xr:uid="{59EFE27D-9532-4FF2-A258-B5B3E977DCCB}">
      <text>
        <r>
          <rPr>
            <b/>
            <sz val="9"/>
            <color indexed="81"/>
            <rFont val="Tahoma"/>
            <family val="2"/>
          </rPr>
          <t>Cem Dener:</t>
        </r>
        <r>
          <rPr>
            <sz val="9"/>
            <color indexed="81"/>
            <rFont val="Tahoma"/>
            <family val="2"/>
          </rPr>
          <t xml:space="preserve">
URL inaccessible &gt;
https://minict.gov.rw/news-notice/press-releases/</t>
        </r>
      </text>
    </comment>
    <comment ref="AO444" authorId="0" shapeId="0" xr:uid="{5E79C551-A40C-43CF-8F2B-D7641531F9A3}">
      <text>
        <r>
          <rPr>
            <b/>
            <sz val="9"/>
            <color indexed="81"/>
            <rFont val="Tahoma"/>
            <family val="2"/>
          </rPr>
          <t>Cem Dener:</t>
        </r>
        <r>
          <rPr>
            <sz val="9"/>
            <color indexed="81"/>
            <rFont val="Tahoma"/>
            <family val="2"/>
          </rPr>
          <t xml:space="preserve">
Samoa National Broadband Highway (SNBH)</t>
        </r>
      </text>
    </comment>
    <comment ref="AQ444" authorId="0" shapeId="0" xr:uid="{51220197-DBB3-4020-9507-FCFD5A90A0FF}">
      <text>
        <r>
          <rPr>
            <b/>
            <sz val="9"/>
            <color indexed="81"/>
            <rFont val="Tahoma"/>
            <family val="2"/>
          </rPr>
          <t>Cem Dener:</t>
        </r>
        <r>
          <rPr>
            <sz val="9"/>
            <color indexed="81"/>
            <rFont val="Tahoma"/>
            <family val="2"/>
          </rPr>
          <t xml:space="preserve">
2012</t>
        </r>
      </text>
    </comment>
    <comment ref="AR444" authorId="0" shapeId="0" xr:uid="{C184BE3F-1339-4991-8649-63F4516CD5D6}">
      <text>
        <r>
          <rPr>
            <b/>
            <sz val="9"/>
            <color indexed="81"/>
            <rFont val="Tahoma"/>
            <family val="2"/>
          </rPr>
          <t>Cem Dener:</t>
        </r>
        <r>
          <rPr>
            <sz val="9"/>
            <color indexed="81"/>
            <rFont val="Tahoma"/>
            <family val="2"/>
          </rPr>
          <t xml:space="preserve">
2</t>
        </r>
      </text>
    </comment>
    <comment ref="HK444" authorId="0" shapeId="0" xr:uid="{8A187477-30BF-4D90-A2E4-30D32F3824C5}">
      <text>
        <r>
          <rPr>
            <b/>
            <sz val="9"/>
            <color indexed="81"/>
            <rFont val="Tahoma"/>
            <family val="2"/>
          </rPr>
          <t>Cem Dener:</t>
        </r>
        <r>
          <rPr>
            <sz val="9"/>
            <color indexed="81"/>
            <rFont val="Tahoma"/>
            <family val="2"/>
          </rPr>
          <t xml:space="preserve">
No</t>
        </r>
      </text>
    </comment>
    <comment ref="HL444" authorId="0" shapeId="0" xr:uid="{E2B731C6-1B1E-4DBC-9C52-0366C7866C80}">
      <text>
        <r>
          <rPr>
            <b/>
            <sz val="9"/>
            <color indexed="81"/>
            <rFont val="Tahoma"/>
            <family val="2"/>
          </rPr>
          <t>Cem Dener:</t>
        </r>
        <r>
          <rPr>
            <sz val="9"/>
            <color indexed="81"/>
            <rFont val="Tahoma"/>
            <family val="2"/>
          </rPr>
          <t xml:space="preserve">
2</t>
        </r>
      </text>
    </comment>
    <comment ref="HM444" authorId="0" shapeId="0" xr:uid="{B8AE36C8-6F04-475F-86F8-F35369D03E04}">
      <text>
        <r>
          <rPr>
            <b/>
            <sz val="9"/>
            <color indexed="81"/>
            <rFont val="Tahoma"/>
            <family val="2"/>
          </rPr>
          <t>Cem Dener:</t>
        </r>
        <r>
          <rPr>
            <sz val="9"/>
            <color indexed="81"/>
            <rFont val="Tahoma"/>
            <family val="2"/>
          </rPr>
          <t xml:space="preserve">
4</t>
        </r>
      </text>
    </comment>
    <comment ref="HN444" authorId="0" shapeId="0" xr:uid="{047BE293-377A-41BA-A0B2-65C3F28A0E11}">
      <text>
        <r>
          <rPr>
            <b/>
            <sz val="9"/>
            <color indexed="81"/>
            <rFont val="Tahoma"/>
            <family val="2"/>
          </rPr>
          <t>Cem Dener:</t>
        </r>
        <r>
          <rPr>
            <sz val="9"/>
            <color indexed="81"/>
            <rFont val="Tahoma"/>
            <family val="2"/>
          </rPr>
          <t xml:space="preserve">
1</t>
        </r>
      </text>
    </comment>
    <comment ref="LP444" authorId="0" shapeId="0" xr:uid="{C0983873-5471-40AC-BAB9-362AF0F43550}">
      <text>
        <r>
          <rPr>
            <b/>
            <sz val="9"/>
            <color indexed="81"/>
            <rFont val="Tahoma"/>
            <family val="2"/>
          </rPr>
          <t>Cem Dener:</t>
        </r>
        <r>
          <rPr>
            <sz val="9"/>
            <color indexed="81"/>
            <rFont val="Tahoma"/>
            <family val="2"/>
          </rPr>
          <t xml:space="preserve">
Drafted</t>
        </r>
      </text>
    </comment>
    <comment ref="ME444" authorId="0" shapeId="0" xr:uid="{244B7A06-223F-4D77-902B-CD96F9AF120D}">
      <text>
        <r>
          <rPr>
            <b/>
            <sz val="9"/>
            <color indexed="81"/>
            <rFont val="Tahoma"/>
            <family val="2"/>
          </rPr>
          <t>Cem Dener:</t>
        </r>
        <r>
          <rPr>
            <sz val="9"/>
            <color indexed="81"/>
            <rFont val="Tahoma"/>
            <family val="2"/>
          </rPr>
          <t xml:space="preserve">
In Development</t>
        </r>
      </text>
    </comment>
    <comment ref="OL445" authorId="0" shapeId="0" xr:uid="{0183761F-6504-493E-8720-38DD5B1F45F3}">
      <text>
        <r>
          <rPr>
            <b/>
            <sz val="9"/>
            <color indexed="81"/>
            <rFont val="Tahoma"/>
            <family val="2"/>
          </rPr>
          <t>Cem Dener:</t>
        </r>
        <r>
          <rPr>
            <sz val="9"/>
            <color indexed="81"/>
            <rFont val="Tahoma"/>
            <family val="2"/>
          </rPr>
          <t xml:space="preserve">
https://sdgs.un.org/partnerships/samoa-knowledge-society-initiative#:~:text=The%20Samoa%20Knowledge%20Society%20Initiative%20is%20a%20rights%2Dbased%20initiative,and%20the%20UNDP%20in%20Samoa.</t>
        </r>
      </text>
    </comment>
    <comment ref="BH447" authorId="2" shapeId="0" xr:uid="{B0839245-5CAE-4B6C-9FCF-601B328AC2D8}">
      <text>
        <r>
          <rPr>
            <b/>
            <sz val="9"/>
            <color indexed="81"/>
            <rFont val="Tahoma"/>
            <family val="2"/>
          </rPr>
          <t>Gustavo Alonso Zanabria Gainza:</t>
        </r>
        <r>
          <rPr>
            <sz val="9"/>
            <color indexed="81"/>
            <rFont val="Tahoma"/>
            <family val="2"/>
          </rPr>
          <t xml:space="preserve">
Source: https://sustainabledevelopment.un.org/content/documents/279402021_VNR_Report_San_Marino.pdf</t>
        </r>
      </text>
    </comment>
    <comment ref="DT447" authorId="2" shapeId="0" xr:uid="{72B073D6-F637-4DCB-BF0A-65A63FFE7010}">
      <text>
        <r>
          <rPr>
            <b/>
            <sz val="9"/>
            <color indexed="81"/>
            <rFont val="Tahoma"/>
            <family val="2"/>
          </rPr>
          <t>Gustavo Alonso Zanabria Gainza:</t>
        </r>
        <r>
          <rPr>
            <sz val="9"/>
            <color indexed="81"/>
            <rFont val="Tahoma"/>
            <family val="2"/>
          </rPr>
          <t xml:space="preserve">
Source: https://www.ssa.gov/policy/docs/progdesc/ssptw/2018-2019/europe/san-marino.html</t>
        </r>
      </text>
    </comment>
    <comment ref="GT447" authorId="2" shapeId="0" xr:uid="{10A8D342-E87A-4832-A953-D2D452F1544B}">
      <text>
        <r>
          <rPr>
            <b/>
            <sz val="9"/>
            <color indexed="81"/>
            <rFont val="Tahoma"/>
            <family val="2"/>
          </rPr>
          <t>Gustavo Alonso Zanabria Gainza:</t>
        </r>
        <r>
          <rPr>
            <sz val="9"/>
            <color indexed="81"/>
            <rFont val="Tahoma"/>
            <family val="2"/>
          </rPr>
          <t xml:space="preserve">
The filing process is only applicable for some taxes (indirect taxes). It should consistent with I.21.1</t>
        </r>
      </text>
    </comment>
    <comment ref="GU447" authorId="2" shapeId="0" xr:uid="{6F398180-D713-47DE-8CEE-CBE73B20D211}">
      <text>
        <r>
          <rPr>
            <b/>
            <sz val="9"/>
            <color indexed="81"/>
            <rFont val="Tahoma"/>
            <family val="2"/>
          </rPr>
          <t>Gustavo Alonso Zanabria Gainza:</t>
        </r>
        <r>
          <rPr>
            <sz val="9"/>
            <color indexed="81"/>
            <rFont val="Tahoma"/>
            <family val="2"/>
          </rPr>
          <t xml:space="preserve">
source: https://www.google.com/search?q=electronic+invoices+san+marino&amp;rlz=1C1GCEB_enUS893US893&amp;sxsrf=ALiCzsYkP0njZ2pfIxCCYG5rwuxBRdaSTQ%3A1653178700812&amp;ei=TIGJYtOgMYSKggeX-LPICA&amp;ved=0ahUKEwjT9tjJ6vH3AhUEheAKHRf8DIkQ4dUDCA4&amp;uact=5&amp;oq=electronic+invoices+san+marino&amp;gs_lcp=Cgdnd3Mtd2l6EAMyCAghEB4QFhAdOgcIABBHELADOgUIABDLAToHCAAQChDLAToGCAAQHhAWOggIABAeEA8QFjoICAAQHhAWEAo6CggAEB4QDxAWEAo6BQghEKABOgcIIRAKEKABSgQIQRgASgQIRhgAUD5YlQ1g3w5oAXABeACAAXKIAYoHkgEDOS4ymAEAoAEByAEIwAEB&amp;sclient=gws-wiz</t>
        </r>
      </text>
    </comment>
    <comment ref="NI447" authorId="2" shapeId="0" xr:uid="{2831A93F-117D-4DFA-8988-C7A33A29B0A0}">
      <text>
        <r>
          <rPr>
            <b/>
            <sz val="9"/>
            <color indexed="81"/>
            <rFont val="Tahoma"/>
            <family val="2"/>
          </rPr>
          <t>Gustavo Alonso Zanabria Gainza:</t>
        </r>
        <r>
          <rPr>
            <sz val="9"/>
            <color indexed="81"/>
            <rFont val="Tahoma"/>
            <family val="2"/>
          </rPr>
          <t xml:space="preserve">
This link is more accurate</t>
        </r>
      </text>
    </comment>
    <comment ref="IW448" authorId="0" shapeId="0" xr:uid="{126DA1DF-87A5-4FBD-96CC-38AE70278B9F}">
      <text>
        <r>
          <rPr>
            <b/>
            <sz val="9"/>
            <color indexed="81"/>
            <rFont val="Tahoma"/>
            <family val="2"/>
          </rPr>
          <t>Cem Dener:</t>
        </r>
        <r>
          <rPr>
            <sz val="9"/>
            <color indexed="81"/>
            <rFont val="Tahoma"/>
            <family val="2"/>
          </rPr>
          <t xml:space="preserve">
https://newsroom.hidglobal.com/hid-provide-republic-san-marino-new-contactless-national-id-card#:~:text=%E2%80%9CThe%20Republic%20of%20San%20Marino,seamless%20and%20secure%20identity%20verification.</t>
        </r>
      </text>
    </comment>
    <comment ref="CQ450" authorId="0" shapeId="0" xr:uid="{8799AF6A-7215-4473-B53A-6C9C28D01927}">
      <text>
        <r>
          <rPr>
            <b/>
            <sz val="9"/>
            <color indexed="81"/>
            <rFont val="Tahoma"/>
            <family val="2"/>
          </rPr>
          <t>Cem Dener:</t>
        </r>
        <r>
          <rPr>
            <sz val="9"/>
            <color indexed="81"/>
            <rFont val="Tahoma"/>
            <family val="2"/>
          </rPr>
          <t xml:space="preserve">
2 ?
</t>
        </r>
      </text>
    </comment>
    <comment ref="GU450" authorId="0" shapeId="0" xr:uid="{3466E984-3C82-4762-AF8A-61A320E51EC7}">
      <text>
        <r>
          <rPr>
            <b/>
            <sz val="9"/>
            <color indexed="81"/>
            <rFont val="Tahoma"/>
            <family val="2"/>
          </rPr>
          <t>Cem Dener:</t>
        </r>
        <r>
          <rPr>
            <sz val="9"/>
            <color indexed="81"/>
            <rFont val="Tahoma"/>
            <family val="2"/>
          </rPr>
          <t xml:space="preserve">
https://impostos.financas.gov.st/index.php/servicos/formularios-diversos</t>
        </r>
      </text>
    </comment>
    <comment ref="F453" authorId="0" shapeId="0" xr:uid="{470DDABE-EB8E-4359-908E-D4F5E0D5C29D}">
      <text>
        <r>
          <rPr>
            <b/>
            <sz val="9"/>
            <color indexed="81"/>
            <rFont val="Tahoma"/>
            <family val="2"/>
          </rPr>
          <t>Cem Dener:</t>
        </r>
        <r>
          <rPr>
            <sz val="9"/>
            <color indexed="81"/>
            <rFont val="Tahoma"/>
            <family val="2"/>
          </rPr>
          <t xml:space="preserve">
Saudi Arabia Cloud First could be found below: https://www.mcit.gov.sa/sites/default/files/ksa_cloud_first_policy_ar.pdf Also you could find more info about Deem in the below link: https://nic.gov.sa/?Lang=en&amp;page=SectionProducts Also we have shared with you summary for Deem strategy in the below link: https://filesharing.dga.gov.sa/s/2QJnrYEeGLqfKpD</t>
        </r>
      </text>
    </comment>
    <comment ref="K453" authorId="0" shapeId="0" xr:uid="{AB168E9B-775C-4505-B496-73D663554383}">
      <text>
        <r>
          <rPr>
            <b/>
            <sz val="9"/>
            <color indexed="81"/>
            <rFont val="Tahoma"/>
            <family val="2"/>
          </rPr>
          <t>Cem Dener:</t>
        </r>
        <r>
          <rPr>
            <sz val="9"/>
            <color indexed="81"/>
            <rFont val="Tahoma"/>
            <family val="2"/>
          </rPr>
          <t xml:space="preserve">
Please check KSA cloud first policy https://www.mcit.gov.sa/sites/default/files/ksa_cloud_first_policy_en.pdf, Also check National Data Governance Interim Regulations published by National Data Management Office https://sdaia.gov.sa/ndmo/Files/PoliciesEn.pdf</t>
        </r>
      </text>
    </comment>
    <comment ref="S453" authorId="0" shapeId="0" xr:uid="{9CFECA75-4AFA-4916-B8AB-F3B1F575A237}">
      <text>
        <r>
          <rPr>
            <b/>
            <sz val="9"/>
            <color indexed="81"/>
            <rFont val="Tahoma"/>
            <family val="2"/>
          </rPr>
          <t>Cem Dener:</t>
        </r>
        <r>
          <rPr>
            <sz val="9"/>
            <color indexed="81"/>
            <rFont val="Tahoma"/>
            <family val="2"/>
          </rPr>
          <t xml:space="preserve">
Please check the NEA guide in the below link: https://raqmi.dga.gov.sa/sys_attachment.do?sys_id=d0fbed4109ae8950ccb483e5010f24ef, Also you would find more details in https://raqmi.dga.gov.sa/ and https://dga.gov.sa/</t>
        </r>
      </text>
    </comment>
    <comment ref="AA453" authorId="0" shapeId="0" xr:uid="{0458D76F-03F1-4A06-BC7A-B77C92F733FB}">
      <text>
        <r>
          <rPr>
            <b/>
            <sz val="9"/>
            <color indexed="81"/>
            <rFont val="Tahoma"/>
            <family val="2"/>
          </rPr>
          <t>Cem Dener:</t>
        </r>
        <r>
          <rPr>
            <sz val="9"/>
            <color indexed="81"/>
            <rFont val="Tahoma"/>
            <family val="2"/>
          </rPr>
          <t xml:space="preserve">
DGA and previously Yesser publish news and numbers about it, please check dga.gov.sa, https://raqmi.dga.gov.sa/?id=eservices_homepage and </t>
        </r>
      </text>
    </comment>
    <comment ref="AD453" authorId="0" shapeId="0" xr:uid="{FA91AA35-0C82-4E61-B8F6-73A40D503CFF}">
      <text>
        <r>
          <rPr>
            <b/>
            <sz val="9"/>
            <color indexed="81"/>
            <rFont val="Tahoma"/>
            <family val="2"/>
          </rPr>
          <t>Cem Dener:</t>
        </r>
        <r>
          <rPr>
            <sz val="9"/>
            <color indexed="81"/>
            <rFont val="Tahoma"/>
            <family val="2"/>
          </rPr>
          <t xml:space="preserve">
Also for eHealth Interoperability Standard please check https://www.moh.gov.sa/en/Ministry/ehealthstd/Documents/eHealth%20Standards%20Files/Laboratory%202/IS0102%20Saudi%20eHealth%20Document%20Sharing%20Interoperability%20Specification%20v1.0.pdf </t>
        </r>
      </text>
    </comment>
    <comment ref="AM453" authorId="0" shapeId="0" xr:uid="{72511517-3303-4FF5-A204-AD497A0A67B4}">
      <text>
        <r>
          <rPr>
            <b/>
            <sz val="9"/>
            <color indexed="81"/>
            <rFont val="Tahoma"/>
            <family val="2"/>
          </rPr>
          <t>Cem Dener:</t>
        </r>
        <r>
          <rPr>
            <sz val="9"/>
            <color indexed="81"/>
            <rFont val="Tahoma"/>
            <family val="2"/>
          </rPr>
          <t xml:space="preserve">
DGA publish it for Government entities through the below link: https://eservices.dga.gov.sa/db/ar/Pages/GSBConsumer.aspx, you would need e-ID to reach it, but the below standard would a great evidance for Monitoring &amp; publishing of GIF usage, compliance, benefits https://filesharing.dga.gov.sa/s/GXFS9Pn9LeBrrPp</t>
        </r>
      </text>
    </comment>
    <comment ref="AV453" authorId="0" shapeId="0" xr:uid="{4792BF6C-E230-426B-A84D-C9BD0933EB23}">
      <text>
        <r>
          <rPr>
            <b/>
            <sz val="9"/>
            <color indexed="81"/>
            <rFont val="Tahoma"/>
            <family val="2"/>
          </rPr>
          <t>Cem Dener:</t>
        </r>
        <r>
          <rPr>
            <sz val="9"/>
            <color indexed="81"/>
            <rFont val="Tahoma"/>
            <family val="2"/>
          </rPr>
          <t xml:space="preserve">
Link to a report extracted from system is provided. there are other report which could be shared upon request.</t>
        </r>
      </text>
    </comment>
    <comment ref="AY453" authorId="0" shapeId="0" xr:uid="{A1ACBA76-E48F-4835-8281-9A0C3947B9B8}">
      <text>
        <r>
          <rPr>
            <b/>
            <sz val="9"/>
            <color indexed="81"/>
            <rFont val="Tahoma"/>
            <family val="2"/>
          </rPr>
          <t>Cem Dener:</t>
        </r>
        <r>
          <rPr>
            <sz val="9"/>
            <color indexed="81"/>
            <rFont val="Tahoma"/>
            <family val="2"/>
          </rPr>
          <t xml:space="preserve">
Also check please https://www.ncgr.gov.sa</t>
        </r>
      </text>
    </comment>
    <comment ref="BM453" authorId="0" shapeId="0" xr:uid="{5D01247C-0E0D-4B64-9F3E-C4E5E92056D7}">
      <text>
        <r>
          <rPr>
            <b/>
            <sz val="9"/>
            <color indexed="81"/>
            <rFont val="Tahoma"/>
            <family val="2"/>
          </rPr>
          <t>Cem Dener:</t>
        </r>
        <r>
          <rPr>
            <sz val="9"/>
            <color indexed="81"/>
            <rFont val="Tahoma"/>
            <family val="2"/>
          </rPr>
          <t xml:space="preserve">
The below attached files are an evidence of Governance of FMIS taking from NCGR (National center for government resource systems): https://filesharing.dga.gov.sa/s/9rYajXbf7yY4t7w , https://filesharing.dga.gov.sa/s/GLYy5SY5rpmAkHD , https://filesharing.dga.gov.sa/s/gtALMN9y64Ra98x , https://filesharing.dga.gov.sa/s/ibPRt8zTFkA9noy</t>
        </r>
      </text>
    </comment>
    <comment ref="BO453" authorId="0" shapeId="0" xr:uid="{BA986CCE-B2A0-409D-82E6-0EF5E7318148}">
      <text>
        <r>
          <rPr>
            <b/>
            <sz val="9"/>
            <color indexed="81"/>
            <rFont val="Tahoma"/>
            <family val="2"/>
          </rPr>
          <t>Cem Dener:</t>
        </r>
        <r>
          <rPr>
            <sz val="9"/>
            <color indexed="81"/>
            <rFont val="Tahoma"/>
            <family val="2"/>
          </rPr>
          <t xml:space="preserve">
it's accessed internally (inside Saudi Arabia)
You can also see Treasury Bill published in the following link: https://www.sama.gov.sa/en-US/GovtSecurity/Pages/TreasuryBill.aspx</t>
        </r>
      </text>
    </comment>
    <comment ref="BX453" authorId="0" shapeId="0" xr:uid="{7532E394-9310-4DE6-98B9-536E367C571E}">
      <text>
        <r>
          <rPr>
            <b/>
            <sz val="9"/>
            <color indexed="81"/>
            <rFont val="Tahoma"/>
            <family val="2"/>
          </rPr>
          <t>Cem Dener:</t>
        </r>
        <r>
          <rPr>
            <sz val="9"/>
            <color indexed="81"/>
            <rFont val="Tahoma"/>
            <family val="2"/>
          </rPr>
          <t xml:space="preserve">
The following attached files are an evidence of Governance of TSA operations taking from MOF(Ministry of Finance): https://filesharing.dga.gov.sa/s/78YeJBY7YfYqsMY , https://filesharing.dga.gov.sa/s/Z82jnafHGWYJTwc</t>
        </r>
      </text>
    </comment>
    <comment ref="CI453" authorId="0" shapeId="0" xr:uid="{FDC2B924-7D2C-4F04-8A31-181A7AE96997}">
      <text>
        <r>
          <rPr>
            <b/>
            <sz val="9"/>
            <color indexed="81"/>
            <rFont val="Tahoma"/>
            <family val="2"/>
          </rPr>
          <t>Cem Dener:</t>
        </r>
        <r>
          <rPr>
            <sz val="9"/>
            <color indexed="81"/>
            <rFont val="Tahoma"/>
            <family val="2"/>
          </rPr>
          <t xml:space="preserve">
The below attached files are an evidence of Governance of TMIS operations taking from Zakat, Tax and Customs Authority: https://filesharing.dga.gov.sa/s/wHd7XyrAmPq6dHe more evidence could be shared upon request</t>
        </r>
      </text>
    </comment>
    <comment ref="CU453" authorId="0" shapeId="0" xr:uid="{406FD1EF-84FF-457D-B403-BA49F27ABD53}">
      <text>
        <r>
          <rPr>
            <b/>
            <sz val="9"/>
            <color indexed="81"/>
            <rFont val="Tahoma"/>
            <family val="2"/>
          </rPr>
          <t>Cem Dener:</t>
        </r>
        <r>
          <rPr>
            <sz val="9"/>
            <color indexed="81"/>
            <rFont val="Tahoma"/>
            <family val="2"/>
          </rPr>
          <t xml:space="preserve">
The below attached files are an evidence of Governance of CMIS operations taking from Zakat, Tax and Customs Authority: https://filesharing.dga.gov.sa/s/JbCsbALxfaKfD69 more evidence could be shared upon request. </t>
        </r>
      </text>
    </comment>
    <comment ref="DG453" authorId="0" shapeId="0" xr:uid="{BAE7C5EC-C1D0-46D1-A407-02A59DB6DD4F}">
      <text>
        <r>
          <rPr>
            <b/>
            <sz val="9"/>
            <color indexed="81"/>
            <rFont val="Tahoma"/>
            <family val="2"/>
          </rPr>
          <t>Cem Dener:</t>
        </r>
        <r>
          <rPr>
            <sz val="9"/>
            <color indexed="81"/>
            <rFont val="Tahoma"/>
            <family val="2"/>
          </rPr>
          <t xml:space="preserve">
The following files contains logs extracted from the system: https://filesharing.dga.gov.sa/s/JJbowi7MLArxDaG , https://filesharing.dga.gov.sa/s/SSpwyztWJQ2yFTz  </t>
        </r>
      </text>
    </comment>
    <comment ref="DP453" authorId="0" shapeId="0" xr:uid="{8ED8741B-B143-4167-9C36-E2E433048B74}">
      <text>
        <r>
          <rPr>
            <b/>
            <sz val="9"/>
            <color indexed="81"/>
            <rFont val="Tahoma"/>
            <family val="2"/>
          </rPr>
          <t>Cem Dener:</t>
        </r>
        <r>
          <rPr>
            <sz val="9"/>
            <color indexed="81"/>
            <rFont val="Tahoma"/>
            <family val="2"/>
          </rPr>
          <t xml:space="preserve">
The below attached files are an evidence of Payroll System (Sarf system)operations: https://filesharing.dga.gov.sa/s/9rYajXbf7yY4t7w https://filesharing.dga.gov.sa/s/GLYy5SY5rpmAkHD https://filesharing.dga.gov.sa/s/gtALMN9y64Ra98x https://filesharing.dga.gov.sa/s/ibPRt8zTFkA9noy</t>
        </r>
      </text>
    </comment>
    <comment ref="DV453" authorId="0" shapeId="0" xr:uid="{63ADD9C6-B701-4588-80D2-43BD9ADB705E}">
      <text>
        <r>
          <rPr>
            <b/>
            <sz val="9"/>
            <color indexed="81"/>
            <rFont val="Tahoma"/>
            <family val="2"/>
          </rPr>
          <t>Cem Dener:</t>
        </r>
        <r>
          <rPr>
            <sz val="9"/>
            <color indexed="81"/>
            <rFont val="Tahoma"/>
            <family val="2"/>
          </rPr>
          <t xml:space="preserve">
For (Private Sector ) https://www.gosi.gov.sa/GOSIOnline/Login , and for (Public Sector) https://www.pension.gov.sa/Login</t>
        </r>
      </text>
    </comment>
    <comment ref="EI453" authorId="0" shapeId="0" xr:uid="{04A72E78-70BE-4D26-9B6C-06E950CF5FAE}">
      <text>
        <r>
          <rPr>
            <b/>
            <sz val="9"/>
            <color indexed="81"/>
            <rFont val="Tahoma"/>
            <family val="2"/>
          </rPr>
          <t>Cem Dener:</t>
        </r>
        <r>
          <rPr>
            <sz val="9"/>
            <color indexed="81"/>
            <rFont val="Tahoma"/>
            <family val="2"/>
          </rPr>
          <t xml:space="preserve">
The below attached files are an evidence of SI / Pension MIS operations taking from General Organization for Social Insurance it contains Audit Logging and Monitoring Policy and sample of Audit Trails  https://filesharing.dga.gov.sa/s/7J8PtaLER52zTyF https://filesharing.dga.gov.sa/s/Spx88SFn96fGNY7 more evidence could be shared upon request. </t>
        </r>
      </text>
    </comment>
    <comment ref="ET453" authorId="0" shapeId="0" xr:uid="{77130074-0F21-4041-B6B8-021F21482A15}">
      <text>
        <r>
          <rPr>
            <b/>
            <sz val="9"/>
            <color indexed="81"/>
            <rFont val="Tahoma"/>
            <family val="2"/>
          </rPr>
          <t>Cem Dener:</t>
        </r>
        <r>
          <rPr>
            <sz val="9"/>
            <color indexed="81"/>
            <rFont val="Tahoma"/>
            <family val="2"/>
          </rPr>
          <t xml:space="preserve">
The below attached files are an evidence of Governance of eProcurement operations provided by NCGR (National center for government resource systems), which is the Government entity taking care of eProcurement platform: https://filesharing.dga.gov.sa/s/9rYajXbf7yY4t7w https://filesharing.dga.gov.sa/s/GLYy5SY5rpmAkHD https://filesharing.dga.gov.sa/s/gtALMN9y64Ra98x https://filesharing.dga.gov.sa/s/ibPRt8zTFkA9noy</t>
        </r>
      </text>
    </comment>
    <comment ref="FD453" authorId="0" shapeId="0" xr:uid="{82F89C39-A7AF-43AB-822B-2246EFCDE60B}">
      <text>
        <r>
          <rPr>
            <b/>
            <sz val="9"/>
            <color indexed="81"/>
            <rFont val="Tahoma"/>
            <family val="2"/>
          </rPr>
          <t>Cem Dener:</t>
        </r>
        <r>
          <rPr>
            <sz val="9"/>
            <color indexed="81"/>
            <rFont val="Tahoma"/>
            <family val="2"/>
          </rPr>
          <t xml:space="preserve">
2?
This is not a typical PIMS linked with multi-year budget planning/preparation system.</t>
        </r>
      </text>
    </comment>
    <comment ref="FF453" authorId="0" shapeId="0" xr:uid="{E05A53AD-ABD7-4F38-ACFC-F7E68DA28E51}">
      <text>
        <r>
          <rPr>
            <b/>
            <sz val="9"/>
            <color indexed="81"/>
            <rFont val="Tahoma"/>
            <family val="2"/>
          </rPr>
          <t>Cem Dener:</t>
        </r>
        <r>
          <rPr>
            <sz val="9"/>
            <color indexed="81"/>
            <rFont val="Tahoma"/>
            <family val="2"/>
          </rPr>
          <t xml:space="preserve">
Detailed information could be found in the following link: https://www.my.gov.sa/wps/portal/snp/aboutksa/investinginksa#header2_3, these systems are local and using by Public investment Fund to manage their work please visit https://www.pif.gov.sa/en/Pages/Homepage.aspx for more info.</t>
        </r>
      </text>
    </comment>
    <comment ref="FX453" authorId="0" shapeId="0" xr:uid="{868ADB02-2B27-4808-8E8D-BBE00A1C0232}">
      <text>
        <r>
          <rPr>
            <b/>
            <sz val="9"/>
            <color indexed="81"/>
            <rFont val="Tahoma"/>
            <family val="2"/>
          </rPr>
          <t>Cem Dener:</t>
        </r>
        <r>
          <rPr>
            <sz val="9"/>
            <color indexed="81"/>
            <rFont val="Tahoma"/>
            <family val="2"/>
          </rPr>
          <t xml:space="preserve">
Detailed info including the following: https://www.my.gov.sa/wps/portal/snp/aboutksa/smartstrategy#header2_3 
Also, please check National Strategy for Data &amp; AI
https://sdaia.gov.sa/files/KSAOpenData%20StrategyExecutiveSummary.pdf  
National Spectrum Strategy 2025
https://www.citc.gov.sa/ar/services/spectrum/Documents/National%20Spectrum%20Strategy_E.pdf</t>
        </r>
      </text>
    </comment>
    <comment ref="GB453" authorId="0" shapeId="0" xr:uid="{A412ACE4-C211-44FA-8066-362217C97185}">
      <text>
        <r>
          <rPr>
            <b/>
            <sz val="9"/>
            <color indexed="81"/>
            <rFont val="Tahoma"/>
            <family val="2"/>
          </rPr>
          <t>Cem Dener:</t>
        </r>
        <r>
          <rPr>
            <sz val="9"/>
            <color indexed="81"/>
            <rFont val="Tahoma"/>
            <family val="2"/>
          </rPr>
          <t xml:space="preserve">
MCIT (overall responsibility) www.mcit.gov.sa, Digital Government Authority (for everything in DT &amp; ET in government) DGA.gov.sa, SDAIA (for AI, Big Data, Open Data and analytics, Smart Cities) https://sdaia.gov.sa/, CITC (for IoT and G5) Communications and Information Technology Commission (citc.gov.sa)</t>
        </r>
      </text>
    </comment>
    <comment ref="GF453" authorId="0" shapeId="0" xr:uid="{7FBAEB2A-CDDD-4110-AC77-1B6B1DE37560}">
      <text>
        <r>
          <rPr>
            <b/>
            <sz val="9"/>
            <color indexed="81"/>
            <rFont val="Tahoma"/>
            <family val="2"/>
          </rPr>
          <t>Cem Dener:</t>
        </r>
        <r>
          <rPr>
            <sz val="9"/>
            <color indexed="81"/>
            <rFont val="Tahoma"/>
            <family val="2"/>
          </rPr>
          <t xml:space="preserve">
DGA publish it under GovTech in (dga.gov.sa). As of now emerging technologies introductory guide under the Knowledge Hub in GovTech URL includes seven success stories documented so far. https://govtech.dga.gov.sa/?id=dga_govtech. Also in CITC website you could find interesting cases for IoT and clod computing in the following link: https://www.citc.gov.sa/en/researchs-studies/research-innovation/Pages/default.aspx</t>
        </r>
      </text>
    </comment>
    <comment ref="IK453" authorId="0" shapeId="0" xr:uid="{D1E4FFE6-FBEA-4FA4-BD32-6AC4A847EBDC}">
      <text>
        <r>
          <rPr>
            <b/>
            <sz val="9"/>
            <color indexed="81"/>
            <rFont val="Tahoma"/>
            <family val="2"/>
          </rPr>
          <t>Cem Dener:</t>
        </r>
        <r>
          <rPr>
            <sz val="9"/>
            <color indexed="81"/>
            <rFont val="Tahoma"/>
            <family val="2"/>
          </rPr>
          <t xml:space="preserve">
https://hrsd.gov.sa/en/queries/professional-employees-data-kafa%E2%80%99</t>
        </r>
      </text>
    </comment>
    <comment ref="IZ453" authorId="0" shapeId="0" xr:uid="{9DB53D94-8FEF-4844-B6A1-AD2BDAEF645B}">
      <text>
        <r>
          <rPr>
            <b/>
            <sz val="9"/>
            <color indexed="81"/>
            <rFont val="Tahoma"/>
            <family val="2"/>
          </rPr>
          <t>Cem Dener:</t>
        </r>
        <r>
          <rPr>
            <sz val="9"/>
            <color indexed="81"/>
            <rFont val="Tahoma"/>
            <family val="2"/>
          </rPr>
          <t xml:space="preserve">
https://www.stats.gov.sa</t>
        </r>
      </text>
    </comment>
    <comment ref="JG453" authorId="0" shapeId="0" xr:uid="{2D5CED4D-E814-4F9C-9575-1F563B135EE4}">
      <text>
        <r>
          <rPr>
            <b/>
            <sz val="9"/>
            <color indexed="81"/>
            <rFont val="Tahoma"/>
            <family val="2"/>
          </rPr>
          <t>Cem Dener:</t>
        </r>
        <r>
          <rPr>
            <sz val="9"/>
            <color indexed="81"/>
            <rFont val="Tahoma"/>
            <family val="2"/>
          </rPr>
          <t xml:space="preserve">
https://datasource.kapsarc.org/pages/home/</t>
        </r>
      </text>
    </comment>
    <comment ref="JO453" authorId="0" shapeId="0" xr:uid="{F2B658B7-9A32-465D-9372-DF26987E8740}">
      <text>
        <r>
          <rPr>
            <b/>
            <sz val="9"/>
            <color indexed="81"/>
            <rFont val="Tahoma"/>
            <family val="2"/>
          </rPr>
          <t>Cem Dener:</t>
        </r>
        <r>
          <rPr>
            <sz val="9"/>
            <color indexed="81"/>
            <rFont val="Tahoma"/>
            <family val="2"/>
          </rPr>
          <t xml:space="preserve">
Also check Public consultation platform https://istitlaa.ncc.gov.sa/en/Pages/default.aspx which is integrated with national e-participation platform https://eparticipation.my.gov.sa/</t>
        </r>
      </text>
    </comment>
    <comment ref="JQ453" authorId="0" shapeId="0" xr:uid="{DB50F419-6162-4556-9222-A36F9B0DD527}">
      <text>
        <r>
          <rPr>
            <b/>
            <sz val="9"/>
            <color indexed="81"/>
            <rFont val="Tahoma"/>
            <family val="2"/>
          </rPr>
          <t>Cem Dener:</t>
        </r>
        <r>
          <rPr>
            <sz val="9"/>
            <color indexed="81"/>
            <rFont val="Tahoma"/>
            <family val="2"/>
          </rPr>
          <t xml:space="preserve">
There is an online service user can reach on the following link: https://www.my.gov.sa/wps/portal/snp/servicesDirectory/servicedetails/7944 ,  it's done through (Shoura Council)(https://www.shura.gov.sa/wps/wcm/connect/ShuraArabic/internet/Introduction/), once user enter their e-service using eID https://shura.gov.sa/wps/portal/eservices/login/!ut/p/z1/dc3LCoMwEAXQr3GbGSu22l02vkqRvqhmUyLEKIqRJOrvV2gXpbSzu5dzGWBQABv43EpuWzXwfs0l2z7SJKTJAd0cgzDCEw3T4Jp5LqIPd2DAPkl8juhK6G0XJ7mLl80b4J-jCBkw2avq9Y4OlRdIYFrUQgtNJr3WjbWj2Tvo4LIsxDST5kSqmRju4K9Ro4yF4tvC2HX10frlE7SpPdE!/dz/d5/L2dBISEvZ0FBIS9nQSEh/</t>
        </r>
      </text>
    </comment>
    <comment ref="JW453" authorId="0" shapeId="0" xr:uid="{A80E0396-C205-4E32-8DE3-F5B5649297B8}">
      <text>
        <r>
          <rPr>
            <b/>
            <sz val="9"/>
            <color indexed="81"/>
            <rFont val="Tahoma"/>
            <family val="2"/>
          </rPr>
          <t>Cem Dener:</t>
        </r>
        <r>
          <rPr>
            <sz val="9"/>
            <color indexed="81"/>
            <rFont val="Tahoma"/>
            <family val="2"/>
          </rPr>
          <t xml:space="preserve">
There are many examples supporting this, we would give some examples from Public consultation platform https://istitlaa.ncc.gov.sa/en/Pages/default.aspx, there you would find results public after taking citizen responses which are appearing publicly in consideration and results and decisions about as you could see in the following links  https://istitlaa.ncc.gov.sa/ar/judgment/moj/newimplementation/Documents/results.pdf , https://istitlaa.ncc.gov.sa/ar/labor/hrsd/worksystem/Documents/results.pdf </t>
        </r>
      </text>
    </comment>
    <comment ref="JY453" authorId="0" shapeId="0" xr:uid="{00AA45EB-011E-4D98-874B-4410C7F30CFD}">
      <text>
        <r>
          <rPr>
            <b/>
            <sz val="9"/>
            <color indexed="81"/>
            <rFont val="Tahoma"/>
            <family val="2"/>
          </rPr>
          <t>Cem Dener:</t>
        </r>
        <r>
          <rPr>
            <sz val="9"/>
            <color indexed="81"/>
            <rFont val="Tahoma"/>
            <family val="2"/>
          </rPr>
          <t xml:space="preserve">
Please check https://eparticipation.my.gov.sa/ which contains detailed info about service co-creation with examples. Also check https://watani.gov.sa/aboutUs, which is a mobile application that enables beneficiaries to transparently evaluate the quality of government services provided and determine their level of satisfaction.</t>
        </r>
      </text>
    </comment>
    <comment ref="KF453" authorId="0" shapeId="0" xr:uid="{2668F47B-5468-45F5-B5A3-C644C4991685}">
      <text>
        <r>
          <rPr>
            <b/>
            <sz val="9"/>
            <color indexed="81"/>
            <rFont val="Tahoma"/>
            <family val="2"/>
          </rPr>
          <t>Cem Dener:</t>
        </r>
        <r>
          <rPr>
            <sz val="9"/>
            <color indexed="81"/>
            <rFont val="Tahoma"/>
            <family val="2"/>
          </rPr>
          <t xml:space="preserve">
Please check Citizens voice as input for Government decisions in the following link: https://www.my.gov.sa/wps/portal/snp/eParticipation#header2_8  There you could find multiple examples which one of them from Health Ministry (https://www.moh.gov.sa/en/Ministry/eParticipation/Pages/Participations.aspx)</t>
        </r>
      </text>
    </comment>
    <comment ref="KH453" authorId="0" shapeId="0" xr:uid="{BF53DE0F-F804-441C-8ECF-D7F7CD72B191}">
      <text>
        <r>
          <rPr>
            <b/>
            <sz val="9"/>
            <color indexed="81"/>
            <rFont val="Tahoma"/>
            <family val="2"/>
          </rPr>
          <t>Cem Dener:</t>
        </r>
        <r>
          <rPr>
            <sz val="9"/>
            <color indexed="81"/>
            <rFont val="Tahoma"/>
            <family val="2"/>
          </rPr>
          <t xml:space="preserve">
https://watani.gov.sa/landing also via Watani App which is one of Adaa products https://www.adaa.gov.sa/en/About%20Adaa, also you can check https://www.my.gov.sa/wps/portal/snp/aboutPortal/performancedashboard </t>
        </r>
      </text>
    </comment>
    <comment ref="KV453" authorId="0" shapeId="0" xr:uid="{8544A923-1866-47F0-8E53-48ECFEF1010F}">
      <text>
        <r>
          <rPr>
            <b/>
            <sz val="9"/>
            <color indexed="81"/>
            <rFont val="Tahoma"/>
            <family val="2"/>
          </rPr>
          <t>Cem Dener:</t>
        </r>
        <r>
          <rPr>
            <sz val="9"/>
            <color indexed="81"/>
            <rFont val="Tahoma"/>
            <family val="2"/>
          </rPr>
          <t xml:space="preserve">
https://sdaia.gov.sa/?Lang=en , https://nca.gov.sa/en/index.html </t>
        </r>
      </text>
    </comment>
    <comment ref="KX453" authorId="0" shapeId="0" xr:uid="{22C647A2-DE77-41CD-9664-7104146A0632}">
      <text>
        <r>
          <rPr>
            <b/>
            <sz val="9"/>
            <color indexed="81"/>
            <rFont val="Tahoma"/>
            <family val="2"/>
          </rPr>
          <t>Cem Dener:</t>
        </r>
        <r>
          <rPr>
            <sz val="9"/>
            <color indexed="81"/>
            <rFont val="Tahoma"/>
            <family val="2"/>
          </rPr>
          <t xml:space="preserve">
Saudi Arabia 2030 vision https://www.vision2030.gov.sa/ and Vision Realization Programs such National Transformation Program (https://www.vision2030.gov.sa/v2030/vrps/ntp/)</t>
        </r>
      </text>
    </comment>
    <comment ref="KZ453" authorId="0" shapeId="0" xr:uid="{65503A33-CDA1-49C1-A088-F975CEEA3333}">
      <text>
        <r>
          <rPr>
            <b/>
            <sz val="9"/>
            <color indexed="81"/>
            <rFont val="Tahoma"/>
            <family val="2"/>
          </rPr>
          <t>Cem Dener:</t>
        </r>
        <r>
          <rPr>
            <sz val="9"/>
            <color indexed="81"/>
            <rFont val="Tahoma"/>
            <family val="2"/>
          </rPr>
          <t xml:space="preserve">
Digital Government Authority (https://dga.gov.sa) in cooperation with Expenditure &amp; Projects Efficiency Authority (EXPRO) (https://expro.gov.sa)</t>
        </r>
      </text>
    </comment>
    <comment ref="LC453" authorId="0" shapeId="0" xr:uid="{DB51CE7C-34B3-4729-B57C-B3D8713CBBA6}">
      <text>
        <r>
          <rPr>
            <b/>
            <sz val="9"/>
            <color indexed="81"/>
            <rFont val="Tahoma"/>
            <family val="2"/>
          </rPr>
          <t>Cem Dener:</t>
        </r>
        <r>
          <rPr>
            <sz val="9"/>
            <color indexed="81"/>
            <rFont val="Tahoma"/>
            <family val="2"/>
          </rPr>
          <t xml:space="preserve">
Please check https://knowledge.mashroat.gov.sa/book-detail/171 , also please check (https://insights.expro.gov.sa/login), which is Projects Performance platform</t>
        </r>
      </text>
    </comment>
    <comment ref="LN453" authorId="0" shapeId="0" xr:uid="{689B890E-DA58-4222-860B-4D408DC9A31E}">
      <text>
        <r>
          <rPr>
            <b/>
            <sz val="9"/>
            <color indexed="81"/>
            <rFont val="Tahoma"/>
            <family val="2"/>
          </rPr>
          <t>Cem Dener:</t>
        </r>
        <r>
          <rPr>
            <sz val="9"/>
            <color indexed="81"/>
            <rFont val="Tahoma"/>
            <family val="2"/>
          </rPr>
          <t xml:space="preserve">
It publishes as part of the yearly progress book by SADAI, you could check it at the following link: https://sdaia.gov.sa/?Lang=ar&amp;page=SectionAchievements# 
and you could check the last published report at the following link: https://sdaia.gov.sa/files/2020Achievements.pdf</t>
        </r>
      </text>
    </comment>
    <comment ref="LP453" authorId="0" shapeId="0" xr:uid="{25168309-7176-4E51-A4E2-912D1EE74115}">
      <text>
        <r>
          <rPr>
            <b/>
            <sz val="9"/>
            <color indexed="81"/>
            <rFont val="Tahoma"/>
            <family val="2"/>
          </rPr>
          <t>Cem Dener:</t>
        </r>
        <r>
          <rPr>
            <sz val="9"/>
            <color indexed="81"/>
            <rFont val="Tahoma"/>
            <family val="2"/>
          </rPr>
          <t xml:space="preserve">
Please check (https://www.my.gov.sa/wps/portal/snp/aboutksa/smartstrategy). Also you would find Digital Government Strategic Directions Document in the following link: https://dga.gov.sa/?id=strategic_directions</t>
        </r>
      </text>
    </comment>
    <comment ref="LV453" authorId="0" shapeId="0" xr:uid="{55BE58F0-AB6F-4C0D-A471-246B7765783A}">
      <text>
        <r>
          <rPr>
            <b/>
            <sz val="9"/>
            <color indexed="81"/>
            <rFont val="Tahoma"/>
            <family val="2"/>
          </rPr>
          <t>Cem Dener:</t>
        </r>
        <r>
          <rPr>
            <sz val="9"/>
            <color indexed="81"/>
            <rFont val="Tahoma"/>
            <family val="2"/>
          </rPr>
          <t xml:space="preserve">
Please check Whole of Government Platforms Policy in the following link: https://dga.gov.sa/sys_attachment.do?sys_id=77495fe249460d90ccb4920bf715671e. Also Whole of Government is part of Digital Government strategic directions which can be found in the following link: https://dga.gov.sa/?id=strategic_directions.</t>
        </r>
      </text>
    </comment>
    <comment ref="LZ453" authorId="0" shapeId="0" xr:uid="{15DF563A-630E-4D40-8C1B-35290933CC22}">
      <text>
        <r>
          <rPr>
            <b/>
            <sz val="9"/>
            <color indexed="81"/>
            <rFont val="Tahoma"/>
            <family val="2"/>
          </rPr>
          <t>Cem Dener:</t>
        </r>
        <r>
          <rPr>
            <sz val="9"/>
            <color indexed="81"/>
            <rFont val="Tahoma"/>
            <family val="2"/>
          </rPr>
          <t xml:space="preserve">
Also check the following link: https://filesharing.dga.gov.sa/s/2nHTSBcEW49ZtYo</t>
        </r>
      </text>
    </comment>
    <comment ref="MC453" authorId="0" shapeId="0" xr:uid="{893B2304-D05A-4EAB-938A-F7120F57373C}">
      <text>
        <r>
          <rPr>
            <b/>
            <sz val="9"/>
            <color indexed="81"/>
            <rFont val="Tahoma"/>
            <family val="2"/>
          </rPr>
          <t>Cem Dener:</t>
        </r>
        <r>
          <rPr>
            <sz val="9"/>
            <color indexed="81"/>
            <rFont val="Tahoma"/>
            <family val="2"/>
          </rPr>
          <t xml:space="preserve">
Please check https://etransformation.gov.sa/about, DGA is Measuring digital transformation through a digital diagnostic tool that helps government agencies know the level of maturity towards digital transformation according to global indicators including WoG, please check the following link to learn more about digital transformation  (https://dga.gov.sa/sys_attachment.do?sys_id=8844910e44ea85102b6e6f03c7997da3) , also check this twit (https://twitter.com/DGASaudi/status/1503978116619845637), which show how DGA publishes a periodic report for the governance of digital platforms and government websites.</t>
        </r>
      </text>
    </comment>
    <comment ref="ME453" authorId="0" shapeId="0" xr:uid="{00E2B5D5-41D1-43F2-9B32-16ED0E37C2C5}">
      <text>
        <r>
          <rPr>
            <b/>
            <sz val="9"/>
            <color indexed="81"/>
            <rFont val="Tahoma"/>
            <family val="2"/>
          </rPr>
          <t>Cem Dener:</t>
        </r>
        <r>
          <rPr>
            <sz val="9"/>
            <color indexed="81"/>
            <rFont val="Tahoma"/>
            <family val="2"/>
          </rPr>
          <t xml:space="preserve">
Please check https://www.my.gov.sa/wps/portal/snp/content/informationpolicy which include a detailed info about Freedom of Information in KSA including Freedom of Information Regulation. Also check please (https://sdaia.gov.sa/ndmo/Files/PoliciesEn.pdf) which is National Data Governance Policy which part of it Freedom of Information Interim Regulations.</t>
        </r>
      </text>
    </comment>
    <comment ref="MJ453" authorId="0" shapeId="0" xr:uid="{994BFFE1-E50E-45D7-A74A-1DC63323801A}">
      <text>
        <r>
          <rPr>
            <b/>
            <sz val="9"/>
            <color indexed="81"/>
            <rFont val="Tahoma"/>
            <family val="2"/>
          </rPr>
          <t>Cem Dener:</t>
        </r>
        <r>
          <rPr>
            <sz val="9"/>
            <color indexed="81"/>
            <rFont val="Tahoma"/>
            <family val="2"/>
          </rPr>
          <t xml:space="preserve">
Please check https://sdaia.gov.sa/ndmo/Files/PoliciesEn.pdf, Publishing of the progress in implementing RTI is part of NDMO mandate.</t>
        </r>
      </text>
    </comment>
    <comment ref="MR453" authorId="0" shapeId="0" xr:uid="{01D54E12-E9FB-477C-92D7-ADB160DCBAB2}">
      <text>
        <r>
          <rPr>
            <b/>
            <sz val="9"/>
            <color indexed="81"/>
            <rFont val="Tahoma"/>
            <family val="2"/>
          </rPr>
          <t>Cem Dener:</t>
        </r>
        <r>
          <rPr>
            <sz val="9"/>
            <color indexed="81"/>
            <rFont val="Tahoma"/>
            <family val="2"/>
          </rPr>
          <t xml:space="preserve">
Please check the following link: https://filesharing.dga.gov.sa/s/HaAn6iS37mmYcXw. Which include Published summary of the data protection/privacy complaints and feedback.</t>
        </r>
      </text>
    </comment>
    <comment ref="MY453" authorId="0" shapeId="0" xr:uid="{FF854A0B-EC04-4EA2-8316-4B13908E5ED6}">
      <text>
        <r>
          <rPr>
            <b/>
            <sz val="9"/>
            <color indexed="81"/>
            <rFont val="Tahoma"/>
            <family val="2"/>
          </rPr>
          <t>Cem Dener:</t>
        </r>
        <r>
          <rPr>
            <sz val="9"/>
            <color indexed="81"/>
            <rFont val="Tahoma"/>
            <family val="2"/>
          </rPr>
          <t xml:space="preserve">
Please check the following link: (https://sdaia.gov.sa/ndmo/Files/PoliciesEn001.pdf). Also check the following link which include sample of published  data protection performance (https://filesharing.dga.gov.sa/s/HaAn6iS37mmYcXw) </t>
        </r>
      </text>
    </comment>
    <comment ref="NI453" authorId="0" shapeId="0" xr:uid="{27B8D822-2F6A-4B71-8483-B7F1BCCCA080}">
      <text>
        <r>
          <rPr>
            <b/>
            <sz val="9"/>
            <color indexed="81"/>
            <rFont val="Tahoma"/>
            <family val="2"/>
          </rPr>
          <t>Cem Dener:</t>
        </r>
        <r>
          <rPr>
            <sz val="9"/>
            <color indexed="81"/>
            <rFont val="Tahoma"/>
            <family val="2"/>
          </rPr>
          <t xml:space="preserve">
Please check (https://www.ncdc.gov.sa/). Also a detailed info available in https://www.my.gov.sa/wps/portal/snp/aboutksa/digitaltransformation#header2_12</t>
        </r>
      </text>
    </comment>
    <comment ref="NP453" authorId="0" shapeId="0" xr:uid="{4026E976-DA05-4926-9EC5-96D3D33F2C85}">
      <text>
        <r>
          <rPr>
            <b/>
            <sz val="9"/>
            <color indexed="81"/>
            <rFont val="Tahoma"/>
            <family val="2"/>
          </rPr>
          <t>Cem Dener:</t>
        </r>
        <r>
          <rPr>
            <sz val="9"/>
            <color indexed="81"/>
            <rFont val="Tahoma"/>
            <family val="2"/>
          </rPr>
          <t xml:space="preserve">
It is available through news publish through website (https://www.ncdc.gov.sa/?page_id=2874) also DGA website (https://dga.gov.sa/?id=news) and twitter account https://twitter.com/DGASaudi. one of the examples https://www.ncdc.gov.sa/?p=4031</t>
        </r>
      </text>
    </comment>
    <comment ref="NZ453" authorId="0" shapeId="0" xr:uid="{6634B2DD-8FF7-4D79-9136-7D86FCE4E25C}">
      <text>
        <r>
          <rPr>
            <b/>
            <sz val="9"/>
            <color indexed="81"/>
            <rFont val="Tahoma"/>
            <family val="2"/>
          </rPr>
          <t>Cem Dener:</t>
        </r>
        <r>
          <rPr>
            <sz val="9"/>
            <color indexed="81"/>
            <rFont val="Tahoma"/>
            <family val="2"/>
          </rPr>
          <t xml:space="preserve">
There are different programs such as the following: https://qtech.dga.gov.sa/course/index.php?categoryid=141,  https://futureskills.mcit.gov.sa/en,  https://www.mcit.gov.sa/en/digital-knowledge-and-content,  https://www.mcit.gov.sa/en/womens-empowerment,    https://attaa.sa/,  https://thinktech.sa/</t>
        </r>
      </text>
    </comment>
    <comment ref="OE453" authorId="0" shapeId="0" xr:uid="{BFAA5283-23D0-4F4C-9921-E0330E76FC41}">
      <text>
        <r>
          <rPr>
            <b/>
            <sz val="9"/>
            <color indexed="81"/>
            <rFont val="Tahoma"/>
            <family val="2"/>
          </rPr>
          <t>Cem Dener:</t>
        </r>
        <r>
          <rPr>
            <sz val="9"/>
            <color indexed="81"/>
            <rFont val="Tahoma"/>
            <family val="2"/>
          </rPr>
          <t xml:space="preserve">
For qtech it published in the following link (https://qtech.dga.gov.sa/course/index.php?categoryid=0), also sample of certificates would appear to students once they login in website can be found in the below link: (https://filesharing.dga.gov.sa/s/SW27YrTF49z9Jry). For attaa you can check the following link: (https://attaa.sa/contributors). For Future skills program please check (https://futureskills.mcit.gov.sa/ar/group/9476)</t>
        </r>
      </text>
    </comment>
    <comment ref="OH453" authorId="0" shapeId="0" xr:uid="{A3774A41-80E7-47B9-A876-80E1F0A926BC}">
      <text>
        <r>
          <rPr>
            <b/>
            <sz val="9"/>
            <color indexed="81"/>
            <rFont val="Tahoma"/>
            <family val="2"/>
          </rPr>
          <t>Cem Dener:</t>
        </r>
        <r>
          <rPr>
            <sz val="9"/>
            <color indexed="81"/>
            <rFont val="Tahoma"/>
            <family val="2"/>
          </rPr>
          <t xml:space="preserve">
Please check (https://dga.gov.sa/?id=strategic_directions) , Pillar six (Expedited Transformation) of the National Digital Government Strategy provides strategic direction for public sector innovation.</t>
        </r>
      </text>
    </comment>
    <comment ref="OP453" authorId="0" shapeId="0" xr:uid="{B91C333F-77D6-49DA-BFB5-05792852D525}">
      <text>
        <r>
          <rPr>
            <b/>
            <sz val="9"/>
            <color indexed="81"/>
            <rFont val="Tahoma"/>
            <family val="2"/>
          </rPr>
          <t>Cem Dener:</t>
        </r>
        <r>
          <rPr>
            <sz val="9"/>
            <color indexed="81"/>
            <rFont val="Tahoma"/>
            <family val="2"/>
          </rPr>
          <t xml:space="preserve">
Also it announces through DGA media center (https://dga.gov.sa/)</t>
        </r>
      </text>
    </comment>
    <comment ref="OZ453" authorId="0" shapeId="0" xr:uid="{09A1BE99-C5A8-4CAD-B79A-84C0D57F6C07}">
      <text>
        <r>
          <rPr>
            <b/>
            <sz val="9"/>
            <color indexed="81"/>
            <rFont val="Tahoma"/>
            <family val="2"/>
          </rPr>
          <t>Cem Dener:</t>
        </r>
        <r>
          <rPr>
            <sz val="9"/>
            <color indexed="81"/>
            <rFont val="Tahoma"/>
            <family val="2"/>
          </rPr>
          <t xml:space="preserve">
Also it announces through DGA media center (https://dga.gov.sa/). Please check the following news: https://www.linkedin.com/posts/dgasaudi_aeqaexaezaepaesabraesaer-activity-6880561412947656704-8ROE?utm_source=linkedin_share&amp;utm_medium=member_desktop_web</t>
        </r>
      </text>
    </comment>
    <comment ref="PC453" authorId="0" shapeId="0" xr:uid="{37E715EC-B4D5-4E1E-9A9D-2D41113A2FB0}">
      <text>
        <r>
          <rPr>
            <b/>
            <sz val="9"/>
            <color indexed="81"/>
            <rFont val="Tahoma"/>
            <family val="2"/>
          </rPr>
          <t>Cem Dener:</t>
        </r>
        <r>
          <rPr>
            <sz val="9"/>
            <color indexed="81"/>
            <rFont val="Tahoma"/>
            <family val="2"/>
          </rPr>
          <t xml:space="preserve">
Please check the following link: (https://dga.gov.sa/?id=strategic_directions). and check the filehttps://dga.gov.sa/sys_attachment.do?sys_id=5b69f420f59e41d0ccb47ec3316635e5 and https://dga.gov.sa/sys_attachment.do?sys_id=22aa7cacf59e41d0ccb47ec3316635aa</t>
        </r>
      </text>
    </comment>
    <comment ref="PH453" authorId="0" shapeId="0" xr:uid="{17596305-B93A-4919-893F-267D4BC65F8B}">
      <text>
        <r>
          <rPr>
            <b/>
            <sz val="9"/>
            <color indexed="81"/>
            <rFont val="Tahoma"/>
            <family val="2"/>
          </rPr>
          <t>Cem Dener:</t>
        </r>
        <r>
          <rPr>
            <sz val="9"/>
            <color indexed="81"/>
            <rFont val="Tahoma"/>
            <family val="2"/>
          </rPr>
          <t xml:space="preserve">
Please check the following links: https://www.mof.gov.sa/en/Knowledgecenter/newGovTendandProcLow/Pages/index.aspx , https://www.mof.gov.sa/en/Knowledgecenter/newGovTendandProcLow/Documents/Executive%20Regulations.pdf ,</t>
        </r>
      </text>
    </comment>
    <comment ref="F459" authorId="0" shapeId="0" xr:uid="{2CE2FB6A-8B24-4D2C-BB85-F4F0AA535D96}">
      <text>
        <r>
          <rPr>
            <b/>
            <sz val="9"/>
            <color indexed="81"/>
            <rFont val="Tahoma"/>
            <family val="2"/>
          </rPr>
          <t>Cem Dener:</t>
        </r>
        <r>
          <rPr>
            <sz val="9"/>
            <color indexed="81"/>
            <rFont val="Tahoma"/>
            <family val="2"/>
          </rPr>
          <t xml:space="preserve">
Further development and improvement set out in eGovernment Development Programme, under the specific objective 1: Developing eGovernment infrastructure and ensuring interoperability </t>
        </r>
      </text>
    </comment>
    <comment ref="K459" authorId="0" shapeId="0" xr:uid="{38C5F846-507B-4FB3-AAD1-151A9A400B52}">
      <text>
        <r>
          <rPr>
            <b/>
            <sz val="9"/>
            <color indexed="81"/>
            <rFont val="Tahoma"/>
            <family val="2"/>
          </rPr>
          <t>Cem Dener:</t>
        </r>
        <r>
          <rPr>
            <sz val="9"/>
            <color indexed="81"/>
            <rFont val="Tahoma"/>
            <family val="2"/>
          </rPr>
          <t xml:space="preserve">
According to the Law on eGovernment government data, documents and/or information, are hosted  in government data centres. http://www.pravno-informacioni-sistem.rs/SlGlasnikPortal/eli/rep/sgrs/skupstina/zakon/2018/27/4/reg </t>
        </r>
      </text>
    </comment>
    <comment ref="AD459" authorId="0" shapeId="0" xr:uid="{A061E102-BF71-47EF-BAC8-B23F43447DE9}">
      <text>
        <r>
          <rPr>
            <b/>
            <sz val="9"/>
            <color indexed="81"/>
            <rFont val="Tahoma"/>
            <family val="2"/>
          </rPr>
          <t>Cem Dener:</t>
        </r>
        <r>
          <rPr>
            <sz val="9"/>
            <color indexed="81"/>
            <rFont val="Tahoma"/>
            <family val="2"/>
          </rPr>
          <t xml:space="preserve">
https://arhiva.mtt.gov.rs/dokumenti/nacionalni-okvir-interoperabilnosti/</t>
        </r>
      </text>
    </comment>
    <comment ref="AP459" authorId="0" shapeId="0" xr:uid="{71127F46-3D18-4B49-A535-79AD83EDE988}">
      <text>
        <r>
          <rPr>
            <b/>
            <sz val="9"/>
            <color indexed="81"/>
            <rFont val="Tahoma"/>
            <family val="2"/>
          </rPr>
          <t>Cem Dener:</t>
        </r>
        <r>
          <rPr>
            <sz val="9"/>
            <color indexed="81"/>
            <rFont val="Tahoma"/>
            <family val="2"/>
          </rPr>
          <t xml:space="preserve">
It is not publicly available. Information sharing system of the government service bus is available to authorized persons through national eGovernment portal eUprava</t>
        </r>
      </text>
    </comment>
    <comment ref="BA459" authorId="0" shapeId="0" xr:uid="{6FAD78F0-13D6-4680-983D-E4AD8B06D4C4}">
      <text>
        <r>
          <rPr>
            <b/>
            <sz val="9"/>
            <color indexed="81"/>
            <rFont val="Tahoma"/>
            <family val="2"/>
          </rPr>
          <t>Cem Dener:</t>
        </r>
        <r>
          <rPr>
            <sz val="9"/>
            <color indexed="81"/>
            <rFont val="Tahoma"/>
            <family val="2"/>
          </rPr>
          <t xml:space="preserve">
https://www.mfin.gov.rs/en/</t>
        </r>
      </text>
    </comment>
    <comment ref="CX459" authorId="0" shapeId="0" xr:uid="{03809664-FC76-4A55-AF35-B3B6F66577B8}">
      <text>
        <r>
          <rPr>
            <b/>
            <sz val="9"/>
            <color indexed="81"/>
            <rFont val="Tahoma"/>
            <family val="2"/>
          </rPr>
          <t>Cem Dener:</t>
        </r>
        <r>
          <rPr>
            <sz val="9"/>
            <color indexed="81"/>
            <rFont val="Tahoma"/>
            <family val="2"/>
          </rPr>
          <t xml:space="preserve">
Development in progress</t>
        </r>
      </text>
    </comment>
    <comment ref="CY459" authorId="0" shapeId="0" xr:uid="{E130BF85-E614-4C03-B614-A196439B1D40}">
      <text>
        <r>
          <rPr>
            <b/>
            <sz val="9"/>
            <color indexed="81"/>
            <rFont val="Tahoma"/>
            <family val="2"/>
          </rPr>
          <t>Cem Dener:</t>
        </r>
        <r>
          <rPr>
            <sz val="9"/>
            <color indexed="81"/>
            <rFont val="Tahoma"/>
            <family val="2"/>
          </rPr>
          <t xml:space="preserve">
System modernization in progress
</t>
        </r>
      </text>
    </comment>
    <comment ref="DK459" authorId="0" shapeId="0" xr:uid="{08DA4858-D519-4F45-B9F8-25E38E1801D1}">
      <text>
        <r>
          <rPr>
            <b/>
            <sz val="9"/>
            <color indexed="81"/>
            <rFont val="Tahoma"/>
            <family val="2"/>
          </rPr>
          <t>Cem Dener:</t>
        </r>
        <r>
          <rPr>
            <sz val="9"/>
            <color indexed="81"/>
            <rFont val="Tahoma"/>
            <family val="2"/>
          </rPr>
          <t xml:space="preserve">
System modernization in progress
</t>
        </r>
      </text>
    </comment>
    <comment ref="FM459" authorId="0" shapeId="0" xr:uid="{664E3B32-7CCA-4EAE-920A-3332F9C60F3F}">
      <text>
        <r>
          <rPr>
            <b/>
            <sz val="9"/>
            <color indexed="81"/>
            <rFont val="Tahoma"/>
            <family val="2"/>
          </rPr>
          <t>Cem Dener:</t>
        </r>
        <r>
          <rPr>
            <sz val="9"/>
            <color indexed="81"/>
            <rFont val="Tahoma"/>
            <family val="2"/>
          </rPr>
          <t xml:space="preserve">
System implementation in progress</t>
        </r>
      </text>
    </comment>
    <comment ref="HK459" authorId="0" shapeId="0" xr:uid="{DA990580-6A86-4685-A8E1-4D404CB8A5F4}">
      <text>
        <r>
          <rPr>
            <b/>
            <sz val="9"/>
            <color indexed="81"/>
            <rFont val="Tahoma"/>
            <family val="2"/>
          </rPr>
          <t>Cem Dener:</t>
        </r>
        <r>
          <rPr>
            <sz val="9"/>
            <color indexed="81"/>
            <rFont val="Tahoma"/>
            <family val="2"/>
          </rPr>
          <t xml:space="preserve">
https://euprava.gov.rs/usluge/4527 https://euprava.gov.rs/usluge/6344 </t>
        </r>
      </text>
    </comment>
    <comment ref="IB459" authorId="0" shapeId="0" xr:uid="{918DA24D-210A-41BB-BF8B-7AFD2B9D8349}">
      <text>
        <r>
          <rPr>
            <b/>
            <sz val="9"/>
            <color indexed="81"/>
            <rFont val="Tahoma"/>
            <family val="2"/>
          </rPr>
          <t>Cem Dener:</t>
        </r>
        <r>
          <rPr>
            <sz val="9"/>
            <color indexed="81"/>
            <rFont val="Tahoma"/>
            <family val="2"/>
          </rPr>
          <t xml:space="preserve">
https://euprava.gov.rs/
https://portal.croso.gov.rs/</t>
        </r>
      </text>
    </comment>
    <comment ref="IZ459" authorId="0" shapeId="0" xr:uid="{CFF573B9-B8A6-481D-9008-C7567322E8E4}">
      <text>
        <r>
          <rPr>
            <b/>
            <sz val="9"/>
            <color indexed="81"/>
            <rFont val="Tahoma"/>
            <family val="2"/>
          </rPr>
          <t>Cem Dener:</t>
        </r>
        <r>
          <rPr>
            <sz val="9"/>
            <color indexed="81"/>
            <rFont val="Tahoma"/>
            <family val="2"/>
          </rPr>
          <t xml:space="preserve">
https://www.opengovpartnership.org/members/serbia/ 
</t>
        </r>
      </text>
    </comment>
    <comment ref="JQ459" authorId="0" shapeId="0" xr:uid="{65449F0C-1F6A-45C1-8AF6-C1A770D37C84}">
      <text>
        <r>
          <rPr>
            <b/>
            <sz val="9"/>
            <color indexed="81"/>
            <rFont val="Tahoma"/>
            <family val="2"/>
          </rPr>
          <t>Cem Dener:</t>
        </r>
        <r>
          <rPr>
            <sz val="9"/>
            <color indexed="81"/>
            <rFont val="Tahoma"/>
            <family val="2"/>
          </rPr>
          <t xml:space="preserve">
https://rsjp.gov.rs/cir/inicijative-privrede-i-gradjana/ (petions are accessible through the same citizen participation portal https://ekonsultacije.gov.rs)  </t>
        </r>
      </text>
    </comment>
    <comment ref="JW459" authorId="0" shapeId="0" xr:uid="{BBECA34A-87FF-48BE-B53F-7DAF9772628B}">
      <text>
        <r>
          <rPr>
            <b/>
            <sz val="9"/>
            <color indexed="81"/>
            <rFont val="Tahoma"/>
            <family val="2"/>
          </rPr>
          <t>Cem Dener:</t>
        </r>
        <r>
          <rPr>
            <sz val="9"/>
            <color indexed="81"/>
            <rFont val="Tahoma"/>
            <family val="2"/>
          </rPr>
          <t xml:space="preserve">
Public consultations and public debates are mandatory (kindly refer to the Article 34 and 36 of the Law on Planning System https://rsjp.gov.rs/wp-content/uploads/Law-on-Planning-System.pdf). Reports on conducted public consultations and public debates must be published and make an integral part of policy documents, e.g.   https://rsjp.gov.rs/wp-content/uploads/Law-on-Planning-System.pdf </t>
        </r>
      </text>
    </comment>
    <comment ref="KH459" authorId="0" shapeId="0" xr:uid="{386123D6-3BDB-440B-9722-A882D78C21BB}">
      <text>
        <r>
          <rPr>
            <b/>
            <sz val="9"/>
            <color indexed="81"/>
            <rFont val="Tahoma"/>
            <family val="2"/>
          </rPr>
          <t>Cem Dener:</t>
        </r>
        <r>
          <rPr>
            <sz val="9"/>
            <color indexed="81"/>
            <rFont val="Tahoma"/>
            <family val="2"/>
          </rPr>
          <t xml:space="preserve">
https://euprava.gov.rs/</t>
        </r>
      </text>
    </comment>
    <comment ref="KV459" authorId="0" shapeId="0" xr:uid="{351A3912-F455-494D-9297-75A4A922CD03}">
      <text>
        <r>
          <rPr>
            <b/>
            <sz val="9"/>
            <color indexed="81"/>
            <rFont val="Tahoma"/>
            <family val="2"/>
          </rPr>
          <t>Cem Dener:</t>
        </r>
        <r>
          <rPr>
            <sz val="9"/>
            <color indexed="81"/>
            <rFont val="Tahoma"/>
            <family val="2"/>
          </rPr>
          <t xml:space="preserve">
https://data.gov.rs  https://ai.gov.rs</t>
        </r>
      </text>
    </comment>
    <comment ref="KX459" authorId="0" shapeId="0" xr:uid="{5E3D1AB5-3D11-4ADE-A9F0-9E7A0658E68E}">
      <text>
        <r>
          <rPr>
            <b/>
            <sz val="9"/>
            <color indexed="81"/>
            <rFont val="Tahoma"/>
            <family val="2"/>
          </rPr>
          <t>Cem Dener:</t>
        </r>
        <r>
          <rPr>
            <sz val="9"/>
            <color indexed="81"/>
            <rFont val="Tahoma"/>
            <family val="2"/>
          </rPr>
          <t xml:space="preserve">
Decision on the formation of Coordination Council for eGovernment </t>
        </r>
      </text>
    </comment>
    <comment ref="LK459" authorId="0" shapeId="0" xr:uid="{AB842630-932F-4550-9E78-C2C0944B9BAC}">
      <text>
        <r>
          <rPr>
            <b/>
            <sz val="9"/>
            <color indexed="81"/>
            <rFont val="Tahoma"/>
            <family val="2"/>
          </rPr>
          <t>Cem Dener:</t>
        </r>
        <r>
          <rPr>
            <sz val="9"/>
            <color indexed="81"/>
            <rFont val="Tahoma"/>
            <family val="2"/>
          </rPr>
          <t xml:space="preserve">
Data governance policy is given in several policy documents, eGovernment Development Programme 2020-22 (https://www.pravno-informacioni-sistem.rs/SlGlasnikPortal/eli/rep/sgrs/vlada/drugiakt/2020/85/1/reg), as well as in specific documents such as  the Strategy for the development of Artificial Intelligence in the Republic of Serbia 2020-25 (https://www.srbija.gov.rs/tekst/en/149169/strategy-for-the-development-of-artificial-intelligence-in-the-republic-of-serbia-for-the-period-2020-2025.php).</t>
        </r>
      </text>
    </comment>
    <comment ref="LN459" authorId="0" shapeId="0" xr:uid="{27C05AA5-460A-412D-945F-AB4B01858228}">
      <text>
        <r>
          <rPr>
            <b/>
            <sz val="9"/>
            <color indexed="81"/>
            <rFont val="Tahoma"/>
            <family val="2"/>
          </rPr>
          <t>Cem Dener:</t>
        </r>
        <r>
          <rPr>
            <sz val="9"/>
            <color indexed="81"/>
            <rFont val="Tahoma"/>
            <family val="2"/>
          </rPr>
          <t xml:space="preserve">
All the spending is published at the website https://www.ite.gov.rs/tekst/127/budzet.php. Aside from progress reports that have to be provided to the relevant government bodies, conducting ex-post analysis of the implementation level of the existing strategy is mandatory and forms an integral part of the new public policy document. Example – ex post analysis is integral part of the eGovernment Development Programme 2020-22: https://www.pravno-informacioni-sistem.rs/SlGlasnikPortal/eli/rep/sgrs/vlada/drugiakt/2020/85/1/reg</t>
        </r>
      </text>
    </comment>
    <comment ref="LP459" authorId="0" shapeId="0" xr:uid="{21233FFF-DFCA-4ED5-90E7-E147EBB6AA01}">
      <text>
        <r>
          <rPr>
            <b/>
            <sz val="9"/>
            <color indexed="81"/>
            <rFont val="Tahoma"/>
            <family val="2"/>
          </rPr>
          <t>Cem Dener:</t>
        </r>
        <r>
          <rPr>
            <sz val="9"/>
            <color indexed="81"/>
            <rFont val="Tahoma"/>
            <family val="2"/>
          </rPr>
          <t xml:space="preserve">
eGovernment Development Programme 2020-2022</t>
        </r>
      </text>
    </comment>
    <comment ref="LV459" authorId="0" shapeId="0" xr:uid="{7F5AC3BA-5681-4C5D-AC4F-7D0DBFF3EA69}">
      <text>
        <r>
          <rPr>
            <b/>
            <sz val="9"/>
            <color indexed="81"/>
            <rFont val="Tahoma"/>
            <family val="2"/>
          </rPr>
          <t>Cem Dener:</t>
        </r>
        <r>
          <rPr>
            <sz val="9"/>
            <color indexed="81"/>
            <rFont val="Tahoma"/>
            <family val="2"/>
          </rPr>
          <t xml:space="preserve">
Regulation on the Office for IT and eGovernment </t>
        </r>
      </text>
    </comment>
    <comment ref="LZ459" authorId="0" shapeId="0" xr:uid="{CA417466-7DB0-476E-AD1D-ABD0FDDF8035}">
      <text>
        <r>
          <rPr>
            <b/>
            <sz val="9"/>
            <color indexed="81"/>
            <rFont val="Tahoma"/>
            <family val="2"/>
          </rPr>
          <t>Cem Dener:</t>
        </r>
        <r>
          <rPr>
            <sz val="9"/>
            <color indexed="81"/>
            <rFont val="Tahoma"/>
            <family val="2"/>
          </rPr>
          <t xml:space="preserve">
It is not publicly available
</t>
        </r>
      </text>
    </comment>
    <comment ref="NI459" authorId="0" shapeId="0" xr:uid="{C71F507B-0773-4E78-8084-E06CE3EF4E3D}">
      <text>
        <r>
          <rPr>
            <b/>
            <sz val="9"/>
            <color indexed="81"/>
            <rFont val="Tahoma"/>
            <family val="2"/>
          </rPr>
          <t>Cem Dener:</t>
        </r>
        <r>
          <rPr>
            <sz val="9"/>
            <color indexed="81"/>
            <rFont val="Tahoma"/>
            <family val="2"/>
          </rPr>
          <t xml:space="preserve">
Certificate Authority of the Office for IT and eGovernment (ITE CA) issues cloud-based qualified certificates for electronic signature https://cloud.eid.gov.rs/ca   Aside from ITE CA and Certificate Authority of the Ministry of Interior (MUP CA) that issues qualified electronic certificates on ID cards, there are several other providers of trust services. More information is available in the Register of Qualified Trust Service Providers at https://epotpis.mtt.gov.rs/eng/trusted-qualified-providers-register/ </t>
        </r>
      </text>
    </comment>
    <comment ref="OH459" authorId="0" shapeId="0" xr:uid="{B8F9FB31-F94F-4514-8569-198BE7C10F52}">
      <text>
        <r>
          <rPr>
            <b/>
            <sz val="9"/>
            <color indexed="81"/>
            <rFont val="Tahoma"/>
            <family val="2"/>
          </rPr>
          <t>Cem Dener:</t>
        </r>
        <r>
          <rPr>
            <sz val="9"/>
            <color indexed="81"/>
            <rFont val="Tahoma"/>
            <family val="2"/>
          </rPr>
          <t xml:space="preserve">
https://www.srbija.gov.rs/extfile/sr/437307/strategija_razvoja_vestacke_inteligencije261219_3_cyr.pdf , https://mpn.gov.rs/dokumenti-i-propisi/strategije-razvoja-startap-ekosistema-republike-srbije-za-period-2021-2025-godine/?hi,https://mpn.gov.rs/wp-content/uploads/2021/11/Strategija-pametne-specijalizacije_SR_WEB.pdf,  ghlight=%D0%A1%D0%A2%D0%A0%D0%90%D0%A2%D0%95%D0%93%D0%98%D0%88%D0%90%20%D0%A0%D0%90%D0%97%D0%92%D0%9E%D0%88%D0%90%20%D0%A1%D0%A2%D0%90%D0%A0%D0%A2%D0%90%D0%9F,  https://privreda.gov.rs/sites/default/files/documents/2021-08/Industrijska-Strategija-Vlade-Srbije-F01.pdf</t>
        </r>
      </text>
    </comment>
    <comment ref="AD460" authorId="0" shapeId="0" xr:uid="{C0DC9F55-487F-442F-B7BA-89DB4AF7A294}">
      <text>
        <r>
          <rPr>
            <b/>
            <sz val="9"/>
            <color indexed="81"/>
            <rFont val="Tahoma"/>
            <family val="2"/>
          </rPr>
          <t>Cem Dener:</t>
        </r>
        <r>
          <rPr>
            <sz val="9"/>
            <color indexed="81"/>
            <rFont val="Tahoma"/>
            <family val="2"/>
          </rPr>
          <t xml:space="preserve">
https://arhiva.mtt.gov.rs/download/2/18/NOI%20Srbija2013.pdf </t>
        </r>
      </text>
    </comment>
    <comment ref="EI462" authorId="0" shapeId="0" xr:uid="{38B31210-E338-4F92-B390-A716B1CE572C}">
      <text>
        <r>
          <rPr>
            <b/>
            <sz val="9"/>
            <color indexed="81"/>
            <rFont val="Tahoma"/>
            <family val="2"/>
          </rPr>
          <t>Cem Dener:</t>
        </r>
        <r>
          <rPr>
            <sz val="9"/>
            <color indexed="81"/>
            <rFont val="Tahoma"/>
            <family val="2"/>
          </rPr>
          <t xml:space="preserve">
It is Implemented in the system but no documented.</t>
        </r>
      </text>
    </comment>
    <comment ref="HK462" authorId="0" shapeId="0" xr:uid="{2EF5CCF8-77C4-4768-A45F-94B4EB57D95A}">
      <text>
        <r>
          <rPr>
            <b/>
            <sz val="9"/>
            <color indexed="81"/>
            <rFont val="Tahoma"/>
            <family val="2"/>
          </rPr>
          <t>Cem Dener:</t>
        </r>
        <r>
          <rPr>
            <sz val="9"/>
            <color indexed="81"/>
            <rFont val="Tahoma"/>
            <family val="2"/>
          </rPr>
          <t xml:space="preserve">
No URL available. Its an API service</t>
        </r>
      </text>
    </comment>
    <comment ref="HS462" authorId="0" shapeId="0" xr:uid="{2E225C25-3A86-46C4-B206-8E65846D573E}">
      <text>
        <r>
          <rPr>
            <b/>
            <sz val="9"/>
            <color indexed="81"/>
            <rFont val="Tahoma"/>
            <family val="2"/>
          </rPr>
          <t>Cem Dener:</t>
        </r>
        <r>
          <rPr>
            <sz val="9"/>
            <color indexed="81"/>
            <rFont val="Tahoma"/>
            <family val="2"/>
          </rPr>
          <t xml:space="preserve">
http://asycuda.egov.sc:8081/asycuda/</t>
        </r>
      </text>
    </comment>
    <comment ref="NI462" authorId="0" shapeId="0" xr:uid="{58CED99E-C6EB-4BED-AD34-D32B00896D80}">
      <text>
        <r>
          <rPr>
            <b/>
            <sz val="9"/>
            <color indexed="81"/>
            <rFont val="Tahoma"/>
            <family val="2"/>
          </rPr>
          <t>Cem Dener:</t>
        </r>
        <r>
          <rPr>
            <sz val="9"/>
            <color indexed="81"/>
            <rFont val="Tahoma"/>
            <family val="2"/>
          </rPr>
          <t xml:space="preserve">
URL inaccessible &gt; 
https://eservice.egov.sc/eVerification/home.aspx </t>
        </r>
      </text>
    </comment>
    <comment ref="BA463" authorId="0" shapeId="0" xr:uid="{EC0F95BB-D136-413E-8539-C3F0B4807932}">
      <text>
        <r>
          <rPr>
            <b/>
            <sz val="9"/>
            <color indexed="81"/>
            <rFont val="Tahoma"/>
            <family val="2"/>
          </rPr>
          <t>Cem Dener:</t>
        </r>
        <r>
          <rPr>
            <sz val="9"/>
            <color indexed="81"/>
            <rFont val="Tahoma"/>
            <family val="2"/>
          </rPr>
          <t xml:space="preserve">
https://www.nation.sc/articles/24652/seychelles-gears-up-for-integrated-financial-management-information-system#:~:text=Seychelles%20gears%20up%20for%20Integrated%20Financial%20Management%20Information%20System%20%7C07,be%20operational%20by%20January%202026.</t>
        </r>
      </text>
    </comment>
    <comment ref="KQ465" authorId="0" shapeId="0" xr:uid="{4954C913-F078-46C5-9BE4-BDFC53601A90}">
      <text>
        <r>
          <rPr>
            <b/>
            <sz val="9"/>
            <color indexed="81"/>
            <rFont val="Tahoma"/>
            <family val="2"/>
          </rPr>
          <t>Cem Dener:</t>
        </r>
        <r>
          <rPr>
            <sz val="9"/>
            <color indexed="81"/>
            <rFont val="Tahoma"/>
            <family val="2"/>
          </rPr>
          <t xml:space="preserve">
www.dsti.gov.sl</t>
        </r>
      </text>
    </comment>
    <comment ref="NZ465" authorId="0" shapeId="0" xr:uid="{4DF7A365-9429-4B23-9757-7308F6316CCE}">
      <text>
        <r>
          <rPr>
            <b/>
            <sz val="9"/>
            <color indexed="81"/>
            <rFont val="Tahoma"/>
            <family val="2"/>
          </rPr>
          <t>Cem Dener:</t>
        </r>
        <r>
          <rPr>
            <sz val="9"/>
            <color indexed="81"/>
            <rFont val="Tahoma"/>
            <family val="2"/>
          </rPr>
          <t xml:space="preserve">
Not established yet</t>
        </r>
      </text>
    </comment>
    <comment ref="OL465" authorId="0" shapeId="0" xr:uid="{24E05DBC-6010-4849-AFEA-A1FF3B7BEBA5}">
      <text>
        <r>
          <rPr>
            <b/>
            <sz val="9"/>
            <color indexed="81"/>
            <rFont val="Tahoma"/>
            <family val="2"/>
          </rPr>
          <t>Cem Dener:</t>
        </r>
        <r>
          <rPr>
            <sz val="9"/>
            <color indexed="81"/>
            <rFont val="Tahoma"/>
            <family val="2"/>
          </rPr>
          <t xml:space="preserve">
Not established yet</t>
        </r>
      </text>
    </comment>
    <comment ref="OS465" authorId="0" shapeId="0" xr:uid="{04A17A75-05C7-4755-8298-392A64BD26D0}">
      <text>
        <r>
          <rPr>
            <b/>
            <sz val="9"/>
            <color indexed="81"/>
            <rFont val="Tahoma"/>
            <family val="2"/>
          </rPr>
          <t>Cem Dener:</t>
        </r>
        <r>
          <rPr>
            <sz val="9"/>
            <color indexed="81"/>
            <rFont val="Tahoma"/>
            <family val="2"/>
          </rPr>
          <t xml:space="preserve">
mic.gov.sl; dsti.gov.sl</t>
        </r>
      </text>
    </comment>
    <comment ref="EQ468" authorId="0" shapeId="0" xr:uid="{AEA81680-6135-4F5D-A8C3-F5D1CF83974D}">
      <text>
        <r>
          <rPr>
            <b/>
            <sz val="9"/>
            <color indexed="81"/>
            <rFont val="Tahoma"/>
            <family val="2"/>
          </rPr>
          <t>Cem Dener:</t>
        </r>
        <r>
          <rPr>
            <sz val="9"/>
            <color indexed="81"/>
            <rFont val="Tahoma"/>
            <family val="2"/>
          </rPr>
          <t xml:space="preserve">
Yes</t>
        </r>
      </text>
    </comment>
    <comment ref="GB468" authorId="0" shapeId="0" xr:uid="{F65E9CFA-CFD0-4A68-BF01-C75776EE15F9}">
      <text>
        <r>
          <rPr>
            <b/>
            <sz val="9"/>
            <color indexed="81"/>
            <rFont val="Tahoma"/>
            <family val="2"/>
          </rPr>
          <t>Cem Dener:</t>
        </r>
        <r>
          <rPr>
            <sz val="9"/>
            <color indexed="81"/>
            <rFont val="Tahoma"/>
            <family val="2"/>
          </rPr>
          <t xml:space="preserve">
Smart Nation Sigapore</t>
        </r>
      </text>
    </comment>
    <comment ref="IZ468" authorId="0" shapeId="0" xr:uid="{F6CECCAA-C19E-4DAC-9798-47BC0E64340A}">
      <text>
        <r>
          <rPr>
            <b/>
            <sz val="9"/>
            <color indexed="81"/>
            <rFont val="Tahoma"/>
            <family val="2"/>
          </rPr>
          <t>Cem Dener:</t>
        </r>
        <r>
          <rPr>
            <sz val="9"/>
            <color indexed="81"/>
            <rFont val="Tahoma"/>
            <family val="2"/>
          </rPr>
          <t xml:space="preserve">
https://www.developer.tech.gov.sg/products/categories/data-and-apis/apex/overview.html  </t>
        </r>
      </text>
    </comment>
    <comment ref="K474" authorId="0" shapeId="0" xr:uid="{2B9E3D24-6D91-40C8-86C0-7A24D28B1B24}">
      <text>
        <r>
          <rPr>
            <b/>
            <sz val="9"/>
            <color indexed="81"/>
            <rFont val="Tahoma"/>
            <family val="2"/>
          </rPr>
          <t>Cem Dener:</t>
        </r>
        <r>
          <rPr>
            <sz val="9"/>
            <color indexed="81"/>
            <rFont val="Tahoma"/>
            <family val="2"/>
          </rPr>
          <t xml:space="preserve">
Information Security Act (http://www.pisrs.si/Pis.web/pregledPredpisa?id=ZAKO7707), art. 17/5</t>
        </r>
      </text>
    </comment>
    <comment ref="BA474" authorId="0" shapeId="0" xr:uid="{2A660FFD-E161-4607-A303-10432181B921}">
      <text>
        <r>
          <rPr>
            <b/>
            <sz val="9"/>
            <color indexed="81"/>
            <rFont val="Tahoma"/>
            <family val="2"/>
          </rPr>
          <t>Cem Dener:</t>
        </r>
        <r>
          <rPr>
            <sz val="9"/>
            <color indexed="81"/>
            <rFont val="Tahoma"/>
            <family val="2"/>
          </rPr>
          <t xml:space="preserve">
https://mferac.sigov.si   </t>
        </r>
      </text>
    </comment>
    <comment ref="BF474" authorId="0" shapeId="0" xr:uid="{B5A7F248-C5E5-4597-A971-D1A0ED54A9EB}">
      <text>
        <r>
          <rPr>
            <b/>
            <sz val="9"/>
            <color indexed="81"/>
            <rFont val="Tahoma"/>
            <family val="2"/>
          </rPr>
          <t>Cem Dener:</t>
        </r>
        <r>
          <rPr>
            <sz val="9"/>
            <color indexed="81"/>
            <rFont val="Tahoma"/>
            <family val="2"/>
          </rPr>
          <t xml:space="preserve">
IS MFERAC</t>
        </r>
      </text>
    </comment>
    <comment ref="CX474" authorId="0" shapeId="0" xr:uid="{BBE75B15-E425-44C5-B089-F66FCF383DBB}">
      <text>
        <r>
          <rPr>
            <b/>
            <sz val="9"/>
            <color indexed="81"/>
            <rFont val="Tahoma"/>
            <family val="2"/>
          </rPr>
          <t>Cem Dener:</t>
        </r>
        <r>
          <rPr>
            <sz val="9"/>
            <color indexed="81"/>
            <rFont val="Tahoma"/>
            <family val="2"/>
          </rPr>
          <t xml:space="preserve">
The existing information system in internal for the central administration, therefore no URL can be provided.</t>
        </r>
      </text>
    </comment>
    <comment ref="GB474" authorId="0" shapeId="0" xr:uid="{0DA121F8-1C7B-4542-9A83-D2485DAD459E}">
      <text>
        <r>
          <rPr>
            <b/>
            <sz val="9"/>
            <color indexed="81"/>
            <rFont val="Tahoma"/>
            <family val="2"/>
          </rPr>
          <t>Cem Dener:</t>
        </r>
        <r>
          <rPr>
            <sz val="9"/>
            <color indexed="81"/>
            <rFont val="Tahoma"/>
            <family val="2"/>
          </rPr>
          <t xml:space="preserve">
Government Office for Digital Transformation</t>
        </r>
      </text>
    </comment>
    <comment ref="GI474" authorId="0" shapeId="0" xr:uid="{709E5B71-5868-483D-80E3-DAC3A8C98ADB}">
      <text>
        <r>
          <rPr>
            <b/>
            <sz val="9"/>
            <color indexed="81"/>
            <rFont val="Tahoma"/>
            <family val="2"/>
          </rPr>
          <t>Cem Dener:</t>
        </r>
        <r>
          <rPr>
            <sz val="9"/>
            <color indexed="81"/>
            <rFont val="Tahoma"/>
            <family val="2"/>
          </rPr>
          <t xml:space="preserve">
e-Uprava is the main portal for citizens.
https://spot.gov.si/ (main portal for businesses)
Also several specialized portals exist: 
https://edavki.durs.si/ (eTaxes)
https://zvem.ezdrav.si/domov (eHealth)</t>
        </r>
      </text>
    </comment>
    <comment ref="GQ474" authorId="0" shapeId="0" xr:uid="{A024A367-8A87-447A-B0BE-209AC4A9C20B}">
      <text>
        <r>
          <rPr>
            <b/>
            <sz val="9"/>
            <color indexed="81"/>
            <rFont val="Tahoma"/>
            <family val="2"/>
          </rPr>
          <t>Cem Dener:</t>
        </r>
        <r>
          <rPr>
            <sz val="9"/>
            <color indexed="81"/>
            <rFont val="Tahoma"/>
            <family val="2"/>
          </rPr>
          <t xml:space="preserve">
On e-government portal for citizens, every service is evaluated and scores are displayed at the bottom of page, example</t>
        </r>
      </text>
    </comment>
    <comment ref="HB474" authorId="0" shapeId="0" xr:uid="{323710C9-F064-46EF-BDBD-EE699202CA56}">
      <text>
        <r>
          <rPr>
            <b/>
            <sz val="9"/>
            <color indexed="81"/>
            <rFont val="Tahoma"/>
            <family val="2"/>
          </rPr>
          <t>Cem Dener:</t>
        </r>
        <r>
          <rPr>
            <sz val="9"/>
            <color indexed="81"/>
            <rFont val="Tahoma"/>
            <family val="2"/>
          </rPr>
          <t xml:space="preserve">
eDavki: https://edavki.durs.si  ;  eCarina: https://ecarina.fu.gov.si/ </t>
        </r>
      </text>
    </comment>
    <comment ref="IZ474" authorId="0" shapeId="0" xr:uid="{F61AE816-4826-4FA9-95EE-B8F1FF15E489}">
      <text>
        <r>
          <rPr>
            <b/>
            <sz val="9"/>
            <color indexed="81"/>
            <rFont val="Tahoma"/>
            <family val="2"/>
          </rPr>
          <t>Cem Dener:</t>
        </r>
        <r>
          <rPr>
            <sz val="9"/>
            <color indexed="81"/>
            <rFont val="Tahoma"/>
            <family val="2"/>
          </rPr>
          <t xml:space="preserve">
https://www.gov.si/sodelujte/</t>
        </r>
      </text>
    </comment>
    <comment ref="JO474" authorId="0" shapeId="0" xr:uid="{A38E99AF-4D98-4AD8-A777-1250A1355223}">
      <text>
        <r>
          <rPr>
            <b/>
            <sz val="9"/>
            <color indexed="81"/>
            <rFont val="Tahoma"/>
            <family val="2"/>
          </rPr>
          <t>Cem Dener:</t>
        </r>
        <r>
          <rPr>
            <sz val="9"/>
            <color indexed="81"/>
            <rFont val="Tahoma"/>
            <family val="2"/>
          </rPr>
          <t xml:space="preserve">
eDemocracy portal</t>
        </r>
      </text>
    </comment>
    <comment ref="JY474" authorId="0" shapeId="0" xr:uid="{E31A6DA6-9460-47B4-B40A-DF96D9B4BD72}">
      <text>
        <r>
          <rPr>
            <b/>
            <sz val="9"/>
            <color indexed="81"/>
            <rFont val="Tahoma"/>
            <family val="2"/>
          </rPr>
          <t>Cem Dener:</t>
        </r>
        <r>
          <rPr>
            <sz val="9"/>
            <color indexed="81"/>
            <rFont val="Tahoma"/>
            <family val="2"/>
          </rPr>
          <t xml:space="preserve">
https://www.stopbirokraciji.gov.si/pobude/?status_id=dispatched,  https://predlagam.vladi.si/;  The STOP the Bureaucracy portal plays a key role, since it represents a link between the administration that prepares regulations and controls their implementation and the public, who can find information about the administrative measures for reducing administrative and legislative burdens in one place. The public can send their proposals, initiatives, monitor their implementation (connection with Single document – measures) and effects (ex-post evaluations) in one place. The portal intended for proposals provides access to statistics on initiatives at any time. It enables users to notify and report about administrative burdens they encounter, whereby information about barriers is forwarded to the competent authority. In this way, users contribute to the common goal set at the beginning of the project, i.e. to improve the legislative framework and make the economy more efficient. Portal promotes greater transparency, increases user participation, provides access to data from public participation in better legislation and increases participation in drafting or amending regulations. It is a channel that offers two-way communication between the state and users, enables the involvement of the public in the drafting of regulations, enhances cooperation between ministries and stakeholders, all with the goal to continually introduce simplifications and offer useful solutions to users.  The inclusion of residents of Slovenia in formulating policy on the Government level is also facilitated by the tool I propose to the Government, the responsibility of the Government Communication Office. Via this website, anyone can propose to the Government the adoption of a certain measure, regulation and so forth. To submit a proposal a user needs to register first. A proposal that receives sufficient support (more votes for than against and more than 3 percent of active registered users take part in the voting) is sent for the scrutiny by the competent ministry, which must take a position on the proposal.</t>
        </r>
      </text>
    </comment>
    <comment ref="KF474" authorId="0" shapeId="0" xr:uid="{682F7A1A-A7F6-49BB-9907-BA6E8B19F378}">
      <text>
        <r>
          <rPr>
            <b/>
            <sz val="9"/>
            <color indexed="81"/>
            <rFont val="Tahoma"/>
            <family val="2"/>
          </rPr>
          <t>Cem Dener:</t>
        </r>
        <r>
          <rPr>
            <sz val="9"/>
            <color indexed="81"/>
            <rFont val="Tahoma"/>
            <family val="2"/>
          </rPr>
          <t xml:space="preserve">
https://www.stopbirokraciji.gov.si/pobude/?status_id=dispatched,  https://predlagam.vladi.si/;  Both URLs are linked to the subpages of all iniciatives, proposals with responses from Gov.</t>
        </r>
      </text>
    </comment>
    <comment ref="KH474" authorId="0" shapeId="0" xr:uid="{172B9F1F-5CF1-446A-BEA4-8D42AC379E93}">
      <text>
        <r>
          <rPr>
            <b/>
            <sz val="9"/>
            <color indexed="81"/>
            <rFont val="Tahoma"/>
            <family val="2"/>
          </rPr>
          <t>Cem Dener:</t>
        </r>
        <r>
          <rPr>
            <sz val="9"/>
            <color indexed="81"/>
            <rFont val="Tahoma"/>
            <family val="2"/>
          </rPr>
          <t xml:space="preserve">
https://www.stopbirokraciji.gov.si/pobude/?status_id=dispatched,  https://predlagam.vladi.si/;  Both portals contain statistics on initiatives, proposals received and statistics on the government responsiveness. On STOP the Bureaucracy it is also statistics that shows the average time each authority need to respond to the initiative received. At I proposed to the Government, statistics are at the bottom of the page, and STOP the Bureaucracy have statistics at the top of the page.</t>
        </r>
      </text>
    </comment>
    <comment ref="KQ474" authorId="0" shapeId="0" xr:uid="{04F02589-5106-47FB-94BE-F325C7FB906C}">
      <text>
        <r>
          <rPr>
            <b/>
            <sz val="9"/>
            <color indexed="81"/>
            <rFont val="Tahoma"/>
            <family val="2"/>
          </rPr>
          <t>Cem Dener:</t>
        </r>
        <r>
          <rPr>
            <sz val="9"/>
            <color indexed="81"/>
            <rFont val="Tahoma"/>
            <family val="2"/>
          </rPr>
          <t xml:space="preserve">
https://www.gov.si/drzavni-organi/vladne-sluzbe/sluzba-vlade-za-digitalno-preobrazbo/</t>
        </r>
      </text>
    </comment>
    <comment ref="LF474" authorId="0" shapeId="0" xr:uid="{475F2DCB-482A-452A-9DFB-94A740EFB05E}">
      <text>
        <r>
          <rPr>
            <b/>
            <sz val="9"/>
            <color indexed="81"/>
            <rFont val="Tahoma"/>
            <family val="2"/>
          </rPr>
          <t>Cem Dener:</t>
        </r>
        <r>
          <rPr>
            <sz val="9"/>
            <color indexed="81"/>
            <rFont val="Tahoma"/>
            <family val="2"/>
          </rPr>
          <t xml:space="preserve">
https://www.gov.si/drzavni-organi/ministrstva/ministrstvo-za-javno-upravo/</t>
        </r>
      </text>
    </comment>
    <comment ref="LP474" authorId="0" shapeId="0" xr:uid="{A35222C2-E37D-4C15-8735-6556DBACB6C0}">
      <text>
        <r>
          <rPr>
            <b/>
            <sz val="9"/>
            <color indexed="81"/>
            <rFont val="Tahoma"/>
            <family val="2"/>
          </rPr>
          <t>Cem Dener:</t>
        </r>
        <r>
          <rPr>
            <sz val="9"/>
            <color indexed="81"/>
            <rFont val="Tahoma"/>
            <family val="2"/>
          </rPr>
          <t xml:space="preserve">
Two strategic document in preparation: Digital Slovenia 2030 and Digital Public Services Strategy.</t>
        </r>
      </text>
    </comment>
    <comment ref="LV474" authorId="0" shapeId="0" xr:uid="{7C34B6A3-9939-42AC-B9F3-4F1E32C03757}">
      <text>
        <r>
          <rPr>
            <b/>
            <sz val="9"/>
            <color indexed="81"/>
            <rFont val="Tahoma"/>
            <family val="2"/>
          </rPr>
          <t>Cem Dener:</t>
        </r>
        <r>
          <rPr>
            <sz val="9"/>
            <color indexed="81"/>
            <rFont val="Tahoma"/>
            <family val="2"/>
          </rPr>
          <t xml:space="preserve">
State Administration Act, Art.74a
</t>
        </r>
      </text>
    </comment>
    <comment ref="ME474" authorId="0" shapeId="0" xr:uid="{626941EB-AED3-4C04-A381-E11CE50D537E}">
      <text>
        <r>
          <rPr>
            <b/>
            <sz val="9"/>
            <color indexed="81"/>
            <rFont val="Tahoma"/>
            <family val="2"/>
          </rPr>
          <t>Cem Dener:</t>
        </r>
        <r>
          <rPr>
            <sz val="9"/>
            <color indexed="81"/>
            <rFont val="Tahoma"/>
            <family val="2"/>
          </rPr>
          <t xml:space="preserve">
Access to Public Information Act: http://pisrs.si/Pis.web/pregledPredpisa?id=ZAKO3336 Decree (Regulation) on the transmission and re-use of public information: http://pisrs.si/Pis.web/pregledPredpisa?id=URED6941 The 2018 rating of the international NGO-s of the Slovenian Access to Public Information Act: https://countryeconomy.com/government/global-right-information-rating/slovenia </t>
        </r>
      </text>
    </comment>
    <comment ref="NZ474" authorId="0" shapeId="0" xr:uid="{81DC7E65-B060-4E98-A1C8-FE8032C256DE}">
      <text>
        <r>
          <rPr>
            <b/>
            <sz val="9"/>
            <color indexed="81"/>
            <rFont val="Tahoma"/>
            <family val="2"/>
          </rPr>
          <t>Cem Dener:</t>
        </r>
        <r>
          <rPr>
            <sz val="9"/>
            <color indexed="81"/>
            <rFont val="Tahoma"/>
            <family val="2"/>
          </rPr>
          <t xml:space="preserve">
https://ua.gov.si/aktivnosti/?Tag=459&amp;category=0cc15ead-d37a-e811-9c2d-0050568193d8  (on the link there are trainings that Administration Academy runs according the digital skills program).</t>
        </r>
      </text>
    </comment>
    <comment ref="BB477" authorId="2" shapeId="0" xr:uid="{DCA6EFF6-6EE9-4407-87E1-63D2E77552A4}">
      <text>
        <r>
          <rPr>
            <sz val="11"/>
            <color theme="1"/>
            <rFont val="Aptos Narrow"/>
            <family val="2"/>
            <scheme val="minor"/>
          </rPr>
          <t>Gustavo Alonso Zanabria Gainza:
Source:
https://solomons.gov.sb/new-financial-management-and-information-system-to-go-live-soon/</t>
        </r>
      </text>
    </comment>
    <comment ref="BC477" authorId="2" shapeId="0" xr:uid="{EBA7262A-E425-4BE0-ACD0-22A8AD177043}">
      <text>
        <r>
          <rPr>
            <b/>
            <sz val="9"/>
            <color indexed="81"/>
            <rFont val="Tahoma"/>
            <family val="2"/>
          </rPr>
          <t>Gustavo Alonso Zanabria Gainza:</t>
        </r>
        <r>
          <rPr>
            <sz val="9"/>
            <color indexed="81"/>
            <rFont val="Tahoma"/>
            <family val="2"/>
          </rPr>
          <t xml:space="preserve">
Source:
https://solomons.gov.sb/financial-management-information-system-upgrade/</t>
        </r>
      </text>
    </comment>
    <comment ref="BN477" authorId="2" shapeId="0" xr:uid="{8526CB03-4BA7-4CB0-9238-319F2DE91FB5}">
      <text>
        <r>
          <rPr>
            <b/>
            <sz val="9"/>
            <color indexed="81"/>
            <rFont val="Tahoma"/>
            <family val="2"/>
          </rPr>
          <t>Gustavo Alonso Zanabria Gainza:</t>
        </r>
        <r>
          <rPr>
            <sz val="9"/>
            <color indexed="81"/>
            <rFont val="Tahoma"/>
            <family val="2"/>
          </rPr>
          <t xml:space="preserve">
Source: The Recipient, through 
the Central Bank of Solomon Islands, has 
issued regulations to implement oversight 
under the Payment Systems Act
https://documents1.worldbank.org/curated/en/969991589076106771/pdf/Solomon-Islands-First-Solomon-Islands-Transition-to-Sustainable-Growth-Development-Policy-Operation.pdf</t>
        </r>
      </text>
    </comment>
    <comment ref="DS480" authorId="0" shapeId="0" xr:uid="{3503BF25-12C6-4B5A-9F1F-ADAAD85B2559}">
      <text>
        <r>
          <rPr>
            <b/>
            <sz val="9"/>
            <color indexed="81"/>
            <rFont val="Tahoma"/>
            <family val="2"/>
          </rPr>
          <t>Cem Dener:</t>
        </r>
        <r>
          <rPr>
            <sz val="9"/>
            <color indexed="81"/>
            <rFont val="Tahoma"/>
            <family val="2"/>
          </rPr>
          <t xml:space="preserve">
https://socialprotection.org/discover/legal_policy_frameworks/somalia-social-protection-policy</t>
        </r>
      </text>
    </comment>
    <comment ref="DU480" authorId="0" shapeId="0" xr:uid="{A6459765-5E99-4C74-A977-D0746A1282EE}">
      <text>
        <r>
          <rPr>
            <b/>
            <sz val="9"/>
            <color indexed="81"/>
            <rFont val="Tahoma"/>
            <family val="2"/>
          </rPr>
          <t>Cem Dener:</t>
        </r>
        <r>
          <rPr>
            <sz val="9"/>
            <color indexed="81"/>
            <rFont val="Tahoma"/>
            <family val="2"/>
          </rPr>
          <t xml:space="preserve">
Implementation in progress</t>
        </r>
      </text>
    </comment>
    <comment ref="GI480" authorId="0" shapeId="0" xr:uid="{B6C415EE-79F8-4B97-AF36-320A4FBAD191}">
      <text>
        <r>
          <rPr>
            <b/>
            <sz val="9"/>
            <color indexed="81"/>
            <rFont val="Tahoma"/>
            <family val="2"/>
          </rPr>
          <t>Cem Dener:</t>
        </r>
        <r>
          <rPr>
            <sz val="9"/>
            <color indexed="81"/>
            <rFont val="Tahoma"/>
            <family val="2"/>
          </rPr>
          <t xml:space="preserve">
Several portals available and an integrated service portal is planned:
https://ebusiness.gov.so/
https://stip.gov.so/
</t>
        </r>
      </text>
    </comment>
    <comment ref="JG480" authorId="0" shapeId="0" xr:uid="{3EC1B319-8431-4214-AEEF-5C281514038C}">
      <text>
        <r>
          <rPr>
            <b/>
            <sz val="9"/>
            <color indexed="81"/>
            <rFont val="Tahoma"/>
            <family val="2"/>
          </rPr>
          <t>Cem Dener:</t>
        </r>
        <r>
          <rPr>
            <sz val="9"/>
            <color indexed="81"/>
            <rFont val="Tahoma"/>
            <family val="2"/>
          </rPr>
          <t xml:space="preserve">
https://www.nbs.gov.so/dataPortals</t>
        </r>
      </text>
    </comment>
    <comment ref="LO480" authorId="0" shapeId="0" xr:uid="{54F827E6-7A4B-4DAB-B537-E67978A3A640}">
      <text>
        <r>
          <rPr>
            <b/>
            <sz val="9"/>
            <color indexed="81"/>
            <rFont val="Tahoma"/>
            <family val="2"/>
          </rPr>
          <t>Cem Dener:</t>
        </r>
        <r>
          <rPr>
            <sz val="9"/>
            <color indexed="81"/>
            <rFont val="Tahoma"/>
            <family val="2"/>
          </rPr>
          <t xml:space="preserve">
1 ?
There is an existing strategy which is being updated</t>
        </r>
      </text>
    </comment>
    <comment ref="LP480" authorId="0" shapeId="0" xr:uid="{527001BC-ECA7-41BE-A446-BDAB12E0657E}">
      <text>
        <r>
          <rPr>
            <b/>
            <sz val="9"/>
            <color indexed="81"/>
            <rFont val="Tahoma"/>
            <family val="2"/>
          </rPr>
          <t>Cem Dener:</t>
        </r>
        <r>
          <rPr>
            <sz val="9"/>
            <color indexed="81"/>
            <rFont val="Tahoma"/>
            <family val="2"/>
          </rPr>
          <t xml:space="preserve">
https://moct.gov.so/en/wp-content/uploads/2019/11/National-ICT-Policy-Strategy-2019-2024.pdf</t>
        </r>
      </text>
    </comment>
    <comment ref="LQ480" authorId="0" shapeId="0" xr:uid="{EFCB55D6-3DAA-4223-B27A-31731722E0D0}">
      <text>
        <r>
          <rPr>
            <b/>
            <sz val="9"/>
            <color indexed="81"/>
            <rFont val="Tahoma"/>
            <family val="2"/>
          </rPr>
          <t>Cem Dener:</t>
        </r>
        <r>
          <rPr>
            <sz val="9"/>
            <color indexed="81"/>
            <rFont val="Tahoma"/>
            <family val="2"/>
          </rPr>
          <t xml:space="preserve">
2019 ICT strategy to be updated</t>
        </r>
      </text>
    </comment>
    <comment ref="CX489" authorId="0" shapeId="0" xr:uid="{75951D1C-BCF2-4D5C-9DA4-55D40A1D286E}">
      <text>
        <r>
          <rPr>
            <b/>
            <sz val="9"/>
            <color indexed="81"/>
            <rFont val="Tahoma"/>
            <family val="2"/>
          </rPr>
          <t>Cem Dener:</t>
        </r>
        <r>
          <rPr>
            <sz val="9"/>
            <color indexed="81"/>
            <rFont val="Tahoma"/>
            <family val="2"/>
          </rPr>
          <t xml:space="preserve">
URL inaccessible &gt; 
https://www.funciona.es/public/funciona/ </t>
        </r>
      </text>
    </comment>
    <comment ref="JY489" authorId="0" shapeId="0" xr:uid="{D15041B1-208A-4444-BC48-4862DA5A2DE8}">
      <text>
        <r>
          <rPr>
            <b/>
            <sz val="9"/>
            <color indexed="81"/>
            <rFont val="Tahoma"/>
            <family val="2"/>
          </rPr>
          <t>Cem Dener:</t>
        </r>
        <r>
          <rPr>
            <sz val="9"/>
            <color indexed="81"/>
            <rFont val="Tahoma"/>
            <family val="2"/>
          </rPr>
          <t xml:space="preserve">
https://transparencia.gob.es/transparencia/transparencia_Home/index/MasInformacion/CartadeServicios.html  </t>
        </r>
      </text>
    </comment>
    <comment ref="LP489" authorId="0" shapeId="0" xr:uid="{C0183697-7481-4B59-A9E2-015080D04603}">
      <text>
        <r>
          <rPr>
            <b/>
            <sz val="9"/>
            <color indexed="81"/>
            <rFont val="Tahoma"/>
            <family val="2"/>
          </rPr>
          <t>Cem Dener:</t>
        </r>
        <r>
          <rPr>
            <sz val="9"/>
            <color indexed="81"/>
            <rFont val="Tahoma"/>
            <family val="2"/>
          </rPr>
          <t xml:space="preserve">
https://joinup.ec.europa.eu/sites/default/files/inline-files/DPA_Factsheets_2021_Spain_vFINAL_0.pdf</t>
        </r>
      </text>
    </comment>
    <comment ref="IW490" authorId="0" shapeId="0" xr:uid="{0675A29C-C792-4360-83BC-78B1AC152386}">
      <text>
        <r>
          <rPr>
            <b/>
            <sz val="9"/>
            <color indexed="81"/>
            <rFont val="Tahoma"/>
            <family val="2"/>
          </rPr>
          <t>Cem Dener:</t>
        </r>
        <r>
          <rPr>
            <sz val="9"/>
            <color indexed="81"/>
            <rFont val="Tahoma"/>
            <family val="2"/>
          </rPr>
          <t xml:space="preserve">
https://sede.policia.gob.es/portalCiudadano/_en/tramites_ciudadania_dnielectronico.php#
https://www.civitfun.com/blog/en/spanish-digital-id-app/#:~:text=Since%20April%202025%2C%20Spanish%20citizens,necessary%20information%20for%20each%20situation
https://clave.gob.es/en/clave#:~:text=What%20is%20Cl@ve?,a%20procedure%20quickly%20and%20easily</t>
        </r>
      </text>
    </comment>
    <comment ref="LF490" authorId="0" shapeId="0" xr:uid="{22294B13-6FB5-45E3-84D6-DDFCC234958C}">
      <text>
        <r>
          <rPr>
            <b/>
            <sz val="9"/>
            <color indexed="81"/>
            <rFont val="Tahoma"/>
            <family val="2"/>
          </rPr>
          <t>Cem Dener:</t>
        </r>
        <r>
          <rPr>
            <sz val="9"/>
            <color indexed="81"/>
            <rFont val="Tahoma"/>
            <family val="2"/>
          </rPr>
          <t xml:space="preserve">
https://www.linkedin.com/company/datos-gob-es/posts/?feedView=all  </t>
        </r>
      </text>
    </comment>
    <comment ref="NZ490" authorId="0" shapeId="0" xr:uid="{3A74279D-D8D3-429F-8AD2-0E6931FB40EE}">
      <text>
        <r>
          <rPr>
            <b/>
            <sz val="9"/>
            <color indexed="81"/>
            <rFont val="Tahoma"/>
            <family val="2"/>
          </rPr>
          <t>Cem Dener:</t>
        </r>
        <r>
          <rPr>
            <sz val="9"/>
            <color indexed="81"/>
            <rFont val="Tahoma"/>
            <family val="2"/>
          </rPr>
          <t xml:space="preserve">
https://portal.mineco.gob.es/recursosarticulo/mineco/ministerio/ficheros/210127_plan_nacional_de_competencias_digitales.pdf</t>
        </r>
      </text>
    </comment>
    <comment ref="OL490" authorId="0" shapeId="0" xr:uid="{E5403EDF-F764-4435-BE2F-5789EA5966CA}">
      <text>
        <r>
          <rPr>
            <b/>
            <sz val="9"/>
            <color indexed="81"/>
            <rFont val="Tahoma"/>
            <family val="2"/>
          </rPr>
          <t>Cem Dener:</t>
        </r>
        <r>
          <rPr>
            <sz val="9"/>
            <color indexed="81"/>
            <rFont val="Tahoma"/>
            <family val="2"/>
          </rPr>
          <t xml:space="preserve">
https://www.hazlab.es/es/conoce-HazLab</t>
        </r>
      </text>
    </comment>
    <comment ref="Y492" authorId="0" shapeId="0" xr:uid="{FFFE6C56-CAE1-4C97-A1E1-5959F0358158}">
      <text>
        <r>
          <rPr>
            <b/>
            <sz val="9"/>
            <color indexed="81"/>
            <rFont val="Tahoma"/>
            <family val="2"/>
          </rPr>
          <t>Cem Dener:</t>
        </r>
        <r>
          <rPr>
            <sz val="9"/>
            <color indexed="81"/>
            <rFont val="Tahoma"/>
            <family val="2"/>
          </rPr>
          <t xml:space="preserve">
2 ?
Provided link is the EA doc, not a report on is utilization.</t>
        </r>
      </text>
    </comment>
    <comment ref="AA492" authorId="0" shapeId="0" xr:uid="{00EEED34-7864-4B66-802F-E2CC2D8ADAB1}">
      <text>
        <r>
          <rPr>
            <b/>
            <sz val="9"/>
            <color indexed="81"/>
            <rFont val="Tahoma"/>
            <family val="2"/>
          </rPr>
          <t>Cem Dener:</t>
        </r>
        <r>
          <rPr>
            <sz val="9"/>
            <color indexed="81"/>
            <rFont val="Tahoma"/>
            <family val="2"/>
          </rPr>
          <t xml:space="preserve">
https://www.icta.lk/icta-assets/uploads/2022/04/Sri-Lanka-Government-Enterprise-Architecture_V1.0.pdf</t>
        </r>
      </text>
    </comment>
    <comment ref="DV492" authorId="0" shapeId="0" xr:uid="{5C9957C0-438D-402D-8A3C-DCB9D8D9CDB9}">
      <text>
        <r>
          <rPr>
            <b/>
            <sz val="9"/>
            <color indexed="81"/>
            <rFont val="Tahoma"/>
            <family val="2"/>
          </rPr>
          <t>Cem Dener:</t>
        </r>
        <r>
          <rPr>
            <sz val="9"/>
            <color indexed="81"/>
            <rFont val="Tahoma"/>
            <family val="2"/>
          </rPr>
          <t xml:space="preserve">
https://sathkara.pensions.gov.lk/pms/
https://service.pensions.gov.lk/pms/</t>
        </r>
      </text>
    </comment>
    <comment ref="EC492" authorId="0" shapeId="0" xr:uid="{1F531BE8-772F-405B-894C-AD17CBC5540F}">
      <text>
        <r>
          <rPr>
            <b/>
            <sz val="9"/>
            <color indexed="81"/>
            <rFont val="Tahoma"/>
            <family val="2"/>
          </rPr>
          <t>Cem Dener:</t>
        </r>
        <r>
          <rPr>
            <sz val="9"/>
            <color indexed="81"/>
            <rFont val="Tahoma"/>
            <family val="2"/>
          </rPr>
          <t xml:space="preserve">
Approximately </t>
        </r>
      </text>
    </comment>
    <comment ref="IB492" authorId="0" shapeId="0" xr:uid="{56935490-C30E-4568-97B2-0FB6115C46C8}">
      <text>
        <r>
          <rPr>
            <b/>
            <sz val="9"/>
            <color indexed="81"/>
            <rFont val="Tahoma"/>
            <family val="2"/>
          </rPr>
          <t>Cem Dener:</t>
        </r>
        <r>
          <rPr>
            <sz val="9"/>
            <color indexed="81"/>
            <rFont val="Tahoma"/>
            <family val="2"/>
          </rPr>
          <t xml:space="preserve">
https://service.pensions.gov.lk/pms/
https://sathkara.pensions.gov.lk/pms/</t>
        </r>
      </text>
    </comment>
    <comment ref="DU498" authorId="0" shapeId="0" xr:uid="{E66BA47C-8704-4ACC-8349-B966D05262FB}">
      <text>
        <r>
          <rPr>
            <b/>
            <sz val="9"/>
            <color indexed="81"/>
            <rFont val="Tahoma"/>
            <family val="2"/>
          </rPr>
          <t>Cem Dener:</t>
        </r>
        <r>
          <rPr>
            <sz val="9"/>
            <color indexed="81"/>
            <rFont val="Tahoma"/>
            <family val="2"/>
          </rPr>
          <t xml:space="preserve">
https://www.stlucianic.org/social-security-administration-system/</t>
        </r>
      </text>
    </comment>
    <comment ref="IZ498" authorId="0" shapeId="0" xr:uid="{B6469439-0AC4-4AA4-8CB4-EA111E2900F8}">
      <text>
        <r>
          <rPr>
            <b/>
            <sz val="9"/>
            <color indexed="81"/>
            <rFont val="Tahoma"/>
            <family val="2"/>
          </rPr>
          <t>Cem Dener:</t>
        </r>
        <r>
          <rPr>
            <sz val="9"/>
            <color indexed="81"/>
            <rFont val="Tahoma"/>
            <family val="2"/>
          </rPr>
          <t xml:space="preserve">
URL inaccessible &gt;
https://data.govt.lc</t>
        </r>
      </text>
    </comment>
    <comment ref="JG498" authorId="0" shapeId="0" xr:uid="{01278F03-4095-45BD-BC07-994686F2D929}">
      <text>
        <r>
          <rPr>
            <b/>
            <sz val="9"/>
            <color indexed="81"/>
            <rFont val="Tahoma"/>
            <family val="2"/>
          </rPr>
          <t>Cem Dener:</t>
        </r>
        <r>
          <rPr>
            <sz val="9"/>
            <color indexed="81"/>
            <rFont val="Tahoma"/>
            <family val="2"/>
          </rPr>
          <t xml:space="preserve">
URL inaccessible &gt;
https://data.govt.lc</t>
        </r>
      </text>
    </comment>
    <comment ref="LP498" authorId="0" shapeId="0" xr:uid="{EBED7A01-C2B5-4C1F-B8E8-690864EB9DDE}">
      <text>
        <r>
          <rPr>
            <b/>
            <sz val="9"/>
            <color indexed="81"/>
            <rFont val="Tahoma"/>
            <family val="2"/>
          </rPr>
          <t>Cem Dener:</t>
        </r>
        <r>
          <rPr>
            <sz val="9"/>
            <color indexed="81"/>
            <rFont val="Tahoma"/>
            <family val="2"/>
          </rPr>
          <t xml:space="preserve">
Drafted</t>
        </r>
      </text>
    </comment>
    <comment ref="ME498" authorId="0" shapeId="0" xr:uid="{DDA63577-B568-4933-B3EC-F06839C02D43}">
      <text>
        <r>
          <rPr>
            <b/>
            <sz val="9"/>
            <color indexed="81"/>
            <rFont val="Tahoma"/>
            <family val="2"/>
          </rPr>
          <t>Cem Dener:</t>
        </r>
        <r>
          <rPr>
            <sz val="9"/>
            <color indexed="81"/>
            <rFont val="Tahoma"/>
            <family val="2"/>
          </rPr>
          <t xml:space="preserve">
URL inaccessible &gt;
https://oas.org/sap/dgpe/acceso/docs/Santa_Lucia2009.pdf</t>
        </r>
      </text>
    </comment>
    <comment ref="NU498" authorId="0" shapeId="0" xr:uid="{1109EF9E-5A75-4925-9FB4-A1EFBE737202}">
      <text>
        <r>
          <rPr>
            <b/>
            <sz val="9"/>
            <color indexed="81"/>
            <rFont val="Tahoma"/>
            <family val="2"/>
          </rPr>
          <t>Cem Dener:</t>
        </r>
        <r>
          <rPr>
            <sz val="9"/>
            <color indexed="81"/>
            <rFont val="Tahoma"/>
            <family val="2"/>
          </rPr>
          <t xml:space="preserve">
URL inaccessible &gt;
https://digigovt/lc </t>
        </r>
      </text>
    </comment>
    <comment ref="AP499" authorId="0" shapeId="0" xr:uid="{F5D56CE6-F43C-4465-AB14-482B4F7357CE}">
      <text>
        <r>
          <rPr>
            <b/>
            <sz val="9"/>
            <color indexed="81"/>
            <rFont val="Tahoma"/>
            <family val="2"/>
          </rPr>
          <t>Cem Dener:</t>
        </r>
        <r>
          <rPr>
            <sz val="9"/>
            <color indexed="81"/>
            <rFont val="Tahoma"/>
            <family val="2"/>
          </rPr>
          <t xml:space="preserve">
The digiGov data exchange in Saint Lucia is structured around a cloud-based, centralized, web-based platform that serves as a "one-stop-shop" for citizens and businesses. A key component of its architecture is the use of a National Authentication Framework (NAF) to ensure secure identity management and facilitate data exchange between government agencies. </t>
        </r>
      </text>
    </comment>
    <comment ref="CX499" authorId="0" shapeId="0" xr:uid="{8859BC16-0CBE-42FF-B0BB-075AC3B6AC8B}">
      <text>
        <r>
          <rPr>
            <b/>
            <sz val="9"/>
            <color indexed="81"/>
            <rFont val="Tahoma"/>
            <family val="2"/>
          </rPr>
          <t>Cem Dener:</t>
        </r>
        <r>
          <rPr>
            <sz val="9"/>
            <color indexed="81"/>
            <rFont val="Tahoma"/>
            <family val="2"/>
          </rPr>
          <t xml:space="preserve">
https://stluciancpc.org/accountant-generals-department-launches-infor-cloudsuite-an-innovative-financial-management-system/?utm_source=chatgpt.com</t>
        </r>
      </text>
    </comment>
    <comment ref="E501" authorId="0" shapeId="0" xr:uid="{A0198CBB-059F-4436-AE4D-C38BD354562E}">
      <text>
        <r>
          <rPr>
            <b/>
            <sz val="9"/>
            <color indexed="81"/>
            <rFont val="Tahoma"/>
            <family val="2"/>
          </rPr>
          <t>Cem Dener:</t>
        </r>
        <r>
          <rPr>
            <sz val="9"/>
            <color indexed="81"/>
            <rFont val="Tahoma"/>
            <family val="2"/>
          </rPr>
          <t xml:space="preserve">
There is no Government Cloud</t>
        </r>
      </text>
    </comment>
    <comment ref="G501" authorId="0" shapeId="0" xr:uid="{A2CAB3F6-835E-42EE-AF3C-9ADCA6C088E8}">
      <text>
        <r>
          <rPr>
            <b/>
            <sz val="9"/>
            <color indexed="81"/>
            <rFont val="Tahoma"/>
            <family val="2"/>
          </rPr>
          <t>Cem Dener:</t>
        </r>
        <r>
          <rPr>
            <sz val="9"/>
            <color indexed="81"/>
            <rFont val="Tahoma"/>
            <family val="2"/>
          </rPr>
          <t xml:space="preserve">
2023</t>
        </r>
      </text>
    </comment>
    <comment ref="GS501" authorId="0" shapeId="0" xr:uid="{5952C7D2-2664-4806-A95C-987D1FDABC6E}">
      <text>
        <r>
          <rPr>
            <b/>
            <sz val="9"/>
            <color indexed="81"/>
            <rFont val="Tahoma"/>
            <family val="2"/>
          </rPr>
          <t>Cem Dener:</t>
        </r>
        <r>
          <rPr>
            <sz val="9"/>
            <color indexed="81"/>
            <rFont val="Tahoma"/>
            <family val="2"/>
          </rPr>
          <t xml:space="preserve">
Implementation in progress</t>
        </r>
      </text>
    </comment>
    <comment ref="HB501" authorId="0" shapeId="0" xr:uid="{65AAD31F-BF73-461B-8464-314CBC3F318B}">
      <text>
        <r>
          <rPr>
            <b/>
            <sz val="9"/>
            <color indexed="81"/>
            <rFont val="Tahoma"/>
            <family val="2"/>
          </rPr>
          <t>Cem Dener:</t>
        </r>
        <r>
          <rPr>
            <sz val="9"/>
            <color indexed="81"/>
            <rFont val="Tahoma"/>
            <family val="2"/>
          </rPr>
          <t xml:space="preserve">
Implementation in progress</t>
        </r>
      </text>
    </comment>
    <comment ref="HK501" authorId="0" shapeId="0" xr:uid="{A6A2B3B0-4B64-4B46-BB60-1A311D9F5CDF}">
      <text>
        <r>
          <rPr>
            <b/>
            <sz val="9"/>
            <color indexed="81"/>
            <rFont val="Tahoma"/>
            <family val="2"/>
          </rPr>
          <t>Cem Dener:</t>
        </r>
        <r>
          <rPr>
            <sz val="9"/>
            <color indexed="81"/>
            <rFont val="Tahoma"/>
            <family val="2"/>
          </rPr>
          <t xml:space="preserve">
Implementation in progress</t>
        </r>
      </text>
    </comment>
    <comment ref="LP501" authorId="0" shapeId="0" xr:uid="{181B7354-CE5C-4B89-8CC9-7EA150E62A83}">
      <text>
        <r>
          <rPr>
            <b/>
            <sz val="9"/>
            <color indexed="81"/>
            <rFont val="Tahoma"/>
            <family val="2"/>
          </rPr>
          <t>Cem Dener:</t>
        </r>
        <r>
          <rPr>
            <sz val="9"/>
            <color indexed="81"/>
            <rFont val="Tahoma"/>
            <family val="2"/>
          </rPr>
          <t xml:space="preserve">
Planned</t>
        </r>
      </text>
    </comment>
    <comment ref="PE501" authorId="0" shapeId="0" xr:uid="{47AD8866-9A64-40F7-ACA5-722B3140BE86}">
      <text>
        <r>
          <rPr>
            <b/>
            <sz val="9"/>
            <color indexed="81"/>
            <rFont val="Tahoma"/>
            <family val="2"/>
          </rPr>
          <t>Cem Dener:</t>
        </r>
        <r>
          <rPr>
            <sz val="9"/>
            <color indexed="81"/>
            <rFont val="Tahoma"/>
            <family val="2"/>
          </rPr>
          <t xml:space="preserve">
1</t>
        </r>
      </text>
    </comment>
    <comment ref="DT504" authorId="1" shapeId="0" xr:uid="{B57F58B6-EA88-480B-84FC-B58BB1593FE1}">
      <text>
        <r>
          <rPr>
            <sz val="11"/>
            <color theme="1"/>
            <rFont val="Aptos Narrow"/>
            <family val="2"/>
            <scheme val="minor"/>
          </rPr>
          <t>Hubert Nii-Aponsah:
1947 and 2016 laws
https://www.ssa.gov/policy/docs/progdesc/ssptw/2018-2019/africa/sudan.html</t>
        </r>
      </text>
    </comment>
    <comment ref="NX504" authorId="0" shapeId="0" xr:uid="{C32D9AA6-FE48-49CB-AB3B-7C660F83D29E}">
      <text>
        <r>
          <rPr>
            <b/>
            <sz val="9"/>
            <color indexed="81"/>
            <rFont val="Tahoma"/>
            <family val="2"/>
          </rPr>
          <t>Cem Dener:</t>
        </r>
        <r>
          <rPr>
            <sz val="9"/>
            <color indexed="81"/>
            <rFont val="Tahoma"/>
            <family val="2"/>
          </rPr>
          <t xml:space="preserve">
1</t>
        </r>
      </text>
    </comment>
    <comment ref="NY504" authorId="0" shapeId="0" xr:uid="{4D5484A2-88A9-4812-9F4D-5203EFB681B6}">
      <text>
        <r>
          <rPr>
            <b/>
            <sz val="9"/>
            <color indexed="81"/>
            <rFont val="Tahoma"/>
            <family val="2"/>
          </rPr>
          <t>Cem Dener:</t>
        </r>
        <r>
          <rPr>
            <sz val="9"/>
            <color indexed="81"/>
            <rFont val="Tahoma"/>
            <family val="2"/>
          </rPr>
          <t xml:space="preserve">
1</t>
        </r>
      </text>
    </comment>
    <comment ref="NZ504" authorId="0" shapeId="0" xr:uid="{B3D527C8-B591-429E-B1E7-99155F49C5CE}">
      <text>
        <r>
          <rPr>
            <b/>
            <sz val="9"/>
            <color indexed="81"/>
            <rFont val="Tahoma"/>
            <family val="2"/>
          </rPr>
          <t>Cem Dener:</t>
        </r>
        <r>
          <rPr>
            <sz val="9"/>
            <color indexed="81"/>
            <rFont val="Tahoma"/>
            <family val="2"/>
          </rPr>
          <t xml:space="preserve">
https://nic.gov.sd/</t>
        </r>
      </text>
    </comment>
    <comment ref="BN507" authorId="2" shapeId="0" xr:uid="{9860116D-06BB-495D-A7B5-5DD3EB7EAD55}">
      <text>
        <r>
          <rPr>
            <b/>
            <sz val="9"/>
            <color indexed="81"/>
            <rFont val="Tahoma"/>
            <family val="2"/>
          </rPr>
          <t>Gustavo Alonso Zanabria Gainza:</t>
        </r>
        <r>
          <rPr>
            <sz val="9"/>
            <color indexed="81"/>
            <rFont val="Tahoma"/>
            <family val="2"/>
          </rPr>
          <t xml:space="preserve">
Source: https://www.imf.org/en/Publications/CR/Issues/2021/12/23/Suriname-Request-for-an-Extended-Arrangement-under-the-Extended-Fund-Facility-Press-Release-511294</t>
        </r>
      </text>
    </comment>
    <comment ref="F510" authorId="0" shapeId="0" xr:uid="{1FE479AB-A6C9-48E5-B5A0-580D904D9CB0}">
      <text>
        <r>
          <rPr>
            <b/>
            <sz val="9"/>
            <color indexed="81"/>
            <rFont val="Tahoma"/>
            <family val="2"/>
          </rPr>
          <t>Cem Dener:</t>
        </r>
        <r>
          <rPr>
            <sz val="9"/>
            <color indexed="81"/>
            <rFont val="Tahoma"/>
            <family val="2"/>
          </rPr>
          <t xml:space="preserve">
https://www.regeringen.se/48efac/contentassets/10a3aff9f8b847b48b35036d0907439e/saker-och-kostnadseffektiv-it-drift--rattsliga-forutsattningar-for-utkontraktering-sou_2021_1</t>
        </r>
      </text>
    </comment>
    <comment ref="EL510" authorId="0" shapeId="0" xr:uid="{D4D4ED11-0972-41DE-AA3E-B7F04D417788}">
      <text>
        <r>
          <rPr>
            <b/>
            <sz val="9"/>
            <color indexed="81"/>
            <rFont val="Tahoma"/>
            <family val="2"/>
          </rPr>
          <t>Cem Dener:</t>
        </r>
        <r>
          <rPr>
            <sz val="9"/>
            <color indexed="81"/>
            <rFont val="Tahoma"/>
            <family val="2"/>
          </rPr>
          <t xml:space="preserve">
https://www.opic.com/</t>
        </r>
      </text>
    </comment>
    <comment ref="NI510" authorId="0" shapeId="0" xr:uid="{64810827-769F-40CA-B02B-6FA3CAD8794E}">
      <text>
        <r>
          <rPr>
            <b/>
            <sz val="9"/>
            <color indexed="81"/>
            <rFont val="Tahoma"/>
            <family val="2"/>
          </rPr>
          <t>Cem Dener:</t>
        </r>
        <r>
          <rPr>
            <sz val="9"/>
            <color indexed="81"/>
            <rFont val="Tahoma"/>
            <family val="2"/>
          </rPr>
          <t xml:space="preserve">
https://www.pts.se/sv/bransch/internet/betrodda-tjanster/  
URL inaccessible &gt; 
https://www.digg.se/digital-identitet/e-underskrift/ </t>
        </r>
      </text>
    </comment>
    <comment ref="OS510" authorId="0" shapeId="0" xr:uid="{75FD98A8-4C00-4253-9C83-72602403ABE8}">
      <text>
        <r>
          <rPr>
            <b/>
            <sz val="9"/>
            <color indexed="81"/>
            <rFont val="Tahoma"/>
            <family val="2"/>
          </rPr>
          <t>Cem Dener:</t>
        </r>
        <r>
          <rPr>
            <sz val="9"/>
            <color indexed="81"/>
            <rFont val="Tahoma"/>
            <family val="2"/>
          </rPr>
          <t xml:space="preserve">
URL inaccessible &gt;
https://www.digg.se/publicerat/publikationer/2020/delrapport-oppna-data-oppen-och-datadriven-innovation-samt-ai</t>
        </r>
      </text>
    </comment>
    <comment ref="AD511" authorId="0" shapeId="0" xr:uid="{61B4C714-D9A7-42C8-A5F2-2BBC530B55D3}">
      <text>
        <r>
          <rPr>
            <b/>
            <sz val="9"/>
            <color indexed="81"/>
            <rFont val="Tahoma"/>
            <family val="2"/>
          </rPr>
          <t>Cem Dener:</t>
        </r>
        <r>
          <rPr>
            <sz val="9"/>
            <color indexed="81"/>
            <rFont val="Tahoma"/>
            <family val="2"/>
          </rPr>
          <t xml:space="preserve">
https://www.digg.se/styrning-och-samordning/ena---sveriges-digitala-infrastruktur/nationella-grunddata 
https://www.digg.se/styrning-och-samordning/ena---sveriges-digitala-infrastruktur</t>
        </r>
      </text>
    </comment>
    <comment ref="GI511" authorId="0" shapeId="0" xr:uid="{B3CA9203-63A4-4309-9056-8AA0EC4C1AF0}">
      <text>
        <r>
          <rPr>
            <b/>
            <sz val="9"/>
            <color indexed="81"/>
            <rFont val="Tahoma"/>
            <family val="2"/>
          </rPr>
          <t>Cem Dener:</t>
        </r>
        <r>
          <rPr>
            <sz val="9"/>
            <color indexed="81"/>
            <rFont val="Tahoma"/>
            <family val="2"/>
          </rPr>
          <t xml:space="preserve">
There are multiple service portals (My Pages) of various ministries and agencies:
https://www.forsakringskassan.se/english/sign-in#/
https://www.migrationsverket.se/
https://arbetsformedlingen.se/</t>
        </r>
      </text>
    </comment>
    <comment ref="BG513" authorId="0" shapeId="0" xr:uid="{68C58CF6-8805-4828-95EC-66879ACA6304}">
      <text>
        <r>
          <rPr>
            <b/>
            <sz val="9"/>
            <color indexed="81"/>
            <rFont val="Tahoma"/>
            <family val="2"/>
          </rPr>
          <t>Cem Dener:</t>
        </r>
        <r>
          <rPr>
            <sz val="9"/>
            <color indexed="81"/>
            <rFont val="Tahoma"/>
            <family val="2"/>
          </rPr>
          <t xml:space="preserve">
Cantons have their own systems.</t>
        </r>
      </text>
    </comment>
    <comment ref="GI513" authorId="0" shapeId="0" xr:uid="{BA5EBA57-E5D5-433A-B05A-57659BE536D0}">
      <text>
        <r>
          <rPr>
            <b/>
            <sz val="9"/>
            <color indexed="81"/>
            <rFont val="Tahoma"/>
            <family val="2"/>
          </rPr>
          <t>Cem Dener:</t>
        </r>
        <r>
          <rPr>
            <sz val="9"/>
            <color indexed="81"/>
            <rFont val="Tahoma"/>
            <family val="2"/>
          </rPr>
          <t xml:space="preserve">
Transactional for business:
EasyGov.swiss</t>
        </r>
      </text>
    </comment>
    <comment ref="GS513" authorId="0" shapeId="0" xr:uid="{C6C987D1-E1FB-4CB0-A067-98A9A1DC018E}">
      <text>
        <r>
          <rPr>
            <b/>
            <sz val="9"/>
            <color indexed="81"/>
            <rFont val="Tahoma"/>
            <family val="2"/>
          </rPr>
          <t>Cem Dener:</t>
        </r>
        <r>
          <rPr>
            <sz val="9"/>
            <color indexed="81"/>
            <rFont val="Tahoma"/>
            <family val="2"/>
          </rPr>
          <t xml:space="preserve">
Federal and Cantonal level portals</t>
        </r>
      </text>
    </comment>
    <comment ref="HB513" authorId="0" shapeId="0" xr:uid="{4B2C3092-0A52-4652-9048-E58BB0ED961C}">
      <text>
        <r>
          <rPr>
            <b/>
            <sz val="9"/>
            <color indexed="81"/>
            <rFont val="Tahoma"/>
            <family val="2"/>
          </rPr>
          <t>Cem Dener:</t>
        </r>
        <r>
          <rPr>
            <sz val="9"/>
            <color indexed="81"/>
            <rFont val="Tahoma"/>
            <family val="2"/>
          </rPr>
          <t xml:space="preserve">
Cantons have different services. Geneva is included as an example.</t>
        </r>
      </text>
    </comment>
    <comment ref="IZ513" authorId="0" shapeId="0" xr:uid="{A23A38F3-69AB-4423-8422-99ECC42B0CCA}">
      <text>
        <r>
          <rPr>
            <b/>
            <sz val="9"/>
            <color indexed="81"/>
            <rFont val="Tahoma"/>
            <family val="2"/>
          </rPr>
          <t>Cem Dener:</t>
        </r>
        <r>
          <rPr>
            <sz val="9"/>
            <color indexed="81"/>
            <rFont val="Tahoma"/>
            <family val="2"/>
          </rPr>
          <t xml:space="preserve">
https://www.bfs.admin.ch/bfs/de/home/dienstleistungen/ogd/portal.html  &amp;  https://joinup.ec.europa.eu/sites/default/files/inline-files/eGovernment%20in%20Switzerland%20-%20February%202016%20-%20Edition%2010_0%20-%20v3_00.pdf</t>
        </r>
      </text>
    </comment>
    <comment ref="JY513" authorId="0" shapeId="0" xr:uid="{1602770C-E2C4-49E7-AA43-4086488E111D}">
      <text>
        <r>
          <rPr>
            <b/>
            <sz val="9"/>
            <color indexed="81"/>
            <rFont val="Tahoma"/>
            <family val="2"/>
          </rPr>
          <t>Cem Dener:</t>
        </r>
        <r>
          <rPr>
            <sz val="9"/>
            <color indexed="81"/>
            <rFont val="Tahoma"/>
            <family val="2"/>
          </rPr>
          <t xml:space="preserve">
Cantonal and communal level </t>
        </r>
      </text>
    </comment>
    <comment ref="KP513" authorId="0" shapeId="0" xr:uid="{677AC0FA-9E6C-43A5-BE29-4878499822C4}">
      <text>
        <r>
          <rPr>
            <b/>
            <sz val="9"/>
            <color indexed="81"/>
            <rFont val="Tahoma"/>
            <family val="2"/>
          </rPr>
          <t>Cem Dener:</t>
        </r>
        <r>
          <rPr>
            <sz val="9"/>
            <color indexed="81"/>
            <rFont val="Tahoma"/>
            <family val="2"/>
          </rPr>
          <t xml:space="preserve">
Main GovTech institutions are "Digitale Verwaltung Schweiz" and DTI (BK)</t>
        </r>
      </text>
    </comment>
    <comment ref="KQ513" authorId="0" shapeId="0" xr:uid="{FAF36E70-5DE2-41AF-975A-444DBCD7EC0C}">
      <text>
        <r>
          <rPr>
            <b/>
            <sz val="9"/>
            <color indexed="81"/>
            <rFont val="Tahoma"/>
            <family val="2"/>
          </rPr>
          <t>Cem Dener:</t>
        </r>
        <r>
          <rPr>
            <sz val="9"/>
            <color indexed="81"/>
            <rFont val="Tahoma"/>
            <family val="2"/>
          </rPr>
          <t xml:space="preserve">
DTI (BK) &gt; https://www.bk.admin.ch/bk/en/home/digitale-transformation-ikt-lenkung.html</t>
        </r>
      </text>
    </comment>
    <comment ref="KR513" authorId="0" shapeId="0" xr:uid="{082927DA-2692-41DA-BB91-637E9A961FF2}">
      <text>
        <r>
          <rPr>
            <b/>
            <sz val="9"/>
            <color indexed="81"/>
            <rFont val="Tahoma"/>
            <family val="2"/>
          </rPr>
          <t>Cem Dener:</t>
        </r>
        <r>
          <rPr>
            <sz val="9"/>
            <color indexed="81"/>
            <rFont val="Tahoma"/>
            <family val="2"/>
          </rPr>
          <t xml:space="preserve">
DVS exists since 1st January 2022</t>
        </r>
      </text>
    </comment>
    <comment ref="LO513" authorId="0" shapeId="0" xr:uid="{26A0B894-92F0-4DE0-B581-DE091D1A0185}">
      <text>
        <r>
          <rPr>
            <b/>
            <sz val="9"/>
            <color indexed="81"/>
            <rFont val="Tahoma"/>
            <family val="2"/>
          </rPr>
          <t>Cem Dener:</t>
        </r>
        <r>
          <rPr>
            <sz val="9"/>
            <color indexed="81"/>
            <rFont val="Tahoma"/>
            <family val="2"/>
          </rPr>
          <t xml:space="preserve">
2 ?
New strategy published</t>
        </r>
      </text>
    </comment>
    <comment ref="NS513" authorId="0" shapeId="0" xr:uid="{26229B25-18DE-4184-9BE3-69E00BC2BEE4}">
      <text>
        <r>
          <rPr>
            <b/>
            <sz val="9"/>
            <color indexed="81"/>
            <rFont val="Tahoma"/>
            <family val="2"/>
          </rPr>
          <t>Cem Dener:</t>
        </r>
        <r>
          <rPr>
            <sz val="9"/>
            <color indexed="81"/>
            <rFont val="Tahoma"/>
            <family val="2"/>
          </rPr>
          <t xml:space="preserve">
1 ?</t>
        </r>
      </text>
    </comment>
    <comment ref="PD513" authorId="0" shapeId="0" xr:uid="{DF99F6E9-634E-49FD-8A4B-121B9D043D0B}">
      <text>
        <r>
          <rPr>
            <b/>
            <sz val="9"/>
            <color indexed="81"/>
            <rFont val="Tahoma"/>
            <family val="2"/>
          </rPr>
          <t>Cem Dener:</t>
        </r>
        <r>
          <rPr>
            <sz val="9"/>
            <color indexed="81"/>
            <rFont val="Tahoma"/>
            <family val="2"/>
          </rPr>
          <t xml:space="preserve">
2024 ?</t>
        </r>
      </text>
    </comment>
    <comment ref="K514" authorId="0" shapeId="0" xr:uid="{7F9427C3-C069-423C-BE7F-31AA5C3570F9}">
      <text>
        <r>
          <rPr>
            <b/>
            <sz val="9"/>
            <color indexed="81"/>
            <rFont val="Tahoma"/>
            <family val="2"/>
          </rPr>
          <t>Cem Dener:</t>
        </r>
        <r>
          <rPr>
            <sz val="9"/>
            <color indexed="81"/>
            <rFont val="Tahoma"/>
            <family val="2"/>
          </rPr>
          <t xml:space="preserve">
https://www.news.admin.ch/de/nsb?id=85828</t>
        </r>
      </text>
    </comment>
    <comment ref="CN514" authorId="0" shapeId="0" xr:uid="{7B28D813-AFBF-4A9B-923E-A20202F48FE0}">
      <text>
        <r>
          <rPr>
            <b/>
            <sz val="9"/>
            <color indexed="81"/>
            <rFont val="Tahoma"/>
            <family val="2"/>
          </rPr>
          <t>Cem Dener:</t>
        </r>
        <r>
          <rPr>
            <sz val="9"/>
            <color indexed="81"/>
            <rFont val="Tahoma"/>
            <family val="2"/>
          </rPr>
          <t xml:space="preserve">
https://www.bazg.admin.ch/bazg/de/home/services/services-firmen/services-firmen_einfuhr-ausfuhr-durchfuhr/passar.html</t>
        </r>
      </text>
    </comment>
    <comment ref="P519" authorId="0" shapeId="0" xr:uid="{00551576-1DB1-4D75-A206-BA6E2CE22314}">
      <text>
        <r>
          <rPr>
            <b/>
            <sz val="9"/>
            <color indexed="81"/>
            <rFont val="Tahoma"/>
            <family val="2"/>
          </rPr>
          <t>Cem Dener:</t>
        </r>
        <r>
          <rPr>
            <sz val="9"/>
            <color indexed="81"/>
            <rFont val="Tahoma"/>
            <family val="2"/>
          </rPr>
          <t xml:space="preserve">
https://digi.ey.gov.tw/en/FBEE0F41AFDCAF41</t>
        </r>
      </text>
    </comment>
    <comment ref="KJ519" authorId="0" shapeId="0" xr:uid="{CBC7A29C-40D5-4712-BDFE-36F5182B3686}">
      <text>
        <r>
          <rPr>
            <b/>
            <sz val="9"/>
            <color indexed="81"/>
            <rFont val="Tahoma"/>
            <family val="2"/>
          </rPr>
          <t>Cem Dener:</t>
        </r>
        <r>
          <rPr>
            <sz val="9"/>
            <color indexed="81"/>
            <rFont val="Tahoma"/>
            <family val="2"/>
          </rPr>
          <t xml:space="preserve">
https://opengovreport.ocf.tw/assets/pdf/report-en.pdf</t>
        </r>
      </text>
    </comment>
    <comment ref="LE519" authorId="0" shapeId="0" xr:uid="{E64C550F-25C4-4BFC-8B2B-9BE2495E50FB}">
      <text>
        <r>
          <rPr>
            <b/>
            <sz val="9"/>
            <color indexed="81"/>
            <rFont val="Tahoma"/>
            <family val="2"/>
          </rPr>
          <t>Cem Dener:</t>
        </r>
        <r>
          <rPr>
            <sz val="9"/>
            <color indexed="81"/>
            <rFont val="Tahoma"/>
            <family val="2"/>
          </rPr>
          <t xml:space="preserve">
Establishment of a data governance entity is planned</t>
        </r>
      </text>
    </comment>
    <comment ref="LK519" authorId="0" shapeId="0" xr:uid="{3D3075DE-B4DD-4517-862C-AACFD9FE60E8}">
      <text>
        <r>
          <rPr>
            <b/>
            <sz val="9"/>
            <color indexed="81"/>
            <rFont val="Tahoma"/>
            <family val="2"/>
          </rPr>
          <t>Cem Dener:</t>
        </r>
        <r>
          <rPr>
            <sz val="9"/>
            <color indexed="81"/>
            <rFont val="Tahoma"/>
            <family val="2"/>
          </rPr>
          <t xml:space="preserve">
https://www.ndc.gov.tw/en//Content_List.aspx?n=8AEA7658B5695D7F </t>
        </r>
      </text>
    </comment>
    <comment ref="MO519" authorId="0" shapeId="0" xr:uid="{793242ED-12BD-4464-B838-96D182BBB74C}">
      <text>
        <r>
          <rPr>
            <b/>
            <sz val="9"/>
            <color indexed="81"/>
            <rFont val="Tahoma"/>
            <family val="2"/>
          </rPr>
          <t>Cem Dener:</t>
        </r>
        <r>
          <rPr>
            <sz val="9"/>
            <color indexed="81"/>
            <rFont val="Tahoma"/>
            <family val="2"/>
          </rPr>
          <t xml:space="preserve">
https://www.ndc.gov.tw/en/Content_List.aspx?n=F01BA39CDAD39B01</t>
        </r>
      </text>
    </comment>
    <comment ref="BH522" authorId="2" shapeId="0" xr:uid="{7E9E2B2E-6047-4DD9-8175-0A9CD1C67466}">
      <text>
        <r>
          <rPr>
            <b/>
            <sz val="9"/>
            <color indexed="81"/>
            <rFont val="Tahoma"/>
            <family val="2"/>
          </rPr>
          <t>Gustavo Alonso Zanabria Gainza:</t>
        </r>
        <r>
          <rPr>
            <sz val="9"/>
            <color indexed="81"/>
            <rFont val="Tahoma"/>
            <family val="2"/>
          </rPr>
          <t xml:space="preserve">
Source: https://sustainabledevelopment.un.org/memberstates/tajikistan</t>
        </r>
      </text>
    </comment>
    <comment ref="EP522" authorId="2" shapeId="0" xr:uid="{3DEBFA09-5DF0-4692-B93D-02DE041B1B88}">
      <text>
        <r>
          <rPr>
            <b/>
            <sz val="9"/>
            <color indexed="81"/>
            <rFont val="Tahoma"/>
            <family val="2"/>
          </rPr>
          <t>Gustavo Alonso Zanabria Gainza:</t>
        </r>
        <r>
          <rPr>
            <sz val="9"/>
            <color indexed="81"/>
            <rFont val="Tahoma"/>
            <family val="2"/>
          </rPr>
          <t xml:space="preserve">
Soruce: https://www.worldbank.org/content/dam/Worldbank/Event/ECA/public-procurement-forum10-eca/tr-procurement-tajikistan.pdf</t>
        </r>
      </text>
    </comment>
    <comment ref="K525" authorId="0" shapeId="0" xr:uid="{74C9D708-6942-4390-9CAD-2D00AAFFC06D}">
      <text>
        <r>
          <rPr>
            <b/>
            <sz val="9"/>
            <color indexed="81"/>
            <rFont val="Tahoma"/>
            <family val="2"/>
          </rPr>
          <t>Cem Dener:</t>
        </r>
        <r>
          <rPr>
            <sz val="9"/>
            <color indexed="81"/>
            <rFont val="Tahoma"/>
            <family val="2"/>
          </rPr>
          <t xml:space="preserve">
https://www.ega.go.tz/standards</t>
        </r>
      </text>
    </comment>
    <comment ref="BA525" authorId="0" shapeId="0" xr:uid="{A77D8170-2837-40B5-945E-3D575E830E94}">
      <text>
        <r>
          <rPr>
            <b/>
            <sz val="9"/>
            <color indexed="81"/>
            <rFont val="Tahoma"/>
            <family val="2"/>
          </rPr>
          <t>Cem Dener:</t>
        </r>
        <r>
          <rPr>
            <sz val="9"/>
            <color indexed="81"/>
            <rFont val="Tahoma"/>
            <family val="2"/>
          </rPr>
          <t xml:space="preserve">
http://www.mof.go.tz/mofdocs/msemaji/PFMRP%20ANNUAL%20PROGRESS%20REPORT-WEBSITE.pdf</t>
        </r>
      </text>
    </comment>
    <comment ref="CX525" authorId="0" shapeId="0" xr:uid="{01072CFA-77DC-40F5-8979-50BF5588C719}">
      <text>
        <r>
          <rPr>
            <b/>
            <sz val="9"/>
            <color indexed="81"/>
            <rFont val="Tahoma"/>
            <family val="2"/>
          </rPr>
          <t>Cem Dener:</t>
        </r>
        <r>
          <rPr>
            <sz val="9"/>
            <color indexed="81"/>
            <rFont val="Tahoma"/>
            <family val="2"/>
          </rPr>
          <t xml:space="preserve">
Accessible via intranet only
</t>
        </r>
      </text>
    </comment>
    <comment ref="FF525" authorId="0" shapeId="0" xr:uid="{B8262AD2-F152-4E1D-A0EA-1B3EE9B449D7}">
      <text>
        <r>
          <rPr>
            <b/>
            <sz val="9"/>
            <color indexed="81"/>
            <rFont val="Tahoma"/>
            <family val="2"/>
          </rPr>
          <t>Cem Dener:</t>
        </r>
        <r>
          <rPr>
            <sz val="9"/>
            <color indexed="81"/>
            <rFont val="Tahoma"/>
            <family val="2"/>
          </rPr>
          <t xml:space="preserve">
To be launched 22 May 2022.
Kindly provide a URL related to the Public Investment MIS, if any. A URL on Investment Opportunities may not be relevant.</t>
        </r>
      </text>
    </comment>
    <comment ref="JW525" authorId="0" shapeId="0" xr:uid="{F9873FC0-D9A1-4647-88F5-31622557CEC7}">
      <text>
        <r>
          <rPr>
            <b/>
            <sz val="9"/>
            <color indexed="81"/>
            <rFont val="Tahoma"/>
            <family val="2"/>
          </rPr>
          <t>Cem Dener:</t>
        </r>
        <r>
          <rPr>
            <sz val="9"/>
            <color indexed="81"/>
            <rFont val="Tahoma"/>
            <family val="2"/>
          </rPr>
          <t xml:space="preserve">
Under development</t>
        </r>
      </text>
    </comment>
    <comment ref="K528" authorId="0" shapeId="0" xr:uid="{F6F700C7-903A-4038-A2E5-15650AC78D97}">
      <text>
        <r>
          <rPr>
            <b/>
            <sz val="9"/>
            <color indexed="81"/>
            <rFont val="Tahoma"/>
            <family val="2"/>
          </rPr>
          <t>Cem Dener:</t>
        </r>
        <r>
          <rPr>
            <sz val="9"/>
            <color indexed="81"/>
            <rFont val="Tahoma"/>
            <family val="2"/>
          </rPr>
          <t xml:space="preserve">
1.  https://www.mdes.go.th/law/detail/3769-ประกาศคณะกรรมการธุรกรรมทางอิเล็กทรอนิกส์-เรื่อง-แนวทางการใช้บริการคลาวด์-พ-ศ--๒๕๖๒ 
2. https://gdcc.onde.go.th/wp-content/uploads/2019/07/ร่างมาตรฐานและแนวปฏิบัติฯ.pdf</t>
        </r>
      </text>
    </comment>
    <comment ref="AD528" authorId="0" shapeId="0" xr:uid="{37D6FC97-A008-4BB7-B4FC-CBA6D05BC54D}">
      <text>
        <r>
          <rPr>
            <b/>
            <sz val="9"/>
            <color indexed="81"/>
            <rFont val="Tahoma"/>
            <family val="2"/>
          </rPr>
          <t>Cem Dener:</t>
        </r>
        <r>
          <rPr>
            <sz val="9"/>
            <color indexed="81"/>
            <rFont val="Tahoma"/>
            <family val="2"/>
          </rPr>
          <t xml:space="preserve">
2. https://www.dga.or.th/policy-standard/standard/dga-005/tgix-framework/</t>
        </r>
      </text>
    </comment>
    <comment ref="AM528" authorId="0" shapeId="0" xr:uid="{8B44709D-9927-447E-8218-1C0C10FF0962}">
      <text>
        <r>
          <rPr>
            <b/>
            <sz val="9"/>
            <color indexed="81"/>
            <rFont val="Tahoma"/>
            <family val="2"/>
          </rPr>
          <t>Cem Dener:</t>
        </r>
        <r>
          <rPr>
            <sz val="9"/>
            <color indexed="81"/>
            <rFont val="Tahoma"/>
            <family val="2"/>
          </rPr>
          <t xml:space="preserve">
Some publication sites of TH e-GIF usage are as follows 1. TH e-GIF is available at http://sql.ldd.go.th/intraaccount/Th_e-GIF/index.html 2. http://it.dgr.go.th/manual/Th_e-GIF.pdf 3. https://datastandard.m-society.go.th/</t>
        </r>
      </text>
    </comment>
    <comment ref="BO528" authorId="0" shapeId="0" xr:uid="{B17719CB-F83B-4083-89C6-BD64367B71CE}">
      <text>
        <r>
          <rPr>
            <b/>
            <sz val="9"/>
            <color indexed="81"/>
            <rFont val="Tahoma"/>
            <family val="2"/>
          </rPr>
          <t>Cem Dener:</t>
        </r>
        <r>
          <rPr>
            <sz val="9"/>
            <color indexed="81"/>
            <rFont val="Tahoma"/>
            <family val="2"/>
          </rPr>
          <t xml:space="preserve">
https://www.mof.go.th/</t>
        </r>
      </text>
    </comment>
    <comment ref="BX528" authorId="0" shapeId="0" xr:uid="{3325A604-4157-4FF6-A02F-6183691C94F6}">
      <text>
        <r>
          <rPr>
            <b/>
            <sz val="9"/>
            <color indexed="81"/>
            <rFont val="Tahoma"/>
            <family val="2"/>
          </rPr>
          <t>Cem Dener:</t>
        </r>
        <r>
          <rPr>
            <sz val="9"/>
            <color indexed="81"/>
            <rFont val="Tahoma"/>
            <family val="2"/>
          </rPr>
          <t xml:space="preserve">
http://www.tratcity.go.th/ITA/2562/(%E0%B8%95%E0%B8%A3%E0%B8%A7%E0%B8%88%E0%B9%81%E0%B8%A5%E0%B9%89%E0%B8%A7)%20O6%20%E0%B8%81%E0%B8%8E%E0%B8%AB%E0%B8%A1%E0%B8%B2%E0%B8%A2%E0%B8%97%E0%B8%B5%E0%B9%88%E0%B9%80%E0%B8%81%E0%B8%B5%E0%B9%88%E0%B8%A2%E0%B8%A7%E0%B8%82%E0%B9%89%E0%B8%AD%E0%B8%87%20%E0%B9%80%E0%B8%8A%E0%B9%88%E0%B8%99%E0%B8%9E%E0%B8%A3%E0%B8%B0%E0%B8%A3%E0%B8%B2%E0%B8%8A%E0%B8%9A%E0%B8%B1%E0%B8%8D%E0%B8%8D%E0%B8%B1%E0%B8%95%E0%B8%B4/%E0%B8%9E%E0%B8%A3%E0%B8%B0%E0%B8%A3%E0%B8%B2%E0%B8%8A%E0%B8%9A%E0%B8%B1%E0%B8%8D%E0%B8%8D%E0%B8%B1%E0%B8%95%E0%B8%B4%E0%B9%80%E0%B8%87%E0%B8%B4%E0%B8%99%E0%B8%84%E0%B8%87%E0%B8%84%E0%B8%A5%E0%B8%B1%E0%B8%87%20%E0%B8%9E.%E0%B8%A8.2491%20%E0%B9%81%E0%B8%81%E0%B9%89%E0%B9%84%E0%B8%82%E0%B9%80%E0%B8%9E%E0%B8%B4%E0%B9%88%E0%B8%A1%E0%B9%80%E0%B8%95.pdf
- 
https://www.bot.or.th/English/PaymentSystems/OversightOfPaymentSystems/Pages/default.aspx
- https://www.bot.or.th/English/PaymentSystems/PSServices/bahtnet/Pages/default.aspx
</t>
        </r>
      </text>
    </comment>
    <comment ref="CC528" authorId="0" shapeId="0" xr:uid="{50158EAD-4773-49A2-8416-CE5B05B43148}">
      <text>
        <r>
          <rPr>
            <b/>
            <sz val="9"/>
            <color indexed="81"/>
            <rFont val="Tahoma"/>
            <family val="2"/>
          </rPr>
          <t>Cem Dener:</t>
        </r>
        <r>
          <rPr>
            <sz val="9"/>
            <color indexed="81"/>
            <rFont val="Tahoma"/>
            <family val="2"/>
          </rPr>
          <t xml:space="preserve">
Intranet</t>
        </r>
      </text>
    </comment>
    <comment ref="CU528" authorId="0" shapeId="0" xr:uid="{A98FE06F-FF35-4083-8212-5A9DD7BDB429}">
      <text>
        <r>
          <rPr>
            <b/>
            <sz val="9"/>
            <color indexed="81"/>
            <rFont val="Tahoma"/>
            <family val="2"/>
          </rPr>
          <t>Cem Dener:</t>
        </r>
        <r>
          <rPr>
            <sz val="9"/>
            <color indexed="81"/>
            <rFont val="Tahoma"/>
            <family val="2"/>
          </rPr>
          <t xml:space="preserve">
Also: https://www.customs.go.th/cont_strc_download_with_docno_date.php?lang=th&amp;top_menu=menu_homepage&amp;current_id=142329324147505f47464b4a464a4e</t>
        </r>
      </text>
    </comment>
    <comment ref="DP528" authorId="0" shapeId="0" xr:uid="{8D0A5CEB-C376-404E-86B0-883572C3FC77}">
      <text>
        <r>
          <rPr>
            <b/>
            <sz val="9"/>
            <color indexed="81"/>
            <rFont val="Tahoma"/>
            <family val="2"/>
          </rPr>
          <t>Cem Dener:</t>
        </r>
        <r>
          <rPr>
            <sz val="9"/>
            <color indexed="81"/>
            <rFont val="Tahoma"/>
            <family val="2"/>
          </rPr>
          <t xml:space="preserve">
Registration: http://epayroll.cgd.go.th/CGDREG, Security (user+Token Key): http://epayroll.cgd.go.th/CGDREG</t>
        </r>
      </text>
    </comment>
    <comment ref="EC528" authorId="0" shapeId="0" xr:uid="{EAF1D117-EF1A-4C26-9896-90F6D2DD66D7}">
      <text>
        <r>
          <rPr>
            <b/>
            <sz val="9"/>
            <color indexed="81"/>
            <rFont val="Tahoma"/>
            <family val="2"/>
          </rPr>
          <t>Cem Dener:</t>
        </r>
        <r>
          <rPr>
            <sz val="9"/>
            <color indexed="81"/>
            <rFont val="Tahoma"/>
            <family val="2"/>
          </rPr>
          <t xml:space="preserve">
Note: assessment value</t>
        </r>
      </text>
    </comment>
    <comment ref="FO528" authorId="0" shapeId="0" xr:uid="{6C568864-A6AD-4799-A385-B76FE0ED1B53}">
      <text>
        <r>
          <rPr>
            <b/>
            <sz val="9"/>
            <color indexed="81"/>
            <rFont val="Tahoma"/>
            <family val="2"/>
          </rPr>
          <t>Cem Dener:</t>
        </r>
        <r>
          <rPr>
            <sz val="9"/>
            <color indexed="81"/>
            <rFont val="Tahoma"/>
            <family val="2"/>
          </rPr>
          <t xml:space="preserve">
https://gdhelppage.nso.go.th/p00_04_008.html</t>
        </r>
      </text>
    </comment>
    <comment ref="FT528" authorId="0" shapeId="0" xr:uid="{9E66C521-1BF3-42F1-B3EC-500AE5EC5BF9}">
      <text>
        <r>
          <rPr>
            <b/>
            <sz val="9"/>
            <color indexed="81"/>
            <rFont val="Tahoma"/>
            <family val="2"/>
          </rPr>
          <t>Cem Dener:</t>
        </r>
        <r>
          <rPr>
            <sz val="9"/>
            <color indexed="81"/>
            <rFont val="Tahoma"/>
            <family val="2"/>
          </rPr>
          <t xml:space="preserve">
https://gdhelppage.nso.go.th/p00_04_008.html</t>
        </r>
      </text>
    </comment>
    <comment ref="GB528" authorId="0" shapeId="0" xr:uid="{6BADEE38-41A5-4438-9087-FA024E6D9C72}">
      <text>
        <r>
          <rPr>
            <b/>
            <sz val="9"/>
            <color indexed="81"/>
            <rFont val="Tahoma"/>
            <family val="2"/>
          </rPr>
          <t>Cem Dener:</t>
        </r>
        <r>
          <rPr>
            <sz val="9"/>
            <color indexed="81"/>
            <rFont val="Tahoma"/>
            <family val="2"/>
          </rPr>
          <t xml:space="preserve">
Secretary team:
https://www.mhesi.go.th/ https://www.nectec.or.th/
https://www.mdes.go.th/
https://www.onde.go.th/</t>
        </r>
      </text>
    </comment>
    <comment ref="GI528" authorId="0" shapeId="0" xr:uid="{E84228D5-AD84-4318-A798-E6FCB9D50402}">
      <text>
        <r>
          <rPr>
            <b/>
            <sz val="9"/>
            <color indexed="81"/>
            <rFont val="Tahoma"/>
            <family val="2"/>
          </rPr>
          <t>Cem Dener:</t>
        </r>
        <r>
          <rPr>
            <sz val="9"/>
            <color indexed="81"/>
            <rFont val="Tahoma"/>
            <family val="2"/>
          </rPr>
          <t xml:space="preserve">
1. Citizen : www.ทางรัฐ.com 
2. Business : bizportal.go.th</t>
        </r>
      </text>
    </comment>
    <comment ref="HB528" authorId="0" shapeId="0" xr:uid="{187F3ACA-7CEE-45B6-A81B-79C05782B708}">
      <text>
        <r>
          <rPr>
            <b/>
            <sz val="9"/>
            <color indexed="81"/>
            <rFont val="Tahoma"/>
            <family val="2"/>
          </rPr>
          <t>Cem Dener:</t>
        </r>
        <r>
          <rPr>
            <sz val="9"/>
            <color indexed="81"/>
            <rFont val="Tahoma"/>
            <family val="2"/>
          </rPr>
          <t xml:space="preserve">
https://edcsso.excise.go.th
http://www.thainsw.net/INSW/index.jsp?nswLang=E#</t>
        </r>
      </text>
    </comment>
    <comment ref="IZ528" authorId="0" shapeId="0" xr:uid="{B1970868-4603-46C7-9F88-A7C79A2E8DC4}">
      <text>
        <r>
          <rPr>
            <b/>
            <sz val="9"/>
            <color indexed="81"/>
            <rFont val="Tahoma"/>
            <family val="2"/>
          </rPr>
          <t>Cem Dener:</t>
        </r>
        <r>
          <rPr>
            <sz val="9"/>
            <color indexed="81"/>
            <rFont val="Tahoma"/>
            <family val="2"/>
          </rPr>
          <t xml:space="preserve">
1. https://opengovernment.go.th/ &gt; URL inaccessible
2. https://data.go.th/ 
3. http://www.oic.go.th/ginfo/ 
4. https://www.info.go.th 
5. http://www.oic.go.th/infocenter </t>
        </r>
      </text>
    </comment>
    <comment ref="JW528" authorId="0" shapeId="0" xr:uid="{D6B67410-2DF7-47B7-A738-8767007812CD}">
      <text>
        <r>
          <rPr>
            <b/>
            <sz val="9"/>
            <color indexed="81"/>
            <rFont val="Tahoma"/>
            <family val="2"/>
          </rPr>
          <t>Cem Dener:</t>
        </r>
        <r>
          <rPr>
            <sz val="9"/>
            <color indexed="81"/>
            <rFont val="Tahoma"/>
            <family val="2"/>
          </rPr>
          <t xml:space="preserve">
Example of government’s responses</t>
        </r>
      </text>
    </comment>
    <comment ref="KF528" authorId="0" shapeId="0" xr:uid="{CFF5C9F1-94FF-4A9B-A9E7-AE69A93DAC92}">
      <text>
        <r>
          <rPr>
            <b/>
            <sz val="9"/>
            <color indexed="81"/>
            <rFont val="Tahoma"/>
            <family val="2"/>
          </rPr>
          <t>Cem Dener:</t>
        </r>
        <r>
          <rPr>
            <sz val="9"/>
            <color indexed="81"/>
            <rFont val="Tahoma"/>
            <family val="2"/>
          </rPr>
          <t xml:space="preserve">
www.1111.go.th, LlNE application (@PSC1111)
</t>
        </r>
      </text>
    </comment>
    <comment ref="KH528" authorId="0" shapeId="0" xr:uid="{B179AB0F-A068-48F2-A166-3CF9B46909F0}">
      <text>
        <r>
          <rPr>
            <b/>
            <sz val="9"/>
            <color indexed="81"/>
            <rFont val="Tahoma"/>
            <family val="2"/>
          </rPr>
          <t>Cem Dener:</t>
        </r>
        <r>
          <rPr>
            <sz val="9"/>
            <color indexed="81"/>
            <rFont val="Tahoma"/>
            <family val="2"/>
          </rPr>
          <t xml:space="preserve">
1. https://opengovernment.go.th/ &gt; URL inaccessible
2. https://opengovernment.go.th/e-participation/
3. https://www.law.go.th/</t>
        </r>
      </text>
    </comment>
    <comment ref="NI528" authorId="0" shapeId="0" xr:uid="{85A9189E-E7CE-4F63-A94F-583063374BF0}">
      <text>
        <r>
          <rPr>
            <b/>
            <sz val="9"/>
            <color indexed="81"/>
            <rFont val="Tahoma"/>
            <family val="2"/>
          </rPr>
          <t>Cem Dener:</t>
        </r>
        <r>
          <rPr>
            <sz val="9"/>
            <color indexed="81"/>
            <rFont val="Tahoma"/>
            <family val="2"/>
          </rPr>
          <t xml:space="preserve">
1. https://www.bot.or.th/English/PaymentSystems/OversightOfEmoney/RelatedLaw/Documents/et_act_2544_Eng.pdf
2. https://www.etda.or.th/th/ETC/strategy-law-standard/law.aspx 3. https://nrca.go.th/)
</t>
        </r>
      </text>
    </comment>
    <comment ref="NP528" authorId="0" shapeId="0" xr:uid="{FAF0BD74-5103-45D9-A6F2-FD34382EDE1F}">
      <text>
        <r>
          <rPr>
            <b/>
            <sz val="9"/>
            <color indexed="81"/>
            <rFont val="Tahoma"/>
            <family val="2"/>
          </rPr>
          <t>Cem Dener:</t>
        </r>
        <r>
          <rPr>
            <sz val="9"/>
            <color indexed="81"/>
            <rFont val="Tahoma"/>
            <family val="2"/>
          </rPr>
          <t xml:space="preserve">
1.  https://www.etda.or.th/th/Useful-Resource/publications/ETDA-Annual-Report-2021.aspx 2.  https://mohpromt.moph.go.th/EN/# 3. https://www.thainsw.net/INSW/Ent/DisplayDownloadDocumentServlet</t>
        </r>
      </text>
    </comment>
    <comment ref="OL528" authorId="0" shapeId="0" xr:uid="{D5353D5F-67F0-4875-9493-499C4916504B}">
      <text>
        <r>
          <rPr>
            <b/>
            <sz val="9"/>
            <color indexed="81"/>
            <rFont val="Tahoma"/>
            <family val="2"/>
          </rPr>
          <t>Cem Dener:</t>
        </r>
        <r>
          <rPr>
            <sz val="9"/>
            <color indexed="81"/>
            <rFont val="Tahoma"/>
            <family val="2"/>
          </rPr>
          <t xml:space="preserve">
1. https://www.youtube.com/watch?v=P48RwH0p4KI 
2. https://www.youtube.com/watch?v=86L-ByD9oHs</t>
        </r>
      </text>
    </comment>
    <comment ref="PH528" authorId="0" shapeId="0" xr:uid="{046792B8-4493-48DC-8C63-7999BF8FADAB}">
      <text>
        <r>
          <rPr>
            <b/>
            <sz val="9"/>
            <color indexed="81"/>
            <rFont val="Tahoma"/>
            <family val="2"/>
          </rPr>
          <t>Cem Dener:</t>
        </r>
        <r>
          <rPr>
            <sz val="9"/>
            <color indexed="81"/>
            <rFont val="Tahoma"/>
            <family val="2"/>
          </rPr>
          <t xml:space="preserve">
Thai SME-GP </t>
        </r>
      </text>
    </comment>
    <comment ref="PK528" authorId="0" shapeId="0" xr:uid="{47CBF8AC-BFD4-4BC6-A3DD-BA6872562FCC}">
      <text>
        <r>
          <rPr>
            <b/>
            <sz val="9"/>
            <color indexed="81"/>
            <rFont val="Tahoma"/>
            <family val="2"/>
          </rPr>
          <t>Cem Dener:</t>
        </r>
        <r>
          <rPr>
            <sz val="9"/>
            <color indexed="81"/>
            <rFont val="Tahoma"/>
            <family val="2"/>
          </rPr>
          <t xml:space="preserve">
DEPA Annual Report 2021 </t>
        </r>
      </text>
    </comment>
    <comment ref="AV529" authorId="0" shapeId="0" xr:uid="{C0B1333F-1C43-4DED-A0AF-E2FD9B457274}">
      <text>
        <r>
          <rPr>
            <b/>
            <sz val="9"/>
            <color indexed="81"/>
            <rFont val="Tahoma"/>
            <family val="2"/>
          </rPr>
          <t>Cem Dener:</t>
        </r>
        <r>
          <rPr>
            <sz val="9"/>
            <color indexed="81"/>
            <rFont val="Tahoma"/>
            <family val="2"/>
          </rPr>
          <t xml:space="preserve">
Complementary doc provided</t>
        </r>
      </text>
    </comment>
    <comment ref="DP529" authorId="0" shapeId="0" xr:uid="{17C69FFE-BC56-486A-9519-96527233CCBA}">
      <text>
        <r>
          <rPr>
            <b/>
            <sz val="9"/>
            <color indexed="81"/>
            <rFont val="Tahoma"/>
            <family val="2"/>
          </rPr>
          <t>Cem Dener:</t>
        </r>
        <r>
          <rPr>
            <sz val="9"/>
            <color indexed="81"/>
            <rFont val="Tahoma"/>
            <family val="2"/>
          </rPr>
          <t xml:space="preserve">
Complementary doc provided</t>
        </r>
      </text>
    </comment>
    <comment ref="EI529" authorId="0" shapeId="0" xr:uid="{C834D06F-8309-48E8-B036-8BAD2AD02B96}">
      <text>
        <r>
          <rPr>
            <b/>
            <sz val="9"/>
            <color indexed="81"/>
            <rFont val="Tahoma"/>
            <family val="2"/>
          </rPr>
          <t>Cem Dener:</t>
        </r>
        <r>
          <rPr>
            <sz val="9"/>
            <color indexed="81"/>
            <rFont val="Tahoma"/>
            <family val="2"/>
          </rPr>
          <t xml:space="preserve">
Complementary doc provided</t>
        </r>
      </text>
    </comment>
    <comment ref="GF529" authorId="0" shapeId="0" xr:uid="{DDD0C610-F3B8-416E-AEA8-3D24C88DF29A}">
      <text>
        <r>
          <rPr>
            <b/>
            <sz val="9"/>
            <color indexed="81"/>
            <rFont val="Tahoma"/>
            <family val="2"/>
          </rPr>
          <t>Cem Dener:</t>
        </r>
        <r>
          <rPr>
            <sz val="9"/>
            <color indexed="81"/>
            <rFont val="Tahoma"/>
            <family val="2"/>
          </rPr>
          <t xml:space="preserve">
Complementary doc provided</t>
        </r>
      </text>
    </comment>
    <comment ref="GQ529" authorId="0" shapeId="0" xr:uid="{FDF38AC9-58CF-4FCD-A081-4BC9B5819948}">
      <text>
        <r>
          <rPr>
            <b/>
            <sz val="9"/>
            <color indexed="81"/>
            <rFont val="Tahoma"/>
            <family val="2"/>
          </rPr>
          <t>Cem Dener:</t>
        </r>
        <r>
          <rPr>
            <sz val="9"/>
            <color indexed="81"/>
            <rFont val="Tahoma"/>
            <family val="2"/>
          </rPr>
          <t xml:space="preserve">
Complementary doc provided</t>
        </r>
      </text>
    </comment>
    <comment ref="NP529" authorId="0" shapeId="0" xr:uid="{3B197E4A-56F0-4023-9024-3F055DEA69D4}">
      <text>
        <r>
          <rPr>
            <b/>
            <sz val="9"/>
            <color indexed="81"/>
            <rFont val="Tahoma"/>
            <family val="2"/>
          </rPr>
          <t>Cem Dener:</t>
        </r>
        <r>
          <rPr>
            <sz val="9"/>
            <color indexed="81"/>
            <rFont val="Tahoma"/>
            <family val="2"/>
          </rPr>
          <t xml:space="preserve">
Complementary doc provided</t>
        </r>
      </text>
    </comment>
    <comment ref="NZ529" authorId="0" shapeId="0" xr:uid="{EC4EF185-1B24-4428-9921-25ADA8A610D4}">
      <text>
        <r>
          <rPr>
            <b/>
            <sz val="9"/>
            <color indexed="81"/>
            <rFont val="Tahoma"/>
            <family val="2"/>
          </rPr>
          <t>Cem Dener:</t>
        </r>
        <r>
          <rPr>
            <sz val="9"/>
            <color indexed="81"/>
            <rFont val="Tahoma"/>
            <family val="2"/>
          </rPr>
          <t xml:space="preserve">
https://www.ocsc.go.th/wp-content/uploads/2025/02/Thailand-HRD-Plan-Eng-Version.pdf</t>
        </r>
      </text>
    </comment>
    <comment ref="PK529" authorId="0" shapeId="0" xr:uid="{6BCC3EA3-07E4-4C93-A725-1CCB9F16B030}">
      <text>
        <r>
          <rPr>
            <b/>
            <sz val="9"/>
            <color indexed="81"/>
            <rFont val="Tahoma"/>
            <family val="2"/>
          </rPr>
          <t>Cem Dener:</t>
        </r>
        <r>
          <rPr>
            <sz val="9"/>
            <color indexed="81"/>
            <rFont val="Tahoma"/>
            <family val="2"/>
          </rPr>
          <t xml:space="preserve">
Complementary doc provided</t>
        </r>
      </text>
    </comment>
    <comment ref="Q531" authorId="0" shapeId="0" xr:uid="{CFB22BF5-B03E-4E10-9018-1C117F8620B2}">
      <text>
        <r>
          <rPr>
            <b/>
            <sz val="9"/>
            <color indexed="81"/>
            <rFont val="Tahoma"/>
            <family val="2"/>
          </rPr>
          <t>Cem Dener:</t>
        </r>
        <r>
          <rPr>
            <sz val="9"/>
            <color indexed="81"/>
            <rFont val="Tahoma"/>
            <family val="2"/>
          </rPr>
          <t xml:space="preserve">
There seems to be no GEA yet.</t>
        </r>
      </text>
    </comment>
    <comment ref="R531" authorId="0" shapeId="0" xr:uid="{2E3B3A68-8FF0-4E50-AA7A-2343D80D3BF5}">
      <text>
        <r>
          <rPr>
            <b/>
            <sz val="9"/>
            <color indexed="81"/>
            <rFont val="Tahoma"/>
            <family val="2"/>
          </rPr>
          <t>Cem Dener:</t>
        </r>
        <r>
          <rPr>
            <sz val="9"/>
            <color indexed="81"/>
            <rFont val="Tahoma"/>
            <family val="2"/>
          </rPr>
          <t xml:space="preserve">
"Dalan ba futuro" does not appear to be a government enterprose architecture. </t>
        </r>
      </text>
    </comment>
    <comment ref="S531" authorId="0" shapeId="0" xr:uid="{AB238032-DA2D-423C-9A1C-6B210C90A473}">
      <text>
        <r>
          <rPr>
            <b/>
            <sz val="9"/>
            <color indexed="81"/>
            <rFont val="Tahoma"/>
            <family val="2"/>
          </rPr>
          <t>Cem Dener:</t>
        </r>
        <r>
          <rPr>
            <sz val="9"/>
            <color indexed="81"/>
            <rFont val="Tahoma"/>
            <family val="2"/>
          </rPr>
          <t xml:space="preserve">
No GEA URL yet.
“Dalan ba Futuru Timor-Leste” (The road to the future of Timor-Leste) is an Electronic Information System for Planning, Monitoring and Evaluation &gt;
https://dbft.gpm.gov.tl</t>
        </r>
      </text>
    </comment>
    <comment ref="T531" authorId="0" shapeId="0" xr:uid="{4364910E-6598-4A89-9CCF-AF9BABB11865}">
      <text>
        <r>
          <rPr>
            <b/>
            <sz val="9"/>
            <color indexed="81"/>
            <rFont val="Tahoma"/>
            <family val="2"/>
          </rPr>
          <t>Cem Dener:</t>
        </r>
        <r>
          <rPr>
            <sz val="9"/>
            <color indexed="81"/>
            <rFont val="Tahoma"/>
            <family val="2"/>
          </rPr>
          <t xml:space="preserve">
2002 ?</t>
        </r>
      </text>
    </comment>
    <comment ref="U531" authorId="0" shapeId="0" xr:uid="{DB9EEAB3-9968-44D6-A703-8F669B05C04E}">
      <text>
        <r>
          <rPr>
            <b/>
            <sz val="9"/>
            <color indexed="81"/>
            <rFont val="Tahoma"/>
            <family val="2"/>
          </rPr>
          <t>Cem Dener:</t>
        </r>
        <r>
          <rPr>
            <sz val="9"/>
            <color indexed="81"/>
            <rFont val="Tahoma"/>
            <family val="2"/>
          </rPr>
          <t xml:space="preserve">
2 ?</t>
        </r>
      </text>
    </comment>
    <comment ref="V531" authorId="0" shapeId="0" xr:uid="{ECAB3456-3ECA-428E-BD25-EA1C57EC2217}">
      <text>
        <r>
          <rPr>
            <b/>
            <sz val="9"/>
            <color indexed="81"/>
            <rFont val="Tahoma"/>
            <family val="2"/>
          </rPr>
          <t>Cem Dener:</t>
        </r>
        <r>
          <rPr>
            <sz val="9"/>
            <color indexed="81"/>
            <rFont val="Tahoma"/>
            <family val="2"/>
          </rPr>
          <t xml:space="preserve">
1 ?</t>
        </r>
      </text>
    </comment>
    <comment ref="W531" authorId="0" shapeId="0" xr:uid="{94351B77-205D-4108-9162-ED79B28E4C77}">
      <text>
        <r>
          <rPr>
            <b/>
            <sz val="9"/>
            <color indexed="81"/>
            <rFont val="Tahoma"/>
            <family val="2"/>
          </rPr>
          <t>Cem Dener:</t>
        </r>
        <r>
          <rPr>
            <sz val="9"/>
            <color indexed="81"/>
            <rFont val="Tahoma"/>
            <family val="2"/>
          </rPr>
          <t xml:space="preserve">
1 ?</t>
        </r>
      </text>
    </comment>
    <comment ref="X531" authorId="0" shapeId="0" xr:uid="{032119C5-B779-4512-8170-4CC3ED655488}">
      <text>
        <r>
          <rPr>
            <b/>
            <sz val="9"/>
            <color indexed="81"/>
            <rFont val="Tahoma"/>
            <family val="2"/>
          </rPr>
          <t>Cem Dener:</t>
        </r>
        <r>
          <rPr>
            <sz val="9"/>
            <color indexed="81"/>
            <rFont val="Tahoma"/>
            <family val="2"/>
          </rPr>
          <t xml:space="preserve">
1 ?</t>
        </r>
      </text>
    </comment>
    <comment ref="Y531" authorId="0" shapeId="0" xr:uid="{741532BE-CECB-4A98-A698-85ED529C01A6}">
      <text>
        <r>
          <rPr>
            <b/>
            <sz val="9"/>
            <color indexed="81"/>
            <rFont val="Tahoma"/>
            <family val="2"/>
          </rPr>
          <t>Cem Dener:</t>
        </r>
        <r>
          <rPr>
            <sz val="9"/>
            <color indexed="81"/>
            <rFont val="Tahoma"/>
            <family val="2"/>
          </rPr>
          <t xml:space="preserve">
1 ?</t>
        </r>
      </text>
    </comment>
    <comment ref="AA531" authorId="0" shapeId="0" xr:uid="{2528111A-6850-4351-A84B-C0C5F1C705BB}">
      <text>
        <r>
          <rPr>
            <b/>
            <sz val="9"/>
            <color indexed="81"/>
            <rFont val="Tahoma"/>
            <family val="2"/>
          </rPr>
          <t>Cem Dener:</t>
        </r>
        <r>
          <rPr>
            <sz val="9"/>
            <color indexed="81"/>
            <rFont val="Tahoma"/>
            <family val="2"/>
          </rPr>
          <t xml:space="preserve">
Offline ?</t>
        </r>
      </text>
    </comment>
    <comment ref="GB531" authorId="0" shapeId="0" xr:uid="{460D5924-A354-4112-BE1D-2DD4359C5166}">
      <text>
        <r>
          <rPr>
            <b/>
            <sz val="9"/>
            <color indexed="81"/>
            <rFont val="Tahoma"/>
            <family val="2"/>
          </rPr>
          <t>Cem Dener:</t>
        </r>
        <r>
          <rPr>
            <sz val="9"/>
            <color indexed="81"/>
            <rFont val="Tahoma"/>
            <family val="2"/>
          </rPr>
          <t xml:space="preserve">
TIC TIMOR I.P. </t>
        </r>
      </text>
    </comment>
    <comment ref="E534" authorId="0" shapeId="0" xr:uid="{F762BD0F-6D12-494A-B209-5C475D017B96}">
      <text>
        <r>
          <rPr>
            <b/>
            <sz val="9"/>
            <color indexed="81"/>
            <rFont val="Tahoma"/>
            <family val="2"/>
          </rPr>
          <t>Cem Dener:</t>
        </r>
        <r>
          <rPr>
            <sz val="9"/>
            <color indexed="81"/>
            <rFont val="Tahoma"/>
            <family val="2"/>
          </rPr>
          <t xml:space="preserve">
To be determined</t>
        </r>
      </text>
    </comment>
    <comment ref="G534" authorId="0" shapeId="0" xr:uid="{23F7F99C-EB38-40F5-9417-314F16BB9D31}">
      <text>
        <r>
          <rPr>
            <b/>
            <sz val="9"/>
            <color indexed="81"/>
            <rFont val="Tahoma"/>
            <family val="2"/>
          </rPr>
          <t>Cem Dener:</t>
        </r>
        <r>
          <rPr>
            <sz val="9"/>
            <color indexed="81"/>
            <rFont val="Tahoma"/>
            <family val="2"/>
          </rPr>
          <t xml:space="preserve">
2023</t>
        </r>
      </text>
    </comment>
    <comment ref="I534" authorId="0" shapeId="0" xr:uid="{9CD22760-6B21-462B-9757-A4F24E928ACA}">
      <text>
        <r>
          <rPr>
            <b/>
            <sz val="9"/>
            <color indexed="81"/>
            <rFont val="Tahoma"/>
            <family val="2"/>
          </rPr>
          <t>Cem Dener:</t>
        </r>
        <r>
          <rPr>
            <sz val="9"/>
            <color indexed="81"/>
            <rFont val="Tahoma"/>
            <family val="2"/>
          </rPr>
          <t xml:space="preserve">
Togo Digital Agency (ATD)</t>
        </r>
      </text>
    </comment>
    <comment ref="J534" authorId="0" shapeId="0" xr:uid="{603B398E-732D-4A0F-B2F0-EAB3EFEEB69B}">
      <text>
        <r>
          <rPr>
            <b/>
            <sz val="9"/>
            <color indexed="81"/>
            <rFont val="Tahoma"/>
            <family val="2"/>
          </rPr>
          <t>Cem Dener:</t>
        </r>
        <r>
          <rPr>
            <sz val="9"/>
            <color indexed="81"/>
            <rFont val="Tahoma"/>
            <family val="2"/>
          </rPr>
          <t xml:space="preserve">
1</t>
        </r>
      </text>
    </comment>
    <comment ref="CX534" authorId="0" shapeId="0" xr:uid="{D6AD71A0-2380-4A9B-9A4F-75A645EC9296}">
      <text>
        <r>
          <rPr>
            <b/>
            <sz val="9"/>
            <color indexed="81"/>
            <rFont val="Tahoma"/>
            <family val="2"/>
          </rPr>
          <t>Cem Dener:</t>
        </r>
        <r>
          <rPr>
            <sz val="9"/>
            <color indexed="81"/>
            <rFont val="Tahoma"/>
            <family val="2"/>
          </rPr>
          <t xml:space="preserve">
GoT &gt; ADONIX is a business application. It is a software used internally for the management of human resources.</t>
        </r>
      </text>
    </comment>
    <comment ref="DV534" authorId="0" shapeId="0" xr:uid="{5FF1B57B-197C-410B-BE94-6EC6BE9197E1}">
      <text>
        <r>
          <rPr>
            <b/>
            <sz val="9"/>
            <color indexed="81"/>
            <rFont val="Tahoma"/>
            <family val="2"/>
          </rPr>
          <t>Cem Dener:</t>
        </r>
        <r>
          <rPr>
            <sz val="9"/>
            <color indexed="81"/>
            <rFont val="Tahoma"/>
            <family val="2"/>
          </rPr>
          <t xml:space="preserve">
GERONTIC is a pension management system. This is a business application with no associated URL.</t>
        </r>
      </text>
    </comment>
    <comment ref="FW534" authorId="0" shapeId="0" xr:uid="{9ECCCBAB-1E02-419F-950B-D5DC8399606A}">
      <text>
        <r>
          <rPr>
            <b/>
            <sz val="9"/>
            <color indexed="81"/>
            <rFont val="Tahoma"/>
            <family val="2"/>
          </rPr>
          <t>Cem Dener:</t>
        </r>
        <r>
          <rPr>
            <sz val="9"/>
            <color indexed="81"/>
            <rFont val="Tahoma"/>
            <family val="2"/>
          </rPr>
          <t xml:space="preserve">
The disruptive/innovative technologies strategy project is an integral part of the Togo Digital 2025 strategy. Program/axis 8 of this strategy (page 80) is dedicated to "creating an ecosystem of innovation and digital talent" and emphasizes the development of innovative technologies.</t>
        </r>
      </text>
    </comment>
    <comment ref="HK534" authorId="0" shapeId="0" xr:uid="{5209FE7A-ADFD-47C2-AFF5-E00886CEAF05}">
      <text>
        <r>
          <rPr>
            <b/>
            <sz val="9"/>
            <color indexed="81"/>
            <rFont val="Tahoma"/>
            <family val="2"/>
          </rPr>
          <t>Cem Dener:</t>
        </r>
        <r>
          <rPr>
            <sz val="9"/>
            <color indexed="81"/>
            <rFont val="Tahoma"/>
            <family val="2"/>
          </rPr>
          <t xml:space="preserve">
Also:
https://togocom.tg/tmoney/
https://semoa-group.com/semoa-group/
https://appli.tresorpublic.gouv.tg/z-pay
</t>
        </r>
      </text>
    </comment>
    <comment ref="IK534" authorId="0" shapeId="0" xr:uid="{A440FC8D-6572-44D9-8D31-592C6BC9F6A1}">
      <text>
        <r>
          <rPr>
            <b/>
            <sz val="9"/>
            <color indexed="81"/>
            <rFont val="Tahoma"/>
            <family val="2"/>
          </rPr>
          <t>Cem Dener:</t>
        </r>
        <r>
          <rPr>
            <sz val="9"/>
            <color indexed="81"/>
            <rFont val="Tahoma"/>
            <family val="2"/>
          </rPr>
          <t xml:space="preserve">
www.anpetogo.org</t>
        </r>
      </text>
    </comment>
    <comment ref="JG534" authorId="0" shapeId="0" xr:uid="{546C8621-D60B-46D7-B018-B372862F9049}">
      <text>
        <r>
          <rPr>
            <b/>
            <sz val="9"/>
            <color indexed="81"/>
            <rFont val="Tahoma"/>
            <family val="2"/>
          </rPr>
          <t>Cem Dener:</t>
        </r>
        <r>
          <rPr>
            <sz val="9"/>
            <color indexed="81"/>
            <rFont val="Tahoma"/>
            <family val="2"/>
          </rPr>
          <t xml:space="preserve">
URL inaccessible &gt;
https://www.data.gouv.tg  </t>
        </r>
      </text>
    </comment>
    <comment ref="LK534" authorId="0" shapeId="0" xr:uid="{0BC12AE9-EDD9-48BF-AB96-6BC2CE7D7D1E}">
      <text>
        <r>
          <rPr>
            <b/>
            <sz val="9"/>
            <color indexed="81"/>
            <rFont val="Tahoma"/>
            <family val="2"/>
          </rPr>
          <t>Cem Dener:</t>
        </r>
        <r>
          <rPr>
            <sz val="9"/>
            <color indexed="81"/>
            <rFont val="Tahoma"/>
            <family val="2"/>
          </rPr>
          <t xml:space="preserve">
Stratégie Nationale de Développement de la Statistique</t>
        </r>
      </text>
    </comment>
    <comment ref="LP534" authorId="0" shapeId="0" xr:uid="{74C99B32-8755-4E11-812D-4BCD8A395F82}">
      <text>
        <r>
          <rPr>
            <b/>
            <sz val="9"/>
            <color indexed="81"/>
            <rFont val="Tahoma"/>
            <family val="2"/>
          </rPr>
          <t>Cem Dener:</t>
        </r>
        <r>
          <rPr>
            <sz val="9"/>
            <color indexed="81"/>
            <rFont val="Tahoma"/>
            <family val="2"/>
          </rPr>
          <t xml:space="preserve">
https://cio-mag.com/togo-digital-2025-pour-une-transformation-digitale-perenne/</t>
        </r>
      </text>
    </comment>
    <comment ref="NZ534" authorId="0" shapeId="0" xr:uid="{DCA23206-6EA1-43B7-B39B-38605E1694DD}">
      <text>
        <r>
          <rPr>
            <b/>
            <sz val="9"/>
            <color indexed="81"/>
            <rFont val="Tahoma"/>
            <family val="2"/>
          </rPr>
          <t>Cem Dener:</t>
        </r>
        <r>
          <rPr>
            <sz val="9"/>
            <color indexed="81"/>
            <rFont val="Tahoma"/>
            <family val="2"/>
          </rPr>
          <t xml:space="preserve">
Also:
https://univ-kara.tg/universite/facultes-instituts/fast-faculte-des-sciences-et-techniques/
https://www.iai-togo.tg/#formation</t>
        </r>
      </text>
    </comment>
    <comment ref="BI537" authorId="2" shapeId="0" xr:uid="{CC958D81-A761-4FC5-86DE-36E42687BEAE}">
      <text>
        <r>
          <rPr>
            <b/>
            <sz val="9"/>
            <color indexed="81"/>
            <rFont val="Tahoma"/>
            <family val="2"/>
          </rPr>
          <t>Gustavo Alonso Zanabria Gainza:</t>
        </r>
        <r>
          <rPr>
            <sz val="9"/>
            <color indexed="81"/>
            <rFont val="Tahoma"/>
            <family val="2"/>
          </rPr>
          <t xml:space="preserve">
Source: http://www.finance.gov.to/joinmof</t>
        </r>
      </text>
    </comment>
    <comment ref="GM537" authorId="2" shapeId="0" xr:uid="{0FE6BA73-11F8-45B1-9E46-53ABCFA1E3EF}">
      <text>
        <r>
          <rPr>
            <b/>
            <sz val="9"/>
            <color indexed="81"/>
            <rFont val="Tahoma"/>
            <family val="2"/>
          </rPr>
          <t>Gustavo Alonso Zanabria Gainza:</t>
        </r>
        <r>
          <rPr>
            <sz val="9"/>
            <color indexed="81"/>
            <rFont val="Tahoma"/>
            <family val="2"/>
          </rPr>
          <t xml:space="preserve">
Source: https://www.businessregistries.gov.to/</t>
        </r>
      </text>
    </comment>
    <comment ref="LQ537" authorId="2" shapeId="0" xr:uid="{6FEC9422-12B1-4D96-8399-ACF1AD32EA83}">
      <text>
        <r>
          <rPr>
            <b/>
            <sz val="9"/>
            <color indexed="81"/>
            <rFont val="Tahoma"/>
            <family val="2"/>
          </rPr>
          <t>Gustavo Alonso Zanabria Gainza:</t>
        </r>
        <r>
          <rPr>
            <sz val="9"/>
            <color indexed="81"/>
            <rFont val="Tahoma"/>
            <family val="2"/>
          </rPr>
          <t xml:space="preserve">
There is a digital government strategy framework focused on public sector. It was included in I-36
 </t>
        </r>
      </text>
    </comment>
    <comment ref="F538" authorId="0" shapeId="0" xr:uid="{94972D77-DA67-45A4-9444-7CADE065C83F}">
      <text>
        <r>
          <rPr>
            <b/>
            <sz val="9"/>
            <color indexed="81"/>
            <rFont val="Tahoma"/>
            <family val="2"/>
          </rPr>
          <t>Cem Dener:</t>
        </r>
        <r>
          <rPr>
            <sz val="9"/>
            <color indexed="81"/>
            <rFont val="Tahoma"/>
            <family val="2"/>
          </rPr>
          <t xml:space="preserve">
https://cloud.gov.to/login</t>
        </r>
      </text>
    </comment>
    <comment ref="IW538" authorId="0" shapeId="0" xr:uid="{6D73563B-6A44-41B7-A3FF-5276CF839226}">
      <text>
        <r>
          <rPr>
            <b/>
            <sz val="9"/>
            <color indexed="81"/>
            <rFont val="Tahoma"/>
            <family val="2"/>
          </rPr>
          <t>Cem Dener:</t>
        </r>
        <r>
          <rPr>
            <sz val="9"/>
            <color indexed="81"/>
            <rFont val="Tahoma"/>
            <family val="2"/>
          </rPr>
          <t xml:space="preserve">
https://www.biometricupdate.com/202506/tonga-launches-tongapass-digital-id-and-government-portal#:~:text=Jun%202%2C%202025%2C%206:,Bank%20and%20various%20technology%20partners.</t>
        </r>
      </text>
    </comment>
    <comment ref="BN540" authorId="0" shapeId="0" xr:uid="{4674E728-7401-4639-A4A0-8BC6C9B171CB}">
      <text>
        <r>
          <rPr>
            <b/>
            <sz val="9"/>
            <color indexed="81"/>
            <rFont val="Tahoma"/>
            <family val="2"/>
          </rPr>
          <t>Cem Dener:</t>
        </r>
        <r>
          <rPr>
            <sz val="9"/>
            <color indexed="81"/>
            <rFont val="Tahoma"/>
            <family val="2"/>
          </rPr>
          <t xml:space="preserve">
The implementation of TSA is in progress. The Treasury is currently mobilizing resources and systems to implement the TSA.  </t>
        </r>
      </text>
    </comment>
    <comment ref="CZ540" authorId="0" shapeId="0" xr:uid="{5205EA44-3138-42AE-A742-C775117529DD}">
      <text>
        <r>
          <rPr>
            <b/>
            <sz val="9"/>
            <color indexed="81"/>
            <rFont val="Tahoma"/>
            <family val="2"/>
          </rPr>
          <t>Cem Dener:</t>
        </r>
        <r>
          <rPr>
            <sz val="9"/>
            <color indexed="81"/>
            <rFont val="Tahoma"/>
            <family val="2"/>
          </rPr>
          <t xml:space="preserve">
PeopleSoft 9.2 ERP</t>
        </r>
      </text>
    </comment>
    <comment ref="DD540" authorId="0" shapeId="0" xr:uid="{2BB8F61E-E511-4B07-BB91-9F12E6ECAA42}">
      <text>
        <r>
          <rPr>
            <b/>
            <sz val="9"/>
            <color indexed="81"/>
            <rFont val="Tahoma"/>
            <family val="2"/>
          </rPr>
          <t>Cem Dener:</t>
        </r>
        <r>
          <rPr>
            <sz val="9"/>
            <color indexed="81"/>
            <rFont val="Tahoma"/>
            <family val="2"/>
          </rPr>
          <t xml:space="preserve">
NIS Number used as secondary identifier</t>
        </r>
      </text>
    </comment>
    <comment ref="DL540" authorId="0" shapeId="0" xr:uid="{D955404A-4885-405A-A0DB-7F363913E097}">
      <text>
        <r>
          <rPr>
            <b/>
            <sz val="9"/>
            <color indexed="81"/>
            <rFont val="Tahoma"/>
            <family val="2"/>
          </rPr>
          <t>Cem Dener:</t>
        </r>
        <r>
          <rPr>
            <sz val="9"/>
            <color indexed="81"/>
            <rFont val="Tahoma"/>
            <family val="2"/>
          </rPr>
          <t xml:space="preserve">
PeopleSoft 9.2 ERP</t>
        </r>
      </text>
    </comment>
    <comment ref="DM540" authorId="0" shapeId="0" xr:uid="{E6BDA8DC-B365-46DB-8C33-6AA6F04BCB7B}">
      <text>
        <r>
          <rPr>
            <b/>
            <sz val="9"/>
            <color indexed="81"/>
            <rFont val="Tahoma"/>
            <family val="2"/>
          </rPr>
          <t>Cem Dener:</t>
        </r>
        <r>
          <rPr>
            <sz val="9"/>
            <color indexed="81"/>
            <rFont val="Tahoma"/>
            <family val="2"/>
          </rPr>
          <t xml:space="preserve">
ERP Application (Oracle /Peoplefoft) residing on an ORACLE RDBMS. Networking access via a wide area network ( Both Govnet and a wireless AERIN system ). </t>
        </r>
      </text>
    </comment>
    <comment ref="DV540" authorId="0" shapeId="0" xr:uid="{65EBCBDB-3DA8-4194-AF3B-120C9D49F05B}">
      <text>
        <r>
          <rPr>
            <b/>
            <sz val="9"/>
            <color indexed="81"/>
            <rFont val="Tahoma"/>
            <family val="2"/>
          </rPr>
          <t>Cem Dener:</t>
        </r>
        <r>
          <rPr>
            <sz val="9"/>
            <color indexed="81"/>
            <rFont val="Tahoma"/>
            <family val="2"/>
          </rPr>
          <t xml:space="preserve">
https://repositorio.cepal.org/bitstream/handle/11362/4039/1/S1201017_en.pdf</t>
        </r>
      </text>
    </comment>
    <comment ref="EC540" authorId="0" shapeId="0" xr:uid="{ECB0E30E-4078-4928-8A6A-A85789F24A16}">
      <text>
        <r>
          <rPr>
            <b/>
            <sz val="9"/>
            <color indexed="81"/>
            <rFont val="Tahoma"/>
            <family val="2"/>
          </rPr>
          <t>Cem Dener:</t>
        </r>
        <r>
          <rPr>
            <sz val="9"/>
            <color indexed="81"/>
            <rFont val="Tahoma"/>
            <family val="2"/>
          </rPr>
          <t xml:space="preserve">
Unknown</t>
        </r>
      </text>
    </comment>
    <comment ref="GI540" authorId="0" shapeId="0" xr:uid="{5BD1116A-0321-47DE-99EE-94C4A59BA511}">
      <text>
        <r>
          <rPr>
            <b/>
            <sz val="9"/>
            <color indexed="81"/>
            <rFont val="Tahoma"/>
            <family val="2"/>
          </rPr>
          <t>Cem Dener:</t>
        </r>
        <r>
          <rPr>
            <sz val="9"/>
            <color indexed="81"/>
            <rFont val="Tahoma"/>
            <family val="2"/>
          </rPr>
          <t xml:space="preserve">
Multiple service portals of MDAs.
URL inaccessible &gt;
http://www.ttconnect.gov.tt/ </t>
        </r>
      </text>
    </comment>
    <comment ref="HK540" authorId="0" shapeId="0" xr:uid="{1623EC58-6497-4023-940A-A13483BF39B0}">
      <text>
        <r>
          <rPr>
            <b/>
            <sz val="9"/>
            <color indexed="81"/>
            <rFont val="Tahoma"/>
            <family val="2"/>
          </rPr>
          <t>Cem Dener:</t>
        </r>
        <r>
          <rPr>
            <sz val="9"/>
            <color indexed="81"/>
            <rFont val="Tahoma"/>
            <family val="2"/>
          </rPr>
          <t xml:space="preserve">
ONLINE SERVICES – Ministry of the AGLA</t>
        </r>
      </text>
    </comment>
    <comment ref="HM540" authorId="0" shapeId="0" xr:uid="{62F5AEC6-38B3-4EE4-8D8E-53C9BB43454D}">
      <text>
        <r>
          <rPr>
            <b/>
            <sz val="9"/>
            <color indexed="81"/>
            <rFont val="Tahoma"/>
            <family val="2"/>
          </rPr>
          <t>Cem Dener:</t>
        </r>
        <r>
          <rPr>
            <sz val="9"/>
            <color indexed="81"/>
            <rFont val="Tahoma"/>
            <family val="2"/>
          </rPr>
          <t xml:space="preserve">
GovPayTT supports Credit Cards and Debit Cards only. No BT.</t>
        </r>
      </text>
    </comment>
    <comment ref="JY540" authorId="0" shapeId="0" xr:uid="{832F5C27-96A2-49F0-AD51-439084AF0B8A}">
      <text>
        <r>
          <rPr>
            <b/>
            <sz val="9"/>
            <color indexed="81"/>
            <rFont val="Tahoma"/>
            <family val="2"/>
          </rPr>
          <t>Cem Dener:</t>
        </r>
        <r>
          <rPr>
            <sz val="9"/>
            <color indexed="81"/>
            <rFont val="Tahoma"/>
            <family val="2"/>
          </rPr>
          <t xml:space="preserve">
URL inaccessible</t>
        </r>
      </text>
    </comment>
    <comment ref="KF540" authorId="0" shapeId="0" xr:uid="{54C0280E-519A-44E9-85A8-CA7769B15898}">
      <text>
        <r>
          <rPr>
            <b/>
            <sz val="9"/>
            <color indexed="81"/>
            <rFont val="Tahoma"/>
            <family val="2"/>
          </rPr>
          <t>Cem Dener:</t>
        </r>
        <r>
          <rPr>
            <sz val="9"/>
            <color indexed="81"/>
            <rFont val="Tahoma"/>
            <family val="2"/>
          </rPr>
          <t xml:space="preserve">
Yes. Through agencies such as iGovTT through its ttconnect unit at www.ttconnect.gov.tt, the Telecommunications Authority of Trinidad and Tobago at www.tatt.org.tt and other government Ministries such as the Office of the Prime Minister at www.opm.gov.tt and www.moc.gov.tt</t>
        </r>
      </text>
    </comment>
    <comment ref="LQ540" authorId="0" shapeId="0" xr:uid="{2041ED02-C200-4F4B-ADBF-A597311A0C72}">
      <text>
        <r>
          <rPr>
            <b/>
            <sz val="9"/>
            <color indexed="81"/>
            <rFont val="Tahoma"/>
            <family val="2"/>
          </rPr>
          <t>Cem Dener:</t>
        </r>
        <r>
          <rPr>
            <sz val="9"/>
            <color indexed="81"/>
            <rFont val="Tahoma"/>
            <family val="2"/>
          </rPr>
          <t xml:space="preserve">
National ICT Plan for 2018-2022</t>
        </r>
      </text>
    </comment>
    <comment ref="LV540" authorId="0" shapeId="0" xr:uid="{DCC0A259-C7A5-4100-A43B-5A759A3B650A}">
      <text>
        <r>
          <rPr>
            <b/>
            <sz val="9"/>
            <color indexed="81"/>
            <rFont val="Tahoma"/>
            <family val="2"/>
          </rPr>
          <t>Cem Dener:</t>
        </r>
        <r>
          <rPr>
            <sz val="9"/>
            <color indexed="81"/>
            <rFont val="Tahoma"/>
            <family val="2"/>
          </rPr>
          <t xml:space="preserve">
ICT Blueprint</t>
        </r>
      </text>
    </comment>
    <comment ref="NI540" authorId="0" shapeId="0" xr:uid="{F80CB3B6-D4F8-4A50-83D9-E06691F26D8F}">
      <text>
        <r>
          <rPr>
            <b/>
            <sz val="9"/>
            <color indexed="81"/>
            <rFont val="Tahoma"/>
            <family val="2"/>
          </rPr>
          <t>Cem Dener:</t>
        </r>
        <r>
          <rPr>
            <sz val="9"/>
            <color indexed="81"/>
            <rFont val="Tahoma"/>
            <family val="2"/>
          </rPr>
          <t xml:space="preserve">
URL inaccessible &gt;
http://www.ttparliament.org/legislations/a2011-06.pdf </t>
        </r>
      </text>
    </comment>
    <comment ref="PB540" authorId="0" shapeId="0" xr:uid="{73FC27FE-24A1-441A-B318-A0180BFCCDA3}">
      <text>
        <r>
          <rPr>
            <b/>
            <sz val="9"/>
            <color indexed="81"/>
            <rFont val="Tahoma"/>
            <family val="2"/>
          </rPr>
          <t>Cem Dener:</t>
        </r>
        <r>
          <rPr>
            <sz val="9"/>
            <color indexed="81"/>
            <rFont val="Tahoma"/>
            <family val="2"/>
          </rPr>
          <t xml:space="preserve">
The GoRTT declared its position on investments into ICT sector start-ups in its Budget Statement 2021.
Additionally, through the Caribbean Industrial Research Institute (CARIRI https://www.cariri.com/), under the remit of the Ministry of Planning and Development, there’s the operation of a business incubator, technology incubator and ICT Center (TEKMANIA) which all facilitate investments into SMEs generally as well as specific to the innovation in the ICT Sector. 
Furthermore, under the auspices of InvestTT, the National Investment Promotion Agency (IPA) aligned to the Ministry of Trade and Industry (MTI) and which focuses on the country’s key non-energy sectors, developed the Tamana Technology Park and names the ICT sector as one of its targeted sectors to provide the resources needed to grow businesses successfully.</t>
        </r>
      </text>
    </comment>
    <comment ref="PG540" authorId="0" shapeId="0" xr:uid="{11091C59-DF69-400B-BA53-FD8D57628226}">
      <text>
        <r>
          <rPr>
            <b/>
            <sz val="9"/>
            <color indexed="81"/>
            <rFont val="Tahoma"/>
            <family val="2"/>
          </rPr>
          <t>Cem Dener:</t>
        </r>
        <r>
          <rPr>
            <sz val="9"/>
            <color indexed="81"/>
            <rFont val="Tahoma"/>
            <family val="2"/>
          </rPr>
          <t xml:space="preserve">
Examples of PPPs provided by the National ICT Company Limited (iGovTT):
 Local cloud providers for Infrastructure as a Service and Backup as a Service; Telecommunications Services of Trinidad and Tobago Limited (TSTT), Fujitsu and Cable &amp; Wireless;
 Volume licensing for desktops, servers and collaboration/productivity tools: Microsoft Corporation;
 Collaboration platforms, Infrastructure elements (domain servers, internet etc: Government Area Wide Network (GovNeTT) in partnership with Fujitsu);
 Government e-payment Service (GovPayTT) in partnership with local banks and First Atlantic Commerce;
 EmployTT and eAppointment: Solution as a Service enabled/provisioned through the scalable cloud platforms of Fujitsu</t>
        </r>
      </text>
    </comment>
    <comment ref="CW541" authorId="0" shapeId="0" xr:uid="{B6753770-013A-4FAB-B178-7F6521E9BB06}">
      <text>
        <r>
          <rPr>
            <b/>
            <sz val="9"/>
            <color indexed="81"/>
            <rFont val="Tahoma"/>
            <family val="2"/>
          </rPr>
          <t>Cem Dener:</t>
        </r>
        <r>
          <rPr>
            <sz val="9"/>
            <color indexed="81"/>
            <rFont val="Tahoma"/>
            <family val="2"/>
          </rPr>
          <t xml:space="preserve">
Existing Peoplesoft HCM 9.2 will be upgraded to Oracle Fusion Human Capital Management System. </t>
        </r>
      </text>
    </comment>
    <comment ref="DI541" authorId="0" shapeId="0" xr:uid="{849B2002-489B-47C3-834B-837DD470AC7D}">
      <text>
        <r>
          <rPr>
            <b/>
            <sz val="9"/>
            <color indexed="81"/>
            <rFont val="Tahoma"/>
            <family val="2"/>
          </rPr>
          <t>Cem Dener:</t>
        </r>
        <r>
          <rPr>
            <sz val="9"/>
            <color indexed="81"/>
            <rFont val="Tahoma"/>
            <family val="2"/>
          </rPr>
          <t xml:space="preserve">
Existing Peoplesoft HCM 9.2 will be upgraded to Oracle Fusion Human Capital Management System. </t>
        </r>
      </text>
    </comment>
    <comment ref="HK541" authorId="0" shapeId="0" xr:uid="{39856950-531F-413F-8CC5-B27F4C5A73C2}">
      <text>
        <r>
          <rPr>
            <b/>
            <sz val="9"/>
            <color indexed="81"/>
            <rFont val="Tahoma"/>
            <family val="2"/>
          </rPr>
          <t>Cem Dener:</t>
        </r>
        <r>
          <rPr>
            <sz val="9"/>
            <color indexed="81"/>
            <rFont val="Tahoma"/>
            <family val="2"/>
          </rPr>
          <t xml:space="preserve">
https://newsday.co.tt/2025/08/15/government-rolling-out-new-national-payment-service/</t>
        </r>
      </text>
    </comment>
    <comment ref="R543" authorId="0" shapeId="0" xr:uid="{C4EA3DC7-E65D-4A5F-9754-4EA38C70908D}">
      <text>
        <r>
          <rPr>
            <b/>
            <sz val="9"/>
            <color indexed="81"/>
            <rFont val="Tahoma"/>
            <family val="2"/>
          </rPr>
          <t>Cem Dener:</t>
        </r>
        <r>
          <rPr>
            <sz val="9"/>
            <color indexed="81"/>
            <rFont val="Tahoma"/>
            <family val="2"/>
          </rPr>
          <t xml:space="preserve">
ERP de l’état</t>
        </r>
      </text>
    </comment>
    <comment ref="S543" authorId="0" shapeId="0" xr:uid="{DD9BC3D0-FB62-447C-8280-3249694B8A06}">
      <text>
        <r>
          <rPr>
            <b/>
            <sz val="9"/>
            <color indexed="81"/>
            <rFont val="Tahoma"/>
            <family val="2"/>
          </rPr>
          <t>Cem Dener:</t>
        </r>
        <r>
          <rPr>
            <sz val="9"/>
            <color indexed="81"/>
            <rFont val="Tahoma"/>
            <family val="2"/>
          </rPr>
          <t xml:space="preserve">
https://www.mtc.gov.tn/index.php?id=131</t>
        </r>
      </text>
    </comment>
    <comment ref="DS543" authorId="0" shapeId="0" xr:uid="{471EC435-9434-4645-965E-1EE0AA31CDEC}">
      <text>
        <r>
          <rPr>
            <b/>
            <sz val="9"/>
            <color indexed="81"/>
            <rFont val="Tahoma"/>
            <family val="2"/>
          </rPr>
          <t>Cem Dener:</t>
        </r>
        <r>
          <rPr>
            <sz val="9"/>
            <color indexed="81"/>
            <rFont val="Tahoma"/>
            <family val="2"/>
          </rPr>
          <t xml:space="preserve">
http://www.cnrps.nat 
https://www.cnss.tn</t>
        </r>
      </text>
    </comment>
    <comment ref="EI543" authorId="0" shapeId="0" xr:uid="{682AE31C-8B63-4071-AD07-6D2901728CA3}">
      <text>
        <r>
          <rPr>
            <b/>
            <sz val="9"/>
            <color indexed="81"/>
            <rFont val="Tahoma"/>
            <family val="2"/>
          </rPr>
          <t>Cem Dener:</t>
        </r>
        <r>
          <rPr>
            <sz val="9"/>
            <color indexed="81"/>
            <rFont val="Tahoma"/>
            <family val="2"/>
          </rPr>
          <t xml:space="preserve">
www.cnrps.tn</t>
        </r>
      </text>
    </comment>
    <comment ref="IB543" authorId="0" shapeId="0" xr:uid="{C510626E-FDEA-41AE-80B1-5A838C96814C}">
      <text>
        <r>
          <rPr>
            <b/>
            <sz val="9"/>
            <color indexed="81"/>
            <rFont val="Tahoma"/>
            <family val="2"/>
          </rPr>
          <t>Cem Dener:</t>
        </r>
        <r>
          <rPr>
            <sz val="9"/>
            <color indexed="81"/>
            <rFont val="Tahoma"/>
            <family val="2"/>
          </rPr>
          <t xml:space="preserve">
CNAM : https://www.cnam.nat.tn/index.jsp
CNSS : https://www.cnss.tn/fr/
CNRPS : www.cnrps.nat.tn</t>
        </r>
      </text>
    </comment>
    <comment ref="JO543" authorId="0" shapeId="0" xr:uid="{50C736AF-8E0C-4FF2-BA79-DBA49E1EA585}">
      <text>
        <r>
          <rPr>
            <b/>
            <sz val="9"/>
            <color indexed="81"/>
            <rFont val="Tahoma"/>
            <family val="2"/>
          </rPr>
          <t>Cem Dener:</t>
        </r>
        <r>
          <rPr>
            <sz val="9"/>
            <color indexed="81"/>
            <rFont val="Tahoma"/>
            <family val="2"/>
          </rPr>
          <t xml:space="preserve">
e-participation.tn</t>
        </r>
      </text>
    </comment>
    <comment ref="KZ543" authorId="0" shapeId="0" xr:uid="{0010D61E-9E65-4912-9509-D3EF3CA50C69}">
      <text>
        <r>
          <rPr>
            <b/>
            <sz val="9"/>
            <color indexed="81"/>
            <rFont val="Tahoma"/>
            <family val="2"/>
          </rPr>
          <t>Cem Dener:</t>
        </r>
        <r>
          <rPr>
            <sz val="9"/>
            <color indexed="81"/>
            <rFont val="Tahoma"/>
            <family val="2"/>
          </rPr>
          <t xml:space="preserve">
Ministry of Finance</t>
        </r>
      </text>
    </comment>
    <comment ref="NU543" authorId="0" shapeId="0" xr:uid="{A8671D41-6BAC-4DEF-830D-EF159E004C43}">
      <text>
        <r>
          <rPr>
            <b/>
            <sz val="9"/>
            <color indexed="81"/>
            <rFont val="Tahoma"/>
            <family val="2"/>
          </rPr>
          <t>Cem Dener:</t>
        </r>
        <r>
          <rPr>
            <sz val="9"/>
            <color indexed="81"/>
            <rFont val="Tahoma"/>
            <family val="2"/>
          </rPr>
          <t xml:space="preserve">
Not yet published</t>
        </r>
      </text>
    </comment>
    <comment ref="NZ543" authorId="0" shapeId="0" xr:uid="{921F49FD-1192-45AD-B38D-21077D3A6067}">
      <text>
        <r>
          <rPr>
            <b/>
            <sz val="9"/>
            <color indexed="81"/>
            <rFont val="Tahoma"/>
            <family val="2"/>
          </rPr>
          <t>Cem Dener:</t>
        </r>
        <r>
          <rPr>
            <sz val="9"/>
            <color indexed="81"/>
            <rFont val="Tahoma"/>
            <family val="2"/>
          </rPr>
          <t xml:space="preserve">
Not yet published</t>
        </r>
      </text>
    </comment>
    <comment ref="S544" authorId="0" shapeId="0" xr:uid="{D948DBDA-B999-48A1-AC2E-053F00608F7B}">
      <text>
        <r>
          <rPr>
            <b/>
            <sz val="9"/>
            <color indexed="81"/>
            <rFont val="Tahoma"/>
            <family val="2"/>
          </rPr>
          <t>Cem Dener:</t>
        </r>
        <r>
          <rPr>
            <sz val="9"/>
            <color indexed="81"/>
            <rFont val="Tahoma"/>
            <family val="2"/>
          </rPr>
          <t xml:space="preserve">
Complementary doc submitted</t>
        </r>
      </text>
    </comment>
    <comment ref="AD544" authorId="0" shapeId="0" xr:uid="{034E26B4-BA5A-4CE1-993D-31F0403BE051}">
      <text>
        <r>
          <rPr>
            <b/>
            <sz val="9"/>
            <color indexed="81"/>
            <rFont val="Tahoma"/>
            <family val="2"/>
          </rPr>
          <t>Cem Dener:</t>
        </r>
        <r>
          <rPr>
            <sz val="9"/>
            <color indexed="81"/>
            <rFont val="Tahoma"/>
            <family val="2"/>
          </rPr>
          <t xml:space="preserve">
https://www.mtc.gov.tn/index.php?id=131 </t>
        </r>
      </text>
    </comment>
    <comment ref="OS544" authorId="0" shapeId="0" xr:uid="{A1827EE1-397E-4E11-B8B5-8AF8760A9AA0}">
      <text>
        <r>
          <rPr>
            <b/>
            <sz val="9"/>
            <color indexed="81"/>
            <rFont val="Tahoma"/>
            <family val="2"/>
          </rPr>
          <t>Cem Dener:</t>
        </r>
        <r>
          <rPr>
            <sz val="9"/>
            <color indexed="81"/>
            <rFont val="Tahoma"/>
            <family val="2"/>
          </rPr>
          <t xml:space="preserve">
https://9anoun.tn/fr/kb/jorts/jort-2022-052-51990/decret-presidentiel-ndeg-2022-455-du-6-mai-2022-portant-creation-d-une-unite-de-gestion-par-objectifs-au-ministere-de-l-industrie-des-mines-et-de-lenergie-pour-la-realisation-du-pr-b60ee212a4160a6c617af4a28b5dd5aa</t>
        </r>
      </text>
    </comment>
    <comment ref="F546" authorId="0" shapeId="0" xr:uid="{C6A9A4C9-1884-4A4E-B9D6-929E9149A02F}">
      <text>
        <r>
          <rPr>
            <b/>
            <sz val="9"/>
            <color indexed="81"/>
            <rFont val="Tahoma"/>
            <family val="2"/>
          </rPr>
          <t>Cem Dener:</t>
        </r>
        <r>
          <rPr>
            <sz val="9"/>
            <color indexed="81"/>
            <rFont val="Tahoma"/>
            <family val="2"/>
          </rPr>
          <t xml:space="preserve">
https://bulutkbs.gov.tr/</t>
        </r>
      </text>
    </comment>
    <comment ref="K546" authorId="0" shapeId="0" xr:uid="{1663D3FC-D297-45F7-B0E8-2E51B0289463}">
      <text>
        <r>
          <rPr>
            <b/>
            <sz val="9"/>
            <color indexed="81"/>
            <rFont val="Tahoma"/>
            <family val="2"/>
          </rPr>
          <t>Cem Dener:</t>
        </r>
        <r>
          <rPr>
            <sz val="9"/>
            <color indexed="81"/>
            <rFont val="Tahoma"/>
            <family val="2"/>
          </rPr>
          <t xml:space="preserve">
According to the Information and Communication Security Guide of Digital Transformation Office, it is forbidden critical data to be transferred abroad.</t>
        </r>
      </text>
    </comment>
    <comment ref="R546" authorId="0" shapeId="0" xr:uid="{38A75F0D-680D-4729-8925-F3CDADB5A52B}">
      <text>
        <r>
          <rPr>
            <b/>
            <sz val="9"/>
            <color indexed="81"/>
            <rFont val="Tahoma"/>
            <family val="2"/>
          </rPr>
          <t>Cem Dener:</t>
        </r>
        <r>
          <rPr>
            <sz val="9"/>
            <color indexed="81"/>
            <rFont val="Tahoma"/>
            <family val="2"/>
          </rPr>
          <t xml:space="preserve">
Government Enterprise Architecture preparation studies started recently. EA standards and country best practices, are being examined in order to determine a Government Enterprise Architecture Framework for Türkiye.</t>
        </r>
      </text>
    </comment>
    <comment ref="AD546" authorId="0" shapeId="0" xr:uid="{89D48454-D941-4B50-B102-D866B9AB96B9}">
      <text>
        <r>
          <rPr>
            <b/>
            <sz val="9"/>
            <color indexed="81"/>
            <rFont val="Tahoma"/>
            <family val="2"/>
          </rPr>
          <t>Cem Dener:</t>
        </r>
        <r>
          <rPr>
            <sz val="9"/>
            <color indexed="81"/>
            <rFont val="Tahoma"/>
            <family val="2"/>
          </rPr>
          <t xml:space="preserve">
http://www.bilgitoplumu.gov.tr/wp-content/uploads/2014/04/Birlikte_Calisabilirlik_Esaslari_Rehberi_2.1.pdf : "Interoperability Principles Guide" takes European Interoperability Framework for European Public Services into reference and includes interoperability principles and policy statements, technical standards on specified subjects and foreseen supportive studies for upcoming periods.</t>
        </r>
      </text>
    </comment>
    <comment ref="AV546" authorId="0" shapeId="0" xr:uid="{BF7A2369-CDD5-4F0B-9F1A-45EEB67D69CB}">
      <text>
        <r>
          <rPr>
            <b/>
            <sz val="9"/>
            <color indexed="81"/>
            <rFont val="Tahoma"/>
            <family val="2"/>
          </rPr>
          <t>Cem Dener:</t>
        </r>
        <r>
          <rPr>
            <sz val="9"/>
            <color indexed="81"/>
            <rFont val="Tahoma"/>
            <family val="2"/>
          </rPr>
          <t xml:space="preserve">
Statistics are given on e-Devlet web site</t>
        </r>
      </text>
    </comment>
    <comment ref="AY546" authorId="0" shapeId="0" xr:uid="{F4BE61C5-C222-4F2B-B550-EE4644518213}">
      <text>
        <r>
          <rPr>
            <b/>
            <sz val="9"/>
            <color indexed="81"/>
            <rFont val="Tahoma"/>
            <family val="2"/>
          </rPr>
          <t>Cem Dener:</t>
        </r>
        <r>
          <rPr>
            <sz val="9"/>
            <color indexed="81"/>
            <rFont val="Tahoma"/>
            <family val="2"/>
          </rPr>
          <t xml:space="preserve">
https://www.hmb.gov.tr/ </t>
        </r>
      </text>
    </comment>
    <comment ref="BQ546" authorId="0" shapeId="0" xr:uid="{21A89F25-BC1F-489A-BFBE-468377DB10F0}">
      <text>
        <r>
          <rPr>
            <b/>
            <sz val="9"/>
            <color indexed="81"/>
            <rFont val="Tahoma"/>
            <family val="2"/>
          </rPr>
          <t>Cem Dener:</t>
        </r>
        <r>
          <rPr>
            <sz val="9"/>
            <color indexed="81"/>
            <rFont val="Tahoma"/>
            <family val="2"/>
          </rPr>
          <t xml:space="preserve">
4749 sayılı Kamu Finansmanı ve Borç Yönetiminin Düzenlenmesi Hakkında Kanun:  https://mevzuat.gov.tr/mevzuat?MevzuatNo=4749&amp;MevzuatTur=1&amp;MevzuatTertip=5  Tek Hazine Kurumlar Hesabı Uygulamasına İlişkin Yönetmelik:  https://mevzuat.gov.tr/mevzuat?MevzuatNo=24785&amp;MevzuatTur=7&amp;MevzuatTertip=5  Tek Hazine Kurumlar Hesabı Kapsamına Alınacak Kamu İdareleri ve Hesapların Belirlenmesi Hakkında Karar (17 Sayılı CBK):  https://www.mevzuat.gov.tr/MevzuatMetin/20.5.17.pdf  Genel Bütçe Kapsamındaki Kamu İdarelerinin Ödeme ve Tahsilat İşlemlerinin Elektronik Ortamda Gerçekleştirilmesine İlişkin Usul ve Esaslar:  https://mevzuat.gov.tr/mevzuat?MevzuatNo=15060&amp;MevzuatTur=7&amp;MevzuatTertip=5</t>
        </r>
      </text>
    </comment>
    <comment ref="CC546" authorId="0" shapeId="0" xr:uid="{748FCB6B-1FB1-4323-A145-3387F562F839}">
      <text>
        <r>
          <rPr>
            <b/>
            <sz val="9"/>
            <color indexed="81"/>
            <rFont val="Tahoma"/>
            <family val="2"/>
          </rPr>
          <t>Cem Dener:</t>
        </r>
        <r>
          <rPr>
            <sz val="9"/>
            <color indexed="81"/>
            <rFont val="Tahoma"/>
            <family val="2"/>
          </rPr>
          <t xml:space="preserve">
Internal portal:
Keys.ggm.bim</t>
        </r>
      </text>
    </comment>
    <comment ref="CK546" authorId="0" shapeId="0" xr:uid="{F87144D2-A402-4C4F-AF1D-1FF539592D0B}">
      <text>
        <r>
          <rPr>
            <b/>
            <sz val="9"/>
            <color indexed="81"/>
            <rFont val="Tahoma"/>
            <family val="2"/>
          </rPr>
          <t>Cem Dener:</t>
        </r>
        <r>
          <rPr>
            <sz val="9"/>
            <color indexed="81"/>
            <rFont val="Tahoma"/>
            <family val="2"/>
          </rPr>
          <t xml:space="preserve">
In 1993, Customs was separated from the Ministry of Finance and was structured as a separate Undersecretariat of the Prime Ministry under the name of the Undersecretariat of Customs. Following the structural changes made in 2011 and 2018, the customs administration is maintained under the Ministry of Commerce.</t>
        </r>
      </text>
    </comment>
    <comment ref="CN546" authorId="0" shapeId="0" xr:uid="{F87FFFA8-E96A-488E-9F93-4AA016FC5982}">
      <text>
        <r>
          <rPr>
            <b/>
            <sz val="9"/>
            <color indexed="81"/>
            <rFont val="Tahoma"/>
            <family val="2"/>
          </rPr>
          <t>Cem Dener:</t>
        </r>
        <r>
          <rPr>
            <sz val="9"/>
            <color indexed="81"/>
            <rFont val="Tahoma"/>
            <family val="2"/>
          </rPr>
          <t xml:space="preserve">
http://bilgev2.gtb.gov.tr/BilgeV2Kurulum/publish.htm  </t>
        </r>
      </text>
    </comment>
    <comment ref="CX546" authorId="0" shapeId="0" xr:uid="{A6CAFE5F-F5F7-470A-8648-7ECCE3C13086}">
      <text>
        <r>
          <rPr>
            <b/>
            <sz val="9"/>
            <color indexed="81"/>
            <rFont val="Tahoma"/>
            <family val="2"/>
          </rPr>
          <t>Cem Dener:</t>
        </r>
        <r>
          <rPr>
            <sz val="9"/>
            <color indexed="81"/>
            <rFont val="Tahoma"/>
            <family val="2"/>
          </rPr>
          <t xml:space="preserve">
Public Personnel Information System (KPBS)
Also,
Career Gate: https://kariyerkapisi.cbiko.gov.tr/ 
Distance Learning Gate: https://uzaktanegitimkapisi.cbiko.gov.tr/Giris?return=/ 
Talent Gate: https://www.yetenekkapisi.org/ 
Public Personnel Recruitment Announcements: https://kamuilan.sbb.gov.tr/</t>
        </r>
      </text>
    </comment>
    <comment ref="ET546" authorId="0" shapeId="0" xr:uid="{03E1DA13-A7EC-4F35-8B96-BFBA7D382A38}">
      <text>
        <r>
          <rPr>
            <b/>
            <sz val="9"/>
            <color indexed="81"/>
            <rFont val="Tahoma"/>
            <family val="2"/>
          </rPr>
          <t>Cem Dener:</t>
        </r>
        <r>
          <rPr>
            <sz val="9"/>
            <color indexed="81"/>
            <rFont val="Tahoma"/>
            <family val="2"/>
          </rPr>
          <t xml:space="preserve">
https://www.ihale.gov.tr/ihale_istatistikleri-45-1.html </t>
        </r>
      </text>
    </comment>
    <comment ref="FO546" authorId="0" shapeId="0" xr:uid="{866DDFFB-210A-4CBD-9EC9-1104A85A3863}">
      <text>
        <r>
          <rPr>
            <b/>
            <sz val="9"/>
            <color indexed="81"/>
            <rFont val="Tahoma"/>
            <family val="2"/>
          </rPr>
          <t>Cem Dener:</t>
        </r>
        <r>
          <rPr>
            <sz val="9"/>
            <color indexed="81"/>
            <rFont val="Tahoma"/>
            <family val="2"/>
          </rPr>
          <t xml:space="preserve">
Eleventh Development Plan (2019-2023)" includes measures on usage of open source software as: o 813. Open source software will be disseminated in public institutions and institutional capacity will be improved in this field. o 813.1. Regulation will be issued for preference of open source software in public ICT investments. o 813.2. Institutional plans for transition to open source software will be prepared.  https://cbddo.gov.tr/SharedFolderServer/Genel/File/TRNationalAIStrategy2021-2025.pdf National Artificial Intelligence Strategy (2021-2025)", published in August 2021 has the main motivation to support development of open source solutions in Artificial Intelligence ecosystem as stated in its "Objective 3.2: Open source software and algorithm libraries for AI will be compiled and made available to the AI ecosystem".   https://www.sanayi.gov.tr/assets/pdf/SanayiStratejiBelgesi2023.pdf The 2023 Industry and Technology Strategy aims to develop Turkey’s OSS ecosystem by bringing together the public sector, private sector, NGOs, and universities in order to increase the quality of software produced in Turkey and to develop products and services on a global scale. The Strategy promotes the development of open source domestic solutions to address cybersecurity risks that may arise in high priority projects and national initiatives in the digital field. In addition, the Strategy recommends the use of open source solutions to foster the interoperability of public applications and registries (e.g. land registry, diploma, customs applications, etc.) with Turkey’s blockchain infrastructure.</t>
        </r>
      </text>
    </comment>
    <comment ref="GS546" authorId="0" shapeId="0" xr:uid="{7C83E774-9859-4B67-802B-76F5C1EF428F}">
      <text>
        <r>
          <rPr>
            <b/>
            <sz val="9"/>
            <color indexed="81"/>
            <rFont val="Tahoma"/>
            <family val="2"/>
          </rPr>
          <t>Cem Dener:</t>
        </r>
        <r>
          <rPr>
            <sz val="9"/>
            <color indexed="81"/>
            <rFont val="Tahoma"/>
            <family val="2"/>
          </rPr>
          <t xml:space="preserve">
ivd.gib.gov.tr </t>
        </r>
      </text>
    </comment>
    <comment ref="HB546" authorId="0" shapeId="0" xr:uid="{6988924D-990B-4F12-8ACD-AD51F5691F50}">
      <text>
        <r>
          <rPr>
            <b/>
            <sz val="9"/>
            <color indexed="81"/>
            <rFont val="Tahoma"/>
            <family val="2"/>
          </rPr>
          <t>Cem Dener:</t>
        </r>
        <r>
          <rPr>
            <sz val="9"/>
            <color indexed="81"/>
            <rFont val="Tahoma"/>
            <family val="2"/>
          </rPr>
          <t xml:space="preserve">
ebeyanname.gib.gov.tr  (CMIS (BİLGE) has also e-filing ability for customs, URL is N/A now and is integrated with 7 public banks for paying customs duties, therefore type of service is 2-Online e-Filing + e-Payments)</t>
        </r>
      </text>
    </comment>
    <comment ref="HK546" authorId="0" shapeId="0" xr:uid="{C1AFCAA9-EA95-4AAB-B30C-48F5647D75F4}">
      <text>
        <r>
          <rPr>
            <b/>
            <sz val="9"/>
            <color indexed="81"/>
            <rFont val="Tahoma"/>
            <family val="2"/>
          </rPr>
          <t>Cem Dener:</t>
        </r>
        <r>
          <rPr>
            <sz val="9"/>
            <color indexed="81"/>
            <rFont val="Tahoma"/>
            <family val="2"/>
          </rPr>
          <t xml:space="preserve">
https://giris.turkiye.gov.tr/Giris/Banka-Giris is used for online services including payment. In addition a distinct desktop application is used for the payment transactions between public institutions and Ministry of Treasury And Finance.</t>
        </r>
      </text>
    </comment>
    <comment ref="HS546" authorId="0" shapeId="0" xr:uid="{B3B80372-47A7-4215-9C78-FC9E9F939DA7}">
      <text>
        <r>
          <rPr>
            <b/>
            <sz val="9"/>
            <color indexed="81"/>
            <rFont val="Tahoma"/>
            <family val="2"/>
          </rPr>
          <t>Cem Dener:</t>
        </r>
        <r>
          <rPr>
            <sz val="9"/>
            <color indexed="81"/>
            <rFont val="Tahoma"/>
            <family val="2"/>
          </rPr>
          <t xml:space="preserve">
Tek Pencere Portal Sistemi. New Portal will be online in 2023. </t>
        </r>
      </text>
    </comment>
    <comment ref="IK546" authorId="0" shapeId="0" xr:uid="{AC1A9E72-64A6-4EEA-866D-F7EC465964C7}">
      <text>
        <r>
          <rPr>
            <b/>
            <sz val="9"/>
            <color indexed="81"/>
            <rFont val="Tahoma"/>
            <family val="2"/>
          </rPr>
          <t>Cem Dener:</t>
        </r>
        <r>
          <rPr>
            <sz val="9"/>
            <color indexed="81"/>
            <rFont val="Tahoma"/>
            <family val="2"/>
          </rPr>
          <t xml:space="preserve">
Turkish Employment Agency:
https://esube.iskur.gov.tr/
Career Gate Platform for public employment:
https://kariyerkapisi.cbiko.gov.tr/
Talent Gate:
https://www.yetenekkapisi.org/
1 Million Employment Project:
https://1milyonistihdam.hmb.gov.tr/ </t>
        </r>
      </text>
    </comment>
    <comment ref="IZ546" authorId="0" shapeId="0" xr:uid="{48637FA3-BE8A-4251-92BC-B60E5BD410A8}">
      <text>
        <r>
          <rPr>
            <b/>
            <sz val="9"/>
            <color indexed="81"/>
            <rFont val="Tahoma"/>
            <family val="2"/>
          </rPr>
          <t>Cem Dener:</t>
        </r>
        <r>
          <rPr>
            <sz val="9"/>
            <color indexed="81"/>
            <rFont val="Tahoma"/>
            <family val="2"/>
          </rPr>
          <t xml:space="preserve">
Turkish Statistical Institute Data Portal: https://data.tuik.gov.tr/Turcat 
https://data.tuik.gov.tr/ 
In addition public institutions use their own portals for publishing data transparently: 
Financial statistics: 
https://muhasebat.hmb.gov.tr/genel-yonetim-mali-istatistikleri
Financial reports: 
https://www.sbb.gov.tr/butce-genel-faaliyet-raporlari/ https://www.sbb.gov.tr/butce-merkezi-yonetim-butce-gerceklesmeleri-ve-beklentiler-raporlari/ https://www.sbb.gov.tr/merkezi-yonetim-butcesi-aylik-gerceklesmeleri/  
Electronic Data Delivery System of the Central Bank of the Republic of Türkiye: 
https://evds2.tcmb.gov.tr/</t>
        </r>
      </text>
    </comment>
    <comment ref="JG546" authorId="0" shapeId="0" xr:uid="{BF3A4C6C-5263-4499-AC60-FB34AE9E6C1A}">
      <text>
        <r>
          <rPr>
            <b/>
            <sz val="9"/>
            <color indexed="81"/>
            <rFont val="Tahoma"/>
            <family val="2"/>
          </rPr>
          <t>Cem Dener:</t>
        </r>
        <r>
          <rPr>
            <sz val="9"/>
            <color indexed="81"/>
            <rFont val="Tahoma"/>
            <family val="2"/>
          </rPr>
          <t xml:space="preserve">
The portal studies are completed and it is in the piloting stage. The explanations and additional supportive portals are given in attached file.</t>
        </r>
      </text>
    </comment>
    <comment ref="JQ546" authorId="0" shapeId="0" xr:uid="{E24F1AAB-F180-4379-B32F-3F57DBEC8124}">
      <text>
        <r>
          <rPr>
            <b/>
            <sz val="9"/>
            <color indexed="81"/>
            <rFont val="Tahoma"/>
            <family val="2"/>
          </rPr>
          <t>Cem Dener:</t>
        </r>
        <r>
          <rPr>
            <sz val="9"/>
            <color indexed="81"/>
            <rFont val="Tahoma"/>
            <family val="2"/>
          </rPr>
          <t xml:space="preserve">
https://www.cimer.gov.tr can be used for petitions.   In addition, citizen requests and complaints can be sent via online petitions to The Grand National Assembly of Turkey Commission: https://edilekce.tbmm.gov.tr/  Citizens can apply Ombudsman to convey their requests and suggestions through its web site: https://ebasvuru.ombudsman.gov.tr  e-Government Gateway has a Contact form for users to send their requests, suggestions and complaints about this portal: https://www.turkiye.gov.tr/iletisim?iletisim=Formu2 </t>
        </r>
      </text>
    </comment>
    <comment ref="JY546" authorId="0" shapeId="0" xr:uid="{2F751EA7-69A7-4D43-BDA4-ED7A852F8FE3}">
      <text>
        <r>
          <rPr>
            <b/>
            <sz val="9"/>
            <color indexed="81"/>
            <rFont val="Tahoma"/>
            <family val="2"/>
          </rPr>
          <t>Cem Dener:</t>
        </r>
        <r>
          <rPr>
            <sz val="9"/>
            <color indexed="81"/>
            <rFont val="Tahoma"/>
            <family val="2"/>
          </rPr>
          <t xml:space="preserve">
https://www.cimer.gov.tr Moreover, for e-Government National Portal, satisfaction measurement is performed via yearly surveys and service based evaluations: https://cbddo.gov.tr/haberler/5008/e-devlet-memnuniyet-anketi-sonuclandi </t>
        </r>
      </text>
    </comment>
    <comment ref="KF546" authorId="0" shapeId="0" xr:uid="{5A295D1F-1C67-439F-B2E6-907B7C2BAC6C}">
      <text>
        <r>
          <rPr>
            <b/>
            <sz val="9"/>
            <color indexed="81"/>
            <rFont val="Tahoma"/>
            <family val="2"/>
          </rPr>
          <t>Cem Dener:</t>
        </r>
        <r>
          <rPr>
            <sz val="9"/>
            <color indexed="81"/>
            <rFont val="Tahoma"/>
            <family val="2"/>
          </rPr>
          <t xml:space="preserve">
Government agencies respond to citizens through this portal: https://portal.cimer.gov.tr Moreover the total results are given yearly: https://www.iletisim.gov.tr/turkce/haberler/detay/cimere-2021de-6-milyon-100-bin-vatandas-basvurdu Some sample feedback and results are given in web site: https://www.iletisim.gov.tr/turkce/cimer-ile-cozume-kavusanlar</t>
        </r>
      </text>
    </comment>
    <comment ref="KH546" authorId="0" shapeId="0" xr:uid="{E90020FA-9C04-4F3E-B0D8-2C185166FE41}">
      <text>
        <r>
          <rPr>
            <b/>
            <sz val="9"/>
            <color indexed="81"/>
            <rFont val="Tahoma"/>
            <family val="2"/>
          </rPr>
          <t>Cem Dener:</t>
        </r>
        <r>
          <rPr>
            <sz val="9"/>
            <color indexed="81"/>
            <rFont val="Tahoma"/>
            <family val="2"/>
          </rPr>
          <t xml:space="preserve">
Through annual activity and evaluation reports, legislative activity reports, and legislative bulletins, the committees which receive individual applicants provide detailed information about the number of petitions, a breakdown of the issues addressed, and the proceedings about them: https://www.tbmm.gov.tr/Yayinlar/TbmmYayinlari   Reports are published by The Grand National Assembly of Turkey Commission for each year about the results of the information request applications of all government institutions: https://www.tbmm.gov.tr/BilgiEdinme/ https://www.tbmm.gov.tr/BilgiEdinme/KurulRaporlari </t>
        </r>
      </text>
    </comment>
    <comment ref="KV546" authorId="0" shapeId="0" xr:uid="{3EE6C05B-09A6-46E7-8A32-077F4DF59379}">
      <text>
        <r>
          <rPr>
            <b/>
            <sz val="9"/>
            <color indexed="81"/>
            <rFont val="Tahoma"/>
            <family val="2"/>
          </rPr>
          <t>Cem Dener:</t>
        </r>
        <r>
          <rPr>
            <sz val="9"/>
            <color indexed="81"/>
            <rFont val="Tahoma"/>
            <family val="2"/>
          </rPr>
          <t xml:space="preserve">
Digital Skills: https://www.cbiko.gov.tr/en PPP &amp; Innovation&amp; DT &amp;OSS: https://www.sanayi.gov.tr/  eGovernment / eServices: https://www.turksat.com.tr/tr/bilisim/e-devlet-kapisi  OSS: https://ulakbim.tubitak.gov.tr/ </t>
        </r>
      </text>
    </comment>
    <comment ref="KX546" authorId="0" shapeId="0" xr:uid="{ED399564-386A-4E79-BB1F-8A795DB627DB}">
      <text>
        <r>
          <rPr>
            <b/>
            <sz val="9"/>
            <color indexed="81"/>
            <rFont val="Tahoma"/>
            <family val="2"/>
          </rPr>
          <t>Cem Dener:</t>
        </r>
        <r>
          <rPr>
            <sz val="9"/>
            <color indexed="81"/>
            <rFont val="Tahoma"/>
            <family val="2"/>
          </rPr>
          <t xml:space="preserve">
“Mitigation of Bureaucracy and Digital Turkey” meetings: Periodic meetings are held under the Digital Transformation Office coordination and under the chairmanship of the Vice President. During the meetings, decisions are taken on the services to be transferred to the e-Government Gateway, data sharing between institutions, and simplification of service processes at senior digital officials level. https://cbddo.gov.tr/haberler/4933/burokrasinin-azaltilmasi-ve-dijital-turkiye-toplantisi-gerceklesti   “National Artificial Intelligence Strategy Steering Committee”: Action plans for the 119 measures, in which the implementation details of the National Artificial Intelligence Strategy will be laid out, will be prepared by the relevant Ministries under the coordination of the Steering Committee. https://cbddo.gov.tr/en/nais   https://www.aa.com.tr/tr/bilim-teknoloji/ulusal-yapay-zeka-stratejisi-yonlendirme-kurulu-ilk-toplantisini-yapti/2472776   “Turkish Geographic Information System Board”: To set national targets and ensure their implementation throughout the country for national geographic information system for Turkey is the aim of this board. https://cbs.csb.gov.tr/turkiye-cografi-bilgi-sistemi-kurulu-i-86090 </t>
        </r>
      </text>
    </comment>
    <comment ref="KZ546" authorId="0" shapeId="0" xr:uid="{4EC8A37D-3953-40FB-BA03-E0908012E70D}">
      <text>
        <r>
          <rPr>
            <b/>
            <sz val="9"/>
            <color indexed="81"/>
            <rFont val="Tahoma"/>
            <family val="2"/>
          </rPr>
          <t>Cem Dener:</t>
        </r>
        <r>
          <rPr>
            <sz val="9"/>
            <color indexed="81"/>
            <rFont val="Tahoma"/>
            <family val="2"/>
          </rPr>
          <t xml:space="preserve">
Strategy and Budget Presidency</t>
        </r>
      </text>
    </comment>
    <comment ref="LE546" authorId="0" shapeId="0" xr:uid="{C196DBF0-EFE8-4082-AF6F-F1467D29EEA4}">
      <text>
        <r>
          <rPr>
            <b/>
            <sz val="9"/>
            <color indexed="81"/>
            <rFont val="Tahoma"/>
            <family val="2"/>
          </rPr>
          <t>Cem Dener:</t>
        </r>
        <r>
          <rPr>
            <sz val="9"/>
            <color indexed="81"/>
            <rFont val="Tahoma"/>
            <family val="2"/>
          </rPr>
          <t xml:space="preserve">
The area of responsibility of Digital Transformation Office is data governance for government only. In addition there are different regulatory institutions for data governance of specific sectors like Banking Regulation and Supervision of Agency (BDDK) for finance and Energy Market Regulatory Authority (EPDK) for energy.</t>
        </r>
      </text>
    </comment>
    <comment ref="LF546" authorId="0" shapeId="0" xr:uid="{578D9930-6534-4FBE-A004-1834B5007921}">
      <text>
        <r>
          <rPr>
            <b/>
            <sz val="9"/>
            <color indexed="81"/>
            <rFont val="Tahoma"/>
            <family val="2"/>
          </rPr>
          <t>Cem Dener:</t>
        </r>
        <r>
          <rPr>
            <sz val="9"/>
            <color indexed="81"/>
            <rFont val="Tahoma"/>
            <family val="2"/>
          </rPr>
          <t xml:space="preserve">
https://cbddo.gov.tr/</t>
        </r>
      </text>
    </comment>
    <comment ref="LK546" authorId="0" shapeId="0" xr:uid="{AC1CDF9C-B34F-4376-AC17-1994BA38B121}">
      <text>
        <r>
          <rPr>
            <b/>
            <sz val="9"/>
            <color indexed="81"/>
            <rFont val="Tahoma"/>
            <family val="2"/>
          </rPr>
          <t>Cem Dener:</t>
        </r>
        <r>
          <rPr>
            <sz val="9"/>
            <color indexed="81"/>
            <rFont val="Tahoma"/>
            <family val="2"/>
          </rPr>
          <t xml:space="preserve">
Presidential Annual Program 2022 includes measure “812.2- Activity 3: Work on the preparation of the National Data Strategy and Action Plan will begin.”.  https://www.sbb.gov.tr/wp-content/uploads/2021/10/2022-Yili-Cumhurbaskanligi-Yillik-Programi-26102021.pdf  National Artificial Intelligence Strategy includes “Strategic Priority 3-Facilitating Access to Quality Data and Technical Infrastructure”: “Objective 3.2. A data governance mechanism will be established for the reliable sharing of data to be used in AI and advanced analytical research.” https://cbddo.gov.tr/SharedFolderServer/Genel/File/TRNationalAIStrategy2021-2025.pdf </t>
        </r>
      </text>
    </comment>
    <comment ref="LQ546" authorId="0" shapeId="0" xr:uid="{7363419A-9B1D-42B4-B8F2-F33DBE94E82F}">
      <text>
        <r>
          <rPr>
            <b/>
            <sz val="9"/>
            <color indexed="81"/>
            <rFont val="Tahoma"/>
            <family val="2"/>
          </rPr>
          <t>Cem Dener:</t>
        </r>
        <r>
          <rPr>
            <sz val="9"/>
            <color indexed="81"/>
            <rFont val="Tahoma"/>
            <family val="2"/>
          </rPr>
          <t xml:space="preserve">
New strategy is expected to be ready in 2023</t>
        </r>
      </text>
    </comment>
    <comment ref="LZ546" authorId="0" shapeId="0" xr:uid="{E51128D6-D4E6-4F41-B025-B182178A72A9}">
      <text>
        <r>
          <rPr>
            <b/>
            <sz val="9"/>
            <color indexed="81"/>
            <rFont val="Tahoma"/>
            <family val="2"/>
          </rPr>
          <t>Cem Dener:</t>
        </r>
        <r>
          <rPr>
            <sz val="9"/>
            <color indexed="81"/>
            <rFont val="Tahoma"/>
            <family val="2"/>
          </rPr>
          <t xml:space="preserve">
“Mitigation of Bureaucracy and Digital Turkey” meetings: Periodic meetings are held under the Digital Transformation Office coordination and under the chairmanship of the Vice President. With the meetings, it is decided that all public institutions digitize their services on the basis of "zero document". The 12th meeting was held in March 2021. During the meetings, decisions are taken on the services to be transferred to the e-Government Gateway, data sharing between institutions, and simplification of service processes at senior digital officials level. https://cbddo.gov.tr/haberler/4933/burokrasinin-azaltilmasi-ve-dijital-turkiye-toplantisi-gerceklesti   “National Artificial Intelligence Strategy Steering Committee”: Action plans for the 119 measures, in which the implementation details of the National Artificial Intelligence Strategy will be laid out, will be prepared by the relevant Ministries under the coordination of the Steering Committee. https://cbddo.gov.tr/en/nais  “Turkish Geographic Information System Board”: To set national targets and ensure their implementation throughout the country for national geographic information system for Turkey is the aim of this board. https://cbs.csb.gov.tr/turkiye-cografi-bilgi-sistemi-kurulu-i-86090</t>
        </r>
      </text>
    </comment>
    <comment ref="ME546" authorId="0" shapeId="0" xr:uid="{04D4CAC4-DD50-4D74-AB16-86D5D5FAB5FB}">
      <text>
        <r>
          <rPr>
            <b/>
            <sz val="9"/>
            <color indexed="81"/>
            <rFont val="Tahoma"/>
            <family val="2"/>
          </rPr>
          <t>Cem Dener:</t>
        </r>
        <r>
          <rPr>
            <sz val="9"/>
            <color indexed="81"/>
            <rFont val="Tahoma"/>
            <family val="2"/>
          </rPr>
          <t xml:space="preserve">
https://bedk.adalet.gov.tr/Resimler/SayfaDokuman/2932021122437bilgi%20edinme%20kitap%20ingilizce.pdf </t>
        </r>
      </text>
    </comment>
    <comment ref="MJ546" authorId="0" shapeId="0" xr:uid="{BCC703B0-9311-4868-AF6D-33FE8D8CC3DD}">
      <text>
        <r>
          <rPr>
            <b/>
            <sz val="9"/>
            <color indexed="81"/>
            <rFont val="Tahoma"/>
            <family val="2"/>
          </rPr>
          <t>Cem Dener:</t>
        </r>
        <r>
          <rPr>
            <sz val="9"/>
            <color indexed="81"/>
            <rFont val="Tahoma"/>
            <family val="2"/>
          </rPr>
          <t xml:space="preserve">
https://bedk.adalet.gov.tr/ Reports are published for each year about the results of the information request applications by the Grand National Assembly of Turkey (TBMM): https://www.tbmm.gov.tr/BilgiEdinme/ https://www.tbmm.gov.tr/BilgiEdinme/KurulRaporlari</t>
        </r>
      </text>
    </comment>
    <comment ref="MR546" authorId="0" shapeId="0" xr:uid="{7C8FA697-761E-4C0E-96F1-19BD3FD4254E}">
      <text>
        <r>
          <rPr>
            <b/>
            <sz val="9"/>
            <color indexed="81"/>
            <rFont val="Tahoma"/>
            <family val="2"/>
          </rPr>
          <t>Cem Dener:</t>
        </r>
        <r>
          <rPr>
            <sz val="9"/>
            <color indexed="81"/>
            <rFont val="Tahoma"/>
            <family val="2"/>
          </rPr>
          <t xml:space="preserve">
Summaries of the Personal Data Protection Board (Board) Decisions on complaints and Board Resolutions are published on the official website: https://www.kvkk.gov.tr/Icerik/6639/Board-Resolutions  (Board Resolutions in English) https://www.kvkk.gov.tr/Icerik/6640/Other-Decisions (Summaries of Board Decisions in English) https://www.kvkk.gov.tr/SharedFolderServer/CMSFiles/7a2f2dc1-b656-4325-9249-73e350c3ea57.pdf (Board Resolutions in Turkish) https://www.kvkk.gov.tr/Icerik/5406/Kurul-Karar-Ozetleri (Summaries of Board Decisions in Turkish) There are more Board Decisions and Board Resolutions on Turkish version of official website than English one.</t>
        </r>
      </text>
    </comment>
    <comment ref="MU546" authorId="0" shapeId="0" xr:uid="{D1F412B9-C4F2-42C8-BF29-A252A498E7C2}">
      <text>
        <r>
          <rPr>
            <b/>
            <sz val="9"/>
            <color indexed="81"/>
            <rFont val="Tahoma"/>
            <family val="2"/>
          </rPr>
          <t>Cem Dener:</t>
        </r>
        <r>
          <rPr>
            <sz val="9"/>
            <color indexed="81"/>
            <rFont val="Tahoma"/>
            <family val="2"/>
          </rPr>
          <t xml:space="preserve">
https://www.kvkk.gov.tr/</t>
        </r>
      </text>
    </comment>
    <comment ref="NU546" authorId="0" shapeId="0" xr:uid="{5ED6A917-2060-4BD3-82A1-60D5AAAA8DF3}">
      <text>
        <r>
          <rPr>
            <b/>
            <sz val="9"/>
            <color indexed="81"/>
            <rFont val="Tahoma"/>
            <family val="2"/>
          </rPr>
          <t>Cem Dener:</t>
        </r>
        <r>
          <rPr>
            <sz val="9"/>
            <color indexed="81"/>
            <rFont val="Tahoma"/>
            <family val="2"/>
          </rPr>
          <t xml:space="preserve">
https://www.sbb.gov.tr/wp-content/uploads/2020/11/2021_Yili_Cumhurbaskanligi_Yillik_Programi.pdf https://cbddo.gov.tr/SharedFolderServer/Genel/File/TRNationalAIStrategy2021-2025.pdf  https://www.sanayi.gov.tr/assets/pdf/SanayiStratejiBelgesi2023.pdf</t>
        </r>
      </text>
    </comment>
    <comment ref="NZ546" authorId="0" shapeId="0" xr:uid="{564E6EA4-DED7-4090-8682-B3FF6C322BC2}">
      <text>
        <r>
          <rPr>
            <b/>
            <sz val="9"/>
            <color indexed="81"/>
            <rFont val="Tahoma"/>
            <family val="2"/>
          </rPr>
          <t>Cem Dener:</t>
        </r>
        <r>
          <rPr>
            <sz val="9"/>
            <color indexed="81"/>
            <rFont val="Tahoma"/>
            <family val="2"/>
          </rPr>
          <t xml:space="preserve">
To assess and train the candidate civil servants, the candidacy period is utilized. The candidate civil servants who are recruited to serve in the public institutions and organizations are given preparatory training in different subjects during their candidacy period. Within the scope of "Candidate Civil Servant Training", which civil servants are required to attend, include trainings that will develop digital skills such as Financial Literacy, Digital Transformation, and Industry 4.0. These trainings are offered on DistANCE Learning Gate: https://uzaktanegitimkapisi.cbiko.gov.tr/   The digital skills programs for young people are offered on the YTNK TV (https://ytnk.tv/) platform, which is used to support the career development of young people with various training and activity programs and to increase their awareness about their careers. Trainings that will contribute to the development of digital skills like 5G and its Applications, Advanced Blockchain Applications, Autonomous Systems, PARDUS and Open Source Software, Systems Engineering Awareness Training, Technological Product Management in the New World Order are offered, by cooperating with relevant expert institutions.  In addition, https://www.btkakademi.gov.tr/portal provides trainings for all public and private sector in field of ICT. Trainings cover innovative technologies like blockchain and artificial intelligence.</t>
        </r>
      </text>
    </comment>
    <comment ref="OG546" authorId="0" shapeId="0" xr:uid="{03536D05-525B-4B3B-AFCF-4D9EDD7E28E7}">
      <text>
        <r>
          <rPr>
            <b/>
            <sz val="9"/>
            <color indexed="81"/>
            <rFont val="Tahoma"/>
            <family val="2"/>
          </rPr>
          <t>Cem Dener:</t>
        </r>
        <r>
          <rPr>
            <sz val="9"/>
            <color indexed="81"/>
            <rFont val="Tahoma"/>
            <family val="2"/>
          </rPr>
          <t xml:space="preserve">
There is no standalone strategy for public sector innovation in Turkey, however there are national policy documents indicating this subject: Eleventh Development Plan National Artificial Intelligence Strategy Strategic Plan of the Ministry of Industry and Technology 2020-2024</t>
        </r>
      </text>
    </comment>
    <comment ref="OH546" authorId="0" shapeId="0" xr:uid="{2C16E9AC-95E5-43B1-87C0-08FA2E22EB5C}">
      <text>
        <r>
          <rPr>
            <b/>
            <sz val="9"/>
            <color indexed="81"/>
            <rFont val="Tahoma"/>
            <family val="2"/>
          </rPr>
          <t>Cem Dener:</t>
        </r>
        <r>
          <rPr>
            <sz val="9"/>
            <color indexed="81"/>
            <rFont val="Tahoma"/>
            <family val="2"/>
          </rPr>
          <t xml:space="preserve">
Eleventh Development Plan covers public sector innovation and digital skills: https://www.sbb.gov.tr/wp-content/uploads/2021/12/Eleventh_Development_Plan_2019-2023.pdf  National Artificial Intelligence Strategy covers public sector innovation and digital skills: https://cbddo.gov.tr/SharedFolderServer/Genel/File/TRNationalAIStrategy2021-2025.pdf  Strategic Plan of the Ministry of Industry and Technology 2020-2024 covers policies and measures prioritizing the domestic producers in public procurement: https://www.sanayi.gov.tr/plan-program-raporlar-ve-yayinlar/stratejik-planlar/mu2112012102 </t>
        </r>
      </text>
    </comment>
    <comment ref="OS546" authorId="0" shapeId="0" xr:uid="{11C4D829-D734-417F-A0CE-28CCDD394D10}">
      <text>
        <r>
          <rPr>
            <b/>
            <sz val="9"/>
            <color indexed="81"/>
            <rFont val="Tahoma"/>
            <family val="2"/>
          </rPr>
          <t>Cem Dener:</t>
        </r>
        <r>
          <rPr>
            <sz val="9"/>
            <color indexed="81"/>
            <rFont val="Tahoma"/>
            <family val="2"/>
          </rPr>
          <t xml:space="preserve">
https://sanayi.gov.tr/merkez-birimi/c03f1f3bae27/hakkimizda https://www.tubitak.gov.tr/en      </t>
        </r>
      </text>
    </comment>
    <comment ref="PB546" authorId="0" shapeId="0" xr:uid="{FA4F2A36-C023-4A4E-A15D-48830B2B7D9B}">
      <text>
        <r>
          <rPr>
            <b/>
            <sz val="9"/>
            <color indexed="81"/>
            <rFont val="Tahoma"/>
            <family val="2"/>
          </rPr>
          <t>Cem Dener:</t>
        </r>
        <r>
          <rPr>
            <sz val="9"/>
            <color indexed="81"/>
            <rFont val="Tahoma"/>
            <family val="2"/>
          </rPr>
          <t xml:space="preserve">
There is no standalone strategy for supporting GovTech startups/investments (SMEs) in Turkey, however there are national policy documents indicating this subject:  “The 2023 Industry and Technology Strategy” includes policy and practices aiming to empower technology suppliers and entrepreneurs.  “National Artificial Intelligence Strategy” includes Strategic Priority 2-Supporting Research, Entrepreneurship and Innovation.  There are regulations that strengthen the entrepreneurship ecosystem in Turkey. There are different legal regulations from regulating investment processes to R&amp;D processes.  On the investor side, angel investors and corporate investors benefit from tax deductions through legislation. As of this year, crowdfunding has been legally regulated.   A law has been enacted on supporting research and development activities. With this legislation investments and supports for R&amp;D activities were organized. With the technology development zones law, regulations regarding the regions where R&amp;D activities will be carried out were determined.  Improvements in regulations have been initiated and placed on the agenda of government strategies. New regulations that will strengthen entrepreneurial activities are also on the way.  Turkey also supports investments made in R&amp;D processes and investments in startups with R&amp;D output. Thus, a policy is being developed that enables R&amp;D processes to emerge and receive investment support. Additional information is given in attached document.</t>
        </r>
      </text>
    </comment>
    <comment ref="PC546" authorId="0" shapeId="0" xr:uid="{F2FA9284-C30D-4F31-A83B-8AA4AE0D3F2C}">
      <text>
        <r>
          <rPr>
            <b/>
            <sz val="9"/>
            <color indexed="81"/>
            <rFont val="Tahoma"/>
            <family val="2"/>
          </rPr>
          <t>Cem Dener:</t>
        </r>
        <r>
          <rPr>
            <sz val="9"/>
            <color indexed="81"/>
            <rFont val="Tahoma"/>
            <family val="2"/>
          </rPr>
          <t xml:space="preserve">
The 2023 Industry and Technology Strategy: https://www.sanayi.gov.tr/assets/pdf/SanayiStratejiBelgesi2023.pdf  National Artificial Intelligence Strategy: https://cbddo.gov.tr/SharedFolderServer/Genel/File/TRNationalAIStrategy2021-2025.pdf   Incentives/supports are provided by Small and Medium Industry Development and Support Administration (KOSGEB), Ministry of Industry and Technology and The Scientific and Technological Research Council of Turkey (TÜBİTAK): https://en.kosgeb.gov.tr/ https://www.sanayi.gov.tr/destek-ve-tesvikler/yatirim-tesvik-sistemleri https://www.tubitak.gov.tr/en   Public Procurement Law No 4734  includes articles providing domestic startups/investments 15% price advantage: https://www.mevzuat.gov.tr/MevzuatMetin/1.5.4734.pdf </t>
        </r>
      </text>
    </comment>
    <comment ref="PH546" authorId="0" shapeId="0" xr:uid="{EE376FD0-DF3E-43FF-90F1-B02EB197686A}">
      <text>
        <r>
          <rPr>
            <b/>
            <sz val="9"/>
            <color indexed="81"/>
            <rFont val="Tahoma"/>
            <family val="2"/>
          </rPr>
          <t>Cem Dener:</t>
        </r>
        <r>
          <rPr>
            <sz val="9"/>
            <color indexed="81"/>
            <rFont val="Tahoma"/>
            <family val="2"/>
          </rPr>
          <t xml:space="preserve">
Domestic and national technology incentives: </t>
        </r>
      </text>
    </comment>
    <comment ref="AV555" authorId="0" shapeId="0" xr:uid="{B93BBC82-6341-418A-ACAA-A53013CF4D38}">
      <text>
        <r>
          <rPr>
            <b/>
            <sz val="9"/>
            <color indexed="81"/>
            <rFont val="Tahoma"/>
            <family val="2"/>
          </rPr>
          <t>Cem Dener:</t>
        </r>
        <r>
          <rPr>
            <sz val="9"/>
            <color indexed="81"/>
            <rFont val="Tahoma"/>
            <family val="2"/>
          </rPr>
          <t xml:space="preserve">
Monitoring is being done, the system has the dashboard analytic module. However not all information is published. </t>
        </r>
      </text>
    </comment>
    <comment ref="LO555" authorId="0" shapeId="0" xr:uid="{990E5AE2-7704-4D34-8C1E-A226F26DE329}">
      <text>
        <r>
          <rPr>
            <b/>
            <sz val="9"/>
            <color indexed="81"/>
            <rFont val="Tahoma"/>
            <family val="2"/>
          </rPr>
          <t>Cem Dener:</t>
        </r>
        <r>
          <rPr>
            <sz val="9"/>
            <color indexed="81"/>
            <rFont val="Tahoma"/>
            <family val="2"/>
          </rPr>
          <t xml:space="preserve">
1 ?
There is an existing strategy which is being updated</t>
        </r>
      </text>
    </comment>
    <comment ref="LP555" authorId="0" shapeId="0" xr:uid="{C51D639B-ED67-4D57-BFF7-0F50E810C7BF}">
      <text>
        <r>
          <rPr>
            <b/>
            <sz val="9"/>
            <color indexed="81"/>
            <rFont val="Tahoma"/>
            <family val="2"/>
          </rPr>
          <t>Cem Dener:</t>
        </r>
        <r>
          <rPr>
            <sz val="9"/>
            <color indexed="81"/>
            <rFont val="Tahoma"/>
            <family val="2"/>
          </rPr>
          <t xml:space="preserve">
Still being drafted:
https://ict.go.ug/initiatives/digital-uganda-vision/
Previous:
https://www.nita.go.ug/nita/nita-u-strategic-plan-fy-2018-23</t>
        </r>
      </text>
    </comment>
    <comment ref="LQ555" authorId="0" shapeId="0" xr:uid="{87F93515-DE35-4ACB-8132-0FB36565B1F4}">
      <text>
        <r>
          <rPr>
            <b/>
            <sz val="9"/>
            <color indexed="81"/>
            <rFont val="Tahoma"/>
            <family val="2"/>
          </rPr>
          <t>Cem Dener:</t>
        </r>
        <r>
          <rPr>
            <sz val="9"/>
            <color indexed="81"/>
            <rFont val="Tahoma"/>
            <family val="2"/>
          </rPr>
          <t xml:space="preserve">
To be updated in 2023</t>
        </r>
      </text>
    </comment>
    <comment ref="PC556" authorId="0" shapeId="0" xr:uid="{A5E09931-C81D-4201-BD4C-AF847087E428}">
      <text>
        <r>
          <rPr>
            <b/>
            <sz val="9"/>
            <color indexed="81"/>
            <rFont val="Tahoma"/>
            <family val="2"/>
          </rPr>
          <t>Cem Dener:</t>
        </r>
        <r>
          <rPr>
            <sz val="9"/>
            <color indexed="81"/>
            <rFont val="Tahoma"/>
            <family val="2"/>
          </rPr>
          <t xml:space="preserve">
https://www.ugandainvest.go.ug/wp-content/uploads/2016/02/Final-MSME-Policy-July-2015.pdf</t>
        </r>
      </text>
    </comment>
    <comment ref="FD558" authorId="0" shapeId="0" xr:uid="{60390190-FA99-4F82-B8D5-8EAD762F0817}">
      <text>
        <r>
          <rPr>
            <b/>
            <sz val="9"/>
            <color indexed="81"/>
            <rFont val="Tahoma"/>
            <family val="2"/>
          </rPr>
          <t>Cem Dener:</t>
        </r>
        <r>
          <rPr>
            <sz val="9"/>
            <color indexed="81"/>
            <rFont val="Tahoma"/>
            <family val="2"/>
          </rPr>
          <t xml:space="preserve">
Answer = 1 but there is no system implementation/plan (under discussion)</t>
        </r>
      </text>
    </comment>
    <comment ref="FE558" authorId="0" shapeId="0" xr:uid="{56E4542B-C2C7-4CDC-9E86-DC51E112BD1E}">
      <text>
        <r>
          <rPr>
            <b/>
            <sz val="9"/>
            <color indexed="81"/>
            <rFont val="Tahoma"/>
            <family val="2"/>
          </rPr>
          <t>Cem Dener:</t>
        </r>
        <r>
          <rPr>
            <sz val="9"/>
            <color indexed="81"/>
            <rFont val="Tahoma"/>
            <family val="2"/>
          </rPr>
          <t xml:space="preserve">
Under discussion</t>
        </r>
      </text>
    </comment>
    <comment ref="FG558" authorId="0" shapeId="0" xr:uid="{C540FEB6-7096-476D-B2C1-AD6A38FD2130}">
      <text>
        <r>
          <rPr>
            <b/>
            <sz val="9"/>
            <color indexed="81"/>
            <rFont val="Tahoma"/>
            <family val="2"/>
          </rPr>
          <t>Cem Dener:</t>
        </r>
        <r>
          <rPr>
            <sz val="9"/>
            <color indexed="81"/>
            <rFont val="Tahoma"/>
            <family val="2"/>
          </rPr>
          <t xml:space="preserve">
2023
</t>
        </r>
      </text>
    </comment>
    <comment ref="FJ558" authorId="0" shapeId="0" xr:uid="{9CFF6E56-4DEF-46CD-BAD5-3BBD79654D64}">
      <text>
        <r>
          <rPr>
            <b/>
            <sz val="9"/>
            <color indexed="81"/>
            <rFont val="Tahoma"/>
            <family val="2"/>
          </rPr>
          <t>Cem Dener:</t>
        </r>
        <r>
          <rPr>
            <sz val="9"/>
            <color indexed="81"/>
            <rFont val="Tahoma"/>
            <family val="2"/>
          </rPr>
          <t xml:space="preserve">
1</t>
        </r>
      </text>
    </comment>
    <comment ref="JG558" authorId="0" shapeId="0" xr:uid="{CA8EBD0D-B4FD-4B66-B306-A543013D05D1}">
      <text>
        <r>
          <rPr>
            <b/>
            <sz val="9"/>
            <color indexed="81"/>
            <rFont val="Tahoma"/>
            <family val="2"/>
          </rPr>
          <t>Cem Dener:</t>
        </r>
        <r>
          <rPr>
            <sz val="9"/>
            <color indexed="81"/>
            <rFont val="Tahoma"/>
            <family val="2"/>
          </rPr>
          <t xml:space="preserve">
URL inaccessible &gt; 
https://data.gov.ua  </t>
        </r>
      </text>
    </comment>
    <comment ref="JQ558" authorId="0" shapeId="0" xr:uid="{B246F3D9-1579-481B-9028-7029011B10B1}">
      <text>
        <r>
          <rPr>
            <b/>
            <sz val="9"/>
            <color indexed="81"/>
            <rFont val="Tahoma"/>
            <family val="2"/>
          </rPr>
          <t>Cem Dener:</t>
        </r>
        <r>
          <rPr>
            <sz val="9"/>
            <color indexed="81"/>
            <rFont val="Tahoma"/>
            <family val="2"/>
          </rPr>
          <t xml:space="preserve">
Electronic petitions to Verkhovna Rada of Ukraine: https://itd.rada.gov.ua/services/petitions  Electronic petitions to the Cabinet of Ministers of Ukraine: https://petition.kmu.gov.ua/ Electronic petitions to the President of Ukraine: https://petition.president.gov.ua/  eDemocracy platform: https://e-dem.ua/  Local petitions: https://vzaemo.diia.gov.ua/. The local petitions functionality is also available via the Diia mobile application.  eAppeals on the Government Portal: https://ukc.gov.ua/appeal/ </t>
        </r>
      </text>
    </comment>
    <comment ref="II559" authorId="0" shapeId="0" xr:uid="{E146CA3E-4426-44A3-9C11-53396DB23CED}">
      <text>
        <r>
          <rPr>
            <b/>
            <sz val="9"/>
            <color indexed="81"/>
            <rFont val="Tahoma"/>
            <family val="2"/>
          </rPr>
          <t>Cem Dener:</t>
        </r>
        <r>
          <rPr>
            <sz val="9"/>
            <color indexed="81"/>
            <rFont val="Tahoma"/>
            <family val="2"/>
          </rPr>
          <t xml:space="preserve">
https://www.msp.gov.ua/en/e-servisy/portal-pensiynoho-fondu</t>
        </r>
      </text>
    </comment>
    <comment ref="BX560" authorId="6" shapeId="0" xr:uid="{749669C3-7437-4F18-8D87-F31AEC88BCC8}">
      <text>
        <r>
          <rPr>
            <b/>
            <sz val="9"/>
            <color indexed="81"/>
            <rFont val="Tahoma"/>
            <family val="2"/>
          </rPr>
          <t>João Ricardo Vasconcelos:</t>
        </r>
        <r>
          <rPr>
            <sz val="9"/>
            <color indexed="81"/>
            <rFont val="Tahoma"/>
            <family val="2"/>
          </rPr>
          <t xml:space="preserve">
URL as a login. It should report/doc presenting the TSA utilization/coverage supported by FMIS. If more feasible, please share this info with the GTMI team as an attachment or a print screen.</t>
        </r>
      </text>
    </comment>
    <comment ref="BZ561" authorId="0" shapeId="0" xr:uid="{59611D13-B477-4C67-99B0-25A227BCEAFB}">
      <text>
        <r>
          <rPr>
            <b/>
            <sz val="9"/>
            <color indexed="81"/>
            <rFont val="Tahoma"/>
            <family val="2"/>
          </rPr>
          <t>Cem Dener:</t>
        </r>
        <r>
          <rPr>
            <sz val="9"/>
            <color indexed="81"/>
            <rFont val="Tahoma"/>
            <family val="2"/>
          </rPr>
          <t xml:space="preserve">
https://eservices.tax.gov.ae/en-us/login?returnurl=%2fen-us%2fuser%2fdashboard</t>
        </r>
      </text>
    </comment>
    <comment ref="FE561" authorId="0" shapeId="0" xr:uid="{934E23B7-E04D-4AD9-A8D3-FD2705D7263F}">
      <text>
        <r>
          <rPr>
            <b/>
            <sz val="9"/>
            <color indexed="81"/>
            <rFont val="Tahoma"/>
            <family val="2"/>
          </rPr>
          <t>Cem Dener:</t>
        </r>
        <r>
          <rPr>
            <sz val="9"/>
            <color indexed="81"/>
            <rFont val="Tahoma"/>
            <family val="2"/>
          </rPr>
          <t xml:space="preserve">
There seems to be no Public Investment Management Information System yet. 
Federal  Investment Management is an institution promoting investments.
Also, BASHER provides business services and is not a PIMS platform.</t>
        </r>
      </text>
    </comment>
    <comment ref="FF561" authorId="0" shapeId="0" xr:uid="{08F5FE73-D1B4-4232-9DBA-5593216A666D}">
      <text>
        <r>
          <rPr>
            <b/>
            <sz val="9"/>
            <color indexed="81"/>
            <rFont val="Tahoma"/>
            <family val="2"/>
          </rPr>
          <t>Cem Dener:</t>
        </r>
        <r>
          <rPr>
            <sz val="9"/>
            <color indexed="81"/>
            <rFont val="Tahoma"/>
            <family val="2"/>
          </rPr>
          <t xml:space="preserve">
URL not related to PIMS &gt; https://www.eia.gov.ae/
https://basher.gov.ae/invest/#/aboutus</t>
        </r>
      </text>
    </comment>
    <comment ref="FG561" authorId="0" shapeId="0" xr:uid="{1CC98FBC-B540-431C-9222-C5D2D9DA6939}">
      <text>
        <r>
          <rPr>
            <b/>
            <sz val="9"/>
            <color indexed="81"/>
            <rFont val="Tahoma"/>
            <family val="2"/>
          </rPr>
          <t>Cem Dener:</t>
        </r>
        <r>
          <rPr>
            <sz val="9"/>
            <color indexed="81"/>
            <rFont val="Tahoma"/>
            <family val="2"/>
          </rPr>
          <t xml:space="preserve">
2007 ?
2018 ?</t>
        </r>
      </text>
    </comment>
    <comment ref="FH561" authorId="0" shapeId="0" xr:uid="{C9800447-1C99-47E8-B0C0-6854A576B281}">
      <text>
        <r>
          <rPr>
            <b/>
            <sz val="9"/>
            <color indexed="81"/>
            <rFont val="Tahoma"/>
            <family val="2"/>
          </rPr>
          <t>Cem Dener:</t>
        </r>
        <r>
          <rPr>
            <sz val="9"/>
            <color indexed="81"/>
            <rFont val="Tahoma"/>
            <family val="2"/>
          </rPr>
          <t xml:space="preserve">
2 ?</t>
        </r>
      </text>
    </comment>
    <comment ref="FI561" authorId="0" shapeId="0" xr:uid="{E7A45E37-ABA2-44B3-B265-0D5770B5B682}">
      <text>
        <r>
          <rPr>
            <b/>
            <sz val="9"/>
            <color indexed="81"/>
            <rFont val="Tahoma"/>
            <family val="2"/>
          </rPr>
          <t>Cem Dener:</t>
        </r>
        <r>
          <rPr>
            <sz val="9"/>
            <color indexed="81"/>
            <rFont val="Tahoma"/>
            <family val="2"/>
          </rPr>
          <t xml:space="preserve">
3 ?</t>
        </r>
      </text>
    </comment>
    <comment ref="FJ561" authorId="0" shapeId="0" xr:uid="{7AF3C56E-09D9-4407-8633-A11AACADA638}">
      <text>
        <r>
          <rPr>
            <b/>
            <sz val="9"/>
            <color indexed="81"/>
            <rFont val="Tahoma"/>
            <family val="2"/>
          </rPr>
          <t>Cem Dener:</t>
        </r>
        <r>
          <rPr>
            <sz val="9"/>
            <color indexed="81"/>
            <rFont val="Tahoma"/>
            <family val="2"/>
          </rPr>
          <t xml:space="preserve">
1 ?</t>
        </r>
      </text>
    </comment>
    <comment ref="LF561" authorId="0" shapeId="0" xr:uid="{24C6E45D-64A7-4964-9C74-EFD83FBDE7DD}">
      <text>
        <r>
          <rPr>
            <b/>
            <sz val="9"/>
            <color indexed="81"/>
            <rFont val="Tahoma"/>
            <family val="2"/>
          </rPr>
          <t>Cem Dener:</t>
        </r>
        <r>
          <rPr>
            <sz val="9"/>
            <color indexed="81"/>
            <rFont val="Tahoma"/>
            <family val="2"/>
          </rPr>
          <t xml:space="preserve">
https://enabler.fcsc.gov.ae/</t>
        </r>
      </text>
    </comment>
    <comment ref="LK561" authorId="0" shapeId="0" xr:uid="{4C922EB3-72C6-40A8-A451-6DB0B2318905}">
      <text>
        <r>
          <rPr>
            <b/>
            <sz val="9"/>
            <color indexed="81"/>
            <rFont val="Tahoma"/>
            <family val="2"/>
          </rPr>
          <t>Cem Dener:</t>
        </r>
        <r>
          <rPr>
            <sz val="9"/>
            <color indexed="81"/>
            <rFont val="Tahoma"/>
            <family val="2"/>
          </rPr>
          <t xml:space="preserve">
https://u.ae/en/about-the-uae/strategies-initiatives-and-awards/local-governments-strategies-and-plans/dubai-data-strategy</t>
        </r>
      </text>
    </comment>
    <comment ref="LZ561" authorId="0" shapeId="0" xr:uid="{1D3CBBD5-0D27-4D9F-B1D3-5D398EFE4F4B}">
      <text>
        <r>
          <rPr>
            <b/>
            <sz val="9"/>
            <color indexed="81"/>
            <rFont val="Tahoma"/>
            <family val="2"/>
          </rPr>
          <t>Cem Dener:</t>
        </r>
        <r>
          <rPr>
            <sz val="9"/>
            <color indexed="81"/>
            <rFont val="Tahoma"/>
            <family val="2"/>
          </rPr>
          <t xml:space="preserve">
National Digital Transformation Committee</t>
        </r>
      </text>
    </comment>
    <comment ref="MU561" authorId="0" shapeId="0" xr:uid="{E7F5A695-24F5-46DA-96BB-763633DAB66A}">
      <text>
        <r>
          <rPr>
            <b/>
            <sz val="9"/>
            <color indexed="81"/>
            <rFont val="Tahoma"/>
            <family val="2"/>
          </rPr>
          <t>Cem Dener:</t>
        </r>
        <r>
          <rPr>
            <sz val="9"/>
            <color indexed="81"/>
            <rFont val="Tahoma"/>
            <family val="2"/>
          </rPr>
          <t xml:space="preserve">
Under implementation</t>
        </r>
      </text>
    </comment>
    <comment ref="NU561" authorId="0" shapeId="0" xr:uid="{2DD1693C-AB88-4C39-BA6F-22F63AA5B454}">
      <text>
        <r>
          <rPr>
            <b/>
            <sz val="9"/>
            <color indexed="81"/>
            <rFont val="Tahoma"/>
            <family val="2"/>
          </rPr>
          <t>Cem Dener:</t>
        </r>
        <r>
          <rPr>
            <sz val="9"/>
            <color indexed="81"/>
            <rFont val="Tahoma"/>
            <family val="2"/>
          </rPr>
          <t xml:space="preserve">
https://uaecabinet.ae/en/details/news/uae-cabinet-approves-strategy-for-advanced-skills-national-programme-2 (;) https://u.ae/en/about-the-uae/strategies-initiatives-and-awards/federal-governments-strategies-and-plans/advanced-skills-strategy</t>
        </r>
      </text>
    </comment>
    <comment ref="OH561" authorId="0" shapeId="0" xr:uid="{4B915A7C-4D0E-4101-8C4B-163A9AA4053F}">
      <text>
        <r>
          <rPr>
            <b/>
            <sz val="9"/>
            <color indexed="81"/>
            <rFont val="Tahoma"/>
            <family val="2"/>
          </rPr>
          <t>Cem Dener:</t>
        </r>
        <r>
          <rPr>
            <sz val="9"/>
            <color indexed="81"/>
            <rFont val="Tahoma"/>
            <family val="2"/>
          </rPr>
          <t xml:space="preserve">
https://uaeinnovates.gov.ae/</t>
        </r>
      </text>
    </comment>
    <comment ref="K562" authorId="0" shapeId="0" xr:uid="{264ECB04-300D-4EAB-A73C-D5C37B3E767F}">
      <text>
        <r>
          <rPr>
            <b/>
            <sz val="9"/>
            <color indexed="81"/>
            <rFont val="Tahoma"/>
            <family val="2"/>
          </rPr>
          <t>Cem Dener:</t>
        </r>
        <r>
          <rPr>
            <sz val="9"/>
            <color indexed="81"/>
            <rFont val="Tahoma"/>
            <family val="2"/>
          </rPr>
          <t xml:space="preserve">
Complementary doc provided</t>
        </r>
      </text>
    </comment>
    <comment ref="BX562" authorId="0" shapeId="0" xr:uid="{74F58C9A-D587-41B7-8DDD-0E73D140E97D}">
      <text>
        <r>
          <rPr>
            <b/>
            <sz val="9"/>
            <color indexed="81"/>
            <rFont val="Tahoma"/>
            <family val="2"/>
          </rPr>
          <t>Cem Dener:</t>
        </r>
        <r>
          <rPr>
            <sz val="9"/>
            <color indexed="81"/>
            <rFont val="Tahoma"/>
            <family val="2"/>
          </rPr>
          <t xml:space="preserve">
Complementary doc provided</t>
        </r>
      </text>
    </comment>
    <comment ref="DP562" authorId="0" shapeId="0" xr:uid="{8821646F-AE8C-4500-A5A7-05878E8EDA02}">
      <text>
        <r>
          <rPr>
            <b/>
            <sz val="9"/>
            <color indexed="81"/>
            <rFont val="Tahoma"/>
            <family val="2"/>
          </rPr>
          <t>Cem Dener:</t>
        </r>
        <r>
          <rPr>
            <sz val="9"/>
            <color indexed="81"/>
            <rFont val="Tahoma"/>
            <family val="2"/>
          </rPr>
          <t xml:space="preserve">
Complementary doc provided</t>
        </r>
      </text>
    </comment>
    <comment ref="FO562" authorId="0" shapeId="0" xr:uid="{3C71D750-7CC8-40A3-B01B-BDC10B232F3C}">
      <text>
        <r>
          <rPr>
            <b/>
            <sz val="9"/>
            <color indexed="81"/>
            <rFont val="Tahoma"/>
            <family val="2"/>
          </rPr>
          <t>Cem Dener:</t>
        </r>
        <r>
          <rPr>
            <sz val="9"/>
            <color indexed="81"/>
            <rFont val="Tahoma"/>
            <family val="2"/>
          </rPr>
          <t xml:space="preserve">
Complementary doc provided</t>
        </r>
      </text>
    </comment>
    <comment ref="GF562" authorId="0" shapeId="0" xr:uid="{C77A920D-3779-4D23-9DD9-786DDE48E058}">
      <text>
        <r>
          <rPr>
            <b/>
            <sz val="9"/>
            <color indexed="81"/>
            <rFont val="Tahoma"/>
            <family val="2"/>
          </rPr>
          <t>Cem Dener:</t>
        </r>
        <r>
          <rPr>
            <sz val="9"/>
            <color indexed="81"/>
            <rFont val="Tahoma"/>
            <family val="2"/>
          </rPr>
          <t xml:space="preserve">
Complementary doc provided</t>
        </r>
      </text>
    </comment>
    <comment ref="JQ562" authorId="0" shapeId="0" xr:uid="{ED8C37C5-8B8C-43C7-AE49-AC92E969D886}">
      <text>
        <r>
          <rPr>
            <b/>
            <sz val="9"/>
            <color indexed="81"/>
            <rFont val="Tahoma"/>
            <family val="2"/>
          </rPr>
          <t>Cem Dener:</t>
        </r>
        <r>
          <rPr>
            <sz val="9"/>
            <color indexed="81"/>
            <rFont val="Tahoma"/>
            <family val="2"/>
          </rPr>
          <t xml:space="preserve">
https://www.moj.gov.ae/en/services/services-categories/general/application-to-open-a-petition.aspx </t>
        </r>
      </text>
    </comment>
    <comment ref="LK562" authorId="0" shapeId="0" xr:uid="{F516AACA-9556-4972-B1DE-FB6E0436F876}">
      <text>
        <r>
          <rPr>
            <b/>
            <sz val="9"/>
            <color indexed="81"/>
            <rFont val="Tahoma"/>
            <family val="2"/>
          </rPr>
          <t>Cem Dener:</t>
        </r>
        <r>
          <rPr>
            <sz val="9"/>
            <color indexed="81"/>
            <rFont val="Tahoma"/>
            <family val="2"/>
          </rPr>
          <t xml:space="preserve">
Complementary doc provided</t>
        </r>
      </text>
    </comment>
    <comment ref="NP562" authorId="0" shapeId="0" xr:uid="{D7C18F44-BCE7-4783-A7D5-5253BE0F5FD6}">
      <text>
        <r>
          <rPr>
            <b/>
            <sz val="9"/>
            <color indexed="81"/>
            <rFont val="Tahoma"/>
            <family val="2"/>
          </rPr>
          <t>Cem Dener:</t>
        </r>
        <r>
          <rPr>
            <sz val="9"/>
            <color indexed="81"/>
            <rFont val="Tahoma"/>
            <family val="2"/>
          </rPr>
          <t xml:space="preserve">
Complementary doc provided</t>
        </r>
      </text>
    </comment>
    <comment ref="NZ562" authorId="0" shapeId="0" xr:uid="{59AFC0DB-5C05-4D9F-B32E-2780FE6FB13C}">
      <text>
        <r>
          <rPr>
            <b/>
            <sz val="9"/>
            <color indexed="81"/>
            <rFont val="Tahoma"/>
            <family val="2"/>
          </rPr>
          <t>Cem Dener:</t>
        </r>
        <r>
          <rPr>
            <sz val="9"/>
            <color indexed="81"/>
            <rFont val="Tahoma"/>
            <family val="2"/>
          </rPr>
          <t xml:space="preserve">
https://academy.dgov.ae/en/    https://www.dubaifuture.ae/initiatives/capacity-building/dubai-future-academy/community-events-and-directory/digital-literacy   https://ibtekr.org/en/learn/</t>
        </r>
      </text>
    </comment>
    <comment ref="PH562" authorId="0" shapeId="0" xr:uid="{7C08D712-B21F-4447-A964-1FE498E90BD4}">
      <text>
        <r>
          <rPr>
            <b/>
            <sz val="9"/>
            <color indexed="81"/>
            <rFont val="Tahoma"/>
            <family val="2"/>
          </rPr>
          <t>Cem Dener:</t>
        </r>
        <r>
          <rPr>
            <sz val="9"/>
            <color indexed="81"/>
            <rFont val="Tahoma"/>
            <family val="2"/>
          </rPr>
          <t xml:space="preserve">
Complementary doc submitted</t>
        </r>
      </text>
    </comment>
    <comment ref="DI564" authorId="0" shapeId="0" xr:uid="{8F28B680-F469-40EC-9714-7D207425B7FC}">
      <text>
        <r>
          <rPr>
            <b/>
            <sz val="9"/>
            <color indexed="81"/>
            <rFont val="Tahoma"/>
            <family val="2"/>
          </rPr>
          <t>Cem Dener:</t>
        </r>
        <r>
          <rPr>
            <sz val="9"/>
            <color indexed="81"/>
            <rFont val="Tahoma"/>
            <family val="2"/>
          </rPr>
          <t xml:space="preserve">
Single Operating Platform ('SOP') and associated systems are expected to be replaced with a Software as a Service ('SaaS') cloud-based Enterprise Resource Planning ('ERP') platform. Tender launched in March 2020.</t>
        </r>
      </text>
    </comment>
    <comment ref="DJ564" authorId="0" shapeId="0" xr:uid="{77E60ACE-2864-4FA2-904C-54BB8365CA66}">
      <text>
        <r>
          <rPr>
            <b/>
            <sz val="9"/>
            <color indexed="81"/>
            <rFont val="Tahoma"/>
            <family val="2"/>
          </rPr>
          <t>Cem Dener:</t>
        </r>
        <r>
          <rPr>
            <sz val="9"/>
            <color indexed="81"/>
            <rFont val="Tahoma"/>
            <family val="2"/>
          </rPr>
          <t xml:space="preserve">
https://www.gov.uk/payroll-software  </t>
        </r>
      </text>
    </comment>
    <comment ref="EL564" authorId="0" shapeId="0" xr:uid="{3DB75F39-3CF4-48B3-8EA3-FAFAC3D7BEBF}">
      <text>
        <r>
          <rPr>
            <b/>
            <sz val="9"/>
            <color indexed="81"/>
            <rFont val="Tahoma"/>
            <family val="2"/>
          </rPr>
          <t>Cem Dener:</t>
        </r>
        <r>
          <rPr>
            <sz val="9"/>
            <color indexed="81"/>
            <rFont val="Tahoma"/>
            <family val="2"/>
          </rPr>
          <t xml:space="preserve">
https://www.digitalmarketplace.service.gov.uk/ and https://www.gov.uk/contracts-finder</t>
        </r>
      </text>
    </comment>
    <comment ref="FF564" authorId="0" shapeId="0" xr:uid="{0BD60C1D-2E77-4A19-A5D7-36BEBBAFB067}">
      <text>
        <r>
          <rPr>
            <b/>
            <sz val="9"/>
            <color indexed="81"/>
            <rFont val="Tahoma"/>
            <family val="2"/>
          </rPr>
          <t>Cem Dener:</t>
        </r>
        <r>
          <rPr>
            <sz val="9"/>
            <color indexed="81"/>
            <rFont val="Tahoma"/>
            <family val="2"/>
          </rPr>
          <t xml:space="preserve">
https://www.gov.uk/government/collections/investment-management-system-access-guidance-and-support</t>
        </r>
      </text>
    </comment>
    <comment ref="LO564" authorId="0" shapeId="0" xr:uid="{D5767B6E-CEA5-4D0B-8580-8CCAC3813888}">
      <text>
        <r>
          <rPr>
            <b/>
            <sz val="9"/>
            <color indexed="81"/>
            <rFont val="Tahoma"/>
            <family val="2"/>
          </rPr>
          <t>Cem Dener:</t>
        </r>
        <r>
          <rPr>
            <sz val="9"/>
            <color indexed="81"/>
            <rFont val="Tahoma"/>
            <family val="2"/>
          </rPr>
          <t xml:space="preserve">
2 ?
Already published in 2022</t>
        </r>
      </text>
    </comment>
    <comment ref="NU564" authorId="0" shapeId="0" xr:uid="{BD0CC252-A878-4271-9535-6E9226D9E704}">
      <text>
        <r>
          <rPr>
            <b/>
            <sz val="9"/>
            <color indexed="81"/>
            <rFont val="Tahoma"/>
            <family val="2"/>
          </rPr>
          <t>Cem Dener:</t>
        </r>
        <r>
          <rPr>
            <sz val="9"/>
            <color indexed="81"/>
            <rFont val="Tahoma"/>
            <family val="2"/>
          </rPr>
          <t xml:space="preserve">
Launches as part of Cross Government Digital and Data Strategy in w/c 3 June 2022 (other urls: https://www.gov.uk/government/publications/uk-digital-strategy/2-digital-skills-and-inclusion-giving-everyone-access-to-the-digital-skills-they-need, https://www.gov.uk/government/collections/digital-data-and-technology-profession-capability-framework)</t>
        </r>
      </text>
    </comment>
    <comment ref="NZ564" authorId="0" shapeId="0" xr:uid="{02578F13-2E62-49BE-B545-80AB951F808E}">
      <text>
        <r>
          <rPr>
            <b/>
            <sz val="9"/>
            <color indexed="81"/>
            <rFont val="Tahoma"/>
            <family val="2"/>
          </rPr>
          <t>Cem Dener:</t>
        </r>
        <r>
          <rPr>
            <sz val="9"/>
            <color indexed="81"/>
            <rFont val="Tahoma"/>
            <family val="2"/>
          </rPr>
          <t xml:space="preserve">
https://digitalpeople.blog.gov.uk/2022/03/16/supporting-cross-profession-senior-civil-servants-with-their-ddat-skills/, https://assets.publishing.service.gov.uk/government/uploads/system/uploads/attachment_data/file/1068305/Strand_4_-_23.03.22.pdf</t>
        </r>
      </text>
    </comment>
    <comment ref="OS564" authorId="0" shapeId="0" xr:uid="{8F99E4D1-6935-4AFA-A60F-3F8FA3B6BD47}">
      <text>
        <r>
          <rPr>
            <b/>
            <sz val="9"/>
            <color indexed="81"/>
            <rFont val="Tahoma"/>
            <family val="2"/>
          </rPr>
          <t>Cem Dener:</t>
        </r>
        <r>
          <rPr>
            <sz val="9"/>
            <color indexed="81"/>
            <rFont val="Tahoma"/>
            <family val="2"/>
          </rPr>
          <t xml:space="preserve">
TBC</t>
        </r>
      </text>
    </comment>
    <comment ref="OE565" authorId="0" shapeId="0" xr:uid="{B9F407EE-9019-4CED-A41E-127DB1E3B64E}">
      <text>
        <r>
          <rPr>
            <b/>
            <sz val="9"/>
            <color indexed="81"/>
            <rFont val="Tahoma"/>
            <family val="2"/>
          </rPr>
          <t>Cem Dener:</t>
        </r>
        <r>
          <rPr>
            <sz val="9"/>
            <color indexed="81"/>
            <rFont val="Tahoma"/>
            <family val="2"/>
          </rPr>
          <t xml:space="preserve">
https://moderncivilservice.blog.gov.uk/2023/07/19/one-big-thing-data-upskilling-for-all-civil-servants/</t>
        </r>
      </text>
    </comment>
    <comment ref="MG567" authorId="1" shapeId="0" xr:uid="{F324D96A-541C-453F-A6AD-30FCE307A145}">
      <text>
        <r>
          <rPr>
            <sz val="11"/>
            <color theme="1"/>
            <rFont val="Aptos Narrow"/>
            <family val="2"/>
            <scheme val="minor"/>
          </rPr>
          <t>Hubert Nii-Aponsah:
The Office of Government Information Services: https://www.archives.gov/ogis</t>
        </r>
      </text>
    </comment>
    <comment ref="OB567" authorId="1" shapeId="0" xr:uid="{BC300EC3-244C-4CD8-A383-6603F194C688}">
      <text>
        <r>
          <rPr>
            <sz val="11"/>
            <color theme="1"/>
            <rFont val="Aptos Narrow"/>
            <family val="2"/>
            <scheme val="minor"/>
          </rPr>
          <t>Hubert Nii-Aponsah:
Web-based resources for AI: https://www.nsf.gov/news/classroom/computing.jsp</t>
        </r>
      </text>
    </comment>
    <comment ref="OR567" authorId="1" shapeId="0" xr:uid="{D3B04D06-EB33-43EC-BDAB-A4264E9E8017}">
      <text>
        <r>
          <rPr>
            <sz val="11"/>
            <color theme="1"/>
            <rFont val="Aptos Narrow"/>
            <family val="2"/>
            <scheme val="minor"/>
          </rPr>
          <t>Hubert Nii-Aponsah:
There is also the National Science and Technology Council: https://www.whitehouse.gov/ostp/nstc/</t>
        </r>
      </text>
    </comment>
    <comment ref="K568" authorId="0" shapeId="0" xr:uid="{29411C97-DFAB-4362-8177-2F6D08A00F40}">
      <text>
        <r>
          <rPr>
            <b/>
            <sz val="9"/>
            <color indexed="81"/>
            <rFont val="Tahoma"/>
            <family val="2"/>
          </rPr>
          <t>Cem Dener:</t>
        </r>
        <r>
          <rPr>
            <sz val="9"/>
            <color indexed="81"/>
            <rFont val="Tahoma"/>
            <family val="2"/>
          </rPr>
          <t xml:space="preserve">
https://cloud.cio.gov/</t>
        </r>
      </text>
    </comment>
    <comment ref="P568" authorId="0" shapeId="0" xr:uid="{2FB11376-C12A-47B5-919B-EDF40CBC3102}">
      <text>
        <r>
          <rPr>
            <b/>
            <sz val="9"/>
            <color indexed="81"/>
            <rFont val="Tahoma"/>
            <family val="2"/>
          </rPr>
          <t>Cem Dener:</t>
        </r>
        <r>
          <rPr>
            <sz val="9"/>
            <color indexed="81"/>
            <rFont val="Tahoma"/>
            <family val="2"/>
          </rPr>
          <t xml:space="preserve">
'https://cloud.gov/pages/</t>
        </r>
      </text>
    </comment>
    <comment ref="PC568" authorId="0" shapeId="0" xr:uid="{A3229E73-8D87-4347-B7B6-EF84B3BAD036}">
      <text>
        <r>
          <rPr>
            <b/>
            <sz val="9"/>
            <color indexed="81"/>
            <rFont val="Tahoma"/>
            <family val="2"/>
          </rPr>
          <t>Cem Dener:</t>
        </r>
        <r>
          <rPr>
            <sz val="9"/>
            <color indexed="81"/>
            <rFont val="Tahoma"/>
            <family val="2"/>
          </rPr>
          <t xml:space="preserve">
https://www.federalregister.gov/documents/2023/04/03/2023-06870/small-business-innovation-research-program-and-small-business-technology-transfer-program-policy</t>
        </r>
      </text>
    </comment>
    <comment ref="AY570" authorId="0" shapeId="0" xr:uid="{05C1AAAB-7DD6-4A38-9EEE-3239DF9BA11E}">
      <text>
        <r>
          <rPr>
            <b/>
            <sz val="9"/>
            <color indexed="81"/>
            <rFont val="Tahoma"/>
            <family val="2"/>
          </rPr>
          <t>Cem Dener:</t>
        </r>
        <r>
          <rPr>
            <sz val="9"/>
            <color indexed="81"/>
            <rFont val="Tahoma"/>
            <family val="2"/>
          </rPr>
          <t xml:space="preserve">
https://www.opp.gub.uy/ 
https://www.gub.uy/ministerio-economia-finanzas/contaduria-general-nacion</t>
        </r>
      </text>
    </comment>
    <comment ref="CX570" authorId="0" shapeId="0" xr:uid="{CC1690D4-1545-4C98-A872-88B62FA9E8B5}">
      <text>
        <r>
          <rPr>
            <b/>
            <sz val="9"/>
            <color indexed="81"/>
            <rFont val="Tahoma"/>
            <family val="2"/>
          </rPr>
          <t>Cem Dener:</t>
        </r>
        <r>
          <rPr>
            <sz val="9"/>
            <color indexed="81"/>
            <rFont val="Tahoma"/>
            <family val="2"/>
          </rPr>
          <t xml:space="preserve">
Intranet access &gt; 
https://sgh.onsc.red.uy/sgh/servlet/homeinicial </t>
        </r>
      </text>
    </comment>
    <comment ref="EC570" authorId="0" shapeId="0" xr:uid="{DCB0FB33-CF45-4069-B184-81518CDA3F5F}">
      <text>
        <r>
          <rPr>
            <b/>
            <sz val="9"/>
            <color indexed="81"/>
            <rFont val="Tahoma"/>
            <family val="2"/>
          </rPr>
          <t>Cem Dener:</t>
        </r>
        <r>
          <rPr>
            <sz val="9"/>
            <color indexed="81"/>
            <rFont val="Tahoma"/>
            <family val="2"/>
          </rPr>
          <t xml:space="preserve">
Some through bank deposits, others through  collection network</t>
        </r>
      </text>
    </comment>
    <comment ref="HK570" authorId="0" shapeId="0" xr:uid="{E81438D0-248D-43B9-BFC4-00BEE25F9F24}">
      <text>
        <r>
          <rPr>
            <b/>
            <sz val="9"/>
            <color indexed="81"/>
            <rFont val="Tahoma"/>
            <family val="2"/>
          </rPr>
          <t>Cem Dener:</t>
        </r>
        <r>
          <rPr>
            <sz val="9"/>
            <color indexed="81"/>
            <rFont val="Tahoma"/>
            <family val="2"/>
          </rPr>
          <t xml:space="preserve">
The e-payment service is available in each services that requires it. </t>
        </r>
      </text>
    </comment>
    <comment ref="IK570" authorId="0" shapeId="0" xr:uid="{4B6F1F18-D382-4B85-8AD9-ADC0AB017C53}">
      <text>
        <r>
          <rPr>
            <b/>
            <sz val="9"/>
            <color indexed="81"/>
            <rFont val="Tahoma"/>
            <family val="2"/>
          </rPr>
          <t>Cem Dener:</t>
        </r>
        <r>
          <rPr>
            <sz val="9"/>
            <color indexed="81"/>
            <rFont val="Tahoma"/>
            <family val="2"/>
          </rPr>
          <t xml:space="preserve">
https://www.mitrabajofuturo.gub.uy/  https://www.uruguayconcursa.gub.uy/Portal/servlet/com.si.recsel.inicio</t>
        </r>
      </text>
    </comment>
    <comment ref="F571" authorId="0" shapeId="0" xr:uid="{EE861D02-880A-44A7-AE7A-980433767BF4}">
      <text>
        <r>
          <rPr>
            <b/>
            <sz val="9"/>
            <color indexed="81"/>
            <rFont val="Tahoma"/>
            <family val="2"/>
          </rPr>
          <t>Cem Dener:</t>
        </r>
        <r>
          <rPr>
            <sz val="9"/>
            <color indexed="81"/>
            <rFont val="Tahoma"/>
            <family val="2"/>
          </rPr>
          <t xml:space="preserve">
https://antel.com.uy/web/datacenter/w/plataforma-nube-gobierno
https://www.gub.uy/agencia-gobierno-electronico-sociedad-informacion-conocimiento/nube-presidencia</t>
        </r>
      </text>
    </comment>
    <comment ref="HK571" authorId="0" shapeId="0" xr:uid="{C315385D-15DF-4904-ACAD-1824A7F505B1}">
      <text>
        <r>
          <rPr>
            <b/>
            <sz val="9"/>
            <color indexed="81"/>
            <rFont val="Tahoma"/>
            <family val="2"/>
          </rPr>
          <t>Cem Dener:</t>
        </r>
        <r>
          <rPr>
            <sz val="9"/>
            <color indexed="81"/>
            <rFont val="Tahoma"/>
            <family val="2"/>
          </rPr>
          <t xml:space="preserve">
https://www.sucive.gub.uy/pago_en_linea?0#:~:text=SUCIVE%20%2D%20Pago%20en%20l%C3%ADnea
https://www.gub.uy/direccion-general-impositiva/comunicacion/publicaciones/pagos-linea#:~:text=Para%20realizar%20el%20pago%20se%20deber%C3%A1%20generar,de%20pago2908%20%2D%2D%20Generaci%C3%B3n%2C%20Impresi%C3%B3n%20y%20Pago.</t>
        </r>
      </text>
    </comment>
    <comment ref="JM571" authorId="0" shapeId="0" xr:uid="{CBCFED5D-1B3B-4820-9E41-65A114020321}">
      <text>
        <r>
          <rPr>
            <b/>
            <sz val="9"/>
            <color indexed="81"/>
            <rFont val="Tahoma"/>
            <family val="2"/>
          </rPr>
          <t>Cem Dener:</t>
        </r>
        <r>
          <rPr>
            <sz val="9"/>
            <color indexed="81"/>
            <rFont val="Tahoma"/>
            <family val="2"/>
          </rPr>
          <t xml:space="preserve">
https://catalogodatos.gub.uy/agesic/portal/panel https://lookerstudio.google.com/reporting/237185ad-b7a6-4728-acb4-ebd5b79c4080/page/0BNvD</t>
        </r>
      </text>
    </comment>
    <comment ref="JO571" authorId="0" shapeId="0" xr:uid="{BA36565F-F04B-458E-ABCC-CC6FF50C5553}">
      <text>
        <r>
          <rPr>
            <b/>
            <sz val="9"/>
            <color indexed="81"/>
            <rFont val="Tahoma"/>
            <family val="2"/>
          </rPr>
          <t>Cem Dener:</t>
        </r>
        <r>
          <rPr>
            <sz val="9"/>
            <color indexed="81"/>
            <rFont val="Tahoma"/>
            <family val="2"/>
          </rPr>
          <t xml:space="preserve">
https://www.gub.uy/participacion-ciudadana   </t>
        </r>
      </text>
    </comment>
    <comment ref="NC571" authorId="0" shapeId="0" xr:uid="{7B69C23F-A50A-4F8D-91DD-2AE2827099B1}">
      <text>
        <r>
          <rPr>
            <b/>
            <sz val="9"/>
            <color indexed="81"/>
            <rFont val="Tahoma"/>
            <family val="2"/>
          </rPr>
          <t>Cem Dener:</t>
        </r>
        <r>
          <rPr>
            <sz val="9"/>
            <color indexed="81"/>
            <rFont val="Tahoma"/>
            <family val="2"/>
          </rPr>
          <t xml:space="preserve">
https://www.uruguayxxi.gub.uy/es/centro-informacion/articulo/energias-renovables/; https://www.uruguayxxi.gub.uy/es/noticias/articulo/uruguay-lidera-ranking-mundial-de-energias-renovables-por-su-exitoso-proceso-de-transicion-energetica/; https://www.uruguayxxi.gub.uy/en/news/article/uruguay-promotes-its-leadership-in-clean-energy-at-the-world-s-leading-forum-on-green-hydrogen/</t>
        </r>
      </text>
    </comment>
    <comment ref="D573" authorId="0" shapeId="0" xr:uid="{772F6BC2-11DC-49DF-958D-689CECDC8098}">
      <text>
        <r>
          <rPr>
            <b/>
            <sz val="9"/>
            <color indexed="81"/>
            <rFont val="Tahoma"/>
            <family val="2"/>
          </rPr>
          <t>Cem Dener:</t>
        </r>
        <r>
          <rPr>
            <sz val="9"/>
            <color indexed="81"/>
            <rFont val="Tahoma"/>
            <family val="2"/>
          </rPr>
          <t xml:space="preserve">
2 ?
There seems to be no operational government cloud yet.</t>
        </r>
      </text>
    </comment>
    <comment ref="Q573" authorId="0" shapeId="0" xr:uid="{4D9B0F20-605A-442C-AC06-20F2C0830BBF}">
      <text>
        <r>
          <rPr>
            <b/>
            <sz val="9"/>
            <color indexed="81"/>
            <rFont val="Tahoma"/>
            <family val="2"/>
          </rPr>
          <t>Cem Dener:</t>
        </r>
        <r>
          <rPr>
            <sz val="9"/>
            <color indexed="81"/>
            <rFont val="Tahoma"/>
            <family val="2"/>
          </rPr>
          <t xml:space="preserve">
2 ?
There seems to be no explanation about the GEA in submitted link.</t>
        </r>
      </text>
    </comment>
    <comment ref="AB573" authorId="0" shapeId="0" xr:uid="{1EDE8C6C-1886-40D6-B2F8-11AD6634B23F}">
      <text>
        <r>
          <rPr>
            <b/>
            <sz val="9"/>
            <color indexed="81"/>
            <rFont val="Tahoma"/>
            <family val="2"/>
          </rPr>
          <t>Cem Dener:</t>
        </r>
        <r>
          <rPr>
            <sz val="9"/>
            <color indexed="81"/>
            <rFont val="Tahoma"/>
            <family val="2"/>
          </rPr>
          <t xml:space="preserve">
2 ?
There seems to be no GIF yet. Provided link is not relevant.</t>
        </r>
      </text>
    </comment>
    <comment ref="AK573" authorId="0" shapeId="0" xr:uid="{07572581-5F50-49D5-BFCD-2D72D6603F62}">
      <text>
        <r>
          <rPr>
            <b/>
            <sz val="9"/>
            <color indexed="81"/>
            <rFont val="Tahoma"/>
            <family val="2"/>
          </rPr>
          <t xml:space="preserve">Cem Dener:
</t>
        </r>
        <r>
          <rPr>
            <sz val="9"/>
            <color indexed="81"/>
            <rFont val="Tahoma"/>
            <family val="2"/>
          </rPr>
          <t>2 ?</t>
        </r>
      </text>
    </comment>
    <comment ref="AM573" authorId="0" shapeId="0" xr:uid="{EB1010A5-D4EE-4577-A830-0C4BFA57F78B}">
      <text>
        <r>
          <rPr>
            <b/>
            <sz val="9"/>
            <color indexed="81"/>
            <rFont val="Tahoma"/>
            <family val="2"/>
          </rPr>
          <t>Cem Dener:</t>
        </r>
        <r>
          <rPr>
            <sz val="9"/>
            <color indexed="81"/>
            <rFont val="Tahoma"/>
            <family val="2"/>
          </rPr>
          <t xml:space="preserve">
https://lex.uz/docs/3018629 &gt; Not relevant</t>
        </r>
      </text>
    </comment>
    <comment ref="BM573" authorId="0" shapeId="0" xr:uid="{9552226E-0B3B-4742-9405-3ACCBDEA2C28}">
      <text>
        <r>
          <rPr>
            <b/>
            <sz val="9"/>
            <color indexed="81"/>
            <rFont val="Tahoma"/>
            <family val="2"/>
          </rPr>
          <t>Cem Dener:</t>
        </r>
        <r>
          <rPr>
            <sz val="9"/>
            <color indexed="81"/>
            <rFont val="Tahoma"/>
            <family val="2"/>
          </rPr>
          <t xml:space="preserve">
Appendix 4, Paragraph 43</t>
        </r>
      </text>
    </comment>
    <comment ref="BX573" authorId="0" shapeId="0" xr:uid="{75B6DE33-863A-4262-BEA4-49E343304BD6}">
      <text>
        <r>
          <rPr>
            <b/>
            <sz val="9"/>
            <color indexed="81"/>
            <rFont val="Tahoma"/>
            <family val="2"/>
          </rPr>
          <t>Cem Dener:</t>
        </r>
        <r>
          <rPr>
            <sz val="9"/>
            <color indexed="81"/>
            <rFont val="Tahoma"/>
            <family val="2"/>
          </rPr>
          <t xml:space="preserve">
The center has no information</t>
        </r>
      </text>
    </comment>
    <comment ref="CN573" authorId="0" shapeId="0" xr:uid="{CFA1B913-0D4A-4BDA-B31F-17914BBDB812}">
      <text>
        <r>
          <rPr>
            <b/>
            <sz val="9"/>
            <color indexed="81"/>
            <rFont val="Tahoma"/>
            <family val="2"/>
          </rPr>
          <t>Cem Dener:</t>
        </r>
        <r>
          <rPr>
            <sz val="9"/>
            <color indexed="81"/>
            <rFont val="Tahoma"/>
            <family val="2"/>
          </rPr>
          <t xml:space="preserve">
https://ed2.customs.uz/</t>
        </r>
      </text>
    </comment>
    <comment ref="CU573" authorId="0" shapeId="0" xr:uid="{E44758F3-E1E8-4FF8-95BB-C91D33CC04B2}">
      <text>
        <r>
          <rPr>
            <b/>
            <sz val="9"/>
            <color indexed="81"/>
            <rFont val="Tahoma"/>
            <family val="2"/>
          </rPr>
          <t>Cem Dener:</t>
        </r>
        <r>
          <rPr>
            <sz val="9"/>
            <color indexed="81"/>
            <rFont val="Tahoma"/>
            <family val="2"/>
          </rPr>
          <t xml:space="preserve">
https://ed2.customs.uz/</t>
        </r>
      </text>
    </comment>
    <comment ref="CX573" authorId="0" shapeId="0" xr:uid="{485A246E-3781-47B7-9707-7CA6A8AE5217}">
      <text>
        <r>
          <rPr>
            <b/>
            <sz val="9"/>
            <color indexed="81"/>
            <rFont val="Tahoma"/>
            <family val="2"/>
          </rPr>
          <t>Cem Dener:</t>
        </r>
        <r>
          <rPr>
            <sz val="9"/>
            <color indexed="81"/>
            <rFont val="Tahoma"/>
            <family val="2"/>
          </rPr>
          <t xml:space="preserve">
URL inaccessible &gt; (intranet?)
https://my.mehnat.uz/login </t>
        </r>
      </text>
    </comment>
    <comment ref="DJ573" authorId="0" shapeId="0" xr:uid="{9D6526BB-BF53-441F-B35B-5C8D17EA8DC6}">
      <text>
        <r>
          <rPr>
            <b/>
            <sz val="9"/>
            <color indexed="81"/>
            <rFont val="Tahoma"/>
            <family val="2"/>
          </rPr>
          <t>Cem Dener:</t>
        </r>
        <r>
          <rPr>
            <sz val="9"/>
            <color indexed="81"/>
            <rFont val="Tahoma"/>
            <family val="2"/>
          </rPr>
          <t xml:space="preserve">
http://zp.mdm.uz/install.html</t>
        </r>
      </text>
    </comment>
    <comment ref="DV573" authorId="0" shapeId="0" xr:uid="{BBB4F66D-AD0D-4B52-9C94-FDE3E298C7F9}">
      <text>
        <r>
          <rPr>
            <b/>
            <sz val="9"/>
            <color indexed="81"/>
            <rFont val="Tahoma"/>
            <family val="2"/>
          </rPr>
          <t>Cem Dener:</t>
        </r>
        <r>
          <rPr>
            <sz val="9"/>
            <color indexed="81"/>
            <rFont val="Tahoma"/>
            <family val="2"/>
          </rPr>
          <t xml:space="preserve">
The Pension software complex operates in the corporate network of the Ministry of Finance. URL is launched via internal network.</t>
        </r>
      </text>
    </comment>
    <comment ref="FD573" authorId="0" shapeId="0" xr:uid="{053C1183-E019-4376-8535-8D0464A34835}">
      <text>
        <r>
          <rPr>
            <b/>
            <sz val="9"/>
            <color indexed="81"/>
            <rFont val="Tahoma"/>
            <family val="2"/>
          </rPr>
          <t>Cem Dener:</t>
        </r>
        <r>
          <rPr>
            <sz val="9"/>
            <color indexed="81"/>
            <rFont val="Tahoma"/>
            <family val="2"/>
          </rPr>
          <t xml:space="preserve">
2 ?
This doesn't appear to be a PIMS platform. It's an agency for monitoring some of the inv projects.</t>
        </r>
      </text>
    </comment>
    <comment ref="FF573" authorId="0" shapeId="0" xr:uid="{8C76913F-7438-4615-890C-14BEB6FEE295}">
      <text>
        <r>
          <rPr>
            <b/>
            <sz val="9"/>
            <color indexed="81"/>
            <rFont val="Tahoma"/>
            <family val="2"/>
          </rPr>
          <t>Cem Dener:</t>
        </r>
        <r>
          <rPr>
            <sz val="9"/>
            <color indexed="81"/>
            <rFont val="Tahoma"/>
            <family val="2"/>
          </rPr>
          <t xml:space="preserve">
URL inaccessible &gt; 
https://pmi.gov.uz/  </t>
        </r>
      </text>
    </comment>
    <comment ref="GQ573" authorId="0" shapeId="0" xr:uid="{03B53343-73D9-4251-A356-1598918819DA}">
      <text>
        <r>
          <rPr>
            <b/>
            <sz val="9"/>
            <color indexed="81"/>
            <rFont val="Tahoma"/>
            <family val="2"/>
          </rPr>
          <t>Cem Dener:</t>
        </r>
        <r>
          <rPr>
            <sz val="9"/>
            <color indexed="81"/>
            <rFont val="Tahoma"/>
            <family val="2"/>
          </rPr>
          <t xml:space="preserve">
https://baho.gov.uz/uz</t>
        </r>
      </text>
    </comment>
    <comment ref="JO573" authorId="0" shapeId="0" xr:uid="{5847A19D-3546-46BF-9E32-5455079D8E50}">
      <text>
        <r>
          <rPr>
            <b/>
            <sz val="9"/>
            <color indexed="81"/>
            <rFont val="Tahoma"/>
            <family val="2"/>
          </rPr>
          <t>Cem Dener:</t>
        </r>
        <r>
          <rPr>
            <sz val="9"/>
            <color indexed="81"/>
            <rFont val="Tahoma"/>
            <family val="2"/>
          </rPr>
          <t xml:space="preserve">
 https://xalqnazorati.uz/ru/</t>
        </r>
      </text>
    </comment>
    <comment ref="JX573" authorId="0" shapeId="0" xr:uid="{EED82E85-59A3-4017-8238-B008A36F038B}">
      <text>
        <r>
          <rPr>
            <b/>
            <sz val="9"/>
            <color indexed="81"/>
            <rFont val="Tahoma"/>
            <family val="2"/>
          </rPr>
          <t>Cem Dener:</t>
        </r>
        <r>
          <rPr>
            <sz val="9"/>
            <color indexed="81"/>
            <rFont val="Tahoma"/>
            <family val="2"/>
          </rPr>
          <t xml:space="preserve">
1 ?
This platform is for citizen participation. There seems to be no platform for citizen feedback/complaints on services.</t>
        </r>
      </text>
    </comment>
    <comment ref="JY573" authorId="0" shapeId="0" xr:uid="{9CF5EAC2-F800-4B32-AC3E-37E65395F8B4}">
      <text>
        <r>
          <rPr>
            <b/>
            <sz val="9"/>
            <color indexed="81"/>
            <rFont val="Tahoma"/>
            <family val="2"/>
          </rPr>
          <t>Cem Dener:</t>
        </r>
        <r>
          <rPr>
            <sz val="9"/>
            <color indexed="81"/>
            <rFont val="Tahoma"/>
            <family val="2"/>
          </rPr>
          <t xml:space="preserve">
https://meningfikrim.uz/ru
https://pm.gov.uz/ru#/map_app_root
</t>
        </r>
      </text>
    </comment>
    <comment ref="JZ573" authorId="0" shapeId="0" xr:uid="{E897FBB4-4004-4CF5-BB30-9B16EF8F01BF}">
      <text>
        <r>
          <rPr>
            <b/>
            <sz val="9"/>
            <color indexed="81"/>
            <rFont val="Tahoma"/>
            <family val="2"/>
          </rPr>
          <t>Cem Dener:</t>
        </r>
        <r>
          <rPr>
            <sz val="9"/>
            <color indexed="81"/>
            <rFont val="Tahoma"/>
            <family val="2"/>
          </rPr>
          <t xml:space="preserve">
1 ?</t>
        </r>
      </text>
    </comment>
    <comment ref="KA573" authorId="0" shapeId="0" xr:uid="{F2670F27-1FC6-4B38-8AF7-0D648B632D71}">
      <text>
        <r>
          <rPr>
            <b/>
            <sz val="9"/>
            <color indexed="81"/>
            <rFont val="Tahoma"/>
            <family val="2"/>
          </rPr>
          <t>Cem Dener:</t>
        </r>
        <r>
          <rPr>
            <sz val="9"/>
            <color indexed="81"/>
            <rFont val="Tahoma"/>
            <family val="2"/>
          </rPr>
          <t xml:space="preserve">
1 ?</t>
        </r>
      </text>
    </comment>
    <comment ref="KB573" authorId="0" shapeId="0" xr:uid="{62D9BCFF-CBDF-443C-8575-E9C203C03777}">
      <text>
        <r>
          <rPr>
            <b/>
            <sz val="9"/>
            <color indexed="81"/>
            <rFont val="Tahoma"/>
            <family val="2"/>
          </rPr>
          <t>Cem Dener:</t>
        </r>
        <r>
          <rPr>
            <sz val="9"/>
            <color indexed="81"/>
            <rFont val="Tahoma"/>
            <family val="2"/>
          </rPr>
          <t xml:space="preserve">
1 ?</t>
        </r>
      </text>
    </comment>
    <comment ref="KC573" authorId="0" shapeId="0" xr:uid="{5CF804A2-A2CB-4DAA-8319-58F97D1A2E06}">
      <text>
        <r>
          <rPr>
            <b/>
            <sz val="9"/>
            <color indexed="81"/>
            <rFont val="Tahoma"/>
            <family val="2"/>
          </rPr>
          <t>Cem Dener:</t>
        </r>
        <r>
          <rPr>
            <sz val="9"/>
            <color indexed="81"/>
            <rFont val="Tahoma"/>
            <family val="2"/>
          </rPr>
          <t xml:space="preserve">
1 ?</t>
        </r>
      </text>
    </comment>
    <comment ref="KD573" authorId="0" shapeId="0" xr:uid="{B949EE22-4FC3-4E0B-BD5A-509BEF8E9938}">
      <text>
        <r>
          <rPr>
            <b/>
            <sz val="9"/>
            <color indexed="81"/>
            <rFont val="Tahoma"/>
            <family val="2"/>
          </rPr>
          <t>Cem Dener:</t>
        </r>
        <r>
          <rPr>
            <sz val="9"/>
            <color indexed="81"/>
            <rFont val="Tahoma"/>
            <family val="2"/>
          </rPr>
          <t xml:space="preserve">
2 ?</t>
        </r>
      </text>
    </comment>
    <comment ref="KF573" authorId="0" shapeId="0" xr:uid="{7E924B1B-1455-4A24-84C0-AAE9990E5C5D}">
      <text>
        <r>
          <rPr>
            <b/>
            <sz val="9"/>
            <color indexed="81"/>
            <rFont val="Tahoma"/>
            <family val="2"/>
          </rPr>
          <t>Cem Dener:</t>
        </r>
        <r>
          <rPr>
            <sz val="9"/>
            <color indexed="81"/>
            <rFont val="Tahoma"/>
            <family val="2"/>
          </rPr>
          <t xml:space="preserve">
https://pm.gov.uz/ru#/map_app_root ?</t>
        </r>
      </text>
    </comment>
    <comment ref="KG573" authorId="0" shapeId="0" xr:uid="{F7234C2D-120D-404D-9A21-DF1CFF88B307}">
      <text>
        <r>
          <rPr>
            <b/>
            <sz val="9"/>
            <color indexed="81"/>
            <rFont val="Tahoma"/>
            <family val="2"/>
          </rPr>
          <t>Cem Dener:</t>
        </r>
        <r>
          <rPr>
            <sz val="9"/>
            <color indexed="81"/>
            <rFont val="Tahoma"/>
            <family val="2"/>
          </rPr>
          <t xml:space="preserve">
1 ?
There seems to be no platform for gov responses on complaints/services.</t>
        </r>
      </text>
    </comment>
    <comment ref="KH573" authorId="0" shapeId="0" xr:uid="{4179E913-01CA-4CA9-90EF-2F835A637586}">
      <text>
        <r>
          <rPr>
            <b/>
            <sz val="9"/>
            <color indexed="81"/>
            <rFont val="Tahoma"/>
            <family val="2"/>
          </rPr>
          <t>Cem Dener:</t>
        </r>
        <r>
          <rPr>
            <sz val="9"/>
            <color indexed="81"/>
            <rFont val="Tahoma"/>
            <family val="2"/>
          </rPr>
          <t xml:space="preserve">
https://pm.gov.uz/ru/#/ ?</t>
        </r>
      </text>
    </comment>
    <comment ref="KI573" authorId="0" shapeId="0" xr:uid="{4349BA10-3ED5-47D9-B1AF-8971A6475DCA}">
      <text>
        <r>
          <rPr>
            <b/>
            <sz val="9"/>
            <color indexed="81"/>
            <rFont val="Tahoma"/>
            <family val="2"/>
          </rPr>
          <t>Cem Dener:</t>
        </r>
        <r>
          <rPr>
            <sz val="9"/>
            <color indexed="81"/>
            <rFont val="Tahoma"/>
            <family val="2"/>
          </rPr>
          <t xml:space="preserve">
1 ?</t>
        </r>
      </text>
    </comment>
    <comment ref="KJ573" authorId="0" shapeId="0" xr:uid="{56284BDC-AA65-4C2E-9684-A36CE88101A0}">
      <text>
        <r>
          <rPr>
            <b/>
            <sz val="9"/>
            <color indexed="81"/>
            <rFont val="Tahoma"/>
            <family val="2"/>
          </rPr>
          <t>Cem Dener:</t>
        </r>
        <r>
          <rPr>
            <sz val="9"/>
            <color indexed="81"/>
            <rFont val="Tahoma"/>
            <family val="2"/>
          </rPr>
          <t xml:space="preserve">
1 ?</t>
        </r>
      </text>
    </comment>
    <comment ref="KK573" authorId="0" shapeId="0" xr:uid="{671B9EFF-3092-44CA-8CE8-5B6D0E341763}">
      <text>
        <r>
          <rPr>
            <b/>
            <sz val="9"/>
            <color indexed="81"/>
            <rFont val="Tahoma"/>
            <family val="2"/>
          </rPr>
          <t>Cem Dener:</t>
        </r>
        <r>
          <rPr>
            <sz val="9"/>
            <color indexed="81"/>
            <rFont val="Tahoma"/>
            <family val="2"/>
          </rPr>
          <t xml:space="preserve">
1 ?</t>
        </r>
      </text>
    </comment>
    <comment ref="KZ573" authorId="0" shapeId="0" xr:uid="{9F946ED7-913D-429F-A9A1-10FF12DC6748}">
      <text>
        <r>
          <rPr>
            <b/>
            <sz val="9"/>
            <color indexed="81"/>
            <rFont val="Tahoma"/>
            <family val="2"/>
          </rPr>
          <t>Cem Dener:</t>
        </r>
        <r>
          <rPr>
            <sz val="9"/>
            <color indexed="81"/>
            <rFont val="Tahoma"/>
            <family val="2"/>
          </rPr>
          <t xml:space="preserve">
ICT Development Fund (www.ictfund.uz/) Ministry of Finance of the Republic of Uzbekistan (https://mf.uz/en/)</t>
        </r>
      </text>
    </comment>
    <comment ref="MU573" authorId="0" shapeId="0" xr:uid="{DA06F72B-3C55-4AEB-B090-EF8E9B3B95DE}">
      <text>
        <r>
          <rPr>
            <b/>
            <sz val="9"/>
            <color indexed="81"/>
            <rFont val="Tahoma"/>
            <family val="2"/>
          </rPr>
          <t>Cem Dener:</t>
        </r>
        <r>
          <rPr>
            <sz val="9"/>
            <color indexed="81"/>
            <rFont val="Tahoma"/>
            <family val="2"/>
          </rPr>
          <t xml:space="preserve">
URL inaccessible &gt; 
https://dpm.uz/ </t>
        </r>
      </text>
    </comment>
    <comment ref="OP573" authorId="0" shapeId="0" xr:uid="{0E846D27-9006-4DB1-A065-1ADB41AE593F}">
      <text>
        <r>
          <rPr>
            <b/>
            <sz val="9"/>
            <color indexed="81"/>
            <rFont val="Tahoma"/>
            <family val="2"/>
          </rPr>
          <t>Cem Dener:</t>
        </r>
        <r>
          <rPr>
            <sz val="9"/>
            <color indexed="81"/>
            <rFont val="Tahoma"/>
            <family val="2"/>
          </rPr>
          <t xml:space="preserve">
https://mininnovation.uz/ru/static/byudjet-jarayonining-ochiqligini-taminlash-3299-son-nizom https://mininnovation.uz/ru/opendata/yoshlarni-qollab-quvvatlash-va-aholi-salomatligini-mustahkamlash-yili</t>
        </r>
      </text>
    </comment>
    <comment ref="R576" authorId="0" shapeId="0" xr:uid="{FDE5918B-D617-42D6-A661-E98400BEF856}">
      <text>
        <r>
          <rPr>
            <b/>
            <sz val="9"/>
            <color indexed="81"/>
            <rFont val="Tahoma"/>
            <family val="2"/>
          </rPr>
          <t>Cem Dener:</t>
        </r>
        <r>
          <rPr>
            <sz val="9"/>
            <color indexed="81"/>
            <rFont val="Tahoma"/>
            <family val="2"/>
          </rPr>
          <t xml:space="preserve">
Integrated Government Initiative (iGov)</t>
        </r>
      </text>
    </comment>
    <comment ref="BG576" authorId="2" shapeId="0" xr:uid="{38B73248-8D6F-4636-AA74-4FF70F754DDB}">
      <text>
        <r>
          <rPr>
            <b/>
            <sz val="9"/>
            <color indexed="81"/>
            <rFont val="Tahoma"/>
            <family val="2"/>
          </rPr>
          <t>Gustavo Alonso Zanabria Gainza:</t>
        </r>
        <r>
          <rPr>
            <sz val="9"/>
            <color indexed="81"/>
            <rFont val="Tahoma"/>
            <family val="2"/>
          </rPr>
          <t xml:space="preserve">
Source: https://www.pefa.org/sites/pefa/files/assessments/reports/VU-Jul06-PFMPR-Public.pdf</t>
        </r>
      </text>
    </comment>
    <comment ref="BH576" authorId="2" shapeId="0" xr:uid="{C3DC3DCD-C5AC-4C2F-BDD1-E668995E6222}">
      <text>
        <r>
          <rPr>
            <b/>
            <sz val="9"/>
            <color indexed="81"/>
            <rFont val="Tahoma"/>
            <family val="2"/>
          </rPr>
          <t>Gustavo Alonso Zanabria Gainza:</t>
        </r>
        <r>
          <rPr>
            <sz val="9"/>
            <color indexed="81"/>
            <rFont val="Tahoma"/>
            <family val="2"/>
          </rPr>
          <t xml:space="preserve">
Source: https://sustainabledevelopment.un.org/content/documents/23336Republic_of_Vanuatu_VNR_2019.pdf</t>
        </r>
      </text>
    </comment>
    <comment ref="BT576" authorId="2" shapeId="0" xr:uid="{0A61348A-F373-400B-87E8-672F98355FFA}">
      <text>
        <r>
          <rPr>
            <b/>
            <sz val="9"/>
            <color indexed="81"/>
            <rFont val="Tahoma"/>
            <family val="2"/>
          </rPr>
          <t>Gustavo Alonso Zanabria Gainza:</t>
        </r>
        <r>
          <rPr>
            <sz val="9"/>
            <color indexed="81"/>
            <rFont val="Tahoma"/>
            <family val="2"/>
          </rPr>
          <t xml:space="preserve">
Source: https://www.rbv.gov.vu/images/Press_Releases/2019/Press_Release4-2019-National_Payment_System_scoping.pdf</t>
        </r>
      </text>
    </comment>
    <comment ref="CW576" authorId="0" shapeId="0" xr:uid="{0E666CFB-46AF-4E23-9CFE-DCB6EC44AD63}">
      <text>
        <r>
          <rPr>
            <b/>
            <sz val="9"/>
            <color indexed="81"/>
            <rFont val="Tahoma"/>
            <family val="2"/>
          </rPr>
          <t>Cem Dener:</t>
        </r>
        <r>
          <rPr>
            <sz val="9"/>
            <color indexed="81"/>
            <rFont val="Tahoma"/>
            <family val="2"/>
          </rPr>
          <t xml:space="preserve">
Vanuatu Public Service HRMIS</t>
        </r>
      </text>
    </comment>
    <comment ref="CY576" authorId="0" shapeId="0" xr:uid="{F1A5619A-8F4C-475A-9E80-773E6D6A915C}">
      <text>
        <r>
          <rPr>
            <b/>
            <sz val="9"/>
            <color indexed="81"/>
            <rFont val="Tahoma"/>
            <family val="2"/>
          </rPr>
          <t>Cem Dener:</t>
        </r>
        <r>
          <rPr>
            <sz val="9"/>
            <color indexed="81"/>
            <rFont val="Tahoma"/>
            <family val="2"/>
          </rPr>
          <t xml:space="preserve">
New system is expected to be launched in 2023</t>
        </r>
      </text>
    </comment>
    <comment ref="EF576" authorId="2" shapeId="0" xr:uid="{3AC2AF86-8A7D-4AB7-A365-60670AE4E55C}">
      <text>
        <r>
          <rPr>
            <b/>
            <sz val="9"/>
            <color indexed="81"/>
            <rFont val="Tahoma"/>
            <family val="2"/>
          </rPr>
          <t>Gustavo Alonso Zanabria Gainza:</t>
        </r>
        <r>
          <rPr>
            <sz val="9"/>
            <color indexed="81"/>
            <rFont val="Tahoma"/>
            <family val="2"/>
          </rPr>
          <t xml:space="preserve">
Source: https://www.ilo.org/suva/public-information/WCMS_818273/lang--en/index.htm</t>
        </r>
      </text>
    </comment>
    <comment ref="GS576" authorId="0" shapeId="0" xr:uid="{30BC70E2-DEB7-4298-A990-36FF21DA2F5F}">
      <text>
        <r>
          <rPr>
            <b/>
            <sz val="9"/>
            <color indexed="81"/>
            <rFont val="Tahoma"/>
            <family val="2"/>
          </rPr>
          <t>Cem Dener:</t>
        </r>
        <r>
          <rPr>
            <sz val="9"/>
            <color indexed="81"/>
            <rFont val="Tahoma"/>
            <family val="2"/>
          </rPr>
          <t xml:space="preserve">
https://customsinlandrevenue.gov.vu/index.php/services</t>
        </r>
      </text>
    </comment>
    <comment ref="HT576" authorId="2" shapeId="0" xr:uid="{3C05AF79-EBC1-484E-8682-BFA0F417EC3B}">
      <text>
        <r>
          <rPr>
            <b/>
            <sz val="9"/>
            <color indexed="81"/>
            <rFont val="Tahoma"/>
            <family val="2"/>
          </rPr>
          <t>Gustavo Alonso Zanabria Gainza:</t>
        </r>
        <r>
          <rPr>
            <sz val="9"/>
            <color indexed="81"/>
            <rFont val="Tahoma"/>
            <family val="2"/>
          </rPr>
          <t xml:space="preserve">
Source; https://customsinlandrevenue.gov.vu/index.php/blog/122-vanuatu-becomes-the-first-pacific-country-to-implement-customs-online-payment</t>
        </r>
      </text>
    </comment>
    <comment ref="IE576" authorId="2" shapeId="0" xr:uid="{7496FE90-2CE3-4135-85AA-D2CDBC1C5E5A}">
      <text>
        <r>
          <rPr>
            <b/>
            <sz val="9"/>
            <color indexed="81"/>
            <rFont val="Tahoma"/>
            <family val="2"/>
          </rPr>
          <t>Gustavo Alonso Zanabria Gainza:</t>
        </r>
        <r>
          <rPr>
            <sz val="9"/>
            <color indexed="81"/>
            <rFont val="Tahoma"/>
            <family val="2"/>
          </rPr>
          <t xml:space="preserve">
Source: https://www.ilo.org/suva/public-information/WCMS_818273/lang--en/index.htm</t>
        </r>
      </text>
    </comment>
    <comment ref="LF576" authorId="0" shapeId="0" xr:uid="{91CFD11D-6C4E-4A93-8BD1-A610062766FE}">
      <text>
        <r>
          <rPr>
            <b/>
            <sz val="9"/>
            <color indexed="81"/>
            <rFont val="Tahoma"/>
            <family val="2"/>
          </rPr>
          <t>Cem Dener:</t>
        </r>
        <r>
          <rPr>
            <sz val="9"/>
            <color indexed="81"/>
            <rFont val="Tahoma"/>
            <family val="2"/>
          </rPr>
          <t xml:space="preserve">
Not yet</t>
        </r>
      </text>
    </comment>
    <comment ref="LP576" authorId="0" shapeId="0" xr:uid="{5D963558-51E6-4CC6-92D8-93BD17C56172}">
      <text>
        <r>
          <rPr>
            <b/>
            <sz val="9"/>
            <color indexed="81"/>
            <rFont val="Tahoma"/>
            <family val="2"/>
          </rPr>
          <t>Cem Dener:</t>
        </r>
        <r>
          <rPr>
            <sz val="9"/>
            <color indexed="81"/>
            <rFont val="Tahoma"/>
            <family val="2"/>
          </rPr>
          <t xml:space="preserve">
Not yet</t>
        </r>
      </text>
    </comment>
    <comment ref="LV576" authorId="0" shapeId="0" xr:uid="{0F6D1998-43AF-4B85-9DE0-9E8D2C2C13B1}">
      <text>
        <r>
          <rPr>
            <b/>
            <sz val="9"/>
            <color indexed="81"/>
            <rFont val="Tahoma"/>
            <family val="2"/>
          </rPr>
          <t>Cem Dener:</t>
        </r>
        <r>
          <rPr>
            <sz val="9"/>
            <color indexed="81"/>
            <rFont val="Tahoma"/>
            <family val="2"/>
          </rPr>
          <t xml:space="preserve">
Not yet</t>
        </r>
      </text>
    </comment>
    <comment ref="NI577" authorId="0" shapeId="0" xr:uid="{2AE79BD8-1139-4E7B-BEF2-E7F49CFE7216}">
      <text>
        <r>
          <rPr>
            <b/>
            <sz val="9"/>
            <color indexed="81"/>
            <rFont val="Tahoma"/>
            <family val="2"/>
          </rPr>
          <t>Cem Dener:</t>
        </r>
        <r>
          <rPr>
            <sz val="9"/>
            <color indexed="81"/>
            <rFont val="Tahoma"/>
            <family val="2"/>
          </rPr>
          <t xml:space="preserve">
https://www.dailypost.vu/news/signiflow-and-vodafone-vanuatu-partner-to-deliver-esignature-solutions-to-businesses/article_1bcadb44-3e56-5a7d-b605-b52d2e3c6594.html</t>
        </r>
      </text>
    </comment>
    <comment ref="AF579" authorId="2" shapeId="0" xr:uid="{BFE0130C-A04B-44A7-85E6-345671337615}">
      <text>
        <r>
          <rPr>
            <sz val="11"/>
            <color theme="1"/>
            <rFont val="Aptos Narrow"/>
            <family val="2"/>
            <scheme val="minor"/>
          </rPr>
          <t>Gustavo Alonso Zanabria Gainza:
Source:
https://www.cnti.gob.ve/noticias/actualidad/cnti/5481-la-pnsii-esta-disponible-para-la-administracion-publica.html</t>
        </r>
      </text>
    </comment>
    <comment ref="BB579" authorId="2" shapeId="0" xr:uid="{1D7D58D2-3CDC-4B77-A07F-9D70ED9255A4}">
      <text>
        <r>
          <rPr>
            <sz val="11"/>
            <color theme="1"/>
            <rFont val="Aptos Narrow"/>
            <family val="2"/>
            <scheme val="minor"/>
          </rPr>
          <t>Gustavo Alonso Zanabria Gainza:
Source:
http://www.oncop.gob.ve/site/vistas/principal/sigecof.php</t>
        </r>
      </text>
    </comment>
    <comment ref="BG579" authorId="2" shapeId="0" xr:uid="{447E6B2C-9DCC-482D-8EB9-2788D1AB243A}">
      <text>
        <r>
          <rPr>
            <sz val="11"/>
            <color theme="1"/>
            <rFont val="Aptos Narrow"/>
            <family val="2"/>
            <scheme val="minor"/>
          </rPr>
          <t>Gustavo Alonso Zanabria Gainza:
Source: http://www.oncop.gob.ve/site/src/archivos/SCP/Tabla-Unica/ESTRUCTURA%20DETALLADA%20DE%20LA%20TABALA%20%C3%9ANICA%20DE%20VINCULACI%C3%93N-1%202017.pdf</t>
        </r>
      </text>
    </comment>
    <comment ref="DT579" authorId="2" shapeId="0" xr:uid="{B965909D-2ADD-4E67-8560-C7BCCFC4D592}">
      <text>
        <r>
          <rPr>
            <b/>
            <sz val="9"/>
            <color indexed="81"/>
            <rFont val="Tahoma"/>
            <family val="2"/>
          </rPr>
          <t>Gustavo Alonso Zanabria Gainza:</t>
        </r>
        <r>
          <rPr>
            <sz val="9"/>
            <color indexed="81"/>
            <rFont val="Tahoma"/>
            <family val="2"/>
          </rPr>
          <t xml:space="preserve">
evidence: http://www.ivss.gov.ve/contenido/Historia-del-IVSS</t>
        </r>
      </text>
    </comment>
    <comment ref="FP579" authorId="2" shapeId="0" xr:uid="{F9D80E98-6D15-49B3-BBD0-69D6E4EBAA72}">
      <text>
        <r>
          <rPr>
            <b/>
            <sz val="9"/>
            <color indexed="81"/>
            <rFont val="Tahoma"/>
            <family val="2"/>
          </rPr>
          <t>Gustavo Alonso Zanabria Gainza:</t>
        </r>
        <r>
          <rPr>
            <sz val="9"/>
            <color indexed="81"/>
            <rFont val="Tahoma"/>
            <family val="2"/>
          </rPr>
          <t xml:space="preserve">
Source: https://www.cenditel.gob.ve/node/1703</t>
        </r>
      </text>
    </comment>
    <comment ref="HJ579" authorId="2" shapeId="0" xr:uid="{C7CC43BF-7F1C-4A10-B6A4-B7DA596B2496}">
      <text>
        <r>
          <rPr>
            <b/>
            <sz val="9"/>
            <color indexed="81"/>
            <rFont val="Tahoma"/>
            <family val="2"/>
          </rPr>
          <t>Gustavo Alonso Zanabria Gainza:</t>
        </r>
        <r>
          <rPr>
            <sz val="9"/>
            <color indexed="81"/>
            <rFont val="Tahoma"/>
            <family val="2"/>
          </rPr>
          <t xml:space="preserve">
It is possible to pay IVA taxes online but only partially
http://declaraciones.seniat.gob.ve/portal/page/portal/MANEJADOR_CONTENIDO_SENIAT/05MENU_HORIZONTAL/5.1ASISTENCIA_CONTRIBUYENTE/5.1.2ORIENTACION_GENERA/5.1.2.1TRAMITES_ELECTRONI/Pago.pdf</t>
        </r>
      </text>
    </comment>
    <comment ref="LG579" authorId="2" shapeId="0" xr:uid="{6AE43E9F-83A5-41D0-BB07-EFCB43E29831}">
      <text>
        <r>
          <rPr>
            <b/>
            <sz val="9"/>
            <color indexed="81"/>
            <rFont val="Tahoma"/>
            <family val="2"/>
          </rPr>
          <t>Gustavo Alonso Zanabria Gainza:</t>
        </r>
        <r>
          <rPr>
            <sz val="9"/>
            <color indexed="81"/>
            <rFont val="Tahoma"/>
            <family val="2"/>
          </rPr>
          <t xml:space="preserve">
Source:
https://www.google.com/search?q=centro+nacional+de+tecnolog%C3%ADas+de+informaci%C3%B3n+venezuela+%2B+historia&amp;rlz=1C1GCEB_enUS893US893&amp;oq=centro+nacional+de+tecnolog%C3%ADas+de+informaci%C3%B3n+venezuela+%2B+historia&amp;aqs=chrome..69i57.7338j0j7&amp;sourceid=chrome&amp;ie=UTF-8</t>
        </r>
      </text>
    </comment>
    <comment ref="CC580" authorId="0" shapeId="0" xr:uid="{1588294C-8E3C-4D78-95F5-B85C8F11AD2B}">
      <text>
        <r>
          <rPr>
            <b/>
            <sz val="9"/>
            <color indexed="81"/>
            <rFont val="Tahoma"/>
            <family val="2"/>
          </rPr>
          <t>Cem Dener:</t>
        </r>
        <r>
          <rPr>
            <sz val="9"/>
            <color indexed="81"/>
            <rFont val="Tahoma"/>
            <family val="2"/>
          </rPr>
          <t xml:space="preserve">
https://www.ciat.org/Biblioteca/AsambleasGenerales/2003/Ingles/mexico37_2003_topic_1-3_venezuela.pdf#:~:text=%2D%20SENIAT's%20%C2%B4portal%20is:%20www.seniat.gov.ve.%20Through%20the,Unit%20and%20other%20information%20of%20public%20nature.</t>
        </r>
      </text>
    </comment>
    <comment ref="GS580" authorId="0" shapeId="0" xr:uid="{5C72A60A-4268-4B5B-84F9-75A503D0BE77}">
      <text>
        <r>
          <rPr>
            <b/>
            <sz val="9"/>
            <color indexed="81"/>
            <rFont val="Tahoma"/>
            <family val="2"/>
          </rPr>
          <t>Cem Dener:</t>
        </r>
        <r>
          <rPr>
            <sz val="9"/>
            <color indexed="81"/>
            <rFont val="Tahoma"/>
            <family val="2"/>
          </rPr>
          <t xml:space="preserve">
https://seniat.org/
https://www.ciat.org/Biblioteca/AsambleasGenerales/2003/Ingles/mexico37_2003_topic_1-3_venezuela.pdf#:~:text=%2D%20SENIAT's%20%C2%B4portal%20is:%20www.seniat.gov.ve.%20Through%20the,Unit%20and%20other%20information%20of%20public%20nature.</t>
        </r>
      </text>
    </comment>
    <comment ref="AP582" authorId="0" shapeId="0" xr:uid="{B76CC455-7F94-4CCE-B7AE-0A2A53C64B71}">
      <text>
        <r>
          <rPr>
            <b/>
            <sz val="9"/>
            <color indexed="81"/>
            <rFont val="Tahoma"/>
            <family val="2"/>
          </rPr>
          <t>Cem Dener:</t>
        </r>
        <r>
          <rPr>
            <sz val="9"/>
            <color indexed="81"/>
            <rFont val="Tahoma"/>
            <family val="2"/>
          </rPr>
          <t xml:space="preserve">
https://vietnamnet.vn/en/connections-sharing-of-data-via-national-data-exchange-platform-to-be-promoted-821274.html</t>
        </r>
      </text>
    </comment>
    <comment ref="BX582" authorId="0" shapeId="0" xr:uid="{C8B57E9D-2072-486B-92A7-B31650D8D2C3}">
      <text>
        <r>
          <rPr>
            <b/>
            <sz val="9"/>
            <color indexed="81"/>
            <rFont val="Tahoma"/>
            <family val="2"/>
          </rPr>
          <t>Cem Dener:</t>
        </r>
        <r>
          <rPr>
            <sz val="9"/>
            <color indexed="81"/>
            <rFont val="Tahoma"/>
            <family val="2"/>
          </rPr>
          <t xml:space="preserve">
http://congbao.chinhphu.vn/noi-dung-van-ban-so-58-2019-tt-btc-29637</t>
        </r>
      </text>
    </comment>
    <comment ref="CC582" authorId="0" shapeId="0" xr:uid="{4B5CE9DB-DD51-4778-8002-23FBC143B7AC}">
      <text>
        <r>
          <rPr>
            <b/>
            <sz val="9"/>
            <color indexed="81"/>
            <rFont val="Tahoma"/>
            <family val="2"/>
          </rPr>
          <t>Cem Dener:</t>
        </r>
        <r>
          <rPr>
            <sz val="9"/>
            <color indexed="81"/>
            <rFont val="Tahoma"/>
            <family val="2"/>
          </rPr>
          <t xml:space="preserve">
https://www.linkedin.com/pulse/sap-tax-revenue-management-vietnam-frank-godeby  </t>
        </r>
      </text>
    </comment>
    <comment ref="GU582" authorId="0" shapeId="0" xr:uid="{6788AE4B-4377-4138-AF0B-DC155142D43B}">
      <text>
        <r>
          <rPr>
            <b/>
            <sz val="9"/>
            <color indexed="81"/>
            <rFont val="Tahoma"/>
            <family val="2"/>
          </rPr>
          <t>Cem Dener:</t>
        </r>
        <r>
          <rPr>
            <sz val="9"/>
            <color indexed="81"/>
            <rFont val="Tahoma"/>
            <family val="2"/>
          </rPr>
          <t xml:space="preserve">
https://mof.gov.vn/webcenter/portal/btcvn/pages_r/l/tin-bo-tai-chinh?dDocName=MOFUCM229624</t>
        </r>
      </text>
    </comment>
    <comment ref="HB582" authorId="0" shapeId="0" xr:uid="{60FC0C6B-2E56-4FD8-A3BA-B85A25B465B7}">
      <text>
        <r>
          <rPr>
            <b/>
            <sz val="9"/>
            <color indexed="81"/>
            <rFont val="Tahoma"/>
            <family val="2"/>
          </rPr>
          <t>Cem Dener:</t>
        </r>
        <r>
          <rPr>
            <sz val="9"/>
            <color indexed="81"/>
            <rFont val="Tahoma"/>
            <family val="2"/>
          </rPr>
          <t xml:space="preserve">
https://ediconn.vnaccs.customs.gov.vn; https://e-payment.customs.gov.vn</t>
        </r>
      </text>
    </comment>
    <comment ref="HS582" authorId="0" shapeId="0" xr:uid="{4AC3C699-89FB-4743-979A-CFAF924EEF8F}">
      <text>
        <r>
          <rPr>
            <b/>
            <sz val="9"/>
            <color indexed="81"/>
            <rFont val="Tahoma"/>
            <family val="2"/>
          </rPr>
          <t>Cem Dener:</t>
        </r>
        <r>
          <rPr>
            <sz val="9"/>
            <color indexed="81"/>
            <rFont val="Tahoma"/>
            <family val="2"/>
          </rPr>
          <t xml:space="preserve">
https://www.vietnamtradeportal.gov.vn/index.php?r=site/index </t>
        </r>
      </text>
    </comment>
    <comment ref="KV582" authorId="0" shapeId="0" xr:uid="{50C734AC-15B2-4713-8AE5-21446DFF75C7}">
      <text>
        <r>
          <rPr>
            <b/>
            <sz val="9"/>
            <color indexed="81"/>
            <rFont val="Tahoma"/>
            <family val="2"/>
          </rPr>
          <t>Cem Dener:</t>
        </r>
        <r>
          <rPr>
            <sz val="9"/>
            <color indexed="81"/>
            <rFont val="Tahoma"/>
            <family val="2"/>
          </rPr>
          <t xml:space="preserve">
https://english.mic.gov.vn/Pages/home.aspx - https://www.mpi.gov.vn/en/Pages/default.aspx - https://mof.gov.vn/webcenter/portal/btcen/pages_home"</t>
        </r>
      </text>
    </comment>
    <comment ref="NI582" authorId="0" shapeId="0" xr:uid="{FAE3C62F-9B63-4C50-ADDB-AFD13AFE6D4F}">
      <text>
        <r>
          <rPr>
            <b/>
            <sz val="9"/>
            <color indexed="81"/>
            <rFont val="Tahoma"/>
            <family val="2"/>
          </rPr>
          <t>Cem Dener:</t>
        </r>
        <r>
          <rPr>
            <sz val="9"/>
            <color indexed="81"/>
            <rFont val="Tahoma"/>
            <family val="2"/>
          </rPr>
          <t xml:space="preserve">
http://neac.gov.vn </t>
        </r>
      </text>
    </comment>
    <comment ref="NU582" authorId="0" shapeId="0" xr:uid="{6062F8DB-7367-4037-B51D-77067198589B}">
      <text>
        <r>
          <rPr>
            <b/>
            <sz val="9"/>
            <color indexed="81"/>
            <rFont val="Tahoma"/>
            <family val="2"/>
          </rPr>
          <t>Cem Dener:</t>
        </r>
        <r>
          <rPr>
            <sz val="9"/>
            <color indexed="81"/>
            <rFont val="Tahoma"/>
            <family val="2"/>
          </rPr>
          <t xml:space="preserve">
https://chinhphu.vn/?pageid=27160&amp;docid=205276  </t>
        </r>
      </text>
    </comment>
    <comment ref="NZ582" authorId="0" shapeId="0" xr:uid="{2CE7A905-C5C1-4760-9553-65C24E158F5E}">
      <text>
        <r>
          <rPr>
            <b/>
            <sz val="9"/>
            <color indexed="81"/>
            <rFont val="Tahoma"/>
            <family val="2"/>
          </rPr>
          <t>Cem Dener:</t>
        </r>
        <r>
          <rPr>
            <sz val="9"/>
            <color indexed="81"/>
            <rFont val="Tahoma"/>
            <family val="2"/>
          </rPr>
          <t xml:space="preserve">
https://onetouch.mic.gov.vn/
https://t63.mic.gov.vn/</t>
        </r>
      </text>
    </comment>
    <comment ref="E585" authorId="0" shapeId="0" xr:uid="{52B5D384-C25E-40A2-BE0B-248ED27018D6}">
      <text>
        <r>
          <rPr>
            <b/>
            <sz val="9"/>
            <color indexed="81"/>
            <rFont val="Tahoma"/>
            <family val="2"/>
          </rPr>
          <t xml:space="preserve">Cem Dener:
</t>
        </r>
        <r>
          <rPr>
            <sz val="9"/>
            <color indexed="81"/>
            <rFont val="Tahoma"/>
            <family val="2"/>
          </rPr>
          <t xml:space="preserve">VMWare cloud advanced suite 2019 </t>
        </r>
      </text>
    </comment>
    <comment ref="AD585" authorId="0" shapeId="0" xr:uid="{26078621-2452-492E-B18D-692CEBD406BF}">
      <text>
        <r>
          <rPr>
            <b/>
            <sz val="9"/>
            <color indexed="81"/>
            <rFont val="Tahoma"/>
            <family val="2"/>
          </rPr>
          <t>Cem Dener:</t>
        </r>
        <r>
          <rPr>
            <sz val="9"/>
            <color indexed="81"/>
            <rFont val="Tahoma"/>
            <family val="2"/>
          </rPr>
          <t xml:space="preserve">
URL inaccessible &gt;
https://zinnar.pna.ps/ 
http://zinnar.pna.ps/InteroperabilityPortal/</t>
        </r>
      </text>
    </comment>
    <comment ref="AM585" authorId="0" shapeId="0" xr:uid="{E17F3AD6-7847-4DB5-A401-A9742AF60720}">
      <text>
        <r>
          <rPr>
            <b/>
            <sz val="9"/>
            <color indexed="81"/>
            <rFont val="Tahoma"/>
            <family val="2"/>
          </rPr>
          <t>Cem Dener:</t>
        </r>
        <r>
          <rPr>
            <sz val="9"/>
            <color indexed="81"/>
            <rFont val="Tahoma"/>
            <family val="2"/>
          </rPr>
          <t xml:space="preserve">
URL inaccessible</t>
        </r>
      </text>
    </comment>
    <comment ref="AP585" authorId="0" shapeId="0" xr:uid="{E30EB671-AA8D-4A1F-B340-43AC58061E8D}">
      <text>
        <r>
          <rPr>
            <b/>
            <sz val="9"/>
            <color indexed="81"/>
            <rFont val="Tahoma"/>
            <family val="2"/>
          </rPr>
          <t>Cem Dener:</t>
        </r>
        <r>
          <rPr>
            <sz val="9"/>
            <color indexed="81"/>
            <rFont val="Tahoma"/>
            <family val="2"/>
          </rPr>
          <t xml:space="preserve">
URL inaccessible &gt;
https://www.palestine.ps </t>
        </r>
      </text>
    </comment>
    <comment ref="CN585" authorId="0" shapeId="0" xr:uid="{3F429B21-6447-422E-9709-E047EF6CE60F}">
      <text>
        <r>
          <rPr>
            <b/>
            <sz val="9"/>
            <color indexed="81"/>
            <rFont val="Tahoma"/>
            <family val="2"/>
          </rPr>
          <t>Cem Dener:</t>
        </r>
        <r>
          <rPr>
            <sz val="9"/>
            <color indexed="81"/>
            <rFont val="Tahoma"/>
            <family val="2"/>
          </rPr>
          <t xml:space="preserve">
http://unctad.org/en/PublicationsLibrary/dtlasycuda2011d1_en.pdf </t>
        </r>
      </text>
    </comment>
    <comment ref="GH585" authorId="0" shapeId="0" xr:uid="{C74D70DE-9140-4B37-A202-3F808F9F406D}">
      <text>
        <r>
          <rPr>
            <b/>
            <sz val="9"/>
            <color indexed="81"/>
            <rFont val="Tahoma"/>
            <family val="2"/>
          </rPr>
          <t>Cem Dener:</t>
        </r>
        <r>
          <rPr>
            <sz val="9"/>
            <color indexed="81"/>
            <rFont val="Tahoma"/>
            <family val="2"/>
          </rPr>
          <t xml:space="preserve">
There seems to be an ongoing project to develop online service portal.</t>
        </r>
      </text>
    </comment>
    <comment ref="GI585" authorId="0" shapeId="0" xr:uid="{A32C35C1-8C36-4283-AA3A-87AF581F5257}">
      <text>
        <r>
          <rPr>
            <b/>
            <sz val="9"/>
            <color indexed="81"/>
            <rFont val="Tahoma"/>
            <family val="2"/>
          </rPr>
          <t>Cem Dener:</t>
        </r>
        <r>
          <rPr>
            <sz val="9"/>
            <color indexed="81"/>
            <rFont val="Tahoma"/>
            <family val="2"/>
          </rPr>
          <t xml:space="preserve">
URL inaccessible &gt;
http://www.palestine.ps </t>
        </r>
      </text>
    </comment>
    <comment ref="JG585" authorId="0" shapeId="0" xr:uid="{A40672C5-82EE-4BF8-BD5A-BB1D44B15BF7}">
      <text>
        <r>
          <rPr>
            <b/>
            <sz val="9"/>
            <color indexed="81"/>
            <rFont val="Tahoma"/>
            <family val="2"/>
          </rPr>
          <t>Cem Dener:</t>
        </r>
        <r>
          <rPr>
            <sz val="9"/>
            <color indexed="81"/>
            <rFont val="Tahoma"/>
            <family val="2"/>
          </rPr>
          <t xml:space="preserve">
URL inaccessible &gt;
http://www.opendata.ps  </t>
        </r>
      </text>
    </comment>
    <comment ref="JY585" authorId="0" shapeId="0" xr:uid="{01E0FFE8-F01A-4256-ACF1-49C87D105062}">
      <text>
        <r>
          <rPr>
            <b/>
            <sz val="9"/>
            <color indexed="81"/>
            <rFont val="Tahoma"/>
            <family val="2"/>
          </rPr>
          <t>Cem Dener:</t>
        </r>
        <r>
          <rPr>
            <sz val="9"/>
            <color indexed="81"/>
            <rFont val="Tahoma"/>
            <family val="2"/>
          </rPr>
          <t xml:space="preserve">
URL inaccessible &gt;
https://cs.pmo.gov.ps/ </t>
        </r>
      </text>
    </comment>
    <comment ref="EQ586" authorId="0" shapeId="0" xr:uid="{6D679D9D-9EA8-43FA-9669-186A560FC357}">
      <text>
        <r>
          <rPr>
            <b/>
            <sz val="9"/>
            <color indexed="81"/>
            <rFont val="Tahoma"/>
            <family val="2"/>
          </rPr>
          <t>Cem Dener:</t>
        </r>
        <r>
          <rPr>
            <sz val="9"/>
            <color indexed="81"/>
            <rFont val="Tahoma"/>
            <family val="2"/>
          </rPr>
          <t xml:space="preserve">
Automation of the complete process from needs management until contract execution</t>
        </r>
      </text>
    </comment>
    <comment ref="JO586" authorId="0" shapeId="0" xr:uid="{7CE7A541-385F-4395-8B8D-55BC5F339535}">
      <text>
        <r>
          <rPr>
            <b/>
            <sz val="9"/>
            <color indexed="81"/>
            <rFont val="Tahoma"/>
            <family val="2"/>
          </rPr>
          <t>Cem Dener:</t>
        </r>
        <r>
          <rPr>
            <sz val="9"/>
            <color indexed="81"/>
            <rFont val="Tahoma"/>
            <family val="2"/>
          </rPr>
          <t xml:space="preserve">
'https://moj.pna.ps/  </t>
        </r>
      </text>
    </comment>
    <comment ref="ME588" authorId="1" shapeId="0" xr:uid="{B4DC029A-3311-4E91-AADC-53C6C47CB2E2}">
      <text>
        <r>
          <rPr>
            <sz val="11"/>
            <color theme="1"/>
            <rFont val="Aptos Narrow"/>
            <family val="2"/>
            <scheme val="minor"/>
          </rPr>
          <t>Hubert Nii-Aponsah:
English version of the law: http://www.law-democracy.org/wp-content/uploads/2012/07/Yemen-RTI-law.pdf</t>
        </r>
      </text>
    </comment>
    <comment ref="OJ588" authorId="0" shapeId="0" xr:uid="{588A3564-C075-48F1-9B79-C3CD030E0919}">
      <text>
        <r>
          <rPr>
            <b/>
            <sz val="9"/>
            <color indexed="81"/>
            <rFont val="Tahoma"/>
            <family val="2"/>
          </rPr>
          <t>Cem Dener:</t>
        </r>
        <r>
          <rPr>
            <sz val="9"/>
            <color indexed="81"/>
            <rFont val="Tahoma"/>
            <family val="2"/>
          </rPr>
          <t xml:space="preserve">
1</t>
        </r>
      </text>
    </comment>
    <comment ref="OK588" authorId="0" shapeId="0" xr:uid="{33E12398-F1EC-4488-B7A6-117A3A498495}">
      <text>
        <r>
          <rPr>
            <b/>
            <sz val="9"/>
            <color indexed="81"/>
            <rFont val="Tahoma"/>
            <family val="2"/>
          </rPr>
          <t>Cem Dener:</t>
        </r>
        <r>
          <rPr>
            <sz val="9"/>
            <color indexed="81"/>
            <rFont val="Tahoma"/>
            <family val="2"/>
          </rPr>
          <t xml:space="preserve">
2</t>
        </r>
      </text>
    </comment>
    <comment ref="OL588" authorId="0" shapeId="0" xr:uid="{EC218575-C106-4563-9095-193188C91075}">
      <text>
        <r>
          <rPr>
            <b/>
            <sz val="9"/>
            <color indexed="81"/>
            <rFont val="Tahoma"/>
            <family val="2"/>
          </rPr>
          <t>Cem Dener:</t>
        </r>
        <r>
          <rPr>
            <sz val="9"/>
            <color indexed="81"/>
            <rFont val="Tahoma"/>
            <family val="2"/>
          </rPr>
          <t xml:space="preserve">
https://mtit.gov.ye/strategies_info.aspx?NID=4</t>
        </r>
      </text>
    </comment>
    <comment ref="F591" authorId="0" shapeId="0" xr:uid="{EE6C339B-F8A3-4C63-A869-1AE51B116942}">
      <text>
        <r>
          <rPr>
            <b/>
            <sz val="9"/>
            <color indexed="81"/>
            <rFont val="Tahoma"/>
            <family val="2"/>
          </rPr>
          <t>Cem Dener:</t>
        </r>
        <r>
          <rPr>
            <sz val="9"/>
            <color indexed="81"/>
            <rFont val="Tahoma"/>
            <family val="2"/>
          </rPr>
          <t xml:space="preserve">
Private Government Cloud so closed</t>
        </r>
      </text>
    </comment>
    <comment ref="BA591" authorId="0" shapeId="0" xr:uid="{C4C5CB04-A350-4C1D-965B-2FF551161043}">
      <text>
        <r>
          <rPr>
            <b/>
            <sz val="9"/>
            <color indexed="81"/>
            <rFont val="Tahoma"/>
            <family val="2"/>
          </rPr>
          <t>Cem Dener:</t>
        </r>
        <r>
          <rPr>
            <sz val="9"/>
            <color indexed="81"/>
            <rFont val="Tahoma"/>
            <family val="2"/>
          </rPr>
          <t xml:space="preserve">
Intranet or VPN access</t>
        </r>
      </text>
    </comment>
    <comment ref="EC591" authorId="0" shapeId="0" xr:uid="{FCB10E54-0140-456A-8468-2BADF06D9A1B}">
      <text>
        <r>
          <rPr>
            <b/>
            <sz val="9"/>
            <color indexed="81"/>
            <rFont val="Tahoma"/>
            <family val="2"/>
          </rPr>
          <t>Cem Dener:</t>
        </r>
        <r>
          <rPr>
            <sz val="9"/>
            <color indexed="81"/>
            <rFont val="Tahoma"/>
            <family val="2"/>
          </rPr>
          <t xml:space="preserve">
Restricted</t>
        </r>
      </text>
    </comment>
    <comment ref="HS591" authorId="0" shapeId="0" xr:uid="{936F7607-B698-47C7-AA65-2E6D34679B55}">
      <text>
        <r>
          <rPr>
            <b/>
            <sz val="9"/>
            <color indexed="81"/>
            <rFont val="Tahoma"/>
            <family val="2"/>
          </rPr>
          <t>Cem Dener:</t>
        </r>
        <r>
          <rPr>
            <sz val="9"/>
            <color indexed="81"/>
            <rFont val="Tahoma"/>
            <family val="2"/>
          </rPr>
          <t xml:space="preserve">
https://zesw.gov.zm/zesw/ (only for agriculture)</t>
        </r>
      </text>
    </comment>
    <comment ref="LO591" authorId="0" shapeId="0" xr:uid="{7D767289-F01A-4ECF-AF49-444D7098F1D4}">
      <text>
        <r>
          <rPr>
            <b/>
            <sz val="9"/>
            <color indexed="81"/>
            <rFont val="Tahoma"/>
            <family val="2"/>
          </rPr>
          <t>Cem Dener:</t>
        </r>
        <r>
          <rPr>
            <sz val="9"/>
            <color indexed="81"/>
            <rFont val="Tahoma"/>
            <family val="2"/>
          </rPr>
          <t xml:space="preserve">
2 ?</t>
        </r>
      </text>
    </comment>
    <comment ref="NI591" authorId="0" shapeId="0" xr:uid="{32898A37-BE60-49B0-8C79-127962AA641C}">
      <text>
        <r>
          <rPr>
            <b/>
            <sz val="9"/>
            <color indexed="81"/>
            <rFont val="Tahoma"/>
            <family val="2"/>
          </rPr>
          <t>Cem Dener:</t>
        </r>
        <r>
          <rPr>
            <sz val="9"/>
            <color indexed="81"/>
            <rFont val="Tahoma"/>
            <family val="2"/>
          </rPr>
          <t xml:space="preserve">
URL not highly relevant &gt;
http://prosignszambia.com/ </t>
        </r>
      </text>
    </comment>
    <comment ref="PB591" authorId="0" shapeId="0" xr:uid="{EE20FD1B-51EB-4A5D-A643-4771BA8A25B8}">
      <text>
        <r>
          <rPr>
            <b/>
            <sz val="9"/>
            <color indexed="81"/>
            <rFont val="Tahoma"/>
            <family val="2"/>
          </rPr>
          <t>Cem Dener:</t>
        </r>
        <r>
          <rPr>
            <sz val="9"/>
            <color indexed="81"/>
            <rFont val="Tahoma"/>
            <family val="2"/>
          </rPr>
          <t xml:space="preserve">
Draft zero developed</t>
        </r>
      </text>
    </comment>
    <comment ref="S592" authorId="0" shapeId="0" xr:uid="{2738251F-6FB6-4B75-9525-23B70685B513}">
      <text>
        <r>
          <rPr>
            <b/>
            <sz val="9"/>
            <color indexed="81"/>
            <rFont val="Tahoma"/>
            <family val="2"/>
          </rPr>
          <t>Cem Dener:</t>
        </r>
        <r>
          <rPr>
            <sz val="9"/>
            <color indexed="81"/>
            <rFont val="Tahoma"/>
            <family val="2"/>
          </rPr>
          <t xml:space="preserve">
Complementary doc provided</t>
        </r>
      </text>
    </comment>
    <comment ref="GS592" authorId="0" shapeId="0" xr:uid="{A077F5CF-DAF3-4CC7-8BA3-7F3BA922AA0B}">
      <text>
        <r>
          <rPr>
            <b/>
            <sz val="9"/>
            <color indexed="81"/>
            <rFont val="Tahoma"/>
            <family val="2"/>
          </rPr>
          <t>Cem Dener:</t>
        </r>
        <r>
          <rPr>
            <sz val="9"/>
            <color indexed="81"/>
            <rFont val="Tahoma"/>
            <family val="2"/>
          </rPr>
          <t xml:space="preserve">
https://www.zra.org.zm/</t>
        </r>
      </text>
    </comment>
    <comment ref="CX594" authorId="0" shapeId="0" xr:uid="{94105D7B-A151-4AB5-A5ED-CB0A73174C9F}">
      <text>
        <r>
          <rPr>
            <b/>
            <sz val="9"/>
            <color indexed="81"/>
            <rFont val="Tahoma"/>
            <family val="2"/>
          </rPr>
          <t>Cem Dener:</t>
        </r>
        <r>
          <rPr>
            <sz val="9"/>
            <color indexed="81"/>
            <rFont val="Tahoma"/>
            <family val="2"/>
          </rPr>
          <t xml:space="preserve">
http://www.psc.gov.zw/?page_id=14948</t>
        </r>
      </text>
    </comment>
    <comment ref="DS594" authorId="0" shapeId="0" xr:uid="{F997FF45-B028-4B13-805E-664191740FD2}">
      <text>
        <r>
          <rPr>
            <b/>
            <sz val="9"/>
            <color indexed="81"/>
            <rFont val="Tahoma"/>
            <family val="2"/>
          </rPr>
          <t>Cem Dener:</t>
        </r>
        <r>
          <rPr>
            <sz val="9"/>
            <color indexed="81"/>
            <rFont val="Tahoma"/>
            <family val="2"/>
          </rPr>
          <t xml:space="preserve">
https://www.mpslsw.gov.zw/about/parastatals/national-social-security-authority/  </t>
        </r>
      </text>
    </comment>
    <comment ref="GI594" authorId="0" shapeId="0" xr:uid="{C3DDFFAE-0720-4B99-BC75-CE9FE5AAABE8}">
      <text>
        <r>
          <rPr>
            <b/>
            <sz val="9"/>
            <color indexed="81"/>
            <rFont val="Tahoma"/>
            <family val="2"/>
          </rPr>
          <t>Cem Dener:</t>
        </r>
        <r>
          <rPr>
            <sz val="9"/>
            <color indexed="81"/>
            <rFont val="Tahoma"/>
            <family val="2"/>
          </rPr>
          <t xml:space="preserve">
https://www.zimeservices.pfms.gov.zw
http://www.gisp.gov.zw/ </t>
        </r>
      </text>
    </comment>
    <comment ref="IL594" authorId="0" shapeId="0" xr:uid="{47FB3D3C-E72D-4D4D-B9FC-8F56A4C48CFF}">
      <text>
        <r>
          <rPr>
            <b/>
            <sz val="9"/>
            <color indexed="81"/>
            <rFont val="Tahoma"/>
            <family val="2"/>
          </rPr>
          <t>Cem Dener:</t>
        </r>
        <r>
          <rPr>
            <sz val="9"/>
            <color indexed="81"/>
            <rFont val="Tahoma"/>
            <family val="2"/>
          </rPr>
          <t xml:space="preserve">
2</t>
        </r>
      </text>
    </comment>
    <comment ref="IM594" authorId="0" shapeId="0" xr:uid="{20AFD599-F5C9-4B61-8F97-159CF0EF28C0}">
      <text>
        <r>
          <rPr>
            <b/>
            <sz val="9"/>
            <color indexed="81"/>
            <rFont val="Tahoma"/>
            <family val="2"/>
          </rPr>
          <t>Cem Dener:</t>
        </r>
        <r>
          <rPr>
            <sz val="9"/>
            <color indexed="81"/>
            <rFont val="Tahoma"/>
            <family val="2"/>
          </rPr>
          <t xml:space="preserve">
1</t>
        </r>
      </text>
    </comment>
    <comment ref="IN594" authorId="0" shapeId="0" xr:uid="{31C5B487-9686-417E-BFA6-8A27ADD54B37}">
      <text>
        <r>
          <rPr>
            <b/>
            <sz val="9"/>
            <color indexed="81"/>
            <rFont val="Tahoma"/>
            <family val="2"/>
          </rPr>
          <t>Cem Dener:</t>
        </r>
        <r>
          <rPr>
            <sz val="9"/>
            <color indexed="81"/>
            <rFont val="Tahoma"/>
            <family val="2"/>
          </rPr>
          <t xml:space="preserve">
1</t>
        </r>
      </text>
    </comment>
    <comment ref="IO594" authorId="0" shapeId="0" xr:uid="{5A48DA2C-1028-4916-94E7-1461764C99CF}">
      <text>
        <r>
          <rPr>
            <b/>
            <sz val="9"/>
            <color indexed="81"/>
            <rFont val="Tahoma"/>
            <family val="2"/>
          </rPr>
          <t>Cem Dener:</t>
        </r>
        <r>
          <rPr>
            <sz val="9"/>
            <color indexed="81"/>
            <rFont val="Tahoma"/>
            <family val="2"/>
          </rPr>
          <t xml:space="preserve">
1</t>
        </r>
      </text>
    </comment>
    <comment ref="IY594" authorId="0" shapeId="0" xr:uid="{8DB74E42-0751-4D17-AF52-E68598405551}">
      <text>
        <r>
          <rPr>
            <b/>
            <sz val="9"/>
            <color indexed="81"/>
            <rFont val="Tahoma"/>
            <family val="2"/>
          </rPr>
          <t>Cem Dener:</t>
        </r>
        <r>
          <rPr>
            <sz val="9"/>
            <color indexed="81"/>
            <rFont val="Tahoma"/>
            <family val="2"/>
          </rPr>
          <t xml:space="preserve">
There is no open government portal yet. Provided link is for access to e-services.</t>
        </r>
      </text>
    </comment>
    <comment ref="IZ594" authorId="0" shapeId="0" xr:uid="{308DE6AC-9203-4ABD-BA2E-F4751B71B66E}">
      <text>
        <r>
          <rPr>
            <b/>
            <sz val="9"/>
            <color indexed="81"/>
            <rFont val="Tahoma"/>
            <family val="2"/>
          </rPr>
          <t>Cem Dener:</t>
        </r>
        <r>
          <rPr>
            <sz val="9"/>
            <color indexed="81"/>
            <rFont val="Tahoma"/>
            <family val="2"/>
          </rPr>
          <t xml:space="preserve">
http://www.gisp.gov.zw
http://zimeservices.pfms.gov.zw/</t>
        </r>
      </text>
    </comment>
    <comment ref="JA594" authorId="0" shapeId="0" xr:uid="{B8624CB6-E947-4F15-B68E-F40EFF65B5A1}">
      <text>
        <r>
          <rPr>
            <b/>
            <sz val="9"/>
            <color indexed="81"/>
            <rFont val="Tahoma"/>
            <family val="2"/>
          </rPr>
          <t>Cem Dener:</t>
        </r>
        <r>
          <rPr>
            <sz val="9"/>
            <color indexed="81"/>
            <rFont val="Tahoma"/>
            <family val="2"/>
          </rPr>
          <t xml:space="preserve">
2 ?</t>
        </r>
      </text>
    </comment>
    <comment ref="JB594" authorId="0" shapeId="0" xr:uid="{2FE78DF6-851B-4692-90EB-B0E65D861255}">
      <text>
        <r>
          <rPr>
            <b/>
            <sz val="9"/>
            <color indexed="81"/>
            <rFont val="Tahoma"/>
            <family val="2"/>
          </rPr>
          <t>Cem Dener:</t>
        </r>
        <r>
          <rPr>
            <sz val="9"/>
            <color indexed="81"/>
            <rFont val="Tahoma"/>
            <family val="2"/>
          </rPr>
          <t xml:space="preserve">
2 ?
</t>
        </r>
      </text>
    </comment>
    <comment ref="JG594" authorId="0" shapeId="0" xr:uid="{E9DCBEBC-034C-45ED-9ACB-46A4DB4B6C1A}">
      <text>
        <r>
          <rPr>
            <b/>
            <sz val="9"/>
            <color indexed="81"/>
            <rFont val="Tahoma"/>
            <family val="2"/>
          </rPr>
          <t>Cem Dener:</t>
        </r>
        <r>
          <rPr>
            <sz val="9"/>
            <color indexed="81"/>
            <rFont val="Tahoma"/>
            <family val="2"/>
          </rPr>
          <t xml:space="preserve">
https://www.zimbabwe.opendata.co.zw  
https://zimbabwe.opendataforafrica.org/
</t>
        </r>
      </text>
    </comment>
    <comment ref="JN594" authorId="0" shapeId="0" xr:uid="{D31AE72C-0B5C-4486-AF25-4EA5C9ABB111}">
      <text>
        <r>
          <rPr>
            <b/>
            <sz val="9"/>
            <color indexed="81"/>
            <rFont val="Tahoma"/>
            <family val="2"/>
          </rPr>
          <t>Cem Dener:</t>
        </r>
        <r>
          <rPr>
            <sz val="9"/>
            <color indexed="81"/>
            <rFont val="Tahoma"/>
            <family val="2"/>
          </rPr>
          <t xml:space="preserve">
1 ?
There seems to be no citizen participation portal. Provided link is not relevant.</t>
        </r>
      </text>
    </comment>
    <comment ref="JO594" authorId="0" shapeId="0" xr:uid="{AC80BBE8-7555-449A-B912-0EF568D8143D}">
      <text>
        <r>
          <rPr>
            <b/>
            <sz val="9"/>
            <color indexed="81"/>
            <rFont val="Tahoma"/>
            <family val="2"/>
          </rPr>
          <t>Cem Dener:</t>
        </r>
        <r>
          <rPr>
            <sz val="9"/>
            <color indexed="81"/>
            <rFont val="Tahoma"/>
            <family val="2"/>
          </rPr>
          <t xml:space="preserve">
https://www.potraz.gov.zw/</t>
        </r>
      </text>
    </comment>
    <comment ref="JP594" authorId="0" shapeId="0" xr:uid="{566394AD-EEA4-420A-86E0-02A04A4DD40B}">
      <text>
        <r>
          <rPr>
            <b/>
            <sz val="9"/>
            <color indexed="81"/>
            <rFont val="Tahoma"/>
            <family val="2"/>
          </rPr>
          <t>Cem Dener:</t>
        </r>
        <r>
          <rPr>
            <sz val="9"/>
            <color indexed="81"/>
            <rFont val="Tahoma"/>
            <family val="2"/>
          </rPr>
          <t xml:space="preserve">
1 ?</t>
        </r>
      </text>
    </comment>
    <comment ref="JR594" authorId="0" shapeId="0" xr:uid="{95A56AFE-01C2-4C79-B76E-14EE36383B05}">
      <text>
        <r>
          <rPr>
            <b/>
            <sz val="9"/>
            <color indexed="81"/>
            <rFont val="Tahoma"/>
            <family val="2"/>
          </rPr>
          <t>Cem Dener:</t>
        </r>
        <r>
          <rPr>
            <sz val="9"/>
            <color indexed="81"/>
            <rFont val="Tahoma"/>
            <family val="2"/>
          </rPr>
          <t xml:space="preserve">
1 ?</t>
        </r>
      </text>
    </comment>
    <comment ref="JS594" authorId="0" shapeId="0" xr:uid="{17024BFA-EC90-4C3E-88D2-62A0EE3B9C5F}">
      <text>
        <r>
          <rPr>
            <b/>
            <sz val="9"/>
            <color indexed="81"/>
            <rFont val="Tahoma"/>
            <family val="2"/>
          </rPr>
          <t>Cem Dener:</t>
        </r>
        <r>
          <rPr>
            <sz val="9"/>
            <color indexed="81"/>
            <rFont val="Tahoma"/>
            <family val="2"/>
          </rPr>
          <t xml:space="preserve">
1 ?</t>
        </r>
      </text>
    </comment>
    <comment ref="JT594" authorId="0" shapeId="0" xr:uid="{9AD7D01E-69CB-4EE5-8D7D-880BD69F31F8}">
      <text>
        <r>
          <rPr>
            <b/>
            <sz val="9"/>
            <color indexed="81"/>
            <rFont val="Tahoma"/>
            <family val="2"/>
          </rPr>
          <t>Cem Dener:</t>
        </r>
        <r>
          <rPr>
            <sz val="9"/>
            <color indexed="81"/>
            <rFont val="Tahoma"/>
            <family val="2"/>
          </rPr>
          <t xml:space="preserve">
1 ?</t>
        </r>
      </text>
    </comment>
    <comment ref="JU594" authorId="0" shapeId="0" xr:uid="{D80AE6B1-258A-4B86-8E21-253A1B958A77}">
      <text>
        <r>
          <rPr>
            <b/>
            <sz val="9"/>
            <color indexed="81"/>
            <rFont val="Tahoma"/>
            <family val="2"/>
          </rPr>
          <t>Cem Dener:</t>
        </r>
        <r>
          <rPr>
            <sz val="9"/>
            <color indexed="81"/>
            <rFont val="Tahoma"/>
            <family val="2"/>
          </rPr>
          <t xml:space="preserve">
2 ?</t>
        </r>
      </text>
    </comment>
    <comment ref="JW594" authorId="0" shapeId="0" xr:uid="{9711FAB4-66FE-4ED9-BA00-680E956BAD56}">
      <text>
        <r>
          <rPr>
            <b/>
            <sz val="9"/>
            <color indexed="81"/>
            <rFont val="Tahoma"/>
            <family val="2"/>
          </rPr>
          <t>Cem Dener:</t>
        </r>
        <r>
          <rPr>
            <sz val="9"/>
            <color indexed="81"/>
            <rFont val="Tahoma"/>
            <family val="2"/>
          </rPr>
          <t xml:space="preserve">
Audit Trail ?
https://www.potraz.gov.zw</t>
        </r>
      </text>
    </comment>
    <comment ref="JX594" authorId="0" shapeId="0" xr:uid="{FF1D80B4-0744-4899-99BC-5D0A1E8A554A}">
      <text>
        <r>
          <rPr>
            <b/>
            <sz val="9"/>
            <color indexed="81"/>
            <rFont val="Tahoma"/>
            <family val="2"/>
          </rPr>
          <t>Cem Dener:</t>
        </r>
        <r>
          <rPr>
            <sz val="9"/>
            <color indexed="81"/>
            <rFont val="Tahoma"/>
            <family val="2"/>
          </rPr>
          <t xml:space="preserve">
1 ?
There seems to be no portal for citizen feedback/complaints. Provided link is no active.</t>
        </r>
      </text>
    </comment>
    <comment ref="JY594" authorId="0" shapeId="0" xr:uid="{B8B0A394-8C4A-4AE6-8D5F-8EAF444FBA90}">
      <text>
        <r>
          <rPr>
            <b/>
            <sz val="9"/>
            <color indexed="81"/>
            <rFont val="Tahoma"/>
            <family val="2"/>
          </rPr>
          <t>Cem Dener:</t>
        </r>
        <r>
          <rPr>
            <sz val="9"/>
            <color indexed="81"/>
            <rFont val="Tahoma"/>
            <family val="2"/>
          </rPr>
          <t xml:space="preserve">
http://www.gisp.gov.zw ?
https://www.potraz.gov.zw</t>
        </r>
      </text>
    </comment>
    <comment ref="JZ594" authorId="0" shapeId="0" xr:uid="{0854AEE4-0C3B-43DE-8B9D-D39CAF086D29}">
      <text>
        <r>
          <rPr>
            <b/>
            <sz val="9"/>
            <color indexed="81"/>
            <rFont val="Tahoma"/>
            <family val="2"/>
          </rPr>
          <t>Cem Dener:</t>
        </r>
        <r>
          <rPr>
            <sz val="9"/>
            <color indexed="81"/>
            <rFont val="Tahoma"/>
            <family val="2"/>
          </rPr>
          <t xml:space="preserve">
1 ?</t>
        </r>
      </text>
    </comment>
    <comment ref="KA594" authorId="0" shapeId="0" xr:uid="{2BB01632-6C3F-4E41-AB24-E5FBFEE82C78}">
      <text>
        <r>
          <rPr>
            <b/>
            <sz val="9"/>
            <color indexed="81"/>
            <rFont val="Tahoma"/>
            <family val="2"/>
          </rPr>
          <t>Cem Dener:</t>
        </r>
        <r>
          <rPr>
            <sz val="9"/>
            <color indexed="81"/>
            <rFont val="Tahoma"/>
            <family val="2"/>
          </rPr>
          <t xml:space="preserve">
1 ?</t>
        </r>
      </text>
    </comment>
    <comment ref="KB594" authorId="0" shapeId="0" xr:uid="{64507E10-6650-4006-B225-2B9365768488}">
      <text>
        <r>
          <rPr>
            <b/>
            <sz val="9"/>
            <color indexed="81"/>
            <rFont val="Tahoma"/>
            <family val="2"/>
          </rPr>
          <t>Cem Dener:</t>
        </r>
        <r>
          <rPr>
            <sz val="9"/>
            <color indexed="81"/>
            <rFont val="Tahoma"/>
            <family val="2"/>
          </rPr>
          <t xml:space="preserve">
1 ?</t>
        </r>
      </text>
    </comment>
    <comment ref="KC594" authorId="0" shapeId="0" xr:uid="{A8448029-EA6F-4DA9-A9F3-ABE97B5791DE}">
      <text>
        <r>
          <rPr>
            <b/>
            <sz val="9"/>
            <color indexed="81"/>
            <rFont val="Tahoma"/>
            <family val="2"/>
          </rPr>
          <t>Cem Dener:</t>
        </r>
        <r>
          <rPr>
            <sz val="9"/>
            <color indexed="81"/>
            <rFont val="Tahoma"/>
            <family val="2"/>
          </rPr>
          <t xml:space="preserve">
1 ?</t>
        </r>
      </text>
    </comment>
    <comment ref="KD594" authorId="0" shapeId="0" xr:uid="{025BEC4A-4851-466C-87D4-3B316060A934}">
      <text>
        <r>
          <rPr>
            <b/>
            <sz val="9"/>
            <color indexed="81"/>
            <rFont val="Tahoma"/>
            <family val="2"/>
          </rPr>
          <t>Cem Dener:</t>
        </r>
        <r>
          <rPr>
            <sz val="9"/>
            <color indexed="81"/>
            <rFont val="Tahoma"/>
            <family val="2"/>
          </rPr>
          <t xml:space="preserve">
2 ?</t>
        </r>
      </text>
    </comment>
    <comment ref="KF594" authorId="0" shapeId="0" xr:uid="{2A787AF7-2CFE-46B8-87AE-36FF81DAB410}">
      <text>
        <r>
          <rPr>
            <b/>
            <sz val="9"/>
            <color indexed="81"/>
            <rFont val="Tahoma"/>
            <family val="2"/>
          </rPr>
          <t>Cem Dener:</t>
        </r>
        <r>
          <rPr>
            <sz val="9"/>
            <color indexed="81"/>
            <rFont val="Tahoma"/>
            <family val="2"/>
          </rPr>
          <t xml:space="preserve">
Audit Trail / www.potraz.gov.zw</t>
        </r>
      </text>
    </comment>
    <comment ref="KG594" authorId="0" shapeId="0" xr:uid="{182C032A-BBAA-4EF9-9CEE-6079CAB70F68}">
      <text>
        <r>
          <rPr>
            <b/>
            <sz val="9"/>
            <color indexed="81"/>
            <rFont val="Tahoma"/>
            <family val="2"/>
          </rPr>
          <t>Cem Dener:</t>
        </r>
        <r>
          <rPr>
            <sz val="9"/>
            <color indexed="81"/>
            <rFont val="Tahoma"/>
            <family val="2"/>
          </rPr>
          <t xml:space="preserve">
1 ?
There seems to be no portal for government feedback. Provided link is not relevant</t>
        </r>
      </text>
    </comment>
    <comment ref="KH594" authorId="0" shapeId="0" xr:uid="{27A6B6DF-7930-4935-AFF9-69849B02B8AB}">
      <text>
        <r>
          <rPr>
            <b/>
            <sz val="9"/>
            <color indexed="81"/>
            <rFont val="Tahoma"/>
            <family val="2"/>
          </rPr>
          <t>Cem Dener:</t>
        </r>
        <r>
          <rPr>
            <sz val="9"/>
            <color indexed="81"/>
            <rFont val="Tahoma"/>
            <family val="2"/>
          </rPr>
          <t xml:space="preserve">
https://www.potraz.gov.zw/ ?</t>
        </r>
      </text>
    </comment>
    <comment ref="KI594" authorId="0" shapeId="0" xr:uid="{1C3E0200-CFFD-4256-B6A3-0B6603F43526}">
      <text>
        <r>
          <rPr>
            <b/>
            <sz val="9"/>
            <color indexed="81"/>
            <rFont val="Tahoma"/>
            <family val="2"/>
          </rPr>
          <t>Cem Dener:</t>
        </r>
        <r>
          <rPr>
            <sz val="9"/>
            <color indexed="81"/>
            <rFont val="Tahoma"/>
            <family val="2"/>
          </rPr>
          <t xml:space="preserve">
1 ?</t>
        </r>
      </text>
    </comment>
    <comment ref="KJ594" authorId="0" shapeId="0" xr:uid="{F2912F4F-772D-41AB-9747-6FB1AABF91C8}">
      <text>
        <r>
          <rPr>
            <b/>
            <sz val="9"/>
            <color indexed="81"/>
            <rFont val="Tahoma"/>
            <family val="2"/>
          </rPr>
          <t>Cem Dener:</t>
        </r>
        <r>
          <rPr>
            <sz val="9"/>
            <color indexed="81"/>
            <rFont val="Tahoma"/>
            <family val="2"/>
          </rPr>
          <t xml:space="preserve">
1 ?</t>
        </r>
      </text>
    </comment>
    <comment ref="KK594" authorId="0" shapeId="0" xr:uid="{974CF043-9ED8-4A29-88D3-366BC870284F}">
      <text>
        <r>
          <rPr>
            <b/>
            <sz val="9"/>
            <color indexed="81"/>
            <rFont val="Tahoma"/>
            <family val="2"/>
          </rPr>
          <t>Cem Dener:</t>
        </r>
        <r>
          <rPr>
            <sz val="9"/>
            <color indexed="81"/>
            <rFont val="Tahoma"/>
            <family val="2"/>
          </rPr>
          <t xml:space="preserve">
1 ?</t>
        </r>
      </text>
    </comment>
    <comment ref="KZ594" authorId="0" shapeId="0" xr:uid="{3524F4B4-6DF7-408D-AFF0-101BE7735B29}">
      <text>
        <r>
          <rPr>
            <b/>
            <sz val="9"/>
            <color indexed="81"/>
            <rFont val="Tahoma"/>
            <family val="2"/>
          </rPr>
          <t>Cem Dener:</t>
        </r>
        <r>
          <rPr>
            <sz val="9"/>
            <color indexed="81"/>
            <rFont val="Tahoma"/>
            <family val="2"/>
          </rPr>
          <t xml:space="preserve">
MICTPCS</t>
        </r>
      </text>
    </comment>
    <comment ref="LN594" authorId="0" shapeId="0" xr:uid="{509A5A0E-BDD4-428F-960C-4B81C63AD9C5}">
      <text>
        <r>
          <rPr>
            <b/>
            <sz val="9"/>
            <color indexed="81"/>
            <rFont val="Tahoma"/>
            <family val="2"/>
          </rPr>
          <t>Cem Dener:</t>
        </r>
        <r>
          <rPr>
            <sz val="9"/>
            <color indexed="81"/>
            <rFont val="Tahoma"/>
            <family val="2"/>
          </rPr>
          <t xml:space="preserve">
http://www.egovunit.gov.zw </t>
        </r>
      </text>
    </comment>
    <comment ref="ME594" authorId="0" shapeId="0" xr:uid="{4CA42C1E-6496-4E19-A9E1-471CAFC9247F}">
      <text>
        <r>
          <rPr>
            <b/>
            <sz val="9"/>
            <color indexed="81"/>
            <rFont val="Tahoma"/>
            <family val="2"/>
          </rPr>
          <t>Cem Dener:</t>
        </r>
        <r>
          <rPr>
            <sz val="9"/>
            <color indexed="81"/>
            <rFont val="Tahoma"/>
            <family val="2"/>
          </rPr>
          <t xml:space="preserve">
URL inaccessible &gt;
http://www.rti-rating.org/files/pdf/Zimbabwe.pdf</t>
        </r>
      </text>
    </comment>
    <comment ref="MJ594" authorId="0" shapeId="0" xr:uid="{96B3AF73-7C0C-4BEF-8279-A4E599105BC7}">
      <text>
        <r>
          <rPr>
            <b/>
            <sz val="9"/>
            <color indexed="81"/>
            <rFont val="Tahoma"/>
            <family val="2"/>
          </rPr>
          <t>Cem Dener:</t>
        </r>
        <r>
          <rPr>
            <sz val="9"/>
            <color indexed="81"/>
            <rFont val="Tahoma"/>
            <family val="2"/>
          </rPr>
          <t xml:space="preserve">
https://www.ictministry.gov.zw</t>
        </r>
      </text>
    </comment>
    <comment ref="QS602" authorId="0" shapeId="0" xr:uid="{3A84C555-32E6-46D5-A6F2-EF8A3B2EF3F2}">
      <text>
        <r>
          <rPr>
            <b/>
            <sz val="9"/>
            <color indexed="81"/>
            <rFont val="Tahoma"/>
            <family val="2"/>
          </rPr>
          <t>Cem Dener:</t>
        </r>
        <r>
          <rPr>
            <sz val="9"/>
            <color indexed="81"/>
            <rFont val="Tahoma"/>
            <family val="2"/>
          </rPr>
          <t xml:space="preserve">
Nicaragua is not included in 2025 graphs (no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D1" authorId="0" shapeId="0" xr:uid="{7793EFBB-7433-48B0-B2B1-4D9433187A46}">
      <text>
        <r>
          <rPr>
            <b/>
            <sz val="9"/>
            <color indexed="81"/>
            <rFont val="Tahoma"/>
            <family val="2"/>
          </rPr>
          <t>Cem Dener:</t>
        </r>
        <r>
          <rPr>
            <sz val="9"/>
            <color indexed="81"/>
            <rFont val="Tahoma"/>
            <family val="2"/>
          </rPr>
          <t xml:space="preserve">
GovTech Maturity Index group:
A: Very high  &gt;= 0.75
B: High        &gt;= 0.50 and &lt; 0.75
C: Medium    &gt;= 0.25 and &lt; 0.50
D: Low        &lt; 0.25</t>
        </r>
      </text>
    </comment>
    <comment ref="N1" authorId="0" shapeId="0" xr:uid="{0461436A-3FA0-44AD-ACCE-BD6AE8001484}">
      <text>
        <r>
          <rPr>
            <b/>
            <sz val="9"/>
            <color indexed="81"/>
            <rFont val="Tahoma"/>
            <family val="2"/>
          </rPr>
          <t>Cem Dener:</t>
        </r>
        <r>
          <rPr>
            <sz val="9"/>
            <color indexed="81"/>
            <rFont val="Tahoma"/>
            <family val="2"/>
          </rPr>
          <t xml:space="preserve">
Is there a shared cloud platform available for all government entities? 
0= No
1= Only cloud strategy/policy (no platform yet)
2= Yes (platform in use)</t>
        </r>
      </text>
    </comment>
    <comment ref="O1" authorId="0" shapeId="0" xr:uid="{1FD48F69-3BE3-4FE4-B41D-2546A610995C}">
      <text>
        <r>
          <rPr>
            <b/>
            <sz val="9"/>
            <color indexed="81"/>
            <rFont val="Tahoma"/>
            <family val="2"/>
          </rPr>
          <t>Cem Dener:</t>
        </r>
        <r>
          <rPr>
            <sz val="9"/>
            <color indexed="81"/>
            <rFont val="Tahoma"/>
            <family val="2"/>
          </rPr>
          <t xml:space="preserve">
Type of cloud platform established
0= Unknown
1= Public (Commercial)
2= Private (Government)
3= Hybrid</t>
        </r>
      </text>
    </comment>
    <comment ref="P1" authorId="0" shapeId="0" xr:uid="{4B71249D-8154-40FA-991E-4CFBCC649E32}">
      <text>
        <r>
          <rPr>
            <b/>
            <sz val="9"/>
            <color indexed="81"/>
            <rFont val="Tahoma"/>
            <family val="2"/>
          </rPr>
          <t>Cem Dener:</t>
        </r>
        <r>
          <rPr>
            <sz val="9"/>
            <color indexed="81"/>
            <rFont val="Tahoma"/>
            <family val="2"/>
          </rPr>
          <t xml:space="preserve">
Government Cloud data hosting policy? 
0= No policy / Unknown
1= Keeping data inside the country
2= Keeping data outside the country
3= Hybrid (inside + outside)</t>
        </r>
      </text>
    </comment>
    <comment ref="Q1" authorId="0" shapeId="0" xr:uid="{6F809CAF-76C1-42C8-B944-9DD87697133E}">
      <text>
        <r>
          <rPr>
            <b/>
            <sz val="9"/>
            <color indexed="81"/>
            <rFont val="Tahoma"/>
            <family val="2"/>
          </rPr>
          <t>Cem Dener:</t>
        </r>
        <r>
          <rPr>
            <sz val="9"/>
            <color indexed="81"/>
            <rFont val="Tahoma"/>
            <family val="2"/>
          </rPr>
          <t xml:space="preserve">
Cloud services provided:
0= Unknown
1= SaaS
2= PaaS
3= IaaS
4= XaaS</t>
        </r>
      </text>
    </comment>
    <comment ref="R1" authorId="0" shapeId="0" xr:uid="{91244790-BE1E-4CD2-853F-0084BC32B102}">
      <text>
        <r>
          <rPr>
            <b/>
            <sz val="9"/>
            <color indexed="81"/>
            <rFont val="Tahoma"/>
            <family val="2"/>
          </rPr>
          <t>Cem Dener:</t>
        </r>
        <r>
          <rPr>
            <sz val="9"/>
            <color indexed="81"/>
            <rFont val="Tahoma"/>
            <family val="2"/>
          </rPr>
          <t xml:space="preserve">
Is there one shared Government Cloud platform or several? 
0= Unknown
1= Several cloud platforms (Central/Local levels)
2= One shared cloud platform</t>
        </r>
      </text>
    </comment>
    <comment ref="S1" authorId="0" shapeId="0" xr:uid="{C9D84424-B108-466A-B270-FB8AC3228911}">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actively using the cloud platform?
0= No / Unknown
1= Yes
</t>
        </r>
        <r>
          <rPr>
            <b/>
            <sz val="9"/>
            <color indexed="81"/>
            <rFont val="Tahoma"/>
            <family val="2"/>
          </rPr>
          <t>2022 version:</t>
        </r>
        <r>
          <rPr>
            <sz val="9"/>
            <color indexed="81"/>
            <rFont val="Tahoma"/>
            <family val="2"/>
          </rPr>
          <t xml:space="preserve">
Monitoring &amp; publishing of cloud usage, security, savings, etc.? 
0= No
1= Yes (internal, not published)
2= Yes (published)</t>
        </r>
      </text>
    </comment>
    <comment ref="T1" authorId="0" shapeId="0" xr:uid="{DDB02613-65A7-46E3-81B0-FE0D16DAB7E4}">
      <text>
        <r>
          <rPr>
            <b/>
            <sz val="9"/>
            <color indexed="81"/>
            <rFont val="Tahoma"/>
            <family val="2"/>
          </rPr>
          <t>Cem Dener:</t>
        </r>
        <r>
          <rPr>
            <sz val="9"/>
            <color indexed="81"/>
            <rFont val="Tahoma"/>
            <family val="2"/>
          </rPr>
          <t xml:space="preserve">
If Yes &gt; How would you rate the extent of cloud platform utilization?
0= Unknown
1= Minimal
2= Moderate
3= Significant
4= Extensive</t>
        </r>
      </text>
    </comment>
    <comment ref="U1" authorId="0" shapeId="0" xr:uid="{2B119054-FCE6-488C-93D2-1A4E0234099A}">
      <text>
        <r>
          <rPr>
            <b/>
            <sz val="9"/>
            <color indexed="81"/>
            <rFont val="Tahoma"/>
            <family val="2"/>
          </rPr>
          <t>Cem Dener:</t>
        </r>
        <r>
          <rPr>
            <sz val="9"/>
            <color indexed="81"/>
            <rFont val="Tahoma"/>
            <family val="2"/>
          </rPr>
          <t xml:space="preserve">
Is there a government enterprise architecture framework? 
0= No
1= In draft / Planned
2= Yes</t>
        </r>
      </text>
    </comment>
    <comment ref="V1" authorId="0" shapeId="0" xr:uid="{40624323-6CCC-41B6-AD4B-8A9EAE656AFC}">
      <text>
        <r>
          <rPr>
            <b/>
            <sz val="9"/>
            <color indexed="81"/>
            <rFont val="Tahoma"/>
            <family val="2"/>
          </rPr>
          <t>Cem Dener:</t>
        </r>
        <r>
          <rPr>
            <sz val="9"/>
            <color indexed="81"/>
            <rFont val="Tahoma"/>
            <family val="2"/>
          </rPr>
          <t xml:space="preserve">
GEA operational status 
0= Unknown
1= Partially used
2= Extensively used</t>
        </r>
      </text>
    </comment>
    <comment ref="W1" authorId="0" shapeId="0" xr:uid="{FFB81187-1CE0-40CE-A49B-A97C8DA4A606}">
      <text>
        <r>
          <rPr>
            <b/>
            <sz val="9"/>
            <color indexed="81"/>
            <rFont val="Tahoma"/>
            <family val="2"/>
          </rPr>
          <t>Cem Dener:</t>
        </r>
        <r>
          <rPr>
            <sz val="9"/>
            <color indexed="81"/>
            <rFont val="Tahoma"/>
            <family val="2"/>
          </rPr>
          <t xml:space="preserve">
Scope &gt; Is there a shared GEA?
0= Unknown
1= Fragmented (Separate Central/Local)
2= Shared Central+Local (WoG)</t>
        </r>
      </text>
    </comment>
    <comment ref="X1" authorId="0" shapeId="0" xr:uid="{C8ECDEC1-B561-4385-8650-813EDAEBCB71}">
      <text>
        <r>
          <rPr>
            <b/>
            <sz val="9"/>
            <color indexed="81"/>
            <rFont val="Tahoma"/>
            <family val="2"/>
          </rPr>
          <t>Cem Dener:</t>
        </r>
        <r>
          <rPr>
            <sz val="9"/>
            <color indexed="81"/>
            <rFont val="Tahoma"/>
            <family val="2"/>
          </rPr>
          <t xml:space="preserve">
Which entity is maintaining/extending GEA? 
0= Unknown
1= Ministry level Chief Information Officer (CIO)
2= Government CIO
3= Other</t>
        </r>
      </text>
    </comment>
    <comment ref="Y1" authorId="0" shapeId="0" xr:uid="{D2D49DDB-23C9-477A-BD6F-C25EC988A89C}">
      <text>
        <r>
          <rPr>
            <b/>
            <sz val="9"/>
            <color indexed="81"/>
            <rFont val="Tahoma"/>
            <family val="2"/>
          </rPr>
          <t>Cem Dener:</t>
        </r>
        <r>
          <rPr>
            <sz val="9"/>
            <color indexed="81"/>
            <rFont val="Tahoma"/>
            <family val="2"/>
          </rPr>
          <t xml:space="preserve">
Which entity is monitoring compliance with GEA? 
0= Unknown
1= Ministry level Chief Information Officer (CIO)
2= Government CIO
3= Other</t>
        </r>
      </text>
    </comment>
    <comment ref="Z1" authorId="0" shapeId="0" xr:uid="{35125914-5BBE-4463-97CA-591F0D961F9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entities actively using the GEA framework?
0= No / Unknown
1= Yes
</t>
        </r>
        <r>
          <rPr>
            <b/>
            <sz val="9"/>
            <color indexed="81"/>
            <rFont val="Tahoma"/>
            <family val="2"/>
          </rPr>
          <t>2022 version:</t>
        </r>
        <r>
          <rPr>
            <sz val="9"/>
            <color indexed="81"/>
            <rFont val="Tahoma"/>
            <family val="2"/>
          </rPr>
          <t xml:space="preserve">
Monitoring &amp; publishing of GEA usage, compliance, benefits, etc.?
0= No
1= Yes (internal, not published)
2= Yes (published)</t>
        </r>
      </text>
    </comment>
    <comment ref="AA1" authorId="0" shapeId="0" xr:uid="{6009F876-61AA-4200-81E8-941726C875A9}">
      <text>
        <r>
          <rPr>
            <b/>
            <sz val="9"/>
            <color indexed="81"/>
            <rFont val="Tahoma"/>
            <family val="2"/>
          </rPr>
          <t>Cem Dener:</t>
        </r>
        <r>
          <rPr>
            <sz val="9"/>
            <color indexed="81"/>
            <rFont val="Tahoma"/>
            <family val="2"/>
          </rPr>
          <t xml:space="preserve">
If Yes &gt; How would you rate the maturity and adoption of the GEA framework?
0= Unknown
1= Initial
2= Developing
3= Advanced
4= Comprehensive</t>
        </r>
      </text>
    </comment>
    <comment ref="AB1" authorId="0" shapeId="0" xr:uid="{31A987C8-13FC-4711-8EB6-DD1B67DD77B9}">
      <text>
        <r>
          <rPr>
            <b/>
            <sz val="9"/>
            <color indexed="81"/>
            <rFont val="Tahoma"/>
            <family val="2"/>
          </rPr>
          <t>Cem Dener:</t>
        </r>
        <r>
          <rPr>
            <sz val="9"/>
            <color indexed="81"/>
            <rFont val="Tahoma"/>
            <family val="2"/>
          </rPr>
          <t xml:space="preserve">
Is there a government interoperability framework? 
0= No
1= In draft / Planned
2= Yes</t>
        </r>
      </text>
    </comment>
    <comment ref="AC1" authorId="0" shapeId="0" xr:uid="{A877776E-DE42-4B50-81F8-C85CEEDC731B}">
      <text>
        <r>
          <rPr>
            <b/>
            <sz val="9"/>
            <color indexed="81"/>
            <rFont val="Tahoma"/>
            <family val="2"/>
          </rPr>
          <t>Cem Dener:</t>
        </r>
        <r>
          <rPr>
            <sz val="9"/>
            <color indexed="81"/>
            <rFont val="Tahoma"/>
            <family val="2"/>
          </rPr>
          <t xml:space="preserve">
GIF operational status 
0= Unknown
1= Partially used
2= Extensively used</t>
        </r>
      </text>
    </comment>
    <comment ref="AD1" authorId="0" shapeId="0" xr:uid="{3DB0615A-6621-4769-8973-364C29ED2BCE}">
      <text>
        <r>
          <rPr>
            <b/>
            <sz val="9"/>
            <color indexed="81"/>
            <rFont val="Tahoma"/>
            <family val="2"/>
          </rPr>
          <t>Cem Dener:</t>
        </r>
        <r>
          <rPr>
            <sz val="9"/>
            <color indexed="81"/>
            <rFont val="Tahoma"/>
            <family val="2"/>
          </rPr>
          <t xml:space="preserve">
Scope &gt; Is there a shared GIF?
0= Unknown
1= Fragmented (Separate Central/Local)
2= Shared Central+Local (WoG)</t>
        </r>
      </text>
    </comment>
    <comment ref="AE1" authorId="0" shapeId="0" xr:uid="{AFC353D6-78A3-4B9C-BA18-656CE8A72485}">
      <text>
        <r>
          <rPr>
            <b/>
            <sz val="9"/>
            <color indexed="81"/>
            <rFont val="Tahoma"/>
            <family val="2"/>
          </rPr>
          <t>Cem Dener:</t>
        </r>
        <r>
          <rPr>
            <sz val="9"/>
            <color indexed="81"/>
            <rFont val="Tahoma"/>
            <family val="2"/>
          </rPr>
          <t xml:space="preserve">
Is there a data quality framework? 
0= No
1= Yes</t>
        </r>
      </text>
    </comment>
    <comment ref="AF1" authorId="0" shapeId="0" xr:uid="{B7E41CAA-30BD-42AD-ADBC-F9873135A8D7}">
      <text>
        <r>
          <rPr>
            <b/>
            <sz val="9"/>
            <color indexed="81"/>
            <rFont val="Tahoma"/>
            <family val="2"/>
          </rPr>
          <t>Cem Dener:</t>
        </r>
        <r>
          <rPr>
            <sz val="9"/>
            <color indexed="81"/>
            <rFont val="Tahoma"/>
            <family val="2"/>
          </rPr>
          <t xml:space="preserve">
Is there a system to monitor the 'uptime' of government information systems? 
0= No
1= Yes</t>
        </r>
      </text>
    </comment>
    <comment ref="AG1" authorId="0" shapeId="0" xr:uid="{284EB3A4-21BE-4063-B8FD-5CC8A4928176}">
      <text>
        <r>
          <rPr>
            <b/>
            <sz val="9"/>
            <color indexed="81"/>
            <rFont val="Tahoma"/>
            <family val="2"/>
          </rPr>
          <t>Cem Dener:</t>
        </r>
        <r>
          <rPr>
            <sz val="9"/>
            <color indexed="81"/>
            <rFont val="Tahoma"/>
            <family val="2"/>
          </rPr>
          <t xml:space="preserve">
Is there guidance for replacing legacy government information systems?
0= No
1= Yes</t>
        </r>
      </text>
    </comment>
    <comment ref="AH1" authorId="0" shapeId="0" xr:uid="{A38E93FC-002A-452F-BCCC-AA676CF327C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adhering to the GIF to ensure seamless data sharing?
0= No / Unknown
1= Yes
</t>
        </r>
        <r>
          <rPr>
            <b/>
            <sz val="9"/>
            <color indexed="81"/>
            <rFont val="Tahoma"/>
            <family val="2"/>
          </rPr>
          <t>2022 version:</t>
        </r>
        <r>
          <rPr>
            <sz val="9"/>
            <color indexed="81"/>
            <rFont val="Tahoma"/>
            <family val="2"/>
          </rPr>
          <t xml:space="preserve">
Monitoring &amp; publishing of GIF usage, compliance, benefits? 
0= No
1= Yes (internal, not published)
2= Yes (published)</t>
        </r>
      </text>
    </comment>
    <comment ref="AI1" authorId="0" shapeId="0" xr:uid="{B80491AF-FFEF-4587-85C7-C927015668A5}">
      <text>
        <r>
          <rPr>
            <b/>
            <sz val="9"/>
            <color indexed="81"/>
            <rFont val="Tahoma"/>
            <family val="2"/>
          </rPr>
          <t>Cem Dener:</t>
        </r>
        <r>
          <rPr>
            <sz val="9"/>
            <color indexed="81"/>
            <rFont val="Tahoma"/>
            <family val="2"/>
          </rPr>
          <t xml:space="preserve">
If Yes &gt; How would you rate the adoption and utilization of the GIF?
0= Unknown
1= Minimal
2= Moderate
3= Significant
4= Extensive</t>
        </r>
      </text>
    </comment>
    <comment ref="AJ1" authorId="0" shapeId="0" xr:uid="{F1209310-7673-44C8-8C5C-21577CB81370}">
      <text>
        <r>
          <rPr>
            <b/>
            <sz val="9"/>
            <color indexed="81"/>
            <rFont val="Tahoma"/>
            <family val="2"/>
          </rPr>
          <t>Cem Dener:</t>
        </r>
        <r>
          <rPr>
            <sz val="9"/>
            <color indexed="81"/>
            <rFont val="Tahoma"/>
            <family val="2"/>
          </rPr>
          <t xml:space="preserve">
Is there a government service bus platform? 
0= No
1= In draft / Planned
2= Yes (platform in use)</t>
        </r>
      </text>
    </comment>
    <comment ref="AK1" authorId="0" shapeId="0" xr:uid="{B548303B-2ADD-47CA-87DB-2FB88057C3C3}">
      <text>
        <r>
          <rPr>
            <b/>
            <sz val="9"/>
            <color indexed="81"/>
            <rFont val="Tahoma"/>
            <family val="2"/>
          </rPr>
          <t>Cem Dener:</t>
        </r>
        <r>
          <rPr>
            <sz val="9"/>
            <color indexed="81"/>
            <rFont val="Tahoma"/>
            <family val="2"/>
          </rPr>
          <t xml:space="preserve">
GSB operational status 
0= Unknown
1= Partially used
2= Extensively used</t>
        </r>
      </text>
    </comment>
    <comment ref="AL1" authorId="0" shapeId="0" xr:uid="{EBFE17D8-4B97-41AB-BB01-5EDE565971F8}">
      <text>
        <r>
          <rPr>
            <b/>
            <sz val="9"/>
            <color indexed="81"/>
            <rFont val="Tahoma"/>
            <family val="2"/>
          </rPr>
          <t>Cem Dener:</t>
        </r>
        <r>
          <rPr>
            <sz val="9"/>
            <color indexed="81"/>
            <rFont val="Tahoma"/>
            <family val="2"/>
          </rPr>
          <t xml:space="preserve">
Scope &gt; Is there a shared GSB platform? 
0= Unknown
1= Fragmented (Separate Central/Local)
2= Shared Central+Local (WoG)</t>
        </r>
      </text>
    </comment>
    <comment ref="AM1" authorId="0" shapeId="0" xr:uid="{551401EA-FE59-47D8-8F66-EDC2A2483C0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systems / online services connected through the GSB?
0= No / Uknown
1= Yes
</t>
        </r>
        <r>
          <rPr>
            <b/>
            <sz val="9"/>
            <color indexed="81"/>
            <rFont val="Tahoma"/>
            <family val="2"/>
          </rPr>
          <t>2022 version:</t>
        </r>
        <r>
          <rPr>
            <sz val="9"/>
            <color indexed="81"/>
            <rFont val="Tahoma"/>
            <family val="2"/>
          </rPr>
          <t xml:space="preserve">
Monitoring &amp; publishing of GSB usage, security, savings? 
0= No
1= Yes (internal, not published)
2= Yes (published)</t>
        </r>
      </text>
    </comment>
    <comment ref="AN1" authorId="0" shapeId="0" xr:uid="{B5449263-4321-4819-BD53-DC68CB58D616}">
      <text>
        <r>
          <rPr>
            <b/>
            <sz val="9"/>
            <color indexed="81"/>
            <rFont val="Tahoma"/>
            <family val="2"/>
          </rPr>
          <t>Cem Dener:</t>
        </r>
        <r>
          <rPr>
            <sz val="9"/>
            <color indexed="81"/>
            <rFont val="Tahoma"/>
            <family val="2"/>
          </rPr>
          <t xml:space="preserve">
If Yes &gt; How would you rate the adoption and utilization of the GSB?
0= Unknown
1= Minimal
2= Moderate
3= Significant
4= Extensive</t>
        </r>
      </text>
    </comment>
    <comment ref="AO1" authorId="0" shapeId="0" xr:uid="{0D222BBF-D15D-459F-B73E-4CE0F2A7FFFB}">
      <text>
        <r>
          <rPr>
            <b/>
            <sz val="9"/>
            <color indexed="81"/>
            <rFont val="Tahoma"/>
            <family val="2"/>
          </rPr>
          <t>Cem Dener:</t>
        </r>
        <r>
          <rPr>
            <sz val="9"/>
            <color indexed="81"/>
            <rFont val="Tahoma"/>
            <family val="2"/>
          </rPr>
          <t xml:space="preserve">
Is there an operational FMIS in place to support core PFM functions? 
0= No/Unknown
1= Implementation in progress
2= Yes (in use)</t>
        </r>
      </text>
    </comment>
    <comment ref="AP1" authorId="0" shapeId="0" xr:uid="{DB90B1B7-6E78-4642-8C81-259412DBC24E}">
      <text>
        <r>
          <rPr>
            <b/>
            <sz val="9"/>
            <color indexed="81"/>
            <rFont val="Tahoma"/>
            <family val="2"/>
          </rPr>
          <t>Cem Dener:</t>
        </r>
        <r>
          <rPr>
            <sz val="9"/>
            <color indexed="81"/>
            <rFont val="Tahoma"/>
            <family val="2"/>
          </rPr>
          <t xml:space="preserve">
FMIS functional capabilities 
0= Unknown
1= Treasury (execution)
2= T + Budget (preparation)
3= T + B + Other</t>
        </r>
      </text>
    </comment>
    <comment ref="AQ1" authorId="0" shapeId="0" xr:uid="{E916D811-DF05-45C9-893B-2E49FDCF627F}">
      <text>
        <r>
          <rPr>
            <b/>
            <sz val="9"/>
            <color indexed="81"/>
            <rFont val="Tahoma"/>
            <family val="2"/>
          </rPr>
          <t>Cem Dener:</t>
        </r>
        <r>
          <rPr>
            <sz val="9"/>
            <color indexed="81"/>
            <rFont val="Tahoma"/>
            <family val="2"/>
          </rPr>
          <t xml:space="preserve">
Scope of FMIS (coverage of budgets) 
0= Unknown
1= Central gov
2= Central + Local gov</t>
        </r>
      </text>
    </comment>
    <comment ref="AR1" authorId="0" shapeId="0" xr:uid="{4999347D-379A-457C-9CF9-345DED7643A1}">
      <text>
        <r>
          <rPr>
            <b/>
            <sz val="9"/>
            <color indexed="81"/>
            <rFont val="Tahoma"/>
            <family val="2"/>
          </rPr>
          <t>Cem Dener:</t>
        </r>
        <r>
          <rPr>
            <sz val="9"/>
            <color indexed="81"/>
            <rFont val="Tahoma"/>
            <family val="2"/>
          </rPr>
          <t xml:space="preserve">
Type of FMIS software
0= Unknown
1= Custom Software
2= Commercial/COTS Software
3= Hybrid (Custom + COTS)</t>
        </r>
      </text>
    </comment>
    <comment ref="AS1" authorId="0" shapeId="0" xr:uid="{EEAC215D-2A1F-4537-B9D0-0376BB1A3384}">
      <text>
        <r>
          <rPr>
            <b/>
            <sz val="9"/>
            <color indexed="81"/>
            <rFont val="Tahoma"/>
            <family val="2"/>
          </rPr>
          <t>Cem Dener:</t>
        </r>
        <r>
          <rPr>
            <sz val="9"/>
            <color indexed="81"/>
            <rFont val="Tahoma"/>
            <family val="2"/>
          </rPr>
          <t xml:space="preserve">
Is there a unified budget classification/chart of accounts? 
0= No
1= Yes (Central government only) 
2= Yes (Both central and sub-national government)</t>
        </r>
      </text>
    </comment>
    <comment ref="AT1" authorId="0" shapeId="0" xr:uid="{BC08056F-746A-4834-A952-6CE493608456}">
      <text>
        <r>
          <rPr>
            <b/>
            <sz val="9"/>
            <color indexed="81"/>
            <rFont val="Tahoma"/>
            <family val="2"/>
          </rPr>
          <t>Cem Dener:</t>
        </r>
        <r>
          <rPr>
            <sz val="9"/>
            <color indexed="81"/>
            <rFont val="Tahoma"/>
            <family val="2"/>
          </rPr>
          <t xml:space="preserve">
Does FMIS capture expenses linked to the SDGs and other strategic goals?
0= No
1= Partially 
2= Extensively</t>
        </r>
      </text>
    </comment>
    <comment ref="AU1" authorId="0" shapeId="0" xr:uid="{94190FE9-9F32-4F53-9F77-8B4A9428365B}">
      <text>
        <r>
          <rPr>
            <b/>
            <sz val="9"/>
            <color indexed="81"/>
            <rFont val="Tahoma"/>
            <family val="2"/>
          </rPr>
          <t>Cem Dener:</t>
        </r>
        <r>
          <rPr>
            <sz val="9"/>
            <color indexed="81"/>
            <rFont val="Tahoma"/>
            <family val="2"/>
          </rPr>
          <t xml:space="preserve">
Does FMIS capture non-financial data (KPIs) on programs/projects? 
0= No 
1= Partially (Some of the KPIs for selected programs) 
2= Extensively (KPIs captured for most of the programs)</t>
        </r>
      </text>
    </comment>
    <comment ref="AV1" authorId="0" shapeId="0" xr:uid="{9F212E56-EF95-4457-8284-5AB4A14C85A6}">
      <text>
        <r>
          <rPr>
            <b/>
            <sz val="9"/>
            <color indexed="81"/>
            <rFont val="Tahoma"/>
            <family val="2"/>
          </rPr>
          <t>Cem Dener:</t>
        </r>
        <r>
          <rPr>
            <sz val="9"/>
            <color indexed="81"/>
            <rFont val="Tahoma"/>
            <family val="2"/>
          </rPr>
          <t xml:space="preserve">
Does FMIS exchange data with other systems? 
0= No
1= Yes (via separate interfaces)
2= Yes (via Government Service Bus)</t>
        </r>
      </text>
    </comment>
    <comment ref="AW1" authorId="0" shapeId="0" xr:uid="{568B3A18-5ECC-42DE-B9E7-45DB021E214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PFM functions being effectively supported through FMIS?
0= No / Unknown
1= Yes
</t>
        </r>
        <r>
          <rPr>
            <b/>
            <sz val="9"/>
            <color indexed="81"/>
            <rFont val="Tahoma"/>
            <family val="2"/>
          </rPr>
          <t>2022 version:</t>
        </r>
        <r>
          <rPr>
            <sz val="9"/>
            <color indexed="81"/>
            <rFont val="Tahoma"/>
            <family val="2"/>
          </rPr>
          <t xml:space="preserve">
Governance of FMIS operations (compliance, security, audit trails, etc.)?
0= No
1= Yes (internal, not published)
2= Yes (published)</t>
        </r>
      </text>
    </comment>
    <comment ref="AX1" authorId="0" shapeId="0" xr:uid="{CD6BED16-7C87-4A66-88D8-209BC963FC4F}">
      <text>
        <r>
          <rPr>
            <b/>
            <sz val="9"/>
            <color indexed="81"/>
            <rFont val="Tahoma"/>
            <family val="2"/>
          </rPr>
          <t>Cem Dener:</t>
        </r>
        <r>
          <rPr>
            <sz val="9"/>
            <color indexed="81"/>
            <rFont val="Tahoma"/>
            <family val="2"/>
          </rPr>
          <t xml:space="preserve">
If Yes &gt; How would you rate the functionality and coverage of the FMIS?
0= Unknown
1= Limited
2= Moderate
3= Significant
4= Extensive</t>
        </r>
      </text>
    </comment>
    <comment ref="AY1" authorId="0" shapeId="0" xr:uid="{D54A9EA5-5A99-46D8-92FA-D05880F0EF18}">
      <text>
        <r>
          <rPr>
            <b/>
            <sz val="9"/>
            <color indexed="81"/>
            <rFont val="Tahoma"/>
            <family val="2"/>
          </rPr>
          <t>Cem Dener:</t>
        </r>
        <r>
          <rPr>
            <sz val="9"/>
            <color indexed="81"/>
            <rFont val="Tahoma"/>
            <family val="2"/>
          </rPr>
          <t xml:space="preserve">
Is there a TSA supported by FMIS to automate payments and bank reconciliation?
0= No
1= Implementation in progress
2= Yes (in use)</t>
        </r>
      </text>
    </comment>
    <comment ref="AZ1" authorId="0" shapeId="0" xr:uid="{2B1555D4-1AA1-4DB9-8BFC-E46486E343EF}">
      <text>
        <r>
          <rPr>
            <b/>
            <sz val="9"/>
            <color indexed="81"/>
            <rFont val="Tahoma"/>
            <family val="2"/>
          </rPr>
          <t>Cem Dener:</t>
        </r>
        <r>
          <rPr>
            <sz val="9"/>
            <color indexed="81"/>
            <rFont val="Tahoma"/>
            <family val="2"/>
          </rPr>
          <t xml:space="preserve">
Scope of TSA operations 
0= Unknown
1= Partially used by the MDAs
2= Extensively used by all MDAs</t>
        </r>
      </text>
    </comment>
    <comment ref="BA1" authorId="0" shapeId="0" xr:uid="{0FD30C0E-CF56-4C67-96F5-9BF3C04FDC5B}">
      <text>
        <r>
          <rPr>
            <b/>
            <sz val="9"/>
            <color indexed="81"/>
            <rFont val="Tahoma"/>
            <family val="2"/>
          </rPr>
          <t>Cem Dener:</t>
        </r>
        <r>
          <rPr>
            <sz val="9"/>
            <color indexed="81"/>
            <rFont val="Tahoma"/>
            <family val="2"/>
          </rPr>
          <t xml:space="preserve">
Type of electronic payment systems in place 
0= Unknown
1= RTGS (Real-Time Gross Settlement)
2= FPS or ACH (Fast Payment System or Automated Clearinghouse System)
3= Both RTGS &amp; FPS/ACH</t>
        </r>
      </text>
    </comment>
    <comment ref="BB1" authorId="0" shapeId="0" xr:uid="{0E6C716E-9F69-4FC5-9E77-46BD8ED1776D}">
      <text>
        <r>
          <rPr>
            <b/>
            <sz val="9"/>
            <color indexed="81"/>
            <rFont val="Tahoma"/>
            <family val="2"/>
          </rPr>
          <t>Cem Dener:</t>
        </r>
        <r>
          <rPr>
            <sz val="9"/>
            <color indexed="81"/>
            <rFont val="Tahoma"/>
            <family val="2"/>
          </rPr>
          <t xml:space="preserve">
Is there a TSA interface linking FMIS with the Central Bank systems? 
0= No
1= Implementation in progress
2= Yes (in use)</t>
        </r>
      </text>
    </comment>
    <comment ref="BC1" authorId="0" shapeId="0" xr:uid="{A09F11A6-38DD-4025-A794-AFAC86BD112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TSA operations being effectively supported through FMIS?
0= No / Unknown
1= Yes
</t>
        </r>
        <r>
          <rPr>
            <b/>
            <sz val="9"/>
            <color indexed="81"/>
            <rFont val="Tahoma"/>
            <family val="2"/>
          </rPr>
          <t>2022 version:</t>
        </r>
        <r>
          <rPr>
            <sz val="9"/>
            <color indexed="81"/>
            <rFont val="Tahoma"/>
            <family val="2"/>
          </rPr>
          <t xml:space="preserve">
Governance of TSA operations (compliance, security, audit trails, etc.)? 
0= No
1= Yes (internal, not published)
2= Yes (published)</t>
        </r>
      </text>
    </comment>
    <comment ref="BD1" authorId="0" shapeId="0" xr:uid="{7EEB92EE-3E1E-4F44-9DFA-AF91B627D805}">
      <text>
        <r>
          <rPr>
            <b/>
            <sz val="9"/>
            <color indexed="81"/>
            <rFont val="Tahoma"/>
            <family val="2"/>
          </rPr>
          <t>Cem Dener:</t>
        </r>
        <r>
          <rPr>
            <sz val="9"/>
            <color indexed="81"/>
            <rFont val="Tahoma"/>
            <family val="2"/>
          </rPr>
          <t xml:space="preserve">
If Yes &gt; How would you rate the TSA utilization supported by FMIS?
0= Unknown
1= Limited
2= Moderate
3= Significant
4= Extensive</t>
        </r>
      </text>
    </comment>
    <comment ref="BE1" authorId="0" shapeId="0" xr:uid="{9C89D5C3-D16A-443B-826E-1C86BE9EF6C6}">
      <text>
        <r>
          <rPr>
            <b/>
            <sz val="9"/>
            <color indexed="81"/>
            <rFont val="Tahoma"/>
            <family val="2"/>
          </rPr>
          <t>Cem Dener:</t>
        </r>
        <r>
          <rPr>
            <sz val="9"/>
            <color indexed="81"/>
            <rFont val="Tahoma"/>
            <family val="2"/>
          </rPr>
          <t xml:space="preserve">
Is there a Tax Management Information System in place?
0= No
1= Implementation in progress
2= Yes (in use)</t>
        </r>
      </text>
    </comment>
    <comment ref="BF1" authorId="0" shapeId="0" xr:uid="{2C1B8D7E-0047-47F5-B441-D60520F9A936}">
      <text>
        <r>
          <rPr>
            <b/>
            <sz val="9"/>
            <color indexed="81"/>
            <rFont val="Tahoma"/>
            <family val="2"/>
          </rPr>
          <t>Cem Dener:</t>
        </r>
        <r>
          <rPr>
            <sz val="9"/>
            <color indexed="81"/>
            <rFont val="Tahoma"/>
            <family val="2"/>
          </rPr>
          <t xml:space="preserve">
Type of TMIS software 
0= Unknown
1= Custom Software
2= Commercial/COTS Software
3= Hybrid (Custom + COTS)</t>
        </r>
      </text>
    </comment>
    <comment ref="BG1" authorId="0" shapeId="0" xr:uid="{7B1C3000-C7AD-44FB-8A04-28CAA1F0FE1F}">
      <text>
        <r>
          <rPr>
            <b/>
            <sz val="9"/>
            <color indexed="81"/>
            <rFont val="Tahoma"/>
            <family val="2"/>
          </rPr>
          <t>Cem Dener:</t>
        </r>
        <r>
          <rPr>
            <sz val="9"/>
            <color indexed="81"/>
            <rFont val="Tahoma"/>
            <family val="2"/>
          </rPr>
          <t xml:space="preserve">
Does TMIS exchange data with other systems? 
0= No
1= Yes (via separate interfaces)
2= Yes (via Government Service Bus)</t>
        </r>
      </text>
    </comment>
    <comment ref="BH1" authorId="0" shapeId="0" xr:uid="{EA3D242E-758C-4E84-AD29-77FFAC86AB4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tax administration operations being effectively supported through TMIS?
0= No / Unknown
1= Yes
</t>
        </r>
        <r>
          <rPr>
            <b/>
            <sz val="9"/>
            <color indexed="81"/>
            <rFont val="Tahoma"/>
            <family val="2"/>
          </rPr>
          <t>2022 version:</t>
        </r>
        <r>
          <rPr>
            <sz val="9"/>
            <color indexed="81"/>
            <rFont val="Tahoma"/>
            <family val="2"/>
          </rPr>
          <t xml:space="preserve">
Governance of TMIS operations (compliance, security, audit trails, etc.)?
0= No
1= Yes (internal, not published)
2= Yes (published)</t>
        </r>
      </text>
    </comment>
    <comment ref="BI1" authorId="0" shapeId="0" xr:uid="{A3CA91F9-CB17-450A-A4F1-C0FF75EA6E25}">
      <text>
        <r>
          <rPr>
            <b/>
            <sz val="9"/>
            <color indexed="81"/>
            <rFont val="Tahoma"/>
            <family val="2"/>
          </rPr>
          <t>Cem Dener:</t>
        </r>
        <r>
          <rPr>
            <sz val="9"/>
            <color indexed="81"/>
            <rFont val="Tahoma"/>
            <family val="2"/>
          </rPr>
          <t xml:space="preserve">
If Yes &gt; How would you rate the TMIS functionality and scope?
0= Unknown
1= Limited
2= Moderate
3= Significant
4= Extensive</t>
        </r>
      </text>
    </comment>
    <comment ref="BJ1" authorId="0" shapeId="0" xr:uid="{0EFEDB10-4CA4-4235-AFE1-52F002D3879C}">
      <text>
        <r>
          <rPr>
            <b/>
            <sz val="9"/>
            <color indexed="81"/>
            <rFont val="Tahoma"/>
            <family val="2"/>
          </rPr>
          <t>Cem Dener:</t>
        </r>
        <r>
          <rPr>
            <sz val="9"/>
            <color indexed="81"/>
            <rFont val="Tahoma"/>
            <family val="2"/>
          </rPr>
          <t xml:space="preserve">
Is there a Customs Management Information System in place?
0= No
1= Implementation in progress
2= Yes (in use)</t>
        </r>
      </text>
    </comment>
    <comment ref="BK1" authorId="0" shapeId="0" xr:uid="{2A0AC0A0-F0FD-4520-8A66-605C48589949}">
      <text>
        <r>
          <rPr>
            <b/>
            <sz val="9"/>
            <color indexed="81"/>
            <rFont val="Tahoma"/>
            <family val="2"/>
          </rPr>
          <t>Cem Dener:</t>
        </r>
        <r>
          <rPr>
            <sz val="9"/>
            <color indexed="81"/>
            <rFont val="Tahoma"/>
            <family val="2"/>
          </rPr>
          <t xml:space="preserve">
Type of CMIS software 
0= Unknown
1= Custom Software
2= Commercial/COTS Software
3= Hybrid (Custom + COTS)</t>
        </r>
      </text>
    </comment>
    <comment ref="BL1" authorId="0" shapeId="0" xr:uid="{6FBAFAE7-5EA9-4AEF-8920-13556AED549D}">
      <text>
        <r>
          <rPr>
            <b/>
            <sz val="9"/>
            <color indexed="81"/>
            <rFont val="Tahoma"/>
            <family val="2"/>
          </rPr>
          <t>Cem Dener:</t>
        </r>
        <r>
          <rPr>
            <sz val="9"/>
            <color indexed="81"/>
            <rFont val="Tahoma"/>
            <family val="2"/>
          </rPr>
          <t xml:space="preserve">
Does CMIS exchange data with other systems? 
0= No
1= Yes (via separate interfaces)
2= Yes (via Government Service Bus)</t>
        </r>
      </text>
    </comment>
    <comment ref="BM1" authorId="0" shapeId="0" xr:uid="{377B7931-6AD2-4056-A627-5CF3743413C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customs operations effectively supported through CMIS?
0= No / Unknown
1= Yes
</t>
        </r>
        <r>
          <rPr>
            <b/>
            <sz val="9"/>
            <color indexed="81"/>
            <rFont val="Tahoma"/>
            <family val="2"/>
          </rPr>
          <t>2022 version:</t>
        </r>
        <r>
          <rPr>
            <sz val="9"/>
            <color indexed="81"/>
            <rFont val="Tahoma"/>
            <family val="2"/>
          </rPr>
          <t xml:space="preserve">
Governance of CMIS operations (compliance, security, audit trails, etc.)?
0= No
1= Yes (internal, not published)
2= Yes (published)</t>
        </r>
      </text>
    </comment>
    <comment ref="BN1" authorId="0" shapeId="0" xr:uid="{C69F471E-57D1-4FB2-B2F0-A1726004F444}">
      <text>
        <r>
          <rPr>
            <b/>
            <sz val="9"/>
            <color indexed="81"/>
            <rFont val="Tahoma"/>
            <family val="2"/>
          </rPr>
          <t>Cem Dener:</t>
        </r>
        <r>
          <rPr>
            <sz val="9"/>
            <color indexed="81"/>
            <rFont val="Tahoma"/>
            <family val="2"/>
          </rPr>
          <t xml:space="preserve">
If Yes &gt; How would you rate the CMIS adoption and functionality?
0= Unknown
1= Limited
2= Moderate
3= Significant
4= Extensive</t>
        </r>
      </text>
    </comment>
    <comment ref="BO1" authorId="0" shapeId="0" xr:uid="{A29402D3-12E6-4A55-A71B-C89CD6A4940A}">
      <text>
        <r>
          <rPr>
            <b/>
            <sz val="9"/>
            <color indexed="81"/>
            <rFont val="Tahoma"/>
            <family val="2"/>
          </rPr>
          <t>Cem Dener:</t>
        </r>
        <r>
          <rPr>
            <sz val="9"/>
            <color indexed="81"/>
            <rFont val="Tahoma"/>
            <family val="2"/>
          </rPr>
          <t xml:space="preserve">
Is there a Human Resources Management Information System with self-service portal? 
0= No
1= Implementation in progress
2= Yes (in use)</t>
        </r>
      </text>
    </comment>
    <comment ref="BP1" authorId="0" shapeId="0" xr:uid="{C9672780-B238-4995-9EB3-27D0367BFF50}">
      <text>
        <r>
          <rPr>
            <b/>
            <sz val="9"/>
            <color indexed="81"/>
            <rFont val="Tahoma"/>
            <family val="2"/>
          </rPr>
          <t>Cem Dener:</t>
        </r>
        <r>
          <rPr>
            <sz val="9"/>
            <color indexed="81"/>
            <rFont val="Tahoma"/>
            <family val="2"/>
          </rPr>
          <t xml:space="preserve">
Type of HRMIS software
0= Unknown
1= Custom Software
2= Commercial/COTS Software
3= Hybrid (Custom + COTS)</t>
        </r>
      </text>
    </comment>
    <comment ref="BQ1" authorId="0" shapeId="0" xr:uid="{3C04431A-4AA9-4B41-B147-211ADB8EA91A}">
      <text>
        <r>
          <rPr>
            <b/>
            <sz val="9"/>
            <color indexed="81"/>
            <rFont val="Tahoma"/>
            <family val="2"/>
          </rPr>
          <t>Cem Dener:</t>
        </r>
        <r>
          <rPr>
            <sz val="9"/>
            <color indexed="81"/>
            <rFont val="Tahoma"/>
            <family val="2"/>
          </rPr>
          <t xml:space="preserve">
HRMIS topology 
0= Unknown
1= Disconnected
2= Distributed
3= Connected
4= Shared</t>
        </r>
      </text>
    </comment>
    <comment ref="BR1" authorId="0" shapeId="0" xr:uid="{737FC1EB-4618-4EAA-B29E-6126D20BA5E5}">
      <text>
        <r>
          <rPr>
            <b/>
            <sz val="9"/>
            <color indexed="81"/>
            <rFont val="Tahoma"/>
            <family val="2"/>
          </rPr>
          <t>Cem Dener:</t>
        </r>
        <r>
          <rPr>
            <sz val="9"/>
            <color indexed="81"/>
            <rFont val="Tahoma"/>
            <family val="2"/>
          </rPr>
          <t xml:space="preserve">
Is there a HRMIS self-service portal for employees and managers? 
0= No 
1= Yes (but there are still manual processes/paperwork) 
2= Yes (most of the services are online/digitized)</t>
        </r>
      </text>
    </comment>
    <comment ref="BS1" authorId="0" shapeId="0" xr:uid="{501C3B73-9CD2-43D6-ACF8-4FE35474B8E2}">
      <text>
        <r>
          <rPr>
            <b/>
            <sz val="9"/>
            <color indexed="81"/>
            <rFont val="Tahoma"/>
            <family val="2"/>
          </rPr>
          <t>Cem Dener:</t>
        </r>
        <r>
          <rPr>
            <sz val="9"/>
            <color indexed="81"/>
            <rFont val="Tahoma"/>
            <family val="2"/>
          </rPr>
          <t xml:space="preserve">
Does HRMIS exchange data with other systems? 
0= No
1= Yes (via separate interfaces)
2= Yes (via Government Service Bus)</t>
        </r>
      </text>
    </comment>
    <comment ref="BT1" authorId="0" shapeId="0" xr:uid="{5D156EC2-E8DB-4391-BF6F-D9E07729FD16}">
      <text>
        <r>
          <rPr>
            <b/>
            <sz val="9"/>
            <color indexed="81"/>
            <rFont val="Tahoma"/>
            <family val="2"/>
          </rPr>
          <t>Cem Dener:</t>
        </r>
        <r>
          <rPr>
            <sz val="9"/>
            <color indexed="81"/>
            <rFont val="Tahoma"/>
            <family val="2"/>
          </rPr>
          <t xml:space="preserve">
Does HRMIS use national ID as primary or secondary identifier? 
0= No
1= Yes</t>
        </r>
      </text>
    </comment>
    <comment ref="BU1" authorId="0" shapeId="0" xr:uid="{E9AD9028-1235-487E-8D85-909E6260D21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human resource management functions being effectively supported through HRMIS?
0= No
1= Yes
</t>
        </r>
        <r>
          <rPr>
            <b/>
            <sz val="9"/>
            <color indexed="81"/>
            <rFont val="Tahoma"/>
            <family val="2"/>
          </rPr>
          <t>2022 version:</t>
        </r>
        <r>
          <rPr>
            <sz val="9"/>
            <color indexed="81"/>
            <rFont val="Tahoma"/>
            <family val="2"/>
          </rPr>
          <t xml:space="preserve">
Governance of HRMIS operations (registers, security, audit trails, etc.)? 
0= No
1= Yes (internal, not published)
2= Yes (published)</t>
        </r>
      </text>
    </comment>
    <comment ref="BV1" authorId="0" shapeId="0" xr:uid="{223E0464-7864-41F0-8BEC-D727C9D65709}">
      <text>
        <r>
          <rPr>
            <b/>
            <sz val="9"/>
            <color indexed="81"/>
            <rFont val="Tahoma"/>
            <family val="2"/>
          </rPr>
          <t>Cem Dener:</t>
        </r>
        <r>
          <rPr>
            <sz val="9"/>
            <color indexed="81"/>
            <rFont val="Tahoma"/>
            <family val="2"/>
          </rPr>
          <t xml:space="preserve">
If Yes &gt; How would you rate the HRMIS adoption and functionality? 
1= Limited
2= Moderate
3= Significant
4= Extensive</t>
        </r>
      </text>
    </comment>
    <comment ref="BW1" authorId="0" shapeId="0" xr:uid="{A72B5688-4C52-43D6-BECD-C4C54DD5563F}">
      <text>
        <r>
          <rPr>
            <b/>
            <sz val="9"/>
            <color indexed="81"/>
            <rFont val="Tahoma"/>
            <family val="2"/>
          </rPr>
          <t>Cem Dener:</t>
        </r>
        <r>
          <rPr>
            <sz val="9"/>
            <color indexed="81"/>
            <rFont val="Tahoma"/>
            <family val="2"/>
          </rPr>
          <t xml:space="preserve">
Is there a Payroll System (MIS) linked with HRMIS? 
0= No
1= Implementation in progress
2= Yes (in use)</t>
        </r>
      </text>
    </comment>
    <comment ref="BX1" authorId="0" shapeId="0" xr:uid="{434550A9-B91A-43F0-8F31-2A413A4A9170}">
      <text>
        <r>
          <rPr>
            <b/>
            <sz val="9"/>
            <color indexed="81"/>
            <rFont val="Tahoma"/>
            <family val="2"/>
          </rPr>
          <t>Cem Dener:</t>
        </r>
        <r>
          <rPr>
            <sz val="9"/>
            <color indexed="81"/>
            <rFont val="Tahoma"/>
            <family val="2"/>
          </rPr>
          <t xml:space="preserve">
Type of Payroll System software 
0= Unknown
1= Custom Software
2= Commercial/COTS Software
3= Hybrid (Custom + COTS)
</t>
        </r>
      </text>
    </comment>
    <comment ref="BY1" authorId="0" shapeId="0" xr:uid="{3C157584-0ABA-450B-8CEF-9B4A4BE9EB48}">
      <text>
        <r>
          <rPr>
            <b/>
            <sz val="9"/>
            <color indexed="81"/>
            <rFont val="Tahoma"/>
            <family val="2"/>
          </rPr>
          <t>Cem Dener:</t>
        </r>
        <r>
          <rPr>
            <sz val="9"/>
            <color indexed="81"/>
            <rFont val="Tahoma"/>
            <family val="2"/>
          </rPr>
          <t xml:space="preserve">
Payroll System topology 
0= Unknown
1= Disconnected
2= Distributed
3= Connected
4= Shared</t>
        </r>
      </text>
    </comment>
    <comment ref="BZ1" authorId="0" shapeId="0" xr:uid="{690B37F9-A504-47B3-B828-D6D8D3164BB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payroll calculations and payments being effectively supported through Payroll System?
0= No / Unknown
1= Yes
</t>
        </r>
        <r>
          <rPr>
            <b/>
            <sz val="9"/>
            <color indexed="81"/>
            <rFont val="Tahoma"/>
            <family val="2"/>
          </rPr>
          <t>2022 version:</t>
        </r>
        <r>
          <rPr>
            <sz val="9"/>
            <color indexed="81"/>
            <rFont val="Tahoma"/>
            <family val="2"/>
          </rPr>
          <t xml:space="preserve">
Governance of Payroll System operations (registers, security, audit trails, etc.)? 
0= No
1= Yes (internal, not published)
2= Yes (published)</t>
        </r>
      </text>
    </comment>
    <comment ref="CA1" authorId="0" shapeId="0" xr:uid="{BED20BFF-7E95-4518-8AB4-C7323714B55D}">
      <text>
        <r>
          <rPr>
            <b/>
            <sz val="9"/>
            <color indexed="81"/>
            <rFont val="Tahoma"/>
            <family val="2"/>
          </rPr>
          <t>Cem Dener:</t>
        </r>
        <r>
          <rPr>
            <sz val="9"/>
            <color indexed="81"/>
            <rFont val="Tahoma"/>
            <family val="2"/>
          </rPr>
          <t xml:space="preserve">
If Yes &gt; How would you rate the Payroll System adoption and functionality? 
0= Unknown
1= Limited
2= Moderate
3= Significant
4= Extensive</t>
        </r>
      </text>
    </comment>
    <comment ref="CB1" authorId="0" shapeId="0" xr:uid="{D0643DA0-B9EC-4E47-817B-9E2454E4FE3C}">
      <text>
        <r>
          <rPr>
            <b/>
            <sz val="9"/>
            <color indexed="81"/>
            <rFont val="Tahoma"/>
            <family val="2"/>
          </rPr>
          <t>Cem Dener:</t>
        </r>
        <r>
          <rPr>
            <sz val="9"/>
            <color indexed="81"/>
            <rFont val="Tahoma"/>
            <family val="2"/>
          </rPr>
          <t xml:space="preserve">
Is there a Social Insurance system (non-health) providing pensions (including public sector) and other SI programs? 
0= No
1= Implementation in progress
2= Yes (in use)</t>
        </r>
      </text>
    </comment>
    <comment ref="CC1" authorId="0" shapeId="0" xr:uid="{27151A4F-30ED-42CB-9ED6-791C96292DDE}">
      <text>
        <r>
          <rPr>
            <b/>
            <sz val="9"/>
            <color indexed="81"/>
            <rFont val="Tahoma"/>
            <family val="2"/>
          </rPr>
          <t>Cem Dener:</t>
        </r>
        <r>
          <rPr>
            <sz val="9"/>
            <color indexed="81"/>
            <rFont val="Tahoma"/>
            <family val="2"/>
          </rPr>
          <t xml:space="preserve">
Status of public sector SI / Pension MIS platform 
0= Unknown
1= Separate SI / Pension MIS for public employees
2= Primary pension MIS is used for public employees as well</t>
        </r>
      </text>
    </comment>
    <comment ref="CD1" authorId="0" shapeId="0" xr:uid="{442BADDA-29CF-4BB1-AAE5-106F7E72E256}">
      <text>
        <r>
          <rPr>
            <b/>
            <sz val="9"/>
            <color indexed="81"/>
            <rFont val="Tahoma"/>
            <family val="2"/>
          </rPr>
          <t>Cem Dener:</t>
        </r>
        <r>
          <rPr>
            <sz val="9"/>
            <color indexed="81"/>
            <rFont val="Tahoma"/>
            <family val="2"/>
          </rPr>
          <t xml:space="preserve">
Type of primary SI / Pension MIS platform 
0= Unknown
1= Custom Software
2= Commercial/COTS Software
3= Hybrid (Custom + COTS)</t>
        </r>
      </text>
    </comment>
    <comment ref="CE1" authorId="0" shapeId="0" xr:uid="{5D9E1F9F-9B61-445C-9FE1-DB64428379C2}">
      <text>
        <r>
          <rPr>
            <b/>
            <sz val="9"/>
            <color indexed="81"/>
            <rFont val="Tahoma"/>
            <family val="2"/>
          </rPr>
          <t>Cem Dener:</t>
        </r>
        <r>
          <rPr>
            <sz val="9"/>
            <color indexed="81"/>
            <rFont val="Tahoma"/>
            <family val="2"/>
          </rPr>
          <t xml:space="preserve">
Is primary SI / Pension MIS exchanging data with other systems?
0= No
1= Yes (via separate interfaces)
2= Yes (via Government Service Bus)</t>
        </r>
      </text>
    </comment>
    <comment ref="CF1" authorId="0" shapeId="0" xr:uid="{EFE4534A-4144-443B-AF5C-43FB66A972E6}">
      <text>
        <r>
          <rPr>
            <b/>
            <sz val="9"/>
            <color indexed="81"/>
            <rFont val="Tahoma"/>
            <family val="2"/>
          </rPr>
          <t>Cem Dener:</t>
        </r>
        <r>
          <rPr>
            <sz val="9"/>
            <color indexed="81"/>
            <rFont val="Tahoma"/>
            <family val="2"/>
          </rPr>
          <t xml:space="preserve">
Does the primary SI / Pension MIS use national ID as primary or secondary identifier? 
0= No
1= Yes</t>
        </r>
      </text>
    </comment>
    <comment ref="CG1" authorId="0" shapeId="0" xr:uid="{83AB077D-994E-4192-851D-FAEA82A657A7}">
      <text>
        <r>
          <rPr>
            <b/>
            <sz val="9"/>
            <color indexed="81"/>
            <rFont val="Tahoma"/>
            <family val="2"/>
          </rPr>
          <t>Cem Dener:</t>
        </r>
        <r>
          <rPr>
            <sz val="9"/>
            <color indexed="81"/>
            <rFont val="Tahoma"/>
            <family val="2"/>
          </rPr>
          <t xml:space="preserve">
Are all SI / Pension beneficiary records fully digitized? 
0= No
1= Partially digitized
2= Fully digitized</t>
        </r>
      </text>
    </comment>
    <comment ref="CH1" authorId="0" shapeId="0" xr:uid="{03BD04A1-FB80-47E7-A01F-3270FF1845DF}">
      <text>
        <r>
          <rPr>
            <b/>
            <sz val="9"/>
            <color indexed="81"/>
            <rFont val="Tahoma"/>
            <family val="2"/>
          </rPr>
          <t>Cem Dener:</t>
        </r>
        <r>
          <rPr>
            <sz val="9"/>
            <color indexed="81"/>
            <rFont val="Tahoma"/>
            <family val="2"/>
          </rPr>
          <t xml:space="preserve">
Are all active insured public employee records fully digitized? 
0= No
1= Partially digitized
2= Fully digitized</t>
        </r>
      </text>
    </comment>
    <comment ref="CI1" authorId="0" shapeId="0" xr:uid="{D3B2B28A-5F2A-4C83-A6BF-4A9245DBDA19}">
      <text>
        <r>
          <rPr>
            <b/>
            <sz val="9"/>
            <color indexed="81"/>
            <rFont val="Tahoma"/>
            <family val="2"/>
          </rPr>
          <t>Cem Dener:</t>
        </r>
        <r>
          <rPr>
            <sz val="9"/>
            <color indexed="81"/>
            <rFont val="Tahoma"/>
            <family val="2"/>
          </rPr>
          <t xml:space="preserve">
Can a contribution report and payment be submitted online?
0= No
1= Yes</t>
        </r>
      </text>
    </comment>
    <comment ref="CJ1" authorId="0" shapeId="0" xr:uid="{9F30F6B4-D1AF-4144-8ED8-BFB0DB29DD4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pension and social insurance functions being effectively supported via SI system?
0= No / Unknown
1= Yes
</t>
        </r>
        <r>
          <rPr>
            <b/>
            <sz val="9"/>
            <color indexed="81"/>
            <rFont val="Tahoma"/>
            <family val="2"/>
          </rPr>
          <t>2022 version:</t>
        </r>
        <r>
          <rPr>
            <sz val="9"/>
            <color indexed="81"/>
            <rFont val="Tahoma"/>
            <family val="2"/>
          </rPr>
          <t xml:space="preserve">
Governance of SI / Pension MIS operations (registers, security, audit trails, etc.)? 
0= No
1= Yes (internal, not published)
2= Yes (published)</t>
        </r>
      </text>
    </comment>
    <comment ref="CK1" authorId="0" shapeId="0" xr:uid="{77E9CED5-528B-434C-864C-047701DA02C9}">
      <text>
        <r>
          <rPr>
            <b/>
            <sz val="9"/>
            <color indexed="81"/>
            <rFont val="Tahoma"/>
            <family val="2"/>
          </rPr>
          <t>Cem Dener:</t>
        </r>
        <r>
          <rPr>
            <sz val="9"/>
            <color indexed="81"/>
            <rFont val="Tahoma"/>
            <family val="2"/>
          </rPr>
          <t xml:space="preserve">
If Yes &gt; How would you rate the SI system adoption and functionality?
0= Unknown
1= Limited
2= Moderate
3= Significant
4= Extensive</t>
        </r>
      </text>
    </comment>
    <comment ref="CL1" authorId="0" shapeId="0" xr:uid="{6BAB579B-58E0-44CC-A028-4637451EC8BB}">
      <text>
        <r>
          <rPr>
            <b/>
            <sz val="9"/>
            <color indexed="81"/>
            <rFont val="Tahoma"/>
            <family val="2"/>
          </rPr>
          <t>Cem Dener:</t>
        </r>
        <r>
          <rPr>
            <sz val="9"/>
            <color indexed="81"/>
            <rFont val="Tahoma"/>
            <family val="2"/>
          </rPr>
          <t xml:space="preserve">
Is there an e-Procurement portal? 
0= No
1= Implementation in progress
2= Yes (in use)</t>
        </r>
      </text>
    </comment>
    <comment ref="CM1" authorId="0" shapeId="0" xr:uid="{2D2814E6-7F32-4267-85D5-6319A1DCDFC2}">
      <text>
        <r>
          <rPr>
            <b/>
            <sz val="9"/>
            <color indexed="81"/>
            <rFont val="Tahoma"/>
            <family val="2"/>
          </rPr>
          <t>Cem Dener:</t>
        </r>
        <r>
          <rPr>
            <sz val="9"/>
            <color indexed="81"/>
            <rFont val="Tahoma"/>
            <family val="2"/>
          </rPr>
          <t xml:space="preserve">
e-Procurement Portal capabilities:
0= Unknown
1= Tender notices + Contracts
2= Online Tendering + Contracts
3= OT + C + Interfaces with other systems</t>
        </r>
      </text>
    </comment>
    <comment ref="CN1" authorId="0" shapeId="0" xr:uid="{D28A9EAC-F73A-42F4-A4ED-99BAA4F39AF5}">
      <text>
        <r>
          <rPr>
            <b/>
            <sz val="9"/>
            <color indexed="81"/>
            <rFont val="Tahoma"/>
            <family val="2"/>
          </rPr>
          <t>Cem Dener:</t>
        </r>
        <r>
          <rPr>
            <sz val="9"/>
            <color indexed="81"/>
            <rFont val="Tahoma"/>
            <family val="2"/>
          </rPr>
          <t xml:space="preserve">
e-Procurement data published in line with Open Contracting Data Standards (OCDS)? 
0= No
1= Yes</t>
        </r>
      </text>
    </comment>
    <comment ref="CO1" authorId="0" shapeId="0" xr:uid="{DFB6F622-DEDA-4F42-BB0D-2E720A5CB9DE}">
      <text>
        <r>
          <rPr>
            <b/>
            <sz val="9"/>
            <color indexed="81"/>
            <rFont val="Tahoma"/>
            <family val="2"/>
          </rPr>
          <t>Cem Dener:</t>
        </r>
        <r>
          <rPr>
            <sz val="9"/>
            <color indexed="81"/>
            <rFont val="Tahoma"/>
            <family val="2"/>
          </rPr>
          <t xml:space="preserve">
Does eProcurement Portal exchange data with other systems? 
0= No
1= Yes (via separate interfaces)
2= Yes (via Government Service Bus)</t>
        </r>
      </text>
    </comment>
    <comment ref="CP1" authorId="0" shapeId="0" xr:uid="{FC557CCD-0976-49DF-BD41-DC93FC58111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procurement processes being supported through e-Procurement portal?
0= No / Unknown
1= Yes
</t>
        </r>
        <r>
          <rPr>
            <b/>
            <sz val="9"/>
            <color indexed="81"/>
            <rFont val="Tahoma"/>
            <family val="2"/>
          </rPr>
          <t>2022 version:</t>
        </r>
        <r>
          <rPr>
            <sz val="9"/>
            <color indexed="81"/>
            <rFont val="Tahoma"/>
            <family val="2"/>
          </rPr>
          <t xml:space="preserve">
Governance of eProcurement operations (registers, security, audit trails, etc.)? 
0= No
1= Yes (internal, not published)
2= Yes (published)</t>
        </r>
      </text>
    </comment>
    <comment ref="CQ1" authorId="0" shapeId="0" xr:uid="{93803FCD-EA92-4CDA-99C1-8EAD7A6B886D}">
      <text>
        <r>
          <rPr>
            <b/>
            <sz val="9"/>
            <color indexed="81"/>
            <rFont val="Tahoma"/>
            <family val="2"/>
          </rPr>
          <t>Cem Dener:</t>
        </r>
        <r>
          <rPr>
            <sz val="9"/>
            <color indexed="81"/>
            <rFont val="Tahoma"/>
            <family val="2"/>
          </rPr>
          <t xml:space="preserve">
If Yes &gt; How would you rate the adoption and functionality of e-Procurement portal?
0= Unknown
1= Limited
2= Moderate
3= Significant
4= Extensive</t>
        </r>
      </text>
    </comment>
    <comment ref="CR1" authorId="0" shapeId="0" xr:uid="{80830CBD-8DAC-4C92-A7BB-AB5CDEEEBE08}">
      <text>
        <r>
          <rPr>
            <b/>
            <sz val="9"/>
            <color indexed="81"/>
            <rFont val="Tahoma"/>
            <family val="2"/>
          </rPr>
          <t>Cem Dener:</t>
        </r>
        <r>
          <rPr>
            <sz val="9"/>
            <color indexed="81"/>
            <rFont val="Tahoma"/>
            <family val="2"/>
          </rPr>
          <t xml:space="preserve">
Is there a Debt Management System (DMS) in place? (foreign and domestic debt) 
0= No
1= Implementation in progress
2= Yes (in use)</t>
        </r>
      </text>
    </comment>
    <comment ref="CS1" authorId="0" shapeId="0" xr:uid="{DB0D9E73-353A-432D-9E73-300127FE8575}">
      <text>
        <r>
          <rPr>
            <b/>
            <sz val="9"/>
            <color indexed="81"/>
            <rFont val="Tahoma"/>
            <family val="2"/>
          </rPr>
          <t>Cem Dener:</t>
        </r>
        <r>
          <rPr>
            <sz val="9"/>
            <color indexed="81"/>
            <rFont val="Tahoma"/>
            <family val="2"/>
          </rPr>
          <t xml:space="preserve">
Type of DMS software 
0= Unknown
1= Custom Software
2= Commercial/COTS Software
3= Hybrid (Custom + COTS)</t>
        </r>
      </text>
    </comment>
    <comment ref="CT1" authorId="0" shapeId="0" xr:uid="{8E46A697-B7E9-4751-BB9B-FF582844FDCB}">
      <text>
        <r>
          <rPr>
            <b/>
            <sz val="9"/>
            <color indexed="81"/>
            <rFont val="Tahoma"/>
            <family val="2"/>
          </rPr>
          <t>Cem Dener:</t>
        </r>
        <r>
          <rPr>
            <sz val="9"/>
            <color indexed="81"/>
            <rFont val="Tahoma"/>
            <family val="2"/>
          </rPr>
          <t xml:space="preserve">
Are the debt management functions being effectively supported through DMS?
0= No / Unknown
1= Yes
</t>
        </r>
      </text>
    </comment>
    <comment ref="CU1" authorId="0" shapeId="0" xr:uid="{375ADC06-A05A-4B01-88FB-BAA1AC18CD19}">
      <text>
        <r>
          <rPr>
            <b/>
            <sz val="9"/>
            <color indexed="81"/>
            <rFont val="Tahoma"/>
            <family val="2"/>
          </rPr>
          <t>Cem Dener:</t>
        </r>
        <r>
          <rPr>
            <sz val="9"/>
            <color indexed="81"/>
            <rFont val="Tahoma"/>
            <family val="2"/>
          </rPr>
          <t xml:space="preserve">
If Yes &gt; How would you rate the functionality and coverage of the DMS?
0= Unknown
1= Limited
2= Moderate
3= Significant
4= Extensive</t>
        </r>
      </text>
    </comment>
    <comment ref="CV1" authorId="0" shapeId="0" xr:uid="{317AAFE9-C3F5-44E8-B9B4-57EC3E704238}">
      <text>
        <r>
          <rPr>
            <b/>
            <sz val="9"/>
            <color indexed="81"/>
            <rFont val="Tahoma"/>
            <family val="2"/>
          </rPr>
          <t>Cem Dener:</t>
        </r>
        <r>
          <rPr>
            <sz val="9"/>
            <color indexed="81"/>
            <rFont val="Tahoma"/>
            <family val="2"/>
          </rPr>
          <t xml:space="preserve">
Is there a Public Investment Management System (PIMS) in place? 
0= No
1= Implementation in progress
2= Yes (in use)</t>
        </r>
      </text>
    </comment>
    <comment ref="CW1" authorId="0" shapeId="0" xr:uid="{F970E356-6E23-4346-8145-486FC82F20B2}">
      <text>
        <r>
          <rPr>
            <b/>
            <sz val="9"/>
            <color indexed="81"/>
            <rFont val="Tahoma"/>
            <family val="2"/>
          </rPr>
          <t>Cem Dener:</t>
        </r>
        <r>
          <rPr>
            <sz val="9"/>
            <color indexed="81"/>
            <rFont val="Tahoma"/>
            <family val="2"/>
          </rPr>
          <t xml:space="preserve">
Type of PIMS software
0= Unknown
1= Custom Software
2= Commercial/COTS Software
3= Hybrid (Custom + COTS)</t>
        </r>
      </text>
    </comment>
    <comment ref="CX1" authorId="0" shapeId="0" xr:uid="{4EBC7BB4-56AC-4F78-8B92-AA94778CE7DD}">
      <text>
        <r>
          <rPr>
            <b/>
            <sz val="9"/>
            <color indexed="81"/>
            <rFont val="Tahoma"/>
            <family val="2"/>
          </rPr>
          <t>Cem Dener:</t>
        </r>
        <r>
          <rPr>
            <sz val="9"/>
            <color indexed="81"/>
            <rFont val="Tahoma"/>
            <family val="2"/>
          </rPr>
          <t xml:space="preserve">
PIMS functional capabilities 
0= Unknown
1= Only PIM project registry
2= Registry + PIM cycle
3= Registry + PIM cycle + Project monitoring</t>
        </r>
      </text>
    </comment>
    <comment ref="CY1" authorId="0" shapeId="0" xr:uid="{505B52F2-A6FA-4124-8498-A6F1ED58BB62}">
      <text>
        <r>
          <rPr>
            <b/>
            <sz val="9"/>
            <color indexed="81"/>
            <rFont val="Tahoma"/>
            <family val="2"/>
          </rPr>
          <t>Cem Dener:</t>
        </r>
        <r>
          <rPr>
            <sz val="9"/>
            <color indexed="81"/>
            <rFont val="Tahoma"/>
            <family val="2"/>
          </rPr>
          <t xml:space="preserve">
Does PIMS exchange data with other systems? 
0= No
1= Yes (via separate interfaces)
2= Yes (via Government Service Bus)</t>
        </r>
      </text>
    </comment>
    <comment ref="CZ1" authorId="0" shapeId="0" xr:uid="{825B544C-FC46-44F4-A2C3-E92688AB404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public investment functions being effectively supported through PIMS?
0= No / Unknown
1= Yes
</t>
        </r>
        <r>
          <rPr>
            <b/>
            <sz val="9"/>
            <color indexed="81"/>
            <rFont val="Tahoma"/>
            <family val="2"/>
          </rPr>
          <t>2022 version:</t>
        </r>
        <r>
          <rPr>
            <sz val="9"/>
            <color indexed="81"/>
            <rFont val="Tahoma"/>
            <family val="2"/>
          </rPr>
          <t xml:space="preserve">
Publishing of PIMS project database, results? 
0= No
1= Yes (internal, not published)
2= Yes (published)</t>
        </r>
      </text>
    </comment>
    <comment ref="DA1" authorId="0" shapeId="0" xr:uid="{52F13C4C-68B7-4858-8F1D-81976DDC301F}">
      <text>
        <r>
          <rPr>
            <b/>
            <sz val="9"/>
            <color indexed="81"/>
            <rFont val="Tahoma"/>
            <family val="2"/>
          </rPr>
          <t>Cem Dener:</t>
        </r>
        <r>
          <rPr>
            <sz val="9"/>
            <color indexed="81"/>
            <rFont val="Tahoma"/>
            <family val="2"/>
          </rPr>
          <t xml:space="preserve">
If Yes &gt; How would you rate the functionality and coverage of the PIMS?
0= Unknown
1= Limited
2= Moderate
3= Significant
4= Extensive</t>
        </r>
      </text>
    </comment>
    <comment ref="DB1" authorId="0" shapeId="0" xr:uid="{2E093624-9392-4C8B-B9DD-0E4641ACA52C}">
      <text>
        <r>
          <rPr>
            <b/>
            <sz val="9"/>
            <color indexed="81"/>
            <rFont val="Tahoma"/>
            <family val="2"/>
          </rPr>
          <t>Cem Dener:</t>
        </r>
        <r>
          <rPr>
            <sz val="9"/>
            <color indexed="81"/>
            <rFont val="Tahoma"/>
            <family val="2"/>
          </rPr>
          <t xml:space="preserve">
Is there a government Open Source Software policy/action plan for public sector? 
0= No
1= Yes (Advisory/R&amp;D)
2= Yes (Mandatory)</t>
        </r>
      </text>
    </comment>
    <comment ref="DC1" authorId="0" shapeId="0" xr:uid="{8CAFCF98-E269-4DB8-9B7C-D89CD5630523}">
      <text>
        <r>
          <rPr>
            <b/>
            <sz val="9"/>
            <color indexed="81"/>
            <rFont val="Tahoma"/>
            <family val="2"/>
          </rPr>
          <t>Cem Dener:</t>
        </r>
        <r>
          <rPr>
            <sz val="9"/>
            <color indexed="81"/>
            <rFont val="Tahoma"/>
            <family val="2"/>
          </rPr>
          <t xml:space="preserve">
Is there an entity taking decisions on adopting/procuring an OSS solution? 
0= No
1= Ministry level Chief Information Officer
2= Government CIO
3= Other</t>
        </r>
      </text>
    </comment>
    <comment ref="DD1" authorId="0" shapeId="0" xr:uid="{12775A91-B4BE-4099-A591-1C073551A4C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entities implementing the government OSS policy or action plan?
0= No / Unknown
1= Yes
</t>
        </r>
        <r>
          <rPr>
            <b/>
            <sz val="9"/>
            <color indexed="81"/>
            <rFont val="Tahoma"/>
            <family val="2"/>
          </rPr>
          <t>2022 version:</t>
        </r>
        <r>
          <rPr>
            <sz val="9"/>
            <color indexed="81"/>
            <rFont val="Tahoma"/>
            <family val="2"/>
          </rPr>
          <t xml:space="preserve">
What is the level of adoption of OSS policy? 
0= Unknown
1= Partially adopted in several sectors
2= Extensively adopted</t>
        </r>
      </text>
    </comment>
    <comment ref="DE1" authorId="0" shapeId="0" xr:uid="{B47793C2-7B44-4613-8299-38234C1596A6}">
      <text>
        <r>
          <rPr>
            <b/>
            <sz val="9"/>
            <color indexed="81"/>
            <rFont val="Tahoma"/>
            <family val="2"/>
          </rPr>
          <t>Cem Dener:</t>
        </r>
        <r>
          <rPr>
            <sz val="9"/>
            <color indexed="81"/>
            <rFont val="Tahoma"/>
            <family val="2"/>
          </rPr>
          <t xml:space="preserve">
If Yes &gt; How would you rate the implementation and impact of the OSS policy?
0= Unknown
1= Initial
2= Developing
3= Advanced
4= Comprehensive</t>
        </r>
      </text>
    </comment>
    <comment ref="DF1" authorId="0" shapeId="0" xr:uid="{ED0C645A-6665-41D7-8742-BD7307423F16}">
      <text>
        <r>
          <rPr>
            <b/>
            <sz val="9"/>
            <color indexed="81"/>
            <rFont val="Tahoma"/>
            <family val="2"/>
          </rPr>
          <t>Cem Dener:</t>
        </r>
        <r>
          <rPr>
            <sz val="9"/>
            <color indexed="81"/>
            <rFont val="Tahoma"/>
            <family val="2"/>
          </rPr>
          <t xml:space="preserve">
UN Telecommunication Infrastructure Index (TII):
  0 to 1
External indicator extracted from the UN e-Gov Survey</t>
        </r>
      </text>
    </comment>
    <comment ref="DG1" authorId="0" shapeId="0" xr:uid="{C22B8116-A996-4EA8-8E0F-2F43CDA54CB5}">
      <text>
        <r>
          <rPr>
            <b/>
            <sz val="9"/>
            <color indexed="81"/>
            <rFont val="Tahoma"/>
            <family val="2"/>
          </rPr>
          <t>Cem Dener:</t>
        </r>
        <r>
          <rPr>
            <sz val="9"/>
            <color indexed="81"/>
            <rFont val="Tahoma"/>
            <family val="2"/>
          </rPr>
          <t xml:space="preserve">
Does government have a national strategy on disruptive / innovative technologies? 
0= No
1= In draft / Planned
2= Yes</t>
        </r>
      </text>
    </comment>
    <comment ref="DH1" authorId="0" shapeId="0" xr:uid="{87B0C43A-3C8A-4EBE-8C2F-11DDD241F03A}">
      <text>
        <r>
          <rPr>
            <b/>
            <sz val="9"/>
            <color indexed="81"/>
            <rFont val="Tahoma"/>
            <family val="2"/>
          </rPr>
          <t>Cem Dener:</t>
        </r>
        <r>
          <rPr>
            <sz val="9"/>
            <color indexed="81"/>
            <rFont val="Tahoma"/>
            <family val="2"/>
          </rPr>
          <t xml:space="preserve">
DT strategy focus area(s) [please select all that apply]
1= AI/ML
2= Blockchain/DLT
3= IoT
4= Drones
5= Other (Smart Cities, Robotics, Virtual Reality, 3D printers, etc.)</t>
        </r>
      </text>
    </comment>
    <comment ref="DI1" authorId="0" shapeId="0" xr:uid="{76D5E648-E257-4865-B863-79A3053A0EEA}">
      <text>
        <r>
          <rPr>
            <b/>
            <sz val="9"/>
            <color indexed="81"/>
            <rFont val="Tahoma"/>
            <family val="2"/>
          </rPr>
          <t>Cem Dener:</t>
        </r>
        <r>
          <rPr>
            <sz val="9"/>
            <color indexed="81"/>
            <rFont val="Tahoma"/>
            <family val="2"/>
          </rPr>
          <t xml:space="preserve">
Is there a ministry/department responsible for implementing the DT strategy? 
0= No
1= Yes</t>
        </r>
      </text>
    </comment>
    <comment ref="DJ1" authorId="0" shapeId="0" xr:uid="{8600A058-ECEA-432C-BF5F-6AE853FF7642}">
      <text>
        <r>
          <rPr>
            <b/>
            <sz val="9"/>
            <color indexed="81"/>
            <rFont val="Tahoma"/>
            <family val="2"/>
          </rPr>
          <t>Cem Dener:</t>
        </r>
        <r>
          <rPr>
            <sz val="9"/>
            <color indexed="81"/>
            <rFont val="Tahoma"/>
            <family val="2"/>
          </rPr>
          <t xml:space="preserve">
Does the DT strategy have committed funding? 
0= No
1= Yes</t>
        </r>
      </text>
    </comment>
    <comment ref="DK1" authorId="0" shapeId="0" xr:uid="{9DED378B-DE11-4ABD-9416-041DFD16622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DT solutions being used to improve government systems and online services?
0= No / Unknown
1= Yes
</t>
        </r>
        <r>
          <rPr>
            <b/>
            <sz val="9"/>
            <color indexed="81"/>
            <rFont val="Tahoma"/>
            <family val="2"/>
          </rPr>
          <t>2022 version:</t>
        </r>
        <r>
          <rPr>
            <sz val="9"/>
            <color indexed="81"/>
            <rFont val="Tahoma"/>
            <family val="2"/>
          </rPr>
          <t xml:space="preserve">
Publishing of use cases on DT applications? 
0= No
1= Yes (internal, not published)
2= Yes (published)</t>
        </r>
      </text>
    </comment>
    <comment ref="DL1" authorId="0" shapeId="0" xr:uid="{B63B4C06-C162-4130-925B-360035E80AAB}">
      <text>
        <r>
          <rPr>
            <b/>
            <sz val="9"/>
            <color indexed="81"/>
            <rFont val="Tahoma"/>
            <family val="2"/>
          </rPr>
          <t>Cem Dener:</t>
        </r>
        <r>
          <rPr>
            <sz val="9"/>
            <color indexed="81"/>
            <rFont val="Tahoma"/>
            <family val="2"/>
          </rPr>
          <t xml:space="preserve">
If Yes &gt; How would you rate the implementation and impact of the DT solutions?
0= Unknown
1= Limited
2= Moderate
3= Significant
4= Extensive</t>
        </r>
      </text>
    </comment>
    <comment ref="DM1" authorId="0" shapeId="0" xr:uid="{5EE0146D-8837-49B2-A836-1252E7ACABB0}">
      <text>
        <r>
          <rPr>
            <b/>
            <sz val="9"/>
            <color indexed="81"/>
            <rFont val="Tahoma"/>
            <family val="2"/>
          </rPr>
          <t>Cem Dener:</t>
        </r>
        <r>
          <rPr>
            <sz val="9"/>
            <color indexed="81"/>
            <rFont val="Tahoma"/>
            <family val="2"/>
          </rPr>
          <t xml:space="preserve">
UN Online Service Index (OSI):
  0 to 1
External indicator extracted from the UN e-Gov Survey</t>
        </r>
      </text>
    </comment>
    <comment ref="DN1" authorId="0" shapeId="0" xr:uid="{7BDA71B1-7ADB-4776-88BC-80D1E62201D5}">
      <text>
        <r>
          <rPr>
            <b/>
            <sz val="9"/>
            <color indexed="81"/>
            <rFont val="Tahoma"/>
            <family val="2"/>
          </rPr>
          <t>Cem Dener:</t>
        </r>
        <r>
          <rPr>
            <sz val="9"/>
            <color indexed="81"/>
            <rFont val="Tahoma"/>
            <family val="2"/>
          </rPr>
          <t xml:space="preserve">
Is there an online public service portal? (also called "One-Stop Shop" or similar) 
0= No
1 = Yes (Informational: Level 1 or 2)
2= Yes (Transactional: Level 3 or 4)</t>
        </r>
      </text>
    </comment>
    <comment ref="DO1" authorId="0" shapeId="0" xr:uid="{223A46CD-4568-436D-BDB3-7EB9E9A2078E}">
      <text>
        <r>
          <rPr>
            <b/>
            <sz val="9"/>
            <color indexed="81"/>
            <rFont val="Tahoma"/>
            <family val="2"/>
          </rPr>
          <t>Cem Dener:</t>
        </r>
        <r>
          <rPr>
            <sz val="9"/>
            <color indexed="81"/>
            <rFont val="Tahoma"/>
            <family val="2"/>
          </rPr>
          <t xml:space="preserve">
Are citizens / businesses involved in the design of e-Services (user-centric design)? 
0= No
1= Yes</t>
        </r>
      </text>
    </comment>
    <comment ref="DP1" authorId="0" shapeId="0" xr:uid="{B6E2750E-FCA0-43B3-A5EA-B1EBCE860312}">
      <text>
        <r>
          <rPr>
            <b/>
            <sz val="9"/>
            <color indexed="81"/>
            <rFont val="Tahoma"/>
            <family val="2"/>
          </rPr>
          <t>Cem Dener:</t>
        </r>
        <r>
          <rPr>
            <sz val="9"/>
            <color indexed="81"/>
            <rFont val="Tahoma"/>
            <family val="2"/>
          </rPr>
          <t xml:space="preserve">
Universal accessibility (omnichannel access)? 
0= No
1= Yes</t>
        </r>
      </text>
    </comment>
    <comment ref="DQ1" authorId="0" shapeId="0" xr:uid="{9DC3F29D-8D0C-4909-B53F-82CA5DC88F87}">
      <text>
        <r>
          <rPr>
            <b/>
            <sz val="9"/>
            <color indexed="81"/>
            <rFont val="Tahoma"/>
            <family val="2"/>
          </rPr>
          <t>Cem Dener:</t>
        </r>
        <r>
          <rPr>
            <sz val="9"/>
            <color indexed="81"/>
            <rFont val="Tahoma"/>
            <family val="2"/>
          </rPr>
          <t xml:space="preserve">
Has the government released any mobile app for the citizens' access to public services? 
0= No
1= Yes</t>
        </r>
      </text>
    </comment>
    <comment ref="DR1" authorId="0" shapeId="0" xr:uid="{946D986B-5139-4363-9CEE-AB18DD56752F}">
      <text>
        <r>
          <rPr>
            <b/>
            <sz val="9"/>
            <color indexed="81"/>
            <rFont val="Tahoma"/>
            <family val="2"/>
          </rPr>
          <t>Cem Dener:</t>
        </r>
        <r>
          <rPr>
            <sz val="9"/>
            <color indexed="81"/>
            <rFont val="Tahoma"/>
            <family val="2"/>
          </rPr>
          <t xml:space="preserve">
Can residents start a business through online service portal?
0= No
1= Yes</t>
        </r>
      </text>
    </comment>
    <comment ref="DS1" authorId="0" shapeId="0" xr:uid="{DF017B47-CEC5-410B-BB54-EFB4FB675C3A}">
      <text>
        <r>
          <rPr>
            <b/>
            <sz val="9"/>
            <color indexed="81"/>
            <rFont val="Tahoma"/>
            <family val="2"/>
          </rPr>
          <t>Cem Dener:</t>
        </r>
        <r>
          <rPr>
            <sz val="9"/>
            <color indexed="81"/>
            <rFont val="Tahoma"/>
            <family val="2"/>
          </rPr>
          <t xml:space="preserve">
Can individuals establish an e-residency through online service portal? 
0= No
1= Yes</t>
        </r>
      </text>
    </comment>
    <comment ref="DT1" authorId="0" shapeId="0" xr:uid="{57FF4EB8-79B8-4D67-A5AA-D4E398BE9CB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citizens actively accessing and using the online service portal?
0= No / Unknown
1= Yes
</t>
        </r>
        <r>
          <rPr>
            <b/>
            <sz val="9"/>
            <color indexed="81"/>
            <rFont val="Tahoma"/>
            <family val="2"/>
          </rPr>
          <t>2022 version:</t>
        </r>
        <r>
          <rPr>
            <sz val="9"/>
            <color indexed="81"/>
            <rFont val="Tahoma"/>
            <family val="2"/>
          </rPr>
          <t xml:space="preserve">
Publishing of online service delivery performance/user experience? 
0= No
1= Yes (internal, not published)
2= Yes (published)</t>
        </r>
      </text>
    </comment>
    <comment ref="DU1" authorId="0" shapeId="0" xr:uid="{E370F400-C933-45F4-A23B-14E43C6776C9}">
      <text>
        <r>
          <rPr>
            <b/>
            <sz val="9"/>
            <color indexed="81"/>
            <rFont val="Tahoma"/>
            <family val="2"/>
          </rPr>
          <t>Cem Dener:</t>
        </r>
        <r>
          <rPr>
            <sz val="9"/>
            <color indexed="81"/>
            <rFont val="Tahoma"/>
            <family val="2"/>
          </rPr>
          <t xml:space="preserve">
If Yes &gt; How would you rate the adoption and coverage of the online service portal?
0= Unknown
1= Limited
2= Moderate
3= Significant
4= Extensive</t>
        </r>
      </text>
    </comment>
    <comment ref="DV1" authorId="0" shapeId="0" xr:uid="{FB29F17A-A277-494C-B094-A39E85F3B1DD}">
      <text>
        <r>
          <rPr>
            <b/>
            <sz val="9"/>
            <color indexed="81"/>
            <rFont val="Tahoma"/>
            <family val="2"/>
          </rPr>
          <t>Cem Dener:</t>
        </r>
        <r>
          <rPr>
            <sz val="9"/>
            <color indexed="81"/>
            <rFont val="Tahoma"/>
            <family val="2"/>
          </rPr>
          <t xml:space="preserve">
Is there a Tax online service portal? 
0= No
1= Implementation in progress
2= Yes (in use)</t>
        </r>
      </text>
    </comment>
    <comment ref="DW1" authorId="0" shapeId="0" xr:uid="{C8FE5CCC-201B-40F4-95CF-EF9EE1881E3F}">
      <text>
        <r>
          <rPr>
            <b/>
            <sz val="9"/>
            <color indexed="81"/>
            <rFont val="Tahoma"/>
            <family val="2"/>
          </rPr>
          <t>Cem Dener:</t>
        </r>
        <r>
          <rPr>
            <sz val="9"/>
            <color indexed="81"/>
            <rFont val="Tahoma"/>
            <family val="2"/>
          </rPr>
          <t xml:space="preserve">
Available Tax online transactional services 
0= Unknown
1= Registration + Filing
2= R + F + Payment
3= R + F + P + Other</t>
        </r>
      </text>
    </comment>
    <comment ref="DX1" authorId="0" shapeId="0" xr:uid="{38D6B22A-23E5-48E9-91BB-18912A95334E}">
      <text>
        <r>
          <rPr>
            <b/>
            <sz val="9"/>
            <color indexed="81"/>
            <rFont val="Tahoma"/>
            <family val="2"/>
          </rPr>
          <t>Cem Dener:</t>
        </r>
        <r>
          <rPr>
            <sz val="9"/>
            <color indexed="81"/>
            <rFont val="Tahoma"/>
            <family val="2"/>
          </rPr>
          <t xml:space="preserve">
Electronic Invoicing  
0= No
1= Planned / In progress
2= Partially implemented 
3= Fully implemented / mandatory</t>
        </r>
      </text>
    </comment>
    <comment ref="DY1" authorId="0" shapeId="0" xr:uid="{55DBDBFD-A6E1-419E-B334-2A999975512B}">
      <text>
        <r>
          <rPr>
            <b/>
            <sz val="9"/>
            <color indexed="81"/>
            <rFont val="Tahoma"/>
            <family val="2"/>
          </rPr>
          <t>Cem Dener:</t>
        </r>
        <r>
          <rPr>
            <sz val="9"/>
            <color indexed="81"/>
            <rFont val="Tahoma"/>
            <family val="2"/>
          </rPr>
          <t xml:space="preserve">
Are citizens/businesses involved in the design of tax online services? 
0= No
1= Yes</t>
        </r>
      </text>
    </comment>
    <comment ref="DZ1" authorId="0" shapeId="0" xr:uid="{DEF947F5-C22D-4A74-B941-1429CE9C9D68}">
      <text>
        <r>
          <rPr>
            <b/>
            <sz val="9"/>
            <color indexed="81"/>
            <rFont val="Tahoma"/>
            <family val="2"/>
          </rPr>
          <t>Cem Dener:</t>
        </r>
        <r>
          <rPr>
            <sz val="9"/>
            <color indexed="81"/>
            <rFont val="Tahoma"/>
            <family val="2"/>
          </rPr>
          <t xml:space="preserve">
Universal accessibility (omnichannel access)?
0= No
1= Yes</t>
        </r>
      </text>
    </comment>
    <comment ref="EA1" authorId="0" shapeId="0" xr:uid="{D62376CD-3518-457E-ABF2-B6353A2D05E2}">
      <text>
        <r>
          <rPr>
            <b/>
            <sz val="9"/>
            <color indexed="81"/>
            <rFont val="Tahoma"/>
            <family val="2"/>
          </rPr>
          <t>Cem Dener:</t>
        </r>
        <r>
          <rPr>
            <sz val="9"/>
            <color indexed="81"/>
            <rFont val="Tahoma"/>
            <family val="2"/>
          </rPr>
          <t xml:space="preserve">
Are taxpayers actively using the Tax online service portal?
0= No / Unknown
1= Yes
</t>
        </r>
      </text>
    </comment>
    <comment ref="EB1" authorId="0" shapeId="0" xr:uid="{D8B74F31-02A2-4783-B080-FB4FEC32FF95}">
      <text>
        <r>
          <rPr>
            <b/>
            <sz val="9"/>
            <color indexed="81"/>
            <rFont val="Tahoma"/>
            <family val="2"/>
          </rPr>
          <t>Cem Dener:</t>
        </r>
        <r>
          <rPr>
            <sz val="9"/>
            <color indexed="81"/>
            <rFont val="Tahoma"/>
            <family val="2"/>
          </rPr>
          <t xml:space="preserve">
If Yes &gt; How would you rate the adoption and functionality of the Tax portal?
0= Unknown
1= Limited
2= Moderate
3= Significant
4= Extensive</t>
        </r>
      </text>
    </comment>
    <comment ref="EC1" authorId="0" shapeId="0" xr:uid="{49584024-15BE-4284-9B10-EE47E64DE277}">
      <text>
        <r>
          <rPr>
            <b/>
            <sz val="9"/>
            <color indexed="81"/>
            <rFont val="Tahoma"/>
            <family val="2"/>
          </rPr>
          <t>Cem Dener:</t>
        </r>
        <r>
          <rPr>
            <sz val="9"/>
            <color indexed="81"/>
            <rFont val="Tahoma"/>
            <family val="2"/>
          </rPr>
          <t xml:space="preserve">
Is e-Filing available for tax and/or customs declarations? 
0= No
1= Implementation in progress
2= Yes (in use)</t>
        </r>
      </text>
    </comment>
    <comment ref="ED1" authorId="0" shapeId="0" xr:uid="{E7E70C96-E27F-4ADE-ACE7-3295678837CD}">
      <text>
        <r>
          <rPr>
            <b/>
            <sz val="9"/>
            <color indexed="81"/>
            <rFont val="Tahoma"/>
            <family val="2"/>
          </rPr>
          <t>Cem Dener:</t>
        </r>
        <r>
          <rPr>
            <sz val="9"/>
            <color indexed="81"/>
            <rFont val="Tahoma"/>
            <family val="2"/>
          </rPr>
          <t xml:space="preserve">
Type of e-Filing service 
0= Unknown 
1= Online e-Filing services 
2= Online e-Filing + e-Payments</t>
        </r>
      </text>
    </comment>
    <comment ref="EE1" authorId="0" shapeId="0" xr:uid="{694A7D14-3DB3-464F-B89F-7109DC1758A7}">
      <text>
        <r>
          <rPr>
            <b/>
            <sz val="9"/>
            <color indexed="81"/>
            <rFont val="Tahoma"/>
            <family val="2"/>
          </rPr>
          <t>Cem Dener:</t>
        </r>
        <r>
          <rPr>
            <sz val="9"/>
            <color indexed="81"/>
            <rFont val="Tahoma"/>
            <family val="2"/>
          </rPr>
          <t xml:space="preserve">
Available for all tax types and customs declarations? 
0= No
1= Yes</t>
        </r>
      </text>
    </comment>
    <comment ref="EF1" authorId="0" shapeId="0" xr:uid="{43821D24-E683-48E9-A4A1-12DFAE3C859A}">
      <text>
        <r>
          <rPr>
            <b/>
            <sz val="9"/>
            <color indexed="81"/>
            <rFont val="Tahoma"/>
            <family val="2"/>
          </rPr>
          <t>Cem Dener:</t>
        </r>
        <r>
          <rPr>
            <sz val="9"/>
            <color indexed="81"/>
            <rFont val="Tahoma"/>
            <family val="2"/>
          </rPr>
          <t xml:space="preserve">
Available services for interconnectivity with business information systems? 
0= No
1= Yes</t>
        </r>
      </text>
    </comment>
    <comment ref="EG1" authorId="0" shapeId="0" xr:uid="{DE09C8D3-A4D4-45F0-8655-361A3C747260}">
      <text>
        <r>
          <rPr>
            <b/>
            <sz val="9"/>
            <color indexed="81"/>
            <rFont val="Tahoma"/>
            <family val="2"/>
          </rPr>
          <t>Cem Dener:</t>
        </r>
        <r>
          <rPr>
            <sz val="9"/>
            <color indexed="81"/>
            <rFont val="Tahoma"/>
            <family val="2"/>
          </rPr>
          <t xml:space="preserve">
Available pre-populated returns? 
0= No
1= Yes</t>
        </r>
      </text>
    </comment>
    <comment ref="EH1" authorId="0" shapeId="0" xr:uid="{09FDB164-B334-4A42-AA05-45924C855DAA}">
      <text>
        <r>
          <rPr>
            <b/>
            <sz val="9"/>
            <color indexed="81"/>
            <rFont val="Tahoma"/>
            <family val="2"/>
          </rPr>
          <t>Cem Dener:</t>
        </r>
        <r>
          <rPr>
            <sz val="9"/>
            <color indexed="81"/>
            <rFont val="Tahoma"/>
            <family val="2"/>
          </rPr>
          <t xml:space="preserve">
Is e-Filing available and being utilized for tax and/or customs declarations by individuals and businesses?
0= No / Unknown
1= Yes
</t>
        </r>
      </text>
    </comment>
    <comment ref="EI1" authorId="0" shapeId="0" xr:uid="{AD4E17F2-0C76-4CB4-ACA3-3D65AB6372FF}">
      <text>
        <r>
          <rPr>
            <b/>
            <sz val="9"/>
            <color indexed="81"/>
            <rFont val="Tahoma"/>
            <family val="2"/>
          </rPr>
          <t>Cem Dener:</t>
        </r>
        <r>
          <rPr>
            <sz val="9"/>
            <color indexed="81"/>
            <rFont val="Tahoma"/>
            <family val="2"/>
          </rPr>
          <t xml:space="preserve">
If Yes &gt; How would you rate the adoption and coverage of the e-Filing system?
0= Unknown
1= Limited
2= Moderate
3= Significant
4= Extensive</t>
        </r>
      </text>
    </comment>
    <comment ref="EJ1" authorId="0" shapeId="0" xr:uid="{F8033986-F0D8-4676-97D6-D98D1FAFA48C}">
      <text>
        <r>
          <rPr>
            <b/>
            <sz val="9"/>
            <color indexed="81"/>
            <rFont val="Tahoma"/>
            <family val="2"/>
          </rPr>
          <t>Cem Dener:</t>
        </r>
        <r>
          <rPr>
            <sz val="9"/>
            <color indexed="81"/>
            <rFont val="Tahoma"/>
            <family val="2"/>
          </rPr>
          <t xml:space="preserve">
Are e-Payment services available?
0= No
1= Implementation in progress
2= Yes (in use)</t>
        </r>
      </text>
    </comment>
    <comment ref="EK1" authorId="0" shapeId="0" xr:uid="{C0E8A2E1-828C-49A4-A7AB-A24D6A77965D}">
      <text>
        <r>
          <rPr>
            <b/>
            <sz val="9"/>
            <color indexed="81"/>
            <rFont val="Tahoma"/>
            <family val="2"/>
          </rPr>
          <t>Cem Dener:</t>
        </r>
        <r>
          <rPr>
            <sz val="9"/>
            <color indexed="81"/>
            <rFont val="Tahoma"/>
            <family val="2"/>
          </rPr>
          <t xml:space="preserve">
Type of e-Payment service 
0= Unknown 
1= Fragmented systems; multiple platforms
2= Centralized shared platform</t>
        </r>
      </text>
    </comment>
    <comment ref="EL1" authorId="0" shapeId="0" xr:uid="{BE90DE87-48C6-46B1-851A-AEF5FC1FA905}">
      <text>
        <r>
          <rPr>
            <b/>
            <sz val="9"/>
            <color indexed="81"/>
            <rFont val="Tahoma"/>
            <family val="2"/>
          </rPr>
          <t>Cem Dener:</t>
        </r>
        <r>
          <rPr>
            <sz val="9"/>
            <color indexed="81"/>
            <rFont val="Tahoma"/>
            <family val="2"/>
          </rPr>
          <t xml:space="preserve">
Available e-Payment methods? 
0= Unknown
1= Bank Transfer
2= BT + Credit / Debit Cards
3= BT + CC + Mobile
4= BT + CC + M + Others</t>
        </r>
      </text>
    </comment>
    <comment ref="EM1" authorId="0" shapeId="0" xr:uid="{D2A0CE63-F50F-4EFE-892C-4CB0BBFCA50C}">
      <text>
        <r>
          <rPr>
            <b/>
            <sz val="9"/>
            <color indexed="81"/>
            <rFont val="Tahoma"/>
            <family val="2"/>
          </rPr>
          <t>Cem Dener:</t>
        </r>
        <r>
          <rPr>
            <sz val="9"/>
            <color indexed="81"/>
            <rFont val="Tahoma"/>
            <family val="2"/>
          </rPr>
          <t xml:space="preserve">
e-Payment service for government / treasury payments? 
0= No
1= Yes</t>
        </r>
      </text>
    </comment>
    <comment ref="EN1" authorId="0" shapeId="0" xr:uid="{2A421BA5-4793-4187-ABA5-1384C99E5824}">
      <text>
        <r>
          <rPr>
            <b/>
            <sz val="9"/>
            <color indexed="81"/>
            <rFont val="Tahoma"/>
            <family val="2"/>
          </rPr>
          <t>Cem Dener:</t>
        </r>
        <r>
          <rPr>
            <sz val="9"/>
            <color indexed="81"/>
            <rFont val="Tahoma"/>
            <family val="2"/>
          </rPr>
          <t xml:space="preserve">
Are government e-Payment services widely adopted and used by citizens and businesses?
0= No / Unknown
1= Yes
</t>
        </r>
      </text>
    </comment>
    <comment ref="EO1" authorId="0" shapeId="0" xr:uid="{B640449A-0A30-4B2C-B51C-2D9F85CCA1AD}">
      <text>
        <r>
          <rPr>
            <b/>
            <sz val="9"/>
            <color indexed="81"/>
            <rFont val="Tahoma"/>
            <family val="2"/>
          </rPr>
          <t>Cem Dener:</t>
        </r>
        <r>
          <rPr>
            <sz val="9"/>
            <color indexed="81"/>
            <rFont val="Tahoma"/>
            <family val="2"/>
          </rPr>
          <t xml:space="preserve">
If Yes &gt; How would you rate the adoption and availability of e-Payment services?
0= Unknown
1= Limited
2= Moderate
3= Significant
4= Extensive</t>
        </r>
      </text>
    </comment>
    <comment ref="EP1" authorId="0" shapeId="0" xr:uid="{67B4998F-9E0F-4035-A5D5-4B9D60ADD61A}">
      <text>
        <r>
          <rPr>
            <b/>
            <sz val="9"/>
            <color indexed="81"/>
            <rFont val="Tahoma"/>
            <family val="2"/>
          </rPr>
          <t>Cem Dener:</t>
        </r>
        <r>
          <rPr>
            <sz val="9"/>
            <color indexed="81"/>
            <rFont val="Tahoma"/>
            <family val="2"/>
          </rPr>
          <t xml:space="preserve">
Is there a Customs online service portal (single window)?
0= No
1= Implementation in progress
2= Yes (in use)</t>
        </r>
      </text>
    </comment>
    <comment ref="EQ1" authorId="0" shapeId="0" xr:uid="{7A684F14-586E-4967-BF91-BC413E893B63}">
      <text>
        <r>
          <rPr>
            <b/>
            <sz val="9"/>
            <color indexed="81"/>
            <rFont val="Tahoma"/>
            <family val="2"/>
          </rPr>
          <t>Cem Dener:</t>
        </r>
        <r>
          <rPr>
            <sz val="9"/>
            <color indexed="81"/>
            <rFont val="Tahoma"/>
            <family val="2"/>
          </rPr>
          <t xml:space="preserve">
Available Customs online transactional services 
0= Unknown
1= Registration + Declaration
2= R + D + Payments
3= R + D + P + Other</t>
        </r>
      </text>
    </comment>
    <comment ref="ER1" authorId="0" shapeId="0" xr:uid="{4031A7AC-81D6-49D8-8D85-7910503B0B2B}">
      <text>
        <r>
          <rPr>
            <b/>
            <sz val="9"/>
            <color indexed="81"/>
            <rFont val="Tahoma"/>
            <family val="2"/>
          </rPr>
          <t>Cem Dener:</t>
        </r>
        <r>
          <rPr>
            <sz val="9"/>
            <color indexed="81"/>
            <rFont val="Tahoma"/>
            <family val="2"/>
          </rPr>
          <t xml:space="preserve">
Are citizens/businesses involved in the design of customs online services? 
0= No
1= Yes</t>
        </r>
      </text>
    </comment>
    <comment ref="ES1" authorId="0" shapeId="0" xr:uid="{0E72F8E6-B4C7-4992-AB65-F3EFD8376F11}">
      <text>
        <r>
          <rPr>
            <b/>
            <sz val="9"/>
            <color indexed="81"/>
            <rFont val="Tahoma"/>
            <family val="2"/>
          </rPr>
          <t>Cem Dener:</t>
        </r>
        <r>
          <rPr>
            <sz val="9"/>
            <color indexed="81"/>
            <rFont val="Tahoma"/>
            <family val="2"/>
          </rPr>
          <t xml:space="preserve">
Universal accessibility (omnichannel access)?
0= No
1= Yes</t>
        </r>
      </text>
    </comment>
    <comment ref="ET1" authorId="0" shapeId="0" xr:uid="{34FEBF9B-883F-4A01-AFB6-5DED3D6D955D}">
      <text>
        <r>
          <rPr>
            <b/>
            <sz val="9"/>
            <color indexed="81"/>
            <rFont val="Tahoma"/>
            <family val="2"/>
          </rPr>
          <t>Cem Dener:</t>
        </r>
        <r>
          <rPr>
            <sz val="9"/>
            <color indexed="81"/>
            <rFont val="Tahoma"/>
            <family val="2"/>
          </rPr>
          <t xml:space="preserve">
Can citizens track the customs clearance process online?
0= No / Unknown
1= Yes
</t>
        </r>
      </text>
    </comment>
    <comment ref="EU1" authorId="0" shapeId="0" xr:uid="{1ADE6D4F-CF8D-4AB5-836A-171BD0991260}">
      <text>
        <r>
          <rPr>
            <b/>
            <sz val="9"/>
            <color indexed="81"/>
            <rFont val="Tahoma"/>
            <family val="2"/>
          </rPr>
          <t>Cem Dener:</t>
        </r>
        <r>
          <rPr>
            <sz val="9"/>
            <color indexed="81"/>
            <rFont val="Tahoma"/>
            <family val="2"/>
          </rPr>
          <t xml:space="preserve">
Is the Customs online service portal actively used by importers and exporters?
0= No / Unknown
1= Yes
</t>
        </r>
      </text>
    </comment>
    <comment ref="EV1" authorId="0" shapeId="0" xr:uid="{7537677F-D260-4DD2-94E4-9E5C4E01CE22}">
      <text>
        <r>
          <rPr>
            <b/>
            <sz val="9"/>
            <color indexed="81"/>
            <rFont val="Tahoma"/>
            <family val="2"/>
          </rPr>
          <t>Cem Dener:</t>
        </r>
        <r>
          <rPr>
            <sz val="9"/>
            <color indexed="81"/>
            <rFont val="Tahoma"/>
            <family val="2"/>
          </rPr>
          <t xml:space="preserve">
If Yes &gt; How would you rate the usage and impact of Customs online service portal?
0= Unknown
1= Limited
2= Moderate
3= Significant
4= Extensive</t>
        </r>
      </text>
    </comment>
    <comment ref="EW1" authorId="0" shapeId="0" xr:uid="{57DC2684-2875-46D6-AD03-D11A67AAE4D1}">
      <text>
        <r>
          <rPr>
            <b/>
            <sz val="9"/>
            <color indexed="81"/>
            <rFont val="Tahoma"/>
            <family val="2"/>
          </rPr>
          <t>Cem Dener:</t>
        </r>
        <r>
          <rPr>
            <sz val="9"/>
            <color indexed="81"/>
            <rFont val="Tahoma"/>
            <family val="2"/>
          </rPr>
          <t xml:space="preserve">
Is there a Social Insurance/Pension online service portal? 
0= No
1= Implementation in progress
2= Yes (in use)
</t>
        </r>
      </text>
    </comment>
    <comment ref="EX1" authorId="0" shapeId="0" xr:uid="{0AEB4CBB-1E2B-4EC3-B98B-4372F41C931E}">
      <text>
        <r>
          <rPr>
            <b/>
            <sz val="9"/>
            <color indexed="81"/>
            <rFont val="Tahoma"/>
            <family val="2"/>
          </rPr>
          <t>Cem Dener:</t>
        </r>
        <r>
          <rPr>
            <sz val="9"/>
            <color indexed="81"/>
            <rFont val="Tahoma"/>
            <family val="2"/>
          </rPr>
          <t xml:space="preserve">
Available SI / Pension online transactional services 
0= Unknown
1= Registration + Benefits
2= R + B + Payments
3= R + B + P + Other</t>
        </r>
      </text>
    </comment>
    <comment ref="EY1" authorId="0" shapeId="0" xr:uid="{E3204B21-533D-4ADC-A9B9-A19530D0E89F}">
      <text>
        <r>
          <rPr>
            <b/>
            <sz val="9"/>
            <color indexed="81"/>
            <rFont val="Tahoma"/>
            <family val="2"/>
          </rPr>
          <t>Cem Dener:</t>
        </r>
        <r>
          <rPr>
            <sz val="9"/>
            <color indexed="81"/>
            <rFont val="Tahoma"/>
            <family val="2"/>
          </rPr>
          <t xml:space="preserve">
Are citizens involved in the design of SI / Pension services/portal? 
0= No
1= Yes</t>
        </r>
      </text>
    </comment>
    <comment ref="EZ1" authorId="0" shapeId="0" xr:uid="{7355D952-23F6-4919-AFD3-F7BD42196506}">
      <text>
        <r>
          <rPr>
            <b/>
            <sz val="9"/>
            <color indexed="81"/>
            <rFont val="Tahoma"/>
            <family val="2"/>
          </rPr>
          <t>Cem Dener:</t>
        </r>
        <r>
          <rPr>
            <sz val="9"/>
            <color indexed="81"/>
            <rFont val="Tahoma"/>
            <family val="2"/>
          </rPr>
          <t xml:space="preserve">
Universal accessibility (omnichannel access)?
0= No
1= Yes</t>
        </r>
      </text>
    </comment>
    <comment ref="FA1" authorId="0" shapeId="0" xr:uid="{FBE93F96-E4C9-4F66-8E38-07ABA7B3DD3C}">
      <text>
        <r>
          <rPr>
            <b/>
            <sz val="9"/>
            <color indexed="81"/>
            <rFont val="Tahoma"/>
            <family val="2"/>
          </rPr>
          <t>Cem Dener:</t>
        </r>
        <r>
          <rPr>
            <sz val="9"/>
            <color indexed="81"/>
            <rFont val="Tahoma"/>
            <family val="2"/>
          </rPr>
          <t xml:space="preserve">
Is the SI/Pension online service portal being effectively utilized?
0= No / Unknown
1= Yes
</t>
        </r>
      </text>
    </comment>
    <comment ref="FB1" authorId="0" shapeId="0" xr:uid="{E66F25DF-0AE4-4ED6-8F3B-A718963838EC}">
      <text>
        <r>
          <rPr>
            <b/>
            <sz val="9"/>
            <color indexed="81"/>
            <rFont val="Tahoma"/>
            <family val="2"/>
          </rPr>
          <t>Cem Dener:</t>
        </r>
        <r>
          <rPr>
            <sz val="9"/>
            <color indexed="81"/>
            <rFont val="Tahoma"/>
            <family val="2"/>
          </rPr>
          <t xml:space="preserve">
If Yes &gt; How would you rate the availability and functionality of the SI/Pension portal? 
0= Unknown
1= Limited
2= Moderate
3= Significant
4= Extensive</t>
        </r>
      </text>
    </comment>
    <comment ref="FC1" authorId="0" shapeId="0" xr:uid="{B5D5DBC6-EB1F-4544-8BA4-97B51410F69F}">
      <text>
        <r>
          <rPr>
            <b/>
            <sz val="9"/>
            <color indexed="81"/>
            <rFont val="Tahoma"/>
            <family val="2"/>
          </rPr>
          <t>Cem Dener:</t>
        </r>
        <r>
          <rPr>
            <sz val="9"/>
            <color indexed="81"/>
            <rFont val="Tahoma"/>
            <family val="2"/>
          </rPr>
          <t xml:space="preserve">
Is there a Job portal?
0= No
1= Implementation in progress
2= Yes (in use)
</t>
        </r>
      </text>
    </comment>
    <comment ref="FD1" authorId="0" shapeId="0" xr:uid="{98A9B10B-6264-40BD-B3D8-213A4ADBA52D}">
      <text>
        <r>
          <rPr>
            <b/>
            <sz val="9"/>
            <color indexed="81"/>
            <rFont val="Tahoma"/>
            <family val="2"/>
          </rPr>
          <t>Cem Dener:</t>
        </r>
        <r>
          <rPr>
            <sz val="9"/>
            <color indexed="81"/>
            <rFont val="Tahoma"/>
            <family val="2"/>
          </rPr>
          <t xml:space="preserve">
Available online transactional Job portal services 
0= Unknown
1= Registration + Search
2= R + S + Applications
3= R + S + A + Other</t>
        </r>
      </text>
    </comment>
    <comment ref="FE1" authorId="0" shapeId="0" xr:uid="{489F6302-614F-4D32-BCF2-D8F4356CDB90}">
      <text>
        <r>
          <rPr>
            <b/>
            <sz val="9"/>
            <color indexed="81"/>
            <rFont val="Tahoma"/>
            <family val="2"/>
          </rPr>
          <t>Cem Dener:</t>
        </r>
        <r>
          <rPr>
            <sz val="9"/>
            <color indexed="81"/>
            <rFont val="Tahoma"/>
            <family val="2"/>
          </rPr>
          <t xml:space="preserve">
Inclusion of public sector positions in the Job portal? 
0= Unknown
1= Separate Job Portal for public employees
2= Primary job portal is used for public employees as well</t>
        </r>
      </text>
    </comment>
    <comment ref="FF1" authorId="0" shapeId="0" xr:uid="{A2174CB6-12DC-4678-8436-46714F1D3809}">
      <text>
        <r>
          <rPr>
            <b/>
            <sz val="9"/>
            <color indexed="81"/>
            <rFont val="Tahoma"/>
            <family val="2"/>
          </rPr>
          <t>Cem Dener:</t>
        </r>
        <r>
          <rPr>
            <sz val="9"/>
            <color indexed="81"/>
            <rFont val="Tahoma"/>
            <family val="2"/>
          </rPr>
          <t xml:space="preserve">
Are citizens/employees involved in the design of services/portal? 
0= No
1= Yes</t>
        </r>
      </text>
    </comment>
    <comment ref="FG1" authorId="0" shapeId="0" xr:uid="{E02AC176-12E6-4D66-BE50-7DDBF31514B6}">
      <text>
        <r>
          <rPr>
            <b/>
            <sz val="9"/>
            <color indexed="81"/>
            <rFont val="Tahoma"/>
            <family val="2"/>
          </rPr>
          <t>Cem Dener:</t>
        </r>
        <r>
          <rPr>
            <sz val="9"/>
            <color indexed="81"/>
            <rFont val="Tahoma"/>
            <family val="2"/>
          </rPr>
          <t xml:space="preserve">
Universal accessibility (omnichannel access)? 
0= No
1= Yes</t>
        </r>
      </text>
    </comment>
    <comment ref="FH1" authorId="0" shapeId="0" xr:uid="{47FDFD2C-B001-4558-A507-842003AB22FB}">
      <text>
        <r>
          <rPr>
            <b/>
            <sz val="9"/>
            <color indexed="81"/>
            <rFont val="Tahoma"/>
            <family val="2"/>
          </rPr>
          <t>Cem Dener:</t>
        </r>
        <r>
          <rPr>
            <sz val="9"/>
            <color indexed="81"/>
            <rFont val="Tahoma"/>
            <family val="2"/>
          </rPr>
          <t xml:space="preserve">
Are job seekers actively using the government Job portal?
0= No / Unknown
1= Yes
</t>
        </r>
      </text>
    </comment>
    <comment ref="FI1" authorId="0" shapeId="0" xr:uid="{BB7AF006-EFED-4286-BC2A-BAE02CEB850A}">
      <text>
        <r>
          <rPr>
            <b/>
            <sz val="9"/>
            <color indexed="81"/>
            <rFont val="Tahoma"/>
            <family val="2"/>
          </rPr>
          <t>Cem Dener:</t>
        </r>
        <r>
          <rPr>
            <sz val="9"/>
            <color indexed="81"/>
            <rFont val="Tahoma"/>
            <family val="2"/>
          </rPr>
          <t xml:space="preserve">
If Yes &gt; How would you rate the job portal’s coverage and usability?
0= Unknown
1= Limited
2= Moderate
3= Significant
4= Extensive</t>
        </r>
      </text>
    </comment>
    <comment ref="FJ1" authorId="0" shapeId="0" xr:uid="{0AA05156-D9CD-4BCD-AF90-339A7839B47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Digital ID (or equivalent) used for identification and online services based on a unique national ID?
0= No
1= Yes
</t>
        </r>
        <r>
          <rPr>
            <b/>
            <sz val="9"/>
            <color indexed="81"/>
            <rFont val="Tahoma"/>
            <family val="2"/>
          </rPr>
          <t>2022 version:</t>
        </r>
        <r>
          <rPr>
            <sz val="9"/>
            <color indexed="81"/>
            <rFont val="Tahoma"/>
            <family val="2"/>
          </rPr>
          <t xml:space="preserve">
Is there a digital ID [credential / system] that enables remote authentication for (fully) online service access / transactions? 
0= No
1= Yes
External indicator to be extracted from the ID4D dataset</t>
        </r>
      </text>
    </comment>
    <comment ref="FK1" authorId="0" shapeId="0" xr:uid="{5506A31E-EB60-492F-BC43-73C9AA77397A}">
      <text>
        <r>
          <rPr>
            <b/>
            <sz val="9"/>
            <color indexed="81"/>
            <rFont val="Tahoma"/>
            <family val="2"/>
          </rPr>
          <t>Cem Dener:</t>
        </r>
        <r>
          <rPr>
            <sz val="9"/>
            <color indexed="81"/>
            <rFont val="Tahoma"/>
            <family val="2"/>
          </rPr>
          <t xml:space="preserve">
Is the Digital ID actively utilized in online services / government systems?
0= No / Unknown
1= Yes
</t>
        </r>
      </text>
    </comment>
    <comment ref="FL1" authorId="0" shapeId="0" xr:uid="{BE6BC718-F8DE-4383-A02C-8386B05FC953}">
      <text>
        <r>
          <rPr>
            <b/>
            <sz val="9"/>
            <color indexed="81"/>
            <rFont val="Tahoma"/>
            <family val="2"/>
          </rPr>
          <t>Cem Dener:</t>
        </r>
        <r>
          <rPr>
            <sz val="9"/>
            <color indexed="81"/>
            <rFont val="Tahoma"/>
            <family val="2"/>
          </rPr>
          <t xml:space="preserve">
If Yes &gt; How would you rate the functionality and integration of Digital ID system?
0= Unknown
1= Basic
2= Intermediate
3= Advanced
4= Extensive</t>
        </r>
      </text>
    </comment>
    <comment ref="FM1" authorId="0" shapeId="0" xr:uid="{5E2BE450-68FD-4F00-ABC9-34B4F1A9CBEE}">
      <text>
        <r>
          <rPr>
            <b/>
            <sz val="9"/>
            <color indexed="81"/>
            <rFont val="Tahoma"/>
            <family val="2"/>
          </rPr>
          <t>Cem Dener:</t>
        </r>
        <r>
          <rPr>
            <sz val="9"/>
            <color indexed="81"/>
            <rFont val="Tahoma"/>
            <family val="2"/>
          </rPr>
          <t xml:space="preserve">
UN E-Participation Index (EPI):
  0 to 1
External indicator extracted from the UN e-Gov Survey</t>
        </r>
      </text>
    </comment>
    <comment ref="FN1" authorId="0" shapeId="0" xr:uid="{00E5F9BA-D7F8-4626-B411-9DA6D175AAD9}">
      <text>
        <r>
          <rPr>
            <b/>
            <sz val="9"/>
            <color indexed="81"/>
            <rFont val="Tahoma"/>
            <family val="2"/>
          </rPr>
          <t>Cem Dener:</t>
        </r>
        <r>
          <rPr>
            <sz val="9"/>
            <color indexed="81"/>
            <rFont val="Tahoma"/>
            <family val="2"/>
          </rPr>
          <t xml:space="preserve">
Is there an Open Government portal?
0= No
1 = Yes</t>
        </r>
      </text>
    </comment>
    <comment ref="FO1" authorId="0" shapeId="0" xr:uid="{2D7D073A-9971-4551-8605-9D3332DD2A9A}">
      <text>
        <r>
          <rPr>
            <b/>
            <sz val="9"/>
            <color indexed="81"/>
            <rFont val="Tahoma"/>
            <family val="2"/>
          </rPr>
          <t>Cem Dener:</t>
        </r>
        <r>
          <rPr>
            <sz val="9"/>
            <color indexed="81"/>
            <rFont val="Tahoma"/>
            <family val="2"/>
          </rPr>
          <t xml:space="preserve">
Update frequency of Open Gov portal 
0= Unknown
1= Annually 
2= Quarterly / Monthly
3= Weekly / Daily</t>
        </r>
      </text>
    </comment>
    <comment ref="FP1" authorId="0" shapeId="0" xr:uid="{D50D54BF-E893-4E66-B56A-5FD87CDBE40C}">
      <text>
        <r>
          <rPr>
            <b/>
            <sz val="9"/>
            <color indexed="81"/>
            <rFont val="Tahoma"/>
            <family val="2"/>
          </rPr>
          <t>Cem Dener:</t>
        </r>
        <r>
          <rPr>
            <sz val="9"/>
            <color indexed="81"/>
            <rFont val="Tahoma"/>
            <family val="2"/>
          </rPr>
          <t xml:space="preserve">
Contents / maturity of Open Gov portal: 
0= Unknown
1= Basic info/datasets
2= Comprehensive data catalog</t>
        </r>
      </text>
    </comment>
    <comment ref="FQ1" authorId="0" shapeId="0" xr:uid="{FA2A610D-363F-41DF-9CD7-B9D93F50DBE3}">
      <text>
        <r>
          <rPr>
            <b/>
            <sz val="9"/>
            <color indexed="81"/>
            <rFont val="Tahoma"/>
            <family val="2"/>
          </rPr>
          <t>Cem Dener:</t>
        </r>
        <r>
          <rPr>
            <sz val="9"/>
            <color indexed="81"/>
            <rFont val="Tahoma"/>
            <family val="2"/>
          </rPr>
          <t xml:space="preserve">
Is the Open Government portal regularly updated and actively used?
0= No / Unknown
1= Yes
</t>
        </r>
      </text>
    </comment>
    <comment ref="FR1" authorId="0" shapeId="0" xr:uid="{0E8E3110-A0FD-42BF-90DB-07C745EEE557}">
      <text>
        <r>
          <rPr>
            <b/>
            <sz val="9"/>
            <color indexed="81"/>
            <rFont val="Tahoma"/>
            <family val="2"/>
          </rPr>
          <t>Cem Dener:</t>
        </r>
        <r>
          <rPr>
            <sz val="9"/>
            <color indexed="81"/>
            <rFont val="Tahoma"/>
            <family val="2"/>
          </rPr>
          <t xml:space="preserve">
If Yes &gt; How would you rate the scope and adoption of Open Government portal?
0= Unknown
1= Limited
2= Moderate
3= Significant
4= Extensive</t>
        </r>
      </text>
    </comment>
    <comment ref="FS1" authorId="0" shapeId="0" xr:uid="{4F7C8A44-1BA0-4D57-AE85-1A70A3116A11}">
      <text>
        <r>
          <rPr>
            <b/>
            <sz val="9"/>
            <color indexed="81"/>
            <rFont val="Tahoma"/>
            <family val="2"/>
          </rPr>
          <t>Cem Dener:</t>
        </r>
        <r>
          <rPr>
            <sz val="9"/>
            <color indexed="81"/>
            <rFont val="Tahoma"/>
            <family val="2"/>
          </rPr>
          <t xml:space="preserve">
Is there an Open Data portal? 
0= No
1 = Yes</t>
        </r>
      </text>
    </comment>
    <comment ref="FT1" authorId="0" shapeId="0" xr:uid="{008992C5-FAE5-4D62-A54D-AFD34E7D8205}">
      <text>
        <r>
          <rPr>
            <b/>
            <sz val="9"/>
            <color indexed="81"/>
            <rFont val="Tahoma"/>
            <family val="2"/>
          </rPr>
          <t>Cem Dener:</t>
        </r>
        <r>
          <rPr>
            <sz val="9"/>
            <color indexed="81"/>
            <rFont val="Tahoma"/>
            <family val="2"/>
          </rPr>
          <t xml:space="preserve">
Update frequency of Open Data portal 
0= Unknown
1= Annually 
2= Quarterly / Monthly
3= Weekly / Daily</t>
        </r>
      </text>
    </comment>
    <comment ref="FU1" authorId="0" shapeId="0" xr:uid="{85D531D1-383D-4AE2-BF46-F4CB7650123D}">
      <text>
        <r>
          <rPr>
            <b/>
            <sz val="9"/>
            <color indexed="81"/>
            <rFont val="Tahoma"/>
            <family val="2"/>
          </rPr>
          <t>Cem Dener:</t>
        </r>
        <r>
          <rPr>
            <sz val="9"/>
            <color indexed="81"/>
            <rFont val="Tahoma"/>
            <family val="2"/>
          </rPr>
          <t xml:space="preserve">
Contents / maturity of Open Data portal:
0= Unknown
1= Basic info / datasets
2= Comprehensive data catalog</t>
        </r>
      </text>
    </comment>
    <comment ref="FV1" authorId="0" shapeId="0" xr:uid="{004366AE-4192-4E7C-BEBA-699485B52434}">
      <text>
        <r>
          <rPr>
            <b/>
            <sz val="9"/>
            <color indexed="81"/>
            <rFont val="Tahoma"/>
            <family val="2"/>
          </rPr>
          <t>Cem Dener:</t>
        </r>
        <r>
          <rPr>
            <sz val="9"/>
            <color indexed="81"/>
            <rFont val="Tahoma"/>
            <family val="2"/>
          </rPr>
          <t xml:space="preserve">
Is the portal dynamically updated (via APIs)?
0= Unknown
1= Yes (mostly manual)
2= Yes (automated updates via APIs)</t>
        </r>
      </text>
    </comment>
    <comment ref="FW1" authorId="0" shapeId="0" xr:uid="{EA32B8FB-580B-4422-AD9A-8DA695DA6E41}">
      <text>
        <r>
          <rPr>
            <b/>
            <sz val="9"/>
            <color indexed="81"/>
            <rFont val="Tahoma"/>
            <family val="2"/>
          </rPr>
          <t>Cem Dener:</t>
        </r>
        <r>
          <rPr>
            <sz val="9"/>
            <color indexed="81"/>
            <rFont val="Tahoma"/>
            <family val="2"/>
          </rPr>
          <t xml:space="preserve">
Is the Open Data portal widely used for access to government data?
0= No / Unknown
1= Yes
</t>
        </r>
      </text>
    </comment>
    <comment ref="FX1" authorId="0" shapeId="0" xr:uid="{761B30C5-8590-4737-AB77-1A91561B9BD9}">
      <text>
        <r>
          <rPr>
            <b/>
            <sz val="9"/>
            <color indexed="81"/>
            <rFont val="Tahoma"/>
            <family val="2"/>
          </rPr>
          <t>Cem Dener:</t>
        </r>
        <r>
          <rPr>
            <sz val="9"/>
            <color indexed="81"/>
            <rFont val="Tahoma"/>
            <family val="2"/>
          </rPr>
          <t xml:space="preserve">
If Yes &gt; How would you rate the quality and usability of Open Data portal?
0= Unknown
1= Limited
2= Moderate
3= Significant
4= Extensive</t>
        </r>
      </text>
    </comment>
    <comment ref="FY1" authorId="0" shapeId="0" xr:uid="{79DB68E2-E47F-4C5D-8DF4-4EB7C48DD61C}">
      <text>
        <r>
          <rPr>
            <b/>
            <sz val="9"/>
            <color indexed="81"/>
            <rFont val="Tahoma"/>
            <family val="2"/>
          </rPr>
          <t>Cem Dener:</t>
        </r>
        <r>
          <rPr>
            <sz val="9"/>
            <color indexed="81"/>
            <rFont val="Tahoma"/>
            <family val="2"/>
          </rPr>
          <t xml:space="preserve">
Are there national platforms that allow citizens to participate in policy decision-making? 
0= No
1 = Yes</t>
        </r>
      </text>
    </comment>
    <comment ref="FZ1" authorId="0" shapeId="0" xr:uid="{1661A535-12C4-4930-8C7A-5E8110360CFF}">
      <text>
        <r>
          <rPr>
            <b/>
            <sz val="9"/>
            <color indexed="81"/>
            <rFont val="Tahoma"/>
            <family val="2"/>
          </rPr>
          <t>Cem Dener:</t>
        </r>
        <r>
          <rPr>
            <sz val="9"/>
            <color indexed="81"/>
            <rFont val="Tahoma"/>
            <family val="2"/>
          </rPr>
          <t xml:space="preserve">
Is it possible to submit petitions? 
0= No
1= Yes (the same citizen participation portal for petitions as well)
2= Yes (separate portal for petitions)</t>
        </r>
      </text>
    </comment>
    <comment ref="GA1" authorId="0" shapeId="0" xr:uid="{0E15C623-DE40-46C0-8C8B-CD2CBF01B1CD}">
      <text>
        <r>
          <rPr>
            <b/>
            <sz val="9"/>
            <color indexed="81"/>
            <rFont val="Tahoma"/>
            <family val="2"/>
          </rPr>
          <t>Cem Dener:</t>
        </r>
        <r>
          <rPr>
            <sz val="9"/>
            <color indexed="81"/>
            <rFont val="Tahoma"/>
            <family val="2"/>
          </rPr>
          <t xml:space="preserve">
Can citizens / businesses participate in policy decision-making through this platform? 
0= No
1= Yes</t>
        </r>
      </text>
    </comment>
    <comment ref="GB1" authorId="0" shapeId="0" xr:uid="{48C3247D-CA5E-4885-9EE7-1FFD9E74CBDB}">
      <text>
        <r>
          <rPr>
            <b/>
            <sz val="9"/>
            <color indexed="81"/>
            <rFont val="Tahoma"/>
            <family val="2"/>
          </rPr>
          <t>Cem Dener:</t>
        </r>
        <r>
          <rPr>
            <sz val="9"/>
            <color indexed="81"/>
            <rFont val="Tahoma"/>
            <family val="2"/>
          </rPr>
          <t xml:space="preserve">
Can citizens / businesses provide anonymous feedback?
0= No
1= Yes</t>
        </r>
      </text>
    </comment>
    <comment ref="GC1" authorId="0" shapeId="0" xr:uid="{A645E602-8527-4517-BF0E-1D8C35581652}">
      <text>
        <r>
          <rPr>
            <b/>
            <sz val="9"/>
            <color indexed="81"/>
            <rFont val="Tahoma"/>
            <family val="2"/>
          </rPr>
          <t>Cem Dener:</t>
        </r>
        <r>
          <rPr>
            <sz val="9"/>
            <color indexed="81"/>
            <rFont val="Tahoma"/>
            <family val="2"/>
          </rPr>
          <t xml:space="preserve">
Universal accessibility (omnichannel access)?
0= No
1= Yes</t>
        </r>
      </text>
    </comment>
    <comment ref="GD1" authorId="0" shapeId="0" xr:uid="{4AD32F80-96FE-4150-A031-141DCE04BC39}">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participation platforms being actively used for policy decision-making?
0= No / Unknown
1= Yes
</t>
        </r>
        <r>
          <rPr>
            <b/>
            <sz val="9"/>
            <color indexed="81"/>
            <rFont val="Tahoma"/>
            <family val="2"/>
          </rPr>
          <t>2022 version:</t>
        </r>
        <r>
          <rPr>
            <sz val="9"/>
            <color indexed="81"/>
            <rFont val="Tahoma"/>
            <family val="2"/>
          </rPr>
          <t xml:space="preserve">
Are government's responses to citizens / businesses publicly available?
0= No
1= Yes (internal, not published)
2= Yes (published)</t>
        </r>
      </text>
    </comment>
    <comment ref="GE1" authorId="0" shapeId="0" xr:uid="{9A5F193C-A037-4972-BB14-226C0D22AB5A}">
      <text>
        <r>
          <rPr>
            <b/>
            <sz val="9"/>
            <color indexed="81"/>
            <rFont val="Tahoma"/>
            <family val="2"/>
          </rPr>
          <t>Cem Dener:</t>
        </r>
        <r>
          <rPr>
            <sz val="9"/>
            <color indexed="81"/>
            <rFont val="Tahoma"/>
            <family val="2"/>
          </rPr>
          <t xml:space="preserve">
If Yes &gt; How would you rate the adoption and impact of the platform?
0= Unknown
1= Limited
2= Moderate
3= Significant
4= Extensive</t>
        </r>
      </text>
    </comment>
    <comment ref="GF1" authorId="0" shapeId="0" xr:uid="{9E01A89C-1CC9-4ED7-B2CF-2C2BA8BDF061}">
      <text>
        <r>
          <rPr>
            <b/>
            <sz val="9"/>
            <color indexed="81"/>
            <rFont val="Tahoma"/>
            <family val="2"/>
          </rPr>
          <t>Cem Dener:</t>
        </r>
        <r>
          <rPr>
            <sz val="9"/>
            <color indexed="81"/>
            <rFont val="Tahoma"/>
            <family val="2"/>
          </rPr>
          <t xml:space="preserve">
Are there government platforms that allow citizens to provide feedback (e.g., complements, complaints, suggestions, info requests) on service delivery? 
0= No
1 = Yes</t>
        </r>
      </text>
    </comment>
    <comment ref="GG1" authorId="0" shapeId="0" xr:uid="{55B0B145-0BED-4722-B7EB-4B7E98474EBC}">
      <text>
        <r>
          <rPr>
            <b/>
            <sz val="9"/>
            <color indexed="81"/>
            <rFont val="Tahoma"/>
            <family val="2"/>
          </rPr>
          <t>Cem Dener:</t>
        </r>
        <r>
          <rPr>
            <sz val="9"/>
            <color indexed="81"/>
            <rFont val="Tahoma"/>
            <family val="2"/>
          </rPr>
          <t xml:space="preserve">
Does the government make the service standards (e.g., response times and procedures) available to the public?
0= No
1= Yes</t>
        </r>
      </text>
    </comment>
    <comment ref="GH1" authorId="0" shapeId="0" xr:uid="{7B3BC0CE-5ED1-4819-A9C3-41D1D1B2E457}">
      <text>
        <r>
          <rPr>
            <b/>
            <sz val="9"/>
            <color indexed="81"/>
            <rFont val="Tahoma"/>
            <family val="2"/>
          </rPr>
          <t>Cem Dener:</t>
        </r>
        <r>
          <rPr>
            <sz val="9"/>
            <color indexed="81"/>
            <rFont val="Tahoma"/>
            <family val="2"/>
          </rPr>
          <t xml:space="preserve">
Are these platforms universally accessible or provide support for users with disabilities (e.g., e-services, availability of voice commands)? 
0= No
1= Yes</t>
        </r>
      </text>
    </comment>
    <comment ref="GI1" authorId="0" shapeId="0" xr:uid="{00206078-DB2D-465C-BEA4-A05C465A6F6E}">
      <text>
        <r>
          <rPr>
            <b/>
            <sz val="9"/>
            <color indexed="81"/>
            <rFont val="Tahoma"/>
            <family val="2"/>
          </rPr>
          <t>Cem Dener:</t>
        </r>
        <r>
          <rPr>
            <sz val="9"/>
            <color indexed="81"/>
            <rFont val="Tahoma"/>
            <family val="2"/>
          </rPr>
          <t xml:space="preserve">
Is there any advanced technology (e.g., chatbots or AI-enabled discussion forums) used to improve citizen engagement? 
0= No
1= Yes</t>
        </r>
      </text>
    </comment>
    <comment ref="GJ1" authorId="0" shapeId="0" xr:uid="{686670B8-659F-4F05-A117-4D8CBEFA9BB7}">
      <text>
        <r>
          <rPr>
            <b/>
            <sz val="9"/>
            <color indexed="81"/>
            <rFont val="Tahoma"/>
            <family val="2"/>
          </rPr>
          <t>Cem Dener:</t>
        </r>
        <r>
          <rPr>
            <sz val="9"/>
            <color indexed="81"/>
            <rFont val="Tahoma"/>
            <family val="2"/>
          </rPr>
          <t xml:space="preserve">
Universal accessibility (omnichannel access)?
0= No
1= Yes</t>
        </r>
      </text>
    </comment>
    <comment ref="GK1" authorId="0" shapeId="0" xr:uid="{60F6743C-0F9C-400F-9D69-F26F2FCD2BE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feedback platforms on service delivery operational and used effectively?
0= No / Unknown
1= Yes
</t>
        </r>
        <r>
          <rPr>
            <b/>
            <sz val="9"/>
            <color indexed="81"/>
            <rFont val="Tahoma"/>
            <family val="2"/>
          </rPr>
          <t>2022 version:</t>
        </r>
        <r>
          <rPr>
            <sz val="9"/>
            <color indexed="81"/>
            <rFont val="Tahoma"/>
            <family val="2"/>
          </rPr>
          <t xml:space="preserve">
Does the Gov respond to citizen feedback? (how the Gov has updated their services in response to citizen feedback) 
0= No
1= Yes (internal, not published)
2= Yes (published)</t>
        </r>
      </text>
    </comment>
    <comment ref="GL1" authorId="0" shapeId="0" xr:uid="{02BAA559-98CB-4E4E-9BEE-A9F638707D26}">
      <text>
        <r>
          <rPr>
            <b/>
            <sz val="9"/>
            <color indexed="81"/>
            <rFont val="Tahoma"/>
            <family val="2"/>
          </rPr>
          <t>Cem Dener:</t>
        </r>
        <r>
          <rPr>
            <sz val="9"/>
            <color indexed="81"/>
            <rFont val="Tahoma"/>
            <family val="2"/>
          </rPr>
          <t xml:space="preserve">
If Yes &gt; How would you rate the functionality and impact of the platform?
0= Unknown
1= Limited
2= Moderate
3= Significant
4= Extensive</t>
        </r>
      </text>
    </comment>
    <comment ref="GM1" authorId="0" shapeId="0" xr:uid="{4951C4AB-1366-498F-B9C1-5A05F8F33CD8}">
      <text>
        <r>
          <rPr>
            <b/>
            <sz val="9"/>
            <color indexed="81"/>
            <rFont val="Tahoma"/>
            <family val="2"/>
          </rPr>
          <t>Cem Dener:</t>
        </r>
        <r>
          <rPr>
            <sz val="9"/>
            <color indexed="81"/>
            <rFont val="Tahoma"/>
            <family val="2"/>
          </rPr>
          <t xml:space="preserve">
Does the government publish its citizen engagement statistics and performance regularly?
0= No
1 = Yes</t>
        </r>
      </text>
    </comment>
    <comment ref="GN1" authorId="0" shapeId="0" xr:uid="{7604580F-10E6-47CB-8B38-AEE74E3797B0}">
      <text>
        <r>
          <rPr>
            <b/>
            <sz val="9"/>
            <color indexed="81"/>
            <rFont val="Tahoma"/>
            <family val="2"/>
          </rPr>
          <t>Cem Dener:</t>
        </r>
        <r>
          <rPr>
            <sz val="9"/>
            <color indexed="81"/>
            <rFont val="Tahoma"/>
            <family val="2"/>
          </rPr>
          <t xml:space="preserve">
Are there standards or indicators to measure the performance of service delivery (and compliance)? 
0= No
1= Yes</t>
        </r>
      </text>
    </comment>
    <comment ref="GO1" authorId="0" shapeId="0" xr:uid="{3FBCF9F7-2E74-4435-869D-065DB4BBC4A6}">
      <text>
        <r>
          <rPr>
            <b/>
            <sz val="9"/>
            <color indexed="81"/>
            <rFont val="Tahoma"/>
            <family val="2"/>
          </rPr>
          <t>Cem Dener:</t>
        </r>
        <r>
          <rPr>
            <sz val="9"/>
            <color indexed="81"/>
            <rFont val="Tahoma"/>
            <family val="2"/>
          </rPr>
          <t xml:space="preserve">
Does the government publish its citizen engagement performance/results? 
0= No
1= Yes</t>
        </r>
      </text>
    </comment>
    <comment ref="GP1" authorId="0" shapeId="0" xr:uid="{5B8FB391-F8FB-4D32-B7CD-703AC8EF0992}">
      <text>
        <r>
          <rPr>
            <b/>
            <sz val="9"/>
            <color indexed="81"/>
            <rFont val="Tahoma"/>
            <family val="2"/>
          </rPr>
          <t>Cem Dener:</t>
        </r>
        <r>
          <rPr>
            <sz val="9"/>
            <color indexed="81"/>
            <rFont val="Tahoma"/>
            <family val="2"/>
          </rPr>
          <t xml:space="preserve">
Any government initiative to improve the representation of vulnerable groups?
0= No
1= Yes</t>
        </r>
      </text>
    </comment>
    <comment ref="GQ1" authorId="0" shapeId="0" xr:uid="{0BFA6401-30A6-4190-9CF1-27FFBA8AC1E2}">
      <text>
        <r>
          <rPr>
            <b/>
            <sz val="9"/>
            <color indexed="81"/>
            <rFont val="Tahoma"/>
            <family val="2"/>
          </rPr>
          <t>Cem Dener:</t>
        </r>
        <r>
          <rPr>
            <sz val="9"/>
            <color indexed="81"/>
            <rFont val="Tahoma"/>
            <family val="2"/>
          </rPr>
          <t xml:space="preserve">
Does the government publish citizen engagement statistics and performance data online?
0= No / Unknown
1= Yes
</t>
        </r>
      </text>
    </comment>
    <comment ref="GR1" authorId="0" shapeId="0" xr:uid="{D02EB081-8863-4B1B-9061-2BB643155139}">
      <text>
        <r>
          <rPr>
            <b/>
            <sz val="9"/>
            <color indexed="81"/>
            <rFont val="Tahoma"/>
            <family val="2"/>
          </rPr>
          <t>Cem Dener:</t>
        </r>
        <r>
          <rPr>
            <sz val="9"/>
            <color indexed="81"/>
            <rFont val="Tahoma"/>
            <family val="2"/>
          </rPr>
          <t xml:space="preserve">
If Yes &gt; How would you rate the frequency and comprehensiveness of publications?
0= Unknown
1= Limited
2= Moderate
3= Significant
4= Extensive</t>
        </r>
      </text>
    </comment>
    <comment ref="GS1" authorId="0" shapeId="0" xr:uid="{01A6F55A-A3CF-4B60-AB23-F129C7B8DF5E}">
      <text>
        <r>
          <rPr>
            <b/>
            <sz val="9"/>
            <color indexed="81"/>
            <rFont val="Tahoma"/>
            <family val="2"/>
          </rPr>
          <t>Cem Dener:</t>
        </r>
        <r>
          <rPr>
            <sz val="9"/>
            <color indexed="81"/>
            <rFont val="Tahoma"/>
            <family val="2"/>
          </rPr>
          <t xml:space="preserve">
Is there a government entity focused on GovTech (digital transformation, WoG, online services, etc.)? 
0= No
1= Planned / In progress
2= Yes (Established)</t>
        </r>
      </text>
    </comment>
    <comment ref="GT1" authorId="0" shapeId="0" xr:uid="{87BD3F70-2C29-4358-AF95-B603DBDB6B6E}">
      <text>
        <r>
          <rPr>
            <b/>
            <sz val="9"/>
            <color indexed="81"/>
            <rFont val="Tahoma"/>
            <family val="2"/>
          </rPr>
          <t>Cem Dener:</t>
        </r>
        <r>
          <rPr>
            <sz val="9"/>
            <color indexed="81"/>
            <rFont val="Tahoma"/>
            <family val="2"/>
          </rPr>
          <t xml:space="preserve">
Type of main GovTech organization 
0= No institution yet
1= Government
2= Private
3= Investor
4= Academia</t>
        </r>
      </text>
    </comment>
    <comment ref="GU1" authorId="0" shapeId="0" xr:uid="{78D335FD-B98A-4913-86B4-463BEF15F896}">
      <text>
        <r>
          <rPr>
            <b/>
            <sz val="9"/>
            <color indexed="81"/>
            <rFont val="Tahoma"/>
            <family val="2"/>
          </rPr>
          <t>Cem Dener:</t>
        </r>
        <r>
          <rPr>
            <sz val="9"/>
            <color indexed="81"/>
            <rFont val="Tahoma"/>
            <family val="2"/>
          </rPr>
          <t xml:space="preserve">
Institutional responsibility for GovTech 
1= Autonomous entity
2= President's / PM's Office
3= MoICT
4= MoF / MoE
5= MoI / MoHA
6= MoPS / Pub Adm
7= Other</t>
        </r>
      </text>
    </comment>
    <comment ref="GV1" authorId="0" shapeId="0" xr:uid="{A7A8475C-6567-49AB-9FEE-EBA5CBA360A0}">
      <text>
        <r>
          <rPr>
            <b/>
            <sz val="9"/>
            <color indexed="81"/>
            <rFont val="Tahoma"/>
            <family val="2"/>
          </rPr>
          <t>Cem Dener:</t>
        </r>
        <r>
          <rPr>
            <sz val="9"/>
            <color indexed="81"/>
            <rFont val="Tahoma"/>
            <family val="2"/>
          </rPr>
          <t xml:space="preserve">
GovTech roles &amp; responsibilities [please select all that apply] 
1= Policy / Strategy
2= eGovernment / eServices
3= Private Sector / PPP
4= Digital Skills
5= Knowledge Sharing &amp; Learning
6= Innovation
7= Open-Source Software
8= Disruptive Technologies
9= Other</t>
        </r>
      </text>
    </comment>
    <comment ref="GW1" authorId="0" shapeId="0" xr:uid="{B1E75315-5CB7-4EB4-A3BD-53B85D43254B}">
      <text>
        <r>
          <rPr>
            <b/>
            <sz val="9"/>
            <color indexed="81"/>
            <rFont val="Tahoma"/>
            <family val="2"/>
          </rPr>
          <t>Cem Dener:</t>
        </r>
        <r>
          <rPr>
            <sz val="9"/>
            <color indexed="81"/>
            <rFont val="Tahoma"/>
            <family val="2"/>
          </rPr>
          <t xml:space="preserve">
Is there a Coordination Body (SC, Council) leading GovTech initiatives? 
0= No
1= Yes</t>
        </r>
      </text>
    </comment>
    <comment ref="GX1" authorId="0" shapeId="0" xr:uid="{B5C2E80A-E0E0-41F8-BC9A-E93749A46D45}">
      <text>
        <r>
          <rPr>
            <b/>
            <sz val="9"/>
            <color indexed="81"/>
            <rFont val="Tahoma"/>
            <family val="2"/>
          </rPr>
          <t>Cem Dener:</t>
        </r>
        <r>
          <rPr>
            <sz val="9"/>
            <color indexed="81"/>
            <rFont val="Tahoma"/>
            <family val="2"/>
          </rPr>
          <t xml:space="preserve">
Is there an entity to monitor &amp; report Digital/GovTech spending for the whole government? 
0= No
1= Yes</t>
        </r>
      </text>
    </comment>
    <comment ref="GY1" authorId="0" shapeId="0" xr:uid="{38C6E1CA-B0E7-46F6-B7F3-7C00D1CC562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GovTech institution actively coordinating digital transformation initiatives?
0= No / Unknown
1= Yes
</t>
        </r>
        <r>
          <rPr>
            <b/>
            <sz val="9"/>
            <color indexed="81"/>
            <rFont val="Tahoma"/>
            <family val="2"/>
          </rPr>
          <t>2022 version:</t>
        </r>
        <r>
          <rPr>
            <sz val="9"/>
            <color indexed="81"/>
            <rFont val="Tahoma"/>
            <family val="2"/>
          </rPr>
          <t xml:space="preserve">
Publishing of the GovTech institution's annual progress report (results / spending)?
0= No
1= Yes (internal, not published)
2= Yes (published)</t>
        </r>
      </text>
    </comment>
    <comment ref="GZ1" authorId="0" shapeId="0" xr:uid="{A66F52AD-507A-455C-8DA8-6F913285E10D}">
      <text>
        <r>
          <rPr>
            <b/>
            <sz val="9"/>
            <color indexed="81"/>
            <rFont val="Tahoma"/>
            <family val="2"/>
          </rPr>
          <t>Cem Dener:</t>
        </r>
        <r>
          <rPr>
            <sz val="9"/>
            <color indexed="81"/>
            <rFont val="Tahoma"/>
            <family val="2"/>
          </rPr>
          <t xml:space="preserve">
If Yes &gt; How would you rate the capacity and influence of the GovTech entity?
0= Unknown
1= Limited
2= Moderate
3= Significant
4= Extensive</t>
        </r>
      </text>
    </comment>
    <comment ref="HA1" authorId="0" shapeId="0" xr:uid="{F5A38817-69DE-4EB9-972F-3210AC2131C2}">
      <text>
        <r>
          <rPr>
            <b/>
            <sz val="9"/>
            <color indexed="81"/>
            <rFont val="Tahoma"/>
            <family val="2"/>
          </rPr>
          <t>Cem Dener:</t>
        </r>
        <r>
          <rPr>
            <sz val="9"/>
            <color indexed="81"/>
            <rFont val="Tahoma"/>
            <family val="2"/>
          </rPr>
          <t xml:space="preserve">
Is there a dedicated government entity in charge of data governance or data management? 
0= No
1= Planned / In progress
2= Yes (Established)</t>
        </r>
      </text>
    </comment>
    <comment ref="HB1" authorId="0" shapeId="0" xr:uid="{6F7B72A8-C6B9-4942-B9BC-18565141CB40}">
      <text>
        <r>
          <rPr>
            <b/>
            <sz val="9"/>
            <color indexed="81"/>
            <rFont val="Tahoma"/>
            <family val="2"/>
          </rPr>
          <t>Cem Dener:</t>
        </r>
        <r>
          <rPr>
            <sz val="9"/>
            <color indexed="81"/>
            <rFont val="Tahoma"/>
            <family val="2"/>
          </rPr>
          <t xml:space="preserve">
Type of Data Governance institution
0= Unknown
1= Part of another institution
2= Autonomous institution</t>
        </r>
      </text>
    </comment>
    <comment ref="HC1" authorId="0" shapeId="0" xr:uid="{FD15055A-C8A3-44DD-A842-7A3C2790A001}">
      <text>
        <r>
          <rPr>
            <b/>
            <sz val="9"/>
            <color indexed="81"/>
            <rFont val="Tahoma"/>
            <family val="2"/>
          </rPr>
          <t>Cem Dener:</t>
        </r>
        <r>
          <rPr>
            <sz val="9"/>
            <color indexed="81"/>
            <rFont val="Tahoma"/>
            <family val="2"/>
          </rPr>
          <t xml:space="preserve">
Data Governance implementation arrangements
0= Unknown
1= Holistic DG approach
2= Multilevel DG approach</t>
        </r>
      </text>
    </comment>
    <comment ref="HD1" authorId="0" shapeId="0" xr:uid="{EF2F6EDA-BD69-4100-83E9-91FDA2A71F70}">
      <text>
        <r>
          <rPr>
            <b/>
            <sz val="9"/>
            <color indexed="81"/>
            <rFont val="Tahoma"/>
            <family val="2"/>
          </rPr>
          <t>Cem Dener:</t>
        </r>
        <r>
          <rPr>
            <sz val="9"/>
            <color indexed="81"/>
            <rFont val="Tahoma"/>
            <family val="2"/>
          </rPr>
          <t xml:space="preserve">
Is there a Data Governance strategy / policy?
0= No
1= Planned / In progress
2= Yes (Approved)</t>
        </r>
      </text>
    </comment>
    <comment ref="HE1" authorId="0" shapeId="0" xr:uid="{BA7DB250-E6D3-4536-B65A-2DFAAB2BC081}">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Governance institution actively managing and regulating public sector data?
0= No / Unknown
1= Yes
</t>
        </r>
        <r>
          <rPr>
            <b/>
            <sz val="9"/>
            <color indexed="81"/>
            <rFont val="Tahoma"/>
            <family val="2"/>
          </rPr>
          <t>2022 version:</t>
        </r>
        <r>
          <rPr>
            <sz val="9"/>
            <color indexed="81"/>
            <rFont val="Tahoma"/>
            <family val="2"/>
          </rPr>
          <t xml:space="preserve">
Publishing of the Data Governance institution's progress report (results/spending)? 
0= No
1= Yes (internal, not published)
2= Yes (published)</t>
        </r>
      </text>
    </comment>
    <comment ref="HF1" authorId="0" shapeId="0" xr:uid="{D44F5F5D-2D0D-4C81-8EA9-3BD6A839A6CE}">
      <text>
        <r>
          <rPr>
            <b/>
            <sz val="9"/>
            <color indexed="81"/>
            <rFont val="Tahoma"/>
            <family val="2"/>
          </rPr>
          <t>Cem Dener:</t>
        </r>
        <r>
          <rPr>
            <sz val="9"/>
            <color indexed="81"/>
            <rFont val="Tahoma"/>
            <family val="2"/>
          </rPr>
          <t xml:space="preserve">
If Yes &gt; How would you rate the scope and effectiveness of the Data Governance entity?
0= Unknown
1= Limited
2= Moderate
3= Significant
4= Extensive</t>
        </r>
      </text>
    </comment>
    <comment ref="HG1" authorId="0" shapeId="0" xr:uid="{6699C327-EE6B-4233-A766-C1273CAAA157}">
      <text>
        <r>
          <rPr>
            <b/>
            <sz val="9"/>
            <color indexed="81"/>
            <rFont val="Tahoma"/>
            <family val="2"/>
          </rPr>
          <t>Cem Dener:</t>
        </r>
        <r>
          <rPr>
            <sz val="9"/>
            <color indexed="81"/>
            <rFont val="Tahoma"/>
            <family val="2"/>
          </rPr>
          <t xml:space="preserve">
Is there a GovTech / Digital Transformation strategy? 
0= No
1= Planned / In draft
2= Yes (old / to be updated)
3= Yes (new / current)</t>
        </r>
      </text>
    </comment>
    <comment ref="HH1" authorId="0" shapeId="0" xr:uid="{C0371B36-DCE4-4431-89B6-41158DF76DDF}">
      <text>
        <r>
          <rPr>
            <b/>
            <sz val="9"/>
            <color indexed="81"/>
            <rFont val="Tahoma"/>
            <family val="2"/>
          </rPr>
          <t>Cem Dener:</t>
        </r>
        <r>
          <rPr>
            <sz val="9"/>
            <color indexed="81"/>
            <rFont val="Tahoma"/>
            <family val="2"/>
          </rPr>
          <t xml:space="preserve">
Is the GovTech/digital transformation strategy actively implemented across government agencies?
0= No / Unknown
1= Yes
</t>
        </r>
      </text>
    </comment>
    <comment ref="HI1" authorId="0" shapeId="0" xr:uid="{DFD722A2-A834-4999-B85A-DCF1B5A20D1F}">
      <text>
        <r>
          <rPr>
            <b/>
            <sz val="9"/>
            <color indexed="81"/>
            <rFont val="Tahoma"/>
            <family val="2"/>
          </rPr>
          <t>Cem Dener:</t>
        </r>
        <r>
          <rPr>
            <sz val="9"/>
            <color indexed="81"/>
            <rFont val="Tahoma"/>
            <family val="2"/>
          </rPr>
          <t xml:space="preserve">
If Yes &gt; How would you rate the coverage and impact of the strategy?
0= Unknown
1= Limited
2= Moderate
3= Significant
4= Extensive</t>
        </r>
      </text>
    </comment>
    <comment ref="HJ1" authorId="0" shapeId="0" xr:uid="{62E1F424-134D-4753-8806-FF0F9A7EA3D8}">
      <text>
        <r>
          <rPr>
            <b/>
            <sz val="9"/>
            <color indexed="81"/>
            <rFont val="Tahoma"/>
            <family val="2"/>
          </rPr>
          <t>Cem Dener:</t>
        </r>
        <r>
          <rPr>
            <sz val="9"/>
            <color indexed="81"/>
            <rFont val="Tahoma"/>
            <family val="2"/>
          </rPr>
          <t xml:space="preserve">
Is there a whole-of-government approach to public sector digital transformation? 
0= No
1= Planned / In draft
2= Yes (Institutionalized)</t>
        </r>
      </text>
    </comment>
    <comment ref="HK1" authorId="0" shapeId="0" xr:uid="{1347D9E9-003E-45E9-B860-20282C4FBCA7}">
      <text>
        <r>
          <rPr>
            <b/>
            <sz val="9"/>
            <color indexed="81"/>
            <rFont val="Tahoma"/>
            <family val="2"/>
          </rPr>
          <t>Cem Dener:</t>
        </r>
        <r>
          <rPr>
            <sz val="9"/>
            <color indexed="81"/>
            <rFont val="Tahoma"/>
            <family val="2"/>
          </rPr>
          <t xml:space="preserve">
Is there a Ministry / Dept leading the public sector digital transformation / cultural change / WoG approach? 
0= No
1= Yes</t>
        </r>
      </text>
    </comment>
    <comment ref="HL1" authorId="0" shapeId="0" xr:uid="{E5FF817C-A1CC-4E83-8A95-A417547F5939}">
      <text>
        <r>
          <rPr>
            <b/>
            <sz val="9"/>
            <color indexed="81"/>
            <rFont val="Tahoma"/>
            <family val="2"/>
          </rPr>
          <t>Cem Dener:</t>
        </r>
        <r>
          <rPr>
            <sz val="9"/>
            <color indexed="81"/>
            <rFont val="Tahoma"/>
            <family val="2"/>
          </rPr>
          <t xml:space="preserve">
Is there a cross government forum where strategic WoG topics (digital, data, technology, capacity) can be addressed by senior digital officials across government? 
0= No
1= Yes</t>
        </r>
      </text>
    </comment>
    <comment ref="HM1" authorId="0" shapeId="0" xr:uid="{2397CE83-8F5E-4C51-BB23-71F50EB731CB}">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digital transformation efforts coordinated under a whole-of-government approach?
0= No / Unknown
1= Yes
</t>
        </r>
        <r>
          <rPr>
            <b/>
            <sz val="9"/>
            <color indexed="81"/>
            <rFont val="Tahoma"/>
            <family val="2"/>
          </rPr>
          <t>2022 version:</t>
        </r>
        <r>
          <rPr>
            <sz val="9"/>
            <color indexed="81"/>
            <rFont val="Tahoma"/>
            <family val="2"/>
          </rPr>
          <t xml:space="preserve">
Publishing of the progress in WoG approach / digital transformation (results, spending)? 
0= No
1= Yes (internal, not published)
2= Yes (published)</t>
        </r>
      </text>
    </comment>
    <comment ref="HN1" authorId="0" shapeId="0" xr:uid="{78F7D4DE-F541-4996-BBFA-FF0F22A2F029}">
      <text>
        <r>
          <rPr>
            <b/>
            <sz val="9"/>
            <color indexed="81"/>
            <rFont val="Tahoma"/>
            <family val="2"/>
          </rPr>
          <t>Cem Dener:</t>
        </r>
        <r>
          <rPr>
            <sz val="9"/>
            <color indexed="81"/>
            <rFont val="Tahoma"/>
            <family val="2"/>
          </rPr>
          <t xml:space="preserve">
If Yes &gt; How would you rate the extent and effectiveness of the WoG approach?
0= Unknown
1= Limited
2= Moderate
3= Significant
4= Extensive</t>
        </r>
      </text>
    </comment>
    <comment ref="HO1" authorId="0" shapeId="0" xr:uid="{DE848D6F-55C0-46F5-86EF-332A7D433422}">
      <text>
        <r>
          <rPr>
            <b/>
            <sz val="9"/>
            <color indexed="81"/>
            <rFont val="Tahoma"/>
            <family val="2"/>
          </rPr>
          <t>Cem Dener:</t>
        </r>
        <r>
          <rPr>
            <sz val="9"/>
            <color indexed="81"/>
            <rFont val="Tahoma"/>
            <family val="2"/>
          </rPr>
          <t xml:space="preserve">
Are there RTI Laws to make data/info available to the public online or digitally? 
0= No
1= Draft / Consultations in progress
2= Yes (Effective)</t>
        </r>
      </text>
    </comment>
    <comment ref="HP1" authorId="0" shapeId="0" xr:uid="{5DA14F09-7FBB-4275-995F-70551727D08D}">
      <text>
        <r>
          <rPr>
            <b/>
            <sz val="9"/>
            <color indexed="81"/>
            <rFont val="Tahoma"/>
            <family val="2"/>
          </rPr>
          <t>Cem Dener:</t>
        </r>
        <r>
          <rPr>
            <sz val="9"/>
            <color indexed="81"/>
            <rFont val="Tahoma"/>
            <family val="2"/>
          </rPr>
          <t xml:space="preserve">
Is there an entity monitoring implementation/compliance?
0= No
1= Yes</t>
        </r>
      </text>
    </comment>
    <comment ref="HQ1" authorId="0" shapeId="0" xr:uid="{DC147226-CDB2-4746-AAC6-73AD3808B134}">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RTI laws enabling public access to government information actively enforced?
0= No / Unknown
1= Yes
</t>
        </r>
        <r>
          <rPr>
            <b/>
            <sz val="9"/>
            <color indexed="81"/>
            <rFont val="Tahoma"/>
            <family val="2"/>
          </rPr>
          <t>2022 version:</t>
        </r>
        <r>
          <rPr>
            <sz val="9"/>
            <color indexed="81"/>
            <rFont val="Tahoma"/>
            <family val="2"/>
          </rPr>
          <t xml:space="preserve">
Publishing of the progress in implementing RTI laws (RTI requests received, granted, etc.)?
0= No
1= Yes (internal, not published)
2= Yes (published)</t>
        </r>
      </text>
    </comment>
    <comment ref="HR1" authorId="0" shapeId="0" xr:uid="{BB812F2C-853A-4A1E-87DD-003B131A2DE1}">
      <text>
        <r>
          <rPr>
            <b/>
            <sz val="9"/>
            <color indexed="81"/>
            <rFont val="Tahoma"/>
            <family val="2"/>
          </rPr>
          <t>Cem Dener:</t>
        </r>
        <r>
          <rPr>
            <sz val="9"/>
            <color indexed="81"/>
            <rFont val="Tahoma"/>
            <family val="2"/>
          </rPr>
          <t xml:space="preserve">
If Yes &gt; How would you rate the scope and effectiveness of RTI implementation?
0= Unknown
1= Limited
2= Moderate
3= Significant
4= Extensive</t>
        </r>
      </text>
    </comment>
    <comment ref="HS1" authorId="0" shapeId="0" xr:uid="{73F8D4CA-11EA-4C99-A883-83B947F88637}">
      <text>
        <r>
          <rPr>
            <b/>
            <sz val="9"/>
            <color indexed="81"/>
            <rFont val="Tahoma"/>
            <family val="2"/>
          </rPr>
          <t>Cem Dener:</t>
        </r>
        <r>
          <rPr>
            <sz val="9"/>
            <color indexed="81"/>
            <rFont val="Tahoma"/>
            <family val="2"/>
          </rPr>
          <t xml:space="preserve">
Is there a Data Protection / Privacy law? 
0= No
1= Draft / Consultations in progress
2= Yes (Effective)</t>
        </r>
      </text>
    </comment>
    <comment ref="HT1" authorId="0" shapeId="0" xr:uid="{92CD9394-3BF6-4167-9E89-009158744B2C}">
      <text>
        <r>
          <rPr>
            <b/>
            <sz val="9"/>
            <color indexed="81"/>
            <rFont val="Tahoma"/>
            <family val="2"/>
          </rPr>
          <t>Cem Dener:</t>
        </r>
        <r>
          <rPr>
            <sz val="9"/>
            <color indexed="81"/>
            <rFont val="Tahoma"/>
            <family val="2"/>
          </rPr>
          <t xml:space="preserve">
Is there an entity monitoring implementation/compliance?
0= No
1= Yes</t>
        </r>
      </text>
    </comment>
    <comment ref="HU1" authorId="0" shapeId="0" xr:uid="{BAF68024-B790-4C29-BDF9-34A22DE8B26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protection/privacy law actively enforced to ensure compliance across public and private sectors?
0= No / Unknown
1= Yes
</t>
        </r>
        <r>
          <rPr>
            <b/>
            <sz val="9"/>
            <color indexed="81"/>
            <rFont val="Tahoma"/>
            <family val="2"/>
          </rPr>
          <t>2022 version:</t>
        </r>
        <r>
          <rPr>
            <sz val="9"/>
            <color indexed="81"/>
            <rFont val="Tahoma"/>
            <family val="2"/>
          </rPr>
          <t xml:space="preserve">
Publishing of the data protection/privacy complaints and feedback?
0= No
1= Yes (internal, not published)
2= Yes (published)</t>
        </r>
      </text>
    </comment>
    <comment ref="HV1" authorId="0" shapeId="0" xr:uid="{21A82D63-9AF4-4939-ADC4-567F9C2A7D5A}">
      <text>
        <r>
          <rPr>
            <b/>
            <sz val="9"/>
            <color indexed="81"/>
            <rFont val="Tahoma"/>
            <family val="2"/>
          </rPr>
          <t>Cem Dener:</t>
        </r>
        <r>
          <rPr>
            <sz val="9"/>
            <color indexed="81"/>
            <rFont val="Tahoma"/>
            <family val="2"/>
          </rPr>
          <t xml:space="preserve">
If Yes &gt; How would you rate the scope and enforcement of the data protection/privacy law?
0= Unknown
1= Limited
2= Moderate
3= Significant
4= Extensive</t>
        </r>
      </text>
    </comment>
    <comment ref="HW1" authorId="0" shapeId="0" xr:uid="{876B0C18-3F56-4328-8A1E-83205234FC64}">
      <text>
        <r>
          <rPr>
            <b/>
            <sz val="9"/>
            <color indexed="81"/>
            <rFont val="Tahoma"/>
            <family val="2"/>
          </rPr>
          <t>Cem Dener:</t>
        </r>
        <r>
          <rPr>
            <sz val="9"/>
            <color indexed="81"/>
            <rFont val="Tahoma"/>
            <family val="2"/>
          </rPr>
          <t xml:space="preserve">
Is there a Data Protection Authority? 
0= No
1= Not established yet (visible in law)
2= Yes</t>
        </r>
      </text>
    </comment>
    <comment ref="HX1" authorId="0" shapeId="0" xr:uid="{08B95E24-12F3-45A5-86B4-FB3A2CD6627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 authority operational and effectively overseeing data governance?
0= No / Unknown
1= Yes
</t>
        </r>
        <r>
          <rPr>
            <b/>
            <sz val="9"/>
            <color indexed="81"/>
            <rFont val="Tahoma"/>
            <family val="2"/>
          </rPr>
          <t>2022 version:</t>
        </r>
        <r>
          <rPr>
            <sz val="9"/>
            <color indexed="81"/>
            <rFont val="Tahoma"/>
            <family val="2"/>
          </rPr>
          <t xml:space="preserve">
Publishing of the Data Protection Authority performance/results?
0= No
1= Yes (internal, not published)
2= Yes (published)</t>
        </r>
      </text>
    </comment>
    <comment ref="HY1" authorId="0" shapeId="0" xr:uid="{4B3D663D-B7CC-44C8-BEC9-75AA865EAB1E}">
      <text>
        <r>
          <rPr>
            <b/>
            <sz val="9"/>
            <color indexed="81"/>
            <rFont val="Tahoma"/>
            <family val="2"/>
          </rPr>
          <t>Cem Dener:</t>
        </r>
        <r>
          <rPr>
            <sz val="9"/>
            <color indexed="81"/>
            <rFont val="Tahoma"/>
            <family val="2"/>
          </rPr>
          <t xml:space="preserve">
If Yes &gt; How would you rate the capacity and impact of the Data Protection authority?
0= Unknown
1= Limited
2= Moderate
3= Significant
4= Extensive</t>
        </r>
      </text>
    </comment>
    <comment ref="HZ1" authorId="0" shapeId="0" xr:uid="{32A7EB04-08E3-4199-8D84-A2C1F9A02A0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government strategy or policy in place to promote the integration of Green Technology within GovTech initiatives?
0= No 
1= Planned/In draft
2= Yes (Institutionalized)
</t>
        </r>
        <r>
          <rPr>
            <b/>
            <sz val="9"/>
            <color indexed="81"/>
            <rFont val="Tahoma"/>
            <family val="2"/>
          </rPr>
          <t>2022 version:</t>
        </r>
        <r>
          <rPr>
            <sz val="9"/>
            <color indexed="81"/>
            <rFont val="Tahoma"/>
            <family val="2"/>
          </rPr>
          <t xml:space="preserve">
Is there a national ID (or similar foundational ID) system?
0= No 
1= Yes
External indicator extracted from the ID4D Dataset.</t>
        </r>
      </text>
    </comment>
    <comment ref="IA1" authorId="0" shapeId="0" xr:uid="{17F79337-4B04-4785-96C4-7FD2B04D9E8F}">
      <text>
        <r>
          <rPr>
            <b/>
            <sz val="9"/>
            <color indexed="81"/>
            <rFont val="Tahoma"/>
            <family val="2"/>
          </rPr>
          <t>Cem Dener:</t>
        </r>
        <r>
          <rPr>
            <sz val="9"/>
            <color indexed="81"/>
            <rFont val="Tahoma"/>
            <family val="2"/>
          </rPr>
          <t xml:space="preserve">
Are government entities actively implementing Green Technology practices, such as using renewable energy for IT systems or reducing the carbon footprint of digital services?
0= No / Unknown
1= Yes
</t>
        </r>
      </text>
    </comment>
    <comment ref="IB1" authorId="0" shapeId="0" xr:uid="{67CC58C7-686C-4B0A-B24F-0A07DB424592}">
      <text>
        <r>
          <rPr>
            <b/>
            <sz val="9"/>
            <color indexed="81"/>
            <rFont val="Tahoma"/>
            <family val="2"/>
          </rPr>
          <t>Cem Dener:</t>
        </r>
        <r>
          <rPr>
            <sz val="9"/>
            <color indexed="81"/>
            <rFont val="Tahoma"/>
            <family val="2"/>
          </rPr>
          <t xml:space="preserve">
If Yes &gt; How would you rate the extent of Green Technology adoption by government entities?
0= Unknown
1= Limited
2= Moderate
3= Significant
4= Extensive</t>
        </r>
      </text>
    </comment>
    <comment ref="IC1" authorId="0" shapeId="0" xr:uid="{D2C37374-5700-4F7C-A837-BB54F0107D5A}">
      <text>
        <r>
          <rPr>
            <b/>
            <sz val="9"/>
            <color indexed="81"/>
            <rFont val="Tahoma"/>
            <family val="2"/>
          </rPr>
          <t>Cem Dener:</t>
        </r>
        <r>
          <rPr>
            <sz val="9"/>
            <color indexed="81"/>
            <rFont val="Tahoma"/>
            <family val="2"/>
          </rPr>
          <t xml:space="preserve">
</t>
        </r>
        <r>
          <rPr>
            <b/>
            <sz val="9"/>
            <color indexed="81"/>
            <rFont val="Tahoma"/>
            <family val="2"/>
          </rPr>
          <t xml:space="preserve">2025 version:
</t>
        </r>
        <r>
          <rPr>
            <sz val="9"/>
            <color indexed="81"/>
            <rFont val="Tahoma"/>
            <family val="2"/>
          </rPr>
          <t xml:space="preserve">Are there ethical guidelines in place for the adoption of Artificial Intelligence?
0= No
1= Planned/In draft
2= Yes (Institutionalized)
</t>
        </r>
        <r>
          <rPr>
            <b/>
            <sz val="9"/>
            <color indexed="81"/>
            <rFont val="Tahoma"/>
            <family val="2"/>
          </rPr>
          <t>2022 version:</t>
        </r>
        <r>
          <rPr>
            <sz val="9"/>
            <color indexed="81"/>
            <rFont val="Tahoma"/>
            <family val="2"/>
          </rPr>
          <t xml:space="preserve">
Are records in the national ID system stored in a digitized (electronic) format?
0= No
1= Yes
N/A = not applicable, no national ID system
External indicator extracted from the ID4D Dataset</t>
        </r>
      </text>
    </comment>
    <comment ref="ID1" authorId="0" shapeId="0" xr:uid="{35809CC4-80D6-4AC3-9B48-CC42E3BA8178}">
      <text>
        <r>
          <rPr>
            <b/>
            <sz val="9"/>
            <color indexed="81"/>
            <rFont val="Tahoma"/>
            <family val="2"/>
          </rPr>
          <t>Cem Dener:</t>
        </r>
        <r>
          <rPr>
            <sz val="9"/>
            <color indexed="81"/>
            <rFont val="Tahoma"/>
            <family val="2"/>
          </rPr>
          <t xml:space="preserve">
Does the government ensure transparency and accountability in the use of AI?
0= No / Unknown
1= Yes
</t>
        </r>
      </text>
    </comment>
    <comment ref="IE1" authorId="0" shapeId="0" xr:uid="{01E8EFC4-0F3E-4DAD-9873-7C07E1ECC6E2}">
      <text>
        <r>
          <rPr>
            <b/>
            <sz val="9"/>
            <color indexed="81"/>
            <rFont val="Tahoma"/>
            <family val="2"/>
          </rPr>
          <t>Cem Dener:</t>
        </r>
        <r>
          <rPr>
            <sz val="9"/>
            <color indexed="81"/>
            <rFont val="Tahoma"/>
            <family val="2"/>
          </rPr>
          <t xml:space="preserve">
If Yes &gt; How would you rate the extent of adoption of AI guidelines by government entities?
0= Unknown
1= Limited
2= Moderate
3= Significant
4= Extensive</t>
        </r>
      </text>
    </comment>
    <comment ref="IF1" authorId="0" shapeId="0" xr:uid="{9354F5F4-55E1-4E31-A741-A826CB481A56}">
      <text>
        <r>
          <rPr>
            <b/>
            <sz val="9"/>
            <color indexed="81"/>
            <rFont val="Tahoma"/>
            <family val="2"/>
          </rPr>
          <t>Cem Dener:</t>
        </r>
        <r>
          <rPr>
            <sz val="9"/>
            <color indexed="81"/>
            <rFont val="Tahoma"/>
            <family val="2"/>
          </rPr>
          <t xml:space="preserve">
Is there a digital signature regulation and PKI to support service delivery? 
0= No
1 = Regulation approved; no Infrastructure yet (PKI, CA)
2= Regulation and Infrastructure in place. Not used yet/in progress
3= Operational. Used in practice for e-Services</t>
        </r>
      </text>
    </comment>
    <comment ref="IG1" authorId="0" shapeId="0" xr:uid="{07C65227-A481-4961-9DD2-A951C4FEE218}">
      <text>
        <r>
          <rPr>
            <b/>
            <sz val="9"/>
            <color indexed="81"/>
            <rFont val="Tahoma"/>
            <family val="2"/>
          </rPr>
          <t>Cem Dener:</t>
        </r>
        <r>
          <rPr>
            <sz val="9"/>
            <color indexed="81"/>
            <rFont val="Tahoma"/>
            <family val="2"/>
          </rPr>
          <t xml:space="preserve">
Use of Digital Signature in public sector? 
0= Unknown
1= Back-office transactions
2= Front-office service delivery
3= Both back- and front-office transactions</t>
        </r>
      </text>
    </comment>
    <comment ref="IH1" authorId="0" shapeId="0" xr:uid="{B322BB3F-DABB-4B3F-B2DB-412E957D75C2}">
      <text>
        <r>
          <rPr>
            <b/>
            <sz val="9"/>
            <color indexed="81"/>
            <rFont val="Tahoma"/>
            <family val="2"/>
          </rPr>
          <t>Cem Dener:</t>
        </r>
        <r>
          <rPr>
            <sz val="9"/>
            <color indexed="81"/>
            <rFont val="Tahoma"/>
            <family val="2"/>
          </rPr>
          <t xml:space="preserve">
Is Digital Signature linked with Digital ID/Mobile devices?
0= No
1= Yes</t>
        </r>
      </text>
    </comment>
    <comment ref="II1" authorId="0" shapeId="0" xr:uid="{1E8C2DDB-7F1C-4EFF-8469-461636CA885F}">
      <text>
        <r>
          <rPr>
            <b/>
            <sz val="9"/>
            <color indexed="81"/>
            <rFont val="Tahoma"/>
            <family val="2"/>
          </rPr>
          <t>Cem Dener:</t>
        </r>
        <r>
          <rPr>
            <sz val="9"/>
            <color indexed="81"/>
            <rFont val="Tahoma"/>
            <family val="2"/>
          </rPr>
          <t xml:space="preserve">
Which entities provide Digital Signature services?
0= Unknown
1= Commercial providers only
2= Designated government entities
3= Both government and commercial entities</t>
        </r>
      </text>
    </comment>
    <comment ref="IJ1" authorId="0" shapeId="0" xr:uid="{DB568D66-499C-4E6B-89C3-0003EE2EB01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digital signature and PKI widely adopted for secure online service delivery?
0= No / Unknown
1= Yes
</t>
        </r>
        <r>
          <rPr>
            <b/>
            <sz val="9"/>
            <color indexed="81"/>
            <rFont val="Tahoma"/>
            <family val="2"/>
          </rPr>
          <t>2022 version:</t>
        </r>
        <r>
          <rPr>
            <sz val="9"/>
            <color indexed="81"/>
            <rFont val="Tahoma"/>
            <family val="2"/>
          </rPr>
          <t xml:space="preserve">
Publishing of the Digital Signature issuance/utilization?
0= No
1= Yes (internal, not published)
2= Yes (published)</t>
        </r>
      </text>
    </comment>
    <comment ref="IK1" authorId="0" shapeId="0" xr:uid="{CD99BC6A-2E65-420F-A375-185050E307E8}">
      <text>
        <r>
          <rPr>
            <b/>
            <sz val="9"/>
            <color indexed="81"/>
            <rFont val="Tahoma"/>
            <family val="2"/>
          </rPr>
          <t>Cem Dener:</t>
        </r>
        <r>
          <rPr>
            <sz val="9"/>
            <color indexed="81"/>
            <rFont val="Tahoma"/>
            <family val="2"/>
          </rPr>
          <t xml:space="preserve">
If Yes &gt; How would you rate the scope and adoption of digital signature?
0= Unknown
1= Limited
2= Moderate
3= Significant
4= Extensive</t>
        </r>
      </text>
    </comment>
    <comment ref="IL1" authorId="0" shapeId="0" xr:uid="{5B17B792-87D4-4C2E-BFA6-424B62A353CE}">
      <text>
        <r>
          <rPr>
            <b/>
            <sz val="9"/>
            <color indexed="81"/>
            <rFont val="Tahoma"/>
            <family val="2"/>
          </rPr>
          <t>Cem Dener:</t>
        </r>
        <r>
          <rPr>
            <sz val="9"/>
            <color indexed="81"/>
            <rFont val="Tahoma"/>
            <family val="2"/>
          </rPr>
          <t xml:space="preserve">
ITU Global Cybersecurity Index (GCI):
  0 to 100
External indicator extracted from the ITU GCI</t>
        </r>
      </text>
    </comment>
    <comment ref="IM1" authorId="0" shapeId="0" xr:uid="{5ABA384A-29B6-4F13-B620-8FA28BE00B73}">
      <text>
        <r>
          <rPr>
            <b/>
            <sz val="9"/>
            <color indexed="81"/>
            <rFont val="Tahoma"/>
            <family val="2"/>
          </rPr>
          <t>Cem Dener:</t>
        </r>
        <r>
          <rPr>
            <sz val="9"/>
            <color indexed="81"/>
            <rFont val="Tahoma"/>
            <family val="2"/>
          </rPr>
          <t xml:space="preserve">
UN Human Capital Index (HCI):
  0 to 1
External indicator extracted from the UN e-Gov Survey</t>
        </r>
      </text>
    </comment>
    <comment ref="IN1" authorId="0" shapeId="0" xr:uid="{AC003A2F-4744-4172-A2D0-DC1BF09C02F0}">
      <text>
        <r>
          <rPr>
            <b/>
            <sz val="9"/>
            <color indexed="81"/>
            <rFont val="Tahoma"/>
            <family val="2"/>
          </rPr>
          <t>Cem Dener:</t>
        </r>
        <r>
          <rPr>
            <sz val="9"/>
            <color indexed="81"/>
            <rFont val="Tahoma"/>
            <family val="2"/>
          </rPr>
          <t xml:space="preserve">
Is there a government strategy / program to improve digital skills in the public sector? 
0= No
1= Yes (Only strategy or program)
2= Yes (Both strategy and program)</t>
        </r>
      </text>
    </comment>
    <comment ref="IO1" authorId="0" shapeId="0" xr:uid="{D8A17B97-C3DF-4F7B-BC33-9120E7C5A3FA}">
      <text>
        <r>
          <rPr>
            <b/>
            <sz val="9"/>
            <color indexed="81"/>
            <rFont val="Tahoma"/>
            <family val="2"/>
          </rPr>
          <t>Cem Dener:</t>
        </r>
        <r>
          <rPr>
            <sz val="9"/>
            <color indexed="81"/>
            <rFont val="Tahoma"/>
            <family val="2"/>
          </rPr>
          <t xml:space="preserve">
Focus areas of the DS strategy
0= Unknown
1= Basic Digital Skills
2= Basic DS + Data Literacy
3= Advanced DS + DL
</t>
        </r>
      </text>
    </comment>
    <comment ref="IP1" authorId="0" shapeId="0" xr:uid="{7B06903F-9F91-418A-A741-1E469589800C}">
      <text>
        <r>
          <rPr>
            <b/>
            <sz val="9"/>
            <color indexed="81"/>
            <rFont val="Tahoma"/>
            <family val="2"/>
          </rPr>
          <t>Cem Dener:</t>
        </r>
        <r>
          <rPr>
            <sz val="9"/>
            <color indexed="81"/>
            <rFont val="Tahoma"/>
            <family val="2"/>
          </rPr>
          <t xml:space="preserve">
Is there a DS program?
0= No
1= Yes</t>
        </r>
      </text>
    </comment>
    <comment ref="IQ1" authorId="0" shapeId="0" xr:uid="{09C13546-7761-4D24-9DCC-26C3C35E2070}">
      <text>
        <r>
          <rPr>
            <b/>
            <sz val="9"/>
            <color indexed="81"/>
            <rFont val="Tahoma"/>
            <family val="2"/>
          </rPr>
          <t>Cem Dener:</t>
        </r>
        <r>
          <rPr>
            <sz val="9"/>
            <color indexed="81"/>
            <rFont val="Tahoma"/>
            <family val="2"/>
          </rPr>
          <t xml:space="preserve">
If Yes &gt; Type of primary DS program(s)
0= Unknown
1= Academic program
2= Public sector program
3= CSO/Private program</t>
        </r>
      </text>
    </comment>
    <comment ref="IR1" authorId="0" shapeId="0" xr:uid="{61F457F8-1961-44D0-8ADD-E989AA565076}">
      <text>
        <r>
          <rPr>
            <b/>
            <sz val="9"/>
            <color indexed="81"/>
            <rFont val="Tahoma"/>
            <family val="2"/>
          </rPr>
          <t>Cem Dener:</t>
        </r>
        <r>
          <rPr>
            <sz val="9"/>
            <color indexed="81"/>
            <rFont val="Tahoma"/>
            <family val="2"/>
          </rPr>
          <t xml:space="preserve">
If Yes &gt; DS program mandatory for new public employees?
0= Unknown
1= Not mandatory
2= Mandatory</t>
        </r>
      </text>
    </comment>
    <comment ref="IS1" authorId="0" shapeId="0" xr:uid="{E5BAABA9-ADAA-4A46-86A4-E3A8213C8109}">
      <text>
        <r>
          <rPr>
            <b/>
            <sz val="9"/>
            <color indexed="81"/>
            <rFont val="Tahoma"/>
            <family val="2"/>
          </rPr>
          <t>Cem Dener:</t>
        </r>
        <r>
          <rPr>
            <sz val="9"/>
            <color indexed="81"/>
            <rFont val="Tahoma"/>
            <family val="2"/>
          </rPr>
          <t xml:space="preserve">
Are there digital skills programs offered by governments for citizens/schools?
0= No
1= Yes (fee-based programs)
2= Yes (freely available programs)</t>
        </r>
      </text>
    </comment>
    <comment ref="IT1" authorId="0" shapeId="0" xr:uid="{714655F1-E2FC-4193-A781-21FDAB016A0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programs actively enhancing digital skills among public sector employees?
0= No / Unknown
1= Yes 
</t>
        </r>
        <r>
          <rPr>
            <b/>
            <sz val="9"/>
            <color indexed="81"/>
            <rFont val="Tahoma"/>
            <family val="2"/>
          </rPr>
          <t>2022 version:</t>
        </r>
        <r>
          <rPr>
            <sz val="9"/>
            <color indexed="81"/>
            <rFont val="Tahoma"/>
            <family val="2"/>
          </rPr>
          <t xml:space="preserve">
Publishing of the results/progress in DS programs?
0= No
1= Yes (internal, not published)
2= Yes (published)</t>
        </r>
      </text>
    </comment>
    <comment ref="IU1" authorId="0" shapeId="0" xr:uid="{AA9BE5BC-CCB0-48C9-AAB9-D85F092827D0}">
      <text>
        <r>
          <rPr>
            <b/>
            <sz val="9"/>
            <color indexed="81"/>
            <rFont val="Tahoma"/>
            <family val="2"/>
          </rPr>
          <t>Cem Dener:</t>
        </r>
        <r>
          <rPr>
            <sz val="9"/>
            <color indexed="81"/>
            <rFont val="Tahoma"/>
            <family val="2"/>
          </rPr>
          <t xml:space="preserve">
If Yes &gt; How would you rate the implementation and coverage of the strategy/program?
0= Unknown
1= Limited
2= Moderate
3= Significant
4= Extensive</t>
        </r>
      </text>
    </comment>
    <comment ref="IV1" authorId="0" shapeId="0" xr:uid="{5CE7545A-6196-4EEB-9FCD-3EFADBBD1C63}">
      <text>
        <r>
          <rPr>
            <b/>
            <sz val="9"/>
            <color indexed="81"/>
            <rFont val="Tahoma"/>
            <family val="2"/>
          </rPr>
          <t>Cem Dener:</t>
        </r>
        <r>
          <rPr>
            <sz val="9"/>
            <color indexed="81"/>
            <rFont val="Tahoma"/>
            <family val="2"/>
          </rPr>
          <t xml:space="preserve">
Is there a strategy and/or program to improve public sector innovation?
0= No
1= Yes (Only strategy or program)
2= Yes (Both strategy and program)</t>
        </r>
      </text>
    </comment>
    <comment ref="IW1" authorId="0" shapeId="0" xr:uid="{272AA0D0-215A-490E-A548-FB120FBEE6F2}">
      <text>
        <r>
          <rPr>
            <b/>
            <sz val="9"/>
            <color indexed="81"/>
            <rFont val="Tahoma"/>
            <family val="2"/>
          </rPr>
          <t>Cem Dener:</t>
        </r>
        <r>
          <rPr>
            <sz val="9"/>
            <color indexed="81"/>
            <rFont val="Tahoma"/>
            <family val="2"/>
          </rPr>
          <t xml:space="preserve">
Is there a PSI program?
0= No
1= Yes</t>
        </r>
      </text>
    </comment>
    <comment ref="IX1" authorId="0" shapeId="0" xr:uid="{3AC02BC1-6482-431D-9942-A97BD8806235}">
      <text>
        <r>
          <rPr>
            <b/>
            <sz val="9"/>
            <color indexed="81"/>
            <rFont val="Tahoma"/>
            <family val="2"/>
          </rPr>
          <t>Cem Dener:</t>
        </r>
        <r>
          <rPr>
            <sz val="9"/>
            <color indexed="81"/>
            <rFont val="Tahoma"/>
            <family val="2"/>
          </rPr>
          <t xml:space="preserve">
If Yes &gt; Type of primary PSI program(s) 
0= Unknown
1= Academic program
2= Public sector program
3= CSO/Private program</t>
        </r>
      </text>
    </comment>
    <comment ref="IY1" authorId="0" shapeId="0" xr:uid="{3EF92468-CBD9-483E-8B71-DFF2FA482C13}">
      <text>
        <r>
          <rPr>
            <b/>
            <sz val="9"/>
            <color indexed="81"/>
            <rFont val="Tahoma"/>
            <family val="2"/>
          </rPr>
          <t>Cem Dener:</t>
        </r>
        <r>
          <rPr>
            <sz val="9"/>
            <color indexed="81"/>
            <rFont val="Tahoma"/>
            <family val="2"/>
          </rPr>
          <t xml:space="preserve">
If Yes &gt; PSI program mandatory for new public employees?
0= Unknown
1= Not mandatory
2= Mandatory</t>
        </r>
      </text>
    </comment>
    <comment ref="IZ1" authorId="0" shapeId="0" xr:uid="{A0E50379-D95F-41E6-A6D6-5B4DD8812999}">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government-led PSI strategies / programs being implemented?
0= No / Unknown
1= Yes
</t>
        </r>
        <r>
          <rPr>
            <b/>
            <sz val="9"/>
            <color indexed="81"/>
            <rFont val="Tahoma"/>
            <family val="2"/>
          </rPr>
          <t>2022 version:</t>
        </r>
        <r>
          <rPr>
            <sz val="9"/>
            <color indexed="81"/>
            <rFont val="Tahoma"/>
            <family val="2"/>
          </rPr>
          <t xml:space="preserve">
Publishing of the results/progress in PSI programs?
0= No
1= Yes (internal, not published)
2= Yes (published)</t>
        </r>
      </text>
    </comment>
    <comment ref="JA1" authorId="0" shapeId="0" xr:uid="{33EA5FB8-E1FA-475A-89A9-7DB7648ABBB5}">
      <text>
        <r>
          <rPr>
            <b/>
            <sz val="9"/>
            <color indexed="81"/>
            <rFont val="Tahoma"/>
            <family val="2"/>
          </rPr>
          <t>Cem Dener:</t>
        </r>
        <r>
          <rPr>
            <sz val="9"/>
            <color indexed="81"/>
            <rFont val="Tahoma"/>
            <family val="2"/>
          </rPr>
          <t xml:space="preserve">
If Yes &gt; How would you rate the implementation and impact of these programs?
0= Unknown
1= Limited
2= Moderate
3= Significant
4= Extensive</t>
        </r>
      </text>
    </comment>
    <comment ref="JB1" authorId="0" shapeId="0" xr:uid="{1168D172-6F84-4328-B4A4-6DF7123D2D50}">
      <text>
        <r>
          <rPr>
            <b/>
            <sz val="9"/>
            <color indexed="81"/>
            <rFont val="Tahoma"/>
            <family val="2"/>
          </rPr>
          <t>Cem Dener:</t>
        </r>
        <r>
          <rPr>
            <sz val="9"/>
            <color indexed="81"/>
            <rFont val="Tahoma"/>
            <family val="2"/>
          </rPr>
          <t xml:space="preserve">
Is there a government entity focused on public sector innovation?
0= No
1= Planned / In progress
2= Yes (Established)</t>
        </r>
      </text>
    </comment>
    <comment ref="JC1" authorId="0" shapeId="0" xr:uid="{037F5B69-B4FB-4107-9BF6-72285B375E69}">
      <text>
        <r>
          <rPr>
            <b/>
            <sz val="9"/>
            <color indexed="81"/>
            <rFont val="Tahoma"/>
            <family val="2"/>
          </rPr>
          <t>Cem Dener:</t>
        </r>
        <r>
          <rPr>
            <sz val="9"/>
            <color indexed="81"/>
            <rFont val="Tahoma"/>
            <family val="2"/>
          </rPr>
          <t xml:space="preserve">
Focus areas of PSI institution (Innovation Lab)
0= Unknown
1= Digital Skills
2= PS Innovation
3= Digital Skills + PS Innovation
4= Other</t>
        </r>
      </text>
    </comment>
    <comment ref="JD1" authorId="0" shapeId="0" xr:uid="{A2990BF5-82DF-46BD-8422-1E7B1D8E6249}">
      <text>
        <r>
          <rPr>
            <b/>
            <sz val="9"/>
            <color indexed="81"/>
            <rFont val="Tahoma"/>
            <family val="2"/>
          </rPr>
          <t>Cem Dener:</t>
        </r>
        <r>
          <rPr>
            <sz val="9"/>
            <color indexed="81"/>
            <rFont val="Tahoma"/>
            <family val="2"/>
          </rPr>
          <t xml:space="preserve">
Is there any collaboration on PSI with the private sector?
0= No
1= Yes</t>
        </r>
      </text>
    </comment>
    <comment ref="JE1" authorId="0" shapeId="0" xr:uid="{0B527700-6447-473B-9FFC-AAABF01C1835}">
      <text>
        <r>
          <rPr>
            <b/>
            <sz val="9"/>
            <color indexed="81"/>
            <rFont val="Tahoma"/>
            <family val="2"/>
          </rPr>
          <t>Cem Dener:</t>
        </r>
        <r>
          <rPr>
            <sz val="9"/>
            <color indexed="81"/>
            <rFont val="Tahoma"/>
            <family val="2"/>
          </rPr>
          <t xml:space="preserve">
If Yes &gt; Is there any financial support/incentive for private GovTech entities
0= No
1= Yes</t>
        </r>
      </text>
    </comment>
    <comment ref="JF1" authorId="0" shapeId="0" xr:uid="{56724EF9-C26A-49B6-B8DB-4916A9EFFDB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PSI institution operational and delivering results?
0= No / Unknown
1= Yes
</t>
        </r>
        <r>
          <rPr>
            <b/>
            <sz val="9"/>
            <color indexed="81"/>
            <rFont val="Tahoma"/>
            <family val="2"/>
          </rPr>
          <t>2022 version:</t>
        </r>
        <r>
          <rPr>
            <sz val="9"/>
            <color indexed="81"/>
            <rFont val="Tahoma"/>
            <family val="2"/>
          </rPr>
          <t xml:space="preserve">
Publishing the PSI institution annual performance/results?
0= No
1= Yes (internal, not published)
2= Yes (published)</t>
        </r>
      </text>
    </comment>
    <comment ref="JG1" authorId="0" shapeId="0" xr:uid="{1C9C8BE6-D634-4F08-89C3-D8A71E7CF4E3}">
      <text>
        <r>
          <rPr>
            <b/>
            <sz val="9"/>
            <color indexed="81"/>
            <rFont val="Tahoma"/>
            <family val="2"/>
          </rPr>
          <t>Cem Dener:</t>
        </r>
        <r>
          <rPr>
            <sz val="9"/>
            <color indexed="81"/>
            <rFont val="Tahoma"/>
            <family val="2"/>
          </rPr>
          <t xml:space="preserve">
If Yes &gt; How would you rate the capacity and impact of the PSI institution?
0= Unknown
1= Limited
2= Moderate
3= Significant
4= Extensive</t>
        </r>
      </text>
    </comment>
    <comment ref="JH1" authorId="0" shapeId="0" xr:uid="{7DC80763-492A-431F-8417-B6225468CEF7}">
      <text>
        <r>
          <rPr>
            <b/>
            <sz val="9"/>
            <color indexed="81"/>
            <rFont val="Tahoma"/>
            <family val="2"/>
          </rPr>
          <t>Cem Dener:</t>
        </r>
        <r>
          <rPr>
            <sz val="9"/>
            <color indexed="81"/>
            <rFont val="Tahoma"/>
            <family val="2"/>
          </rPr>
          <t xml:space="preserve">
Is there a government policy to support GovTech startups and private sector investments? 
0= No
1= Yes</t>
        </r>
      </text>
    </comment>
    <comment ref="JI1" authorId="0" shapeId="0" xr:uid="{7865A2FE-3FB1-41A1-9667-C0783F98303C}">
      <text>
        <r>
          <rPr>
            <b/>
            <sz val="9"/>
            <color indexed="81"/>
            <rFont val="Tahoma"/>
            <family val="2"/>
          </rPr>
          <t>Cem Dener:</t>
        </r>
        <r>
          <rPr>
            <sz val="9"/>
            <color indexed="81"/>
            <rFont val="Tahoma"/>
            <family val="2"/>
          </rPr>
          <t xml:space="preserve">
Does the Government provide financing to startups/SMEs for innovation? 
0= No
1= Yes</t>
        </r>
      </text>
    </comment>
    <comment ref="JJ1" authorId="0" shapeId="0" xr:uid="{11E9548C-A3C7-428E-BA41-8D80A9D752AB}">
      <text>
        <r>
          <rPr>
            <b/>
            <sz val="9"/>
            <color indexed="81"/>
            <rFont val="Tahoma"/>
            <family val="2"/>
          </rPr>
          <t>Cem Dener:</t>
        </r>
        <r>
          <rPr>
            <sz val="9"/>
            <color indexed="81"/>
            <rFont val="Tahoma"/>
            <family val="2"/>
          </rPr>
          <t xml:space="preserve">
Capacity of Government to deliver online services via PPPs:
0= No PPP for online services
1= Yes, PPP arrangements exist for online service delivery</t>
        </r>
      </text>
    </comment>
    <comment ref="JK1" authorId="0" shapeId="0" xr:uid="{A01BCC7B-3249-4FDB-975E-6E688AC2F54B}">
      <text>
        <r>
          <rPr>
            <b/>
            <sz val="9"/>
            <color indexed="81"/>
            <rFont val="Tahoma"/>
            <family val="2"/>
          </rPr>
          <t>Cem Dener:</t>
        </r>
        <r>
          <rPr>
            <sz val="9"/>
            <color indexed="81"/>
            <rFont val="Tahoma"/>
            <family val="2"/>
          </rPr>
          <t xml:space="preserve">
Is there a procurement policy aimed at prioritizing bids from startups/SMEs? (e.g., having a quota for SMEs) 
0= No
1= Yes</t>
        </r>
      </text>
    </comment>
    <comment ref="JL1" authorId="0" shapeId="0" xr:uid="{EB9B787B-9DCD-4F3D-861F-31CBE76C0A1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government policy to support GovTech startups being actively implemented?
0= No / Unknown
1= Yes
</t>
        </r>
        <r>
          <rPr>
            <b/>
            <sz val="9"/>
            <color indexed="81"/>
            <rFont val="Tahoma"/>
            <family val="2"/>
          </rPr>
          <t>2022 version:</t>
        </r>
        <r>
          <rPr>
            <sz val="9"/>
            <color indexed="81"/>
            <rFont val="Tahoma"/>
            <family val="2"/>
          </rPr>
          <t xml:space="preserve">
Publishing of the results/progress in supporting startups/SMEs for innovation? 
0= No
1= Yes (internal, not published)
2= Yes (published)</t>
        </r>
      </text>
    </comment>
    <comment ref="JM1" authorId="0" shapeId="0" xr:uid="{E6F88C7B-23B7-4047-8468-7497DCDF210A}">
      <text>
        <r>
          <rPr>
            <b/>
            <sz val="9"/>
            <color indexed="81"/>
            <rFont val="Tahoma"/>
            <family val="2"/>
          </rPr>
          <t>Cem Dener:</t>
        </r>
        <r>
          <rPr>
            <sz val="9"/>
            <color indexed="81"/>
            <rFont val="Tahoma"/>
            <family val="2"/>
          </rPr>
          <t xml:space="preserve">
If Yes &gt; How would you rate the scope and impact of the policy?
0= Unknown
1= Limited
2= Moderate
3= Significant
4= Extensive</t>
        </r>
      </text>
    </comment>
    <comment ref="M214" authorId="0" shapeId="0" xr:uid="{F83935ED-1D3A-45BB-94C1-53F88D089066}">
      <text>
        <r>
          <rPr>
            <b/>
            <sz val="9"/>
            <color indexed="81"/>
            <rFont val="Tahoma"/>
            <family val="2"/>
          </rPr>
          <t>Cem Dener:</t>
        </r>
        <r>
          <rPr>
            <sz val="9"/>
            <color indexed="81"/>
            <rFont val="Tahoma"/>
            <family val="2"/>
          </rPr>
          <t xml:space="preserve">
Maximum Point for an indicator</t>
        </r>
      </text>
    </comment>
    <comment ref="M216" authorId="0" shapeId="0" xr:uid="{63517F03-96CE-4410-8E7B-1495ED3C25CB}">
      <text>
        <r>
          <rPr>
            <b/>
            <sz val="9"/>
            <color indexed="81"/>
            <rFont val="Tahoma"/>
            <family val="2"/>
          </rPr>
          <t>Cem Dener:</t>
        </r>
        <r>
          <rPr>
            <sz val="9"/>
            <color indexed="81"/>
            <rFont val="Tahoma"/>
            <family val="2"/>
          </rPr>
          <t xml:space="preserve">
Maximum score that can be reached = Max Point x Weight</t>
        </r>
      </text>
    </comment>
    <comment ref="M217" authorId="0" shapeId="0" xr:uid="{1DB335EE-C55D-42C9-AC62-652A48538B17}">
      <text>
        <r>
          <rPr>
            <b/>
            <sz val="9"/>
            <color indexed="81"/>
            <rFont val="Tahoma"/>
            <family val="2"/>
          </rPr>
          <t>Cem Dener:</t>
        </r>
        <r>
          <rPr>
            <sz val="9"/>
            <color indexed="81"/>
            <rFont val="Tahoma"/>
            <family val="2"/>
          </rPr>
          <t xml:space="preserve">
Weight Category:
E1, W1, W2, W3, S1, S2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D1" authorId="0" shapeId="0" xr:uid="{BE1E661B-023E-4890-930A-634DF29FF6B5}">
      <text>
        <r>
          <rPr>
            <b/>
            <sz val="9"/>
            <color indexed="81"/>
            <rFont val="Tahoma"/>
            <family val="2"/>
          </rPr>
          <t>Cem Dener:</t>
        </r>
        <r>
          <rPr>
            <sz val="9"/>
            <color indexed="81"/>
            <rFont val="Tahoma"/>
            <family val="2"/>
          </rPr>
          <t xml:space="preserve">
GovTech Maturity Index group:
A: Very high  &gt;= 0.75
B: High        &gt;= 0.50 and &lt; 0.75
C: Medium    &gt;= 0.25 and &lt; 0.50
D: Low        &lt; 0.25</t>
        </r>
      </text>
    </comment>
    <comment ref="N1" authorId="0" shapeId="0" xr:uid="{BD949D8D-3393-43A4-8C91-6821E534D2F3}">
      <text>
        <r>
          <rPr>
            <b/>
            <sz val="9"/>
            <color indexed="81"/>
            <rFont val="Tahoma"/>
            <family val="2"/>
          </rPr>
          <t>Cem Dener:</t>
        </r>
        <r>
          <rPr>
            <sz val="9"/>
            <color indexed="81"/>
            <rFont val="Tahoma"/>
            <family val="2"/>
          </rPr>
          <t xml:space="preserve">
Source of GTMI data:
S = Online survey data
R = Remote data collection
</t>
        </r>
      </text>
    </comment>
    <comment ref="P1" authorId="0" shapeId="0" xr:uid="{57CE77FF-5F9B-4220-8D4B-1EA0A0C2CB5A}">
      <text>
        <r>
          <rPr>
            <sz val="9"/>
            <color rgb="FF000000"/>
            <rFont val="Tahoma"/>
            <family val="2"/>
          </rPr>
          <t xml:space="preserve">Income levels wrt GNIPC (2022):
L    Low Income               [ $1,085 or less ]
LM  Lower Middle Income  [ $1,086 to $4,255 ]
UM Upper Middle Income   [ $4,256 to $13,205 ]
H   High Income               [ $13,206 or more ]
</t>
        </r>
      </text>
    </comment>
    <comment ref="S1" authorId="0" shapeId="0" xr:uid="{2183F9A8-8604-40A3-9620-9C934F17861B}">
      <text>
        <r>
          <rPr>
            <b/>
            <sz val="9"/>
            <color indexed="81"/>
            <rFont val="Tahoma"/>
            <family val="2"/>
          </rPr>
          <t>Cem Dener:</t>
        </r>
        <r>
          <rPr>
            <sz val="9"/>
            <color indexed="81"/>
            <rFont val="Tahoma"/>
            <family val="2"/>
          </rPr>
          <t xml:space="preserve">
Millions</t>
        </r>
      </text>
    </comment>
    <comment ref="T1" authorId="0" shapeId="0" xr:uid="{BCA81AF8-87ED-4AC2-8A0C-FAF486A4095B}">
      <text>
        <r>
          <rPr>
            <b/>
            <sz val="9"/>
            <color indexed="81"/>
            <rFont val="Tahoma"/>
            <family val="2"/>
          </rPr>
          <t>Cem Dener:</t>
        </r>
        <r>
          <rPr>
            <sz val="9"/>
            <color indexed="81"/>
            <rFont val="Tahoma"/>
            <family val="2"/>
          </rPr>
          <t xml:space="preserve">
Select countries:
Population less than 0.5 million</t>
        </r>
      </text>
    </comment>
    <comment ref="BL1" authorId="0" shapeId="0" xr:uid="{834B2F05-7B5B-4649-B726-82CE1D8699C7}">
      <text>
        <r>
          <rPr>
            <b/>
            <sz val="9"/>
            <color indexed="81"/>
            <rFont val="Tahoma"/>
            <family val="2"/>
          </rPr>
          <t>Cem Dener:</t>
        </r>
        <r>
          <rPr>
            <sz val="9"/>
            <color indexed="81"/>
            <rFont val="Tahoma"/>
            <family val="2"/>
          </rPr>
          <t xml:space="preserve">
1 = Indicator used in 2020, 2022 and 2025 with the same response options.
2 = Indicator used in 2022 and 2025 with the same response options
3 = Indicator used in 2022 and 2025 with different response options (e.g., in 2022 there were 2 options: 0, 1, 2; in 2025 there is one option: 0, 1).
4 = New indicator introduced in 2025.
</t>
        </r>
      </text>
    </comment>
    <comment ref="AZ2" authorId="0" shapeId="0" xr:uid="{E2F2ADD2-2DCA-483F-A3AE-9816B4693B5A}">
      <text>
        <r>
          <rPr>
            <b/>
            <sz val="9"/>
            <color indexed="81"/>
            <rFont val="Tahoma"/>
            <family val="2"/>
          </rPr>
          <t>Cem Dener:</t>
        </r>
        <r>
          <rPr>
            <sz val="9"/>
            <color indexed="81"/>
            <rFont val="Tahoma"/>
            <family val="2"/>
          </rPr>
          <t xml:space="preserve">
Is there a shared cloud platform available for all government entities? 
0= No
1= Only cloud strategy/policy (no platform yet)
2= Yes (platform in use)</t>
        </r>
      </text>
    </comment>
    <comment ref="AZ3" authorId="0" shapeId="0" xr:uid="{AB6E7212-F2C3-412A-8450-DCE97945B55E}">
      <text>
        <r>
          <rPr>
            <b/>
            <sz val="9"/>
            <color indexed="81"/>
            <rFont val="Tahoma"/>
            <family val="2"/>
          </rPr>
          <t>Cem Dener:</t>
        </r>
        <r>
          <rPr>
            <sz val="9"/>
            <color indexed="81"/>
            <rFont val="Tahoma"/>
            <family val="2"/>
          </rPr>
          <t xml:space="preserve">
Type of cloud platform established
0= Unknown
1= Public (Commercial)
2= Private (Government)
3= Hybrid</t>
        </r>
      </text>
    </comment>
    <comment ref="AZ4" authorId="0" shapeId="0" xr:uid="{F532C63A-5373-4B31-A924-DEAC7701D262}">
      <text>
        <r>
          <rPr>
            <b/>
            <sz val="9"/>
            <color indexed="81"/>
            <rFont val="Tahoma"/>
            <family val="2"/>
          </rPr>
          <t>Cem Dener:</t>
        </r>
        <r>
          <rPr>
            <sz val="9"/>
            <color indexed="81"/>
            <rFont val="Tahoma"/>
            <family val="2"/>
          </rPr>
          <t xml:space="preserve">
Government Cloud data hosting policy? 
0= No policy / Unknown
1= Keeping data inside the country
2= Keeping data outside the country
3= Hybrid (inside + outside)</t>
        </r>
      </text>
    </comment>
    <comment ref="B5" authorId="0" shapeId="0" xr:uid="{8584D267-2FA8-42AA-9B3A-FA136820F505}">
      <text>
        <r>
          <rPr>
            <b/>
            <sz val="9"/>
            <color indexed="81"/>
            <rFont val="Tahoma"/>
            <family val="2"/>
          </rPr>
          <t>Cem Dener:</t>
        </r>
        <r>
          <rPr>
            <sz val="9"/>
            <color indexed="81"/>
            <rFont val="Tahoma"/>
            <family val="2"/>
          </rPr>
          <t xml:space="preserve">
ADO</t>
        </r>
      </text>
    </comment>
    <comment ref="AZ5" authorId="0" shapeId="0" xr:uid="{2F080BB0-0188-4D24-A7C6-382735810B92}">
      <text>
        <r>
          <rPr>
            <b/>
            <sz val="9"/>
            <color indexed="81"/>
            <rFont val="Tahoma"/>
            <family val="2"/>
          </rPr>
          <t>Cem Dener:</t>
        </r>
        <r>
          <rPr>
            <sz val="9"/>
            <color indexed="81"/>
            <rFont val="Tahoma"/>
            <family val="2"/>
          </rPr>
          <t xml:space="preserve">
Cloud services provided:
0= Unknown
1= SaaS
2= PaaS
3= IaaS
4= XaaS</t>
        </r>
      </text>
    </comment>
    <comment ref="AZ6" authorId="0" shapeId="0" xr:uid="{EBF0C6CF-6B99-4922-84AE-F792006E8DB7}">
      <text>
        <r>
          <rPr>
            <b/>
            <sz val="9"/>
            <color indexed="81"/>
            <rFont val="Tahoma"/>
            <family val="2"/>
          </rPr>
          <t>Cem Dener:</t>
        </r>
        <r>
          <rPr>
            <sz val="9"/>
            <color indexed="81"/>
            <rFont val="Tahoma"/>
            <family val="2"/>
          </rPr>
          <t xml:space="preserve">
Is there one shared Government Cloud platform or several? 
0= Unknown
1= Several cloud platforms (Central/Local levels)
2= One shared cloud platform</t>
        </r>
      </text>
    </comment>
    <comment ref="AZ7" authorId="0" shapeId="0" xr:uid="{A68F519E-B1A0-42D8-96B1-84BD5BF844AD}">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actively using the cloud platform?
0= No / Unknown
1= Yes
</t>
        </r>
        <r>
          <rPr>
            <b/>
            <sz val="9"/>
            <color indexed="81"/>
            <rFont val="Tahoma"/>
            <family val="2"/>
          </rPr>
          <t>2022 version:</t>
        </r>
        <r>
          <rPr>
            <sz val="9"/>
            <color indexed="81"/>
            <rFont val="Tahoma"/>
            <family val="2"/>
          </rPr>
          <t xml:space="preserve">
Monitoring &amp; publishing of cloud usage, security, savings, etc.? 
0= No
1= Yes (internal, not published)
2= Yes (published)</t>
        </r>
      </text>
    </comment>
    <comment ref="AZ8" authorId="0" shapeId="0" xr:uid="{9C0F54B8-94DE-4FD5-8A90-3ABDB7184392}">
      <text>
        <r>
          <rPr>
            <b/>
            <sz val="9"/>
            <color indexed="81"/>
            <rFont val="Tahoma"/>
            <family val="2"/>
          </rPr>
          <t>Cem Dener:</t>
        </r>
        <r>
          <rPr>
            <sz val="9"/>
            <color indexed="81"/>
            <rFont val="Tahoma"/>
            <family val="2"/>
          </rPr>
          <t xml:space="preserve">
Is there a government enterprise architecture framework? 
0= No
1= In draft / Planned
2= Yes</t>
        </r>
      </text>
    </comment>
    <comment ref="AZ9" authorId="0" shapeId="0" xr:uid="{A283FBE1-7C5B-4510-9D6D-9C9FDFE914A4}">
      <text>
        <r>
          <rPr>
            <b/>
            <sz val="9"/>
            <color indexed="81"/>
            <rFont val="Tahoma"/>
            <family val="2"/>
          </rPr>
          <t>Cem Dener:</t>
        </r>
        <r>
          <rPr>
            <sz val="9"/>
            <color indexed="81"/>
            <rFont val="Tahoma"/>
            <family val="2"/>
          </rPr>
          <t xml:space="preserve">
GEA operational status 
0= Unknown
1= Partially used
2= Extensively used</t>
        </r>
      </text>
    </comment>
    <comment ref="AZ10" authorId="0" shapeId="0" xr:uid="{D8B9CBC4-E15B-49E9-9C28-2E780A53B6E9}">
      <text>
        <r>
          <rPr>
            <b/>
            <sz val="9"/>
            <color indexed="81"/>
            <rFont val="Tahoma"/>
            <family val="2"/>
          </rPr>
          <t>Cem Dener:</t>
        </r>
        <r>
          <rPr>
            <sz val="9"/>
            <color indexed="81"/>
            <rFont val="Tahoma"/>
            <family val="2"/>
          </rPr>
          <t xml:space="preserve">
Scope &gt; Is there a shared GEA?
0= Unknown
1= Fragmented (Separate Central/Local)
2= Shared Central+Local (WoG)</t>
        </r>
      </text>
    </comment>
    <comment ref="AZ11" authorId="0" shapeId="0" xr:uid="{D47880C5-0472-41BC-9992-0503B0BE9D0D}">
      <text>
        <r>
          <rPr>
            <b/>
            <sz val="9"/>
            <color indexed="81"/>
            <rFont val="Tahoma"/>
            <family val="2"/>
          </rPr>
          <t>Cem Dener:</t>
        </r>
        <r>
          <rPr>
            <sz val="9"/>
            <color indexed="81"/>
            <rFont val="Tahoma"/>
            <family val="2"/>
          </rPr>
          <t xml:space="preserve">
Which entity is maintaining/extending GEA? 
0= Unknown
1= Ministry level Chief Information Officer (CIO)
2= Government CIO
3= Other</t>
        </r>
      </text>
    </comment>
    <comment ref="AZ12" authorId="0" shapeId="0" xr:uid="{90BAF191-AB2D-486D-AE66-5D7C527209B6}">
      <text>
        <r>
          <rPr>
            <b/>
            <sz val="9"/>
            <color indexed="81"/>
            <rFont val="Tahoma"/>
            <family val="2"/>
          </rPr>
          <t>Cem Dener:</t>
        </r>
        <r>
          <rPr>
            <sz val="9"/>
            <color indexed="81"/>
            <rFont val="Tahoma"/>
            <family val="2"/>
          </rPr>
          <t xml:space="preserve">
Which entity is monitoring compliance with GEA? 
0= Unknown
1= Ministry level Chief Information Officer (CIO)
2= Government CIO
3= Other</t>
        </r>
      </text>
    </comment>
    <comment ref="AZ13" authorId="0" shapeId="0" xr:uid="{E8D421C6-29B7-418C-9256-FECC50602AE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entities actively using the GEA framework?
0= No / Unknown
1= Yes
</t>
        </r>
        <r>
          <rPr>
            <b/>
            <sz val="9"/>
            <color indexed="81"/>
            <rFont val="Tahoma"/>
            <family val="2"/>
          </rPr>
          <t>2022 version:</t>
        </r>
        <r>
          <rPr>
            <sz val="9"/>
            <color indexed="81"/>
            <rFont val="Tahoma"/>
            <family val="2"/>
          </rPr>
          <t xml:space="preserve">
Monitoring &amp; publishing of GEA usage, compliance, benefits, etc.?
0= No
1= Yes (internal, not published)
2= Yes (published)</t>
        </r>
      </text>
    </comment>
    <comment ref="AZ14" authorId="0" shapeId="0" xr:uid="{F9C1D433-CD88-4FA5-ACA1-9A50FEAC9787}">
      <text>
        <r>
          <rPr>
            <b/>
            <sz val="9"/>
            <color indexed="81"/>
            <rFont val="Tahoma"/>
            <family val="2"/>
          </rPr>
          <t>Cem Dener:</t>
        </r>
        <r>
          <rPr>
            <sz val="9"/>
            <color indexed="81"/>
            <rFont val="Tahoma"/>
            <family val="2"/>
          </rPr>
          <t xml:space="preserve">
Is there a government interoperability framework? 
0= No
1= In draft / Planned
2= Yes</t>
        </r>
      </text>
    </comment>
    <comment ref="AZ15" authorId="0" shapeId="0" xr:uid="{36F80486-3A1F-437A-ACFF-80C9D5AF53F4}">
      <text>
        <r>
          <rPr>
            <b/>
            <sz val="9"/>
            <color indexed="81"/>
            <rFont val="Tahoma"/>
            <family val="2"/>
          </rPr>
          <t>Cem Dener:</t>
        </r>
        <r>
          <rPr>
            <sz val="9"/>
            <color indexed="81"/>
            <rFont val="Tahoma"/>
            <family val="2"/>
          </rPr>
          <t xml:space="preserve">
GIF operational status 
0= Unknown
1= Partially used
2= Extensively used</t>
        </r>
      </text>
    </comment>
    <comment ref="AZ16" authorId="0" shapeId="0" xr:uid="{1EC6DDF6-56CF-4354-84E0-DF171681E511}">
      <text>
        <r>
          <rPr>
            <b/>
            <sz val="9"/>
            <color indexed="81"/>
            <rFont val="Tahoma"/>
            <family val="2"/>
          </rPr>
          <t>Cem Dener:</t>
        </r>
        <r>
          <rPr>
            <sz val="9"/>
            <color indexed="81"/>
            <rFont val="Tahoma"/>
            <family val="2"/>
          </rPr>
          <t xml:space="preserve">
Scope &gt; Is there a shared GIF?
0= Unknown
1= Fragmented (Separate Central/Local)
2= Shared Central+Local (WoG)</t>
        </r>
      </text>
    </comment>
    <comment ref="AZ17" authorId="0" shapeId="0" xr:uid="{037509CB-42E2-4A6E-9532-12711FF3DAC6}">
      <text>
        <r>
          <rPr>
            <b/>
            <sz val="9"/>
            <color indexed="81"/>
            <rFont val="Tahoma"/>
            <family val="2"/>
          </rPr>
          <t>Cem Dener:</t>
        </r>
        <r>
          <rPr>
            <sz val="9"/>
            <color indexed="81"/>
            <rFont val="Tahoma"/>
            <family val="2"/>
          </rPr>
          <t xml:space="preserve">
Is there a data quality framework? 
0= No
1= Yes</t>
        </r>
      </text>
    </comment>
    <comment ref="AZ18" authorId="0" shapeId="0" xr:uid="{6712B775-9B15-43B6-96A0-3A2A47E3184B}">
      <text>
        <r>
          <rPr>
            <b/>
            <sz val="9"/>
            <color indexed="81"/>
            <rFont val="Tahoma"/>
            <family val="2"/>
          </rPr>
          <t>Cem Dener:</t>
        </r>
        <r>
          <rPr>
            <sz val="9"/>
            <color indexed="81"/>
            <rFont val="Tahoma"/>
            <family val="2"/>
          </rPr>
          <t xml:space="preserve">
Is there a system to monitor the 'uptime' of government information systems? 
0= No
1= Yes</t>
        </r>
      </text>
    </comment>
    <comment ref="AZ19" authorId="0" shapeId="0" xr:uid="{E448D699-22FB-48EE-BB91-A9BB00513131}">
      <text>
        <r>
          <rPr>
            <b/>
            <sz val="9"/>
            <color indexed="81"/>
            <rFont val="Tahoma"/>
            <family val="2"/>
          </rPr>
          <t>Cem Dener:</t>
        </r>
        <r>
          <rPr>
            <sz val="9"/>
            <color indexed="81"/>
            <rFont val="Tahoma"/>
            <family val="2"/>
          </rPr>
          <t xml:space="preserve">
Is there guidance for replacing legacy government information systems?
0= No
1= Yes</t>
        </r>
      </text>
    </comment>
    <comment ref="AZ20" authorId="0" shapeId="0" xr:uid="{52B9483F-46A0-479C-A6AB-06E37F36B9D4}">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agencies adhering to the GIF to ensure seamless data sharing?
0= No / Unknown
1= Yes
</t>
        </r>
        <r>
          <rPr>
            <b/>
            <sz val="9"/>
            <color indexed="81"/>
            <rFont val="Tahoma"/>
            <family val="2"/>
          </rPr>
          <t>2022 version:</t>
        </r>
        <r>
          <rPr>
            <sz val="9"/>
            <color indexed="81"/>
            <rFont val="Tahoma"/>
            <family val="2"/>
          </rPr>
          <t xml:space="preserve">
Monitoring &amp; publishing of GIF usage, compliance, benefits? 
0= No
1= Yes (internal, not published)
2= Yes (published)</t>
        </r>
      </text>
    </comment>
    <comment ref="AZ21" authorId="0" shapeId="0" xr:uid="{900A7BDD-0A21-4B61-BE39-987E2592B204}">
      <text>
        <r>
          <rPr>
            <b/>
            <sz val="9"/>
            <color indexed="81"/>
            <rFont val="Tahoma"/>
            <family val="2"/>
          </rPr>
          <t>Cem Dener:</t>
        </r>
        <r>
          <rPr>
            <sz val="9"/>
            <color indexed="81"/>
            <rFont val="Tahoma"/>
            <family val="2"/>
          </rPr>
          <t xml:space="preserve">
Is there a government service bus platform? 
0= No
1= In draft / Planned
2= Yes (platform in use)</t>
        </r>
      </text>
    </comment>
    <comment ref="AZ22" authorId="0" shapeId="0" xr:uid="{9EADA3D6-3E8E-48DC-ADAB-61AF0AE49554}">
      <text>
        <r>
          <rPr>
            <b/>
            <sz val="9"/>
            <color indexed="81"/>
            <rFont val="Tahoma"/>
            <family val="2"/>
          </rPr>
          <t>Cem Dener:</t>
        </r>
        <r>
          <rPr>
            <sz val="9"/>
            <color indexed="81"/>
            <rFont val="Tahoma"/>
            <family val="2"/>
          </rPr>
          <t xml:space="preserve">
GSB operational status 
0= Unknown
1= Partially used
2= Extensively used</t>
        </r>
      </text>
    </comment>
    <comment ref="AZ23" authorId="0" shapeId="0" xr:uid="{CB5D21A5-BD8F-4378-A293-A42BB3DF2515}">
      <text>
        <r>
          <rPr>
            <b/>
            <sz val="9"/>
            <color indexed="81"/>
            <rFont val="Tahoma"/>
            <family val="2"/>
          </rPr>
          <t>Cem Dener:</t>
        </r>
        <r>
          <rPr>
            <sz val="9"/>
            <color indexed="81"/>
            <rFont val="Tahoma"/>
            <family val="2"/>
          </rPr>
          <t xml:space="preserve">
Scope &gt; Is there a shared GSB platform? 
0= Unknown
1= Fragmented (Separate Central/Local)
2= Shared Central+Local (WoG)</t>
        </r>
      </text>
    </comment>
    <comment ref="AZ24" authorId="0" shapeId="0" xr:uid="{F059BC9C-1333-4BE6-9FC4-233B38C55F8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systems / online services connected through the GSB?
0= No / Uknown
1= Yes
</t>
        </r>
        <r>
          <rPr>
            <b/>
            <sz val="9"/>
            <color indexed="81"/>
            <rFont val="Tahoma"/>
            <family val="2"/>
          </rPr>
          <t>2022 version:</t>
        </r>
        <r>
          <rPr>
            <sz val="9"/>
            <color indexed="81"/>
            <rFont val="Tahoma"/>
            <family val="2"/>
          </rPr>
          <t xml:space="preserve">
Monitoring &amp; publishing of GSB usage, security, savings? 
0= No
1= Yes (internal, not published)
2= Yes (published)</t>
        </r>
      </text>
    </comment>
    <comment ref="AZ25" authorId="0" shapeId="0" xr:uid="{C4406DF9-C6D8-4A79-8F19-CE37E5F1630E}">
      <text>
        <r>
          <rPr>
            <b/>
            <sz val="9"/>
            <color indexed="81"/>
            <rFont val="Tahoma"/>
            <family val="2"/>
          </rPr>
          <t>Cem Dener:</t>
        </r>
        <r>
          <rPr>
            <sz val="9"/>
            <color indexed="81"/>
            <rFont val="Tahoma"/>
            <family val="2"/>
          </rPr>
          <t xml:space="preserve">
Is there an operational FMIS in place to support core PFM functions? 
0= No/Unknown
1= Implementation in progress
2= Yes (in use)</t>
        </r>
      </text>
    </comment>
    <comment ref="AZ26" authorId="0" shapeId="0" xr:uid="{FB49DC92-937D-4777-A820-15A19D44BE7D}">
      <text>
        <r>
          <rPr>
            <b/>
            <sz val="9"/>
            <color indexed="81"/>
            <rFont val="Tahoma"/>
            <family val="2"/>
          </rPr>
          <t>Cem Dener:</t>
        </r>
        <r>
          <rPr>
            <sz val="9"/>
            <color indexed="81"/>
            <rFont val="Tahoma"/>
            <family val="2"/>
          </rPr>
          <t xml:space="preserve">
FMIS functional capabilities 
0= Unknown
1= Treasury (execution)
2= T + Budget (preparation)
3= T + B + Other</t>
        </r>
      </text>
    </comment>
    <comment ref="AZ27" authorId="0" shapeId="0" xr:uid="{E6ADCF5E-3464-4472-AE00-8607851952D8}">
      <text>
        <r>
          <rPr>
            <b/>
            <sz val="9"/>
            <color indexed="81"/>
            <rFont val="Tahoma"/>
            <family val="2"/>
          </rPr>
          <t>Cem Dener:</t>
        </r>
        <r>
          <rPr>
            <sz val="9"/>
            <color indexed="81"/>
            <rFont val="Tahoma"/>
            <family val="2"/>
          </rPr>
          <t xml:space="preserve">
Scope of FMIS (coverage of budgets) 
0= Unknown
1= Central gov
2= Central + Local gov</t>
        </r>
      </text>
    </comment>
    <comment ref="AZ28" authorId="0" shapeId="0" xr:uid="{DD21DE12-9148-4D5A-B415-4AE391322C41}">
      <text>
        <r>
          <rPr>
            <b/>
            <sz val="9"/>
            <color indexed="81"/>
            <rFont val="Tahoma"/>
            <family val="2"/>
          </rPr>
          <t>Cem Dener:</t>
        </r>
        <r>
          <rPr>
            <sz val="9"/>
            <color indexed="81"/>
            <rFont val="Tahoma"/>
            <family val="2"/>
          </rPr>
          <t xml:space="preserve">
Type of FMIS software
0= Unknown
1= Custom Software
2= Commercial/COTS Software
3= Hybrid (Custom + COTS)</t>
        </r>
      </text>
    </comment>
    <comment ref="AZ29" authorId="0" shapeId="0" xr:uid="{E2B1ECF6-E027-4C25-8BAE-AE8DA66C2320}">
      <text>
        <r>
          <rPr>
            <b/>
            <sz val="9"/>
            <color indexed="81"/>
            <rFont val="Tahoma"/>
            <family val="2"/>
          </rPr>
          <t>Cem Dener:</t>
        </r>
        <r>
          <rPr>
            <sz val="9"/>
            <color indexed="81"/>
            <rFont val="Tahoma"/>
            <family val="2"/>
          </rPr>
          <t xml:space="preserve">
Is there a unified budget classification/chart of accounts? 
0= No
1= Yes (Central government only) 
2= Yes (Both central and sub-national government)</t>
        </r>
      </text>
    </comment>
    <comment ref="AZ30" authorId="0" shapeId="0" xr:uid="{1C4A4183-FCED-495A-8B56-82F84BA3A459}">
      <text>
        <r>
          <rPr>
            <b/>
            <sz val="9"/>
            <color indexed="81"/>
            <rFont val="Tahoma"/>
            <family val="2"/>
          </rPr>
          <t>Cem Dener:</t>
        </r>
        <r>
          <rPr>
            <sz val="9"/>
            <color indexed="81"/>
            <rFont val="Tahoma"/>
            <family val="2"/>
          </rPr>
          <t xml:space="preserve">
Does FMIS capture expenses linked to the SDGs and other strategic goals?
0= No
1= Partially 
2= Extensively</t>
        </r>
      </text>
    </comment>
    <comment ref="AZ31" authorId="0" shapeId="0" xr:uid="{6AFCF6C7-E21E-435E-91F8-0B4C9F7A51EC}">
      <text>
        <r>
          <rPr>
            <b/>
            <sz val="9"/>
            <color indexed="81"/>
            <rFont val="Tahoma"/>
            <family val="2"/>
          </rPr>
          <t>Cem Dener:</t>
        </r>
        <r>
          <rPr>
            <sz val="9"/>
            <color indexed="81"/>
            <rFont val="Tahoma"/>
            <family val="2"/>
          </rPr>
          <t xml:space="preserve">
Does FMIS capture non-financial data (KPIs) on programs/projects? 
0= No 
1= Partially (Some of the KPIs for selected programs) 
2= Extensively (KPIs captured for most of the programs)</t>
        </r>
      </text>
    </comment>
    <comment ref="AZ32" authorId="0" shapeId="0" xr:uid="{3578F1F5-D9BB-46D0-8CFB-821C639B3CF2}">
      <text>
        <r>
          <rPr>
            <b/>
            <sz val="9"/>
            <color indexed="81"/>
            <rFont val="Tahoma"/>
            <family val="2"/>
          </rPr>
          <t>Cem Dener:</t>
        </r>
        <r>
          <rPr>
            <sz val="9"/>
            <color indexed="81"/>
            <rFont val="Tahoma"/>
            <family val="2"/>
          </rPr>
          <t xml:space="preserve">
Does FMIS exchange data with other systems? 
0= No
1= Yes (via separate interfaces)
2= Yes (via Government Service Bus)</t>
        </r>
      </text>
    </comment>
    <comment ref="AZ33" authorId="0" shapeId="0" xr:uid="{02A56D41-5C38-4582-81BE-F9AF4C3F2F21}">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PFM functions being effectively supported through FMIS?
0= No / Unknown
1= Yes
</t>
        </r>
        <r>
          <rPr>
            <b/>
            <sz val="9"/>
            <color indexed="81"/>
            <rFont val="Tahoma"/>
            <family val="2"/>
          </rPr>
          <t>2022 version:</t>
        </r>
        <r>
          <rPr>
            <sz val="9"/>
            <color indexed="81"/>
            <rFont val="Tahoma"/>
            <family val="2"/>
          </rPr>
          <t xml:space="preserve">
Governance of FMIS operations (compliance, security, audit trails, etc.)?
0= No
1= Yes (internal, not published)
2= Yes (published)</t>
        </r>
      </text>
    </comment>
    <comment ref="AZ34" authorId="0" shapeId="0" xr:uid="{7FD949E1-9D4E-4E99-9640-5E7225BF07CE}">
      <text>
        <r>
          <rPr>
            <b/>
            <sz val="9"/>
            <color indexed="81"/>
            <rFont val="Tahoma"/>
            <family val="2"/>
          </rPr>
          <t>Cem Dener:</t>
        </r>
        <r>
          <rPr>
            <sz val="9"/>
            <color indexed="81"/>
            <rFont val="Tahoma"/>
            <family val="2"/>
          </rPr>
          <t xml:space="preserve">
Is there a TSA supported by FMIS to automate payments and bank reconciliation?
0= No
1= Implementation in progress
2= Yes (in use)</t>
        </r>
      </text>
    </comment>
    <comment ref="AZ35" authorId="0" shapeId="0" xr:uid="{C5F29514-B2FE-416A-AE49-3C7AA15D4865}">
      <text>
        <r>
          <rPr>
            <b/>
            <sz val="9"/>
            <color indexed="81"/>
            <rFont val="Tahoma"/>
            <family val="2"/>
          </rPr>
          <t>Cem Dener:</t>
        </r>
        <r>
          <rPr>
            <sz val="9"/>
            <color indexed="81"/>
            <rFont val="Tahoma"/>
            <family val="2"/>
          </rPr>
          <t xml:space="preserve">
Scope of TSA operations 
0= Unknown
1= Partially used by the MDAs
2= Extensively used by all MDAs</t>
        </r>
      </text>
    </comment>
    <comment ref="AZ36" authorId="0" shapeId="0" xr:uid="{F41EABD5-603E-4284-A025-C91834CEA7A7}">
      <text>
        <r>
          <rPr>
            <b/>
            <sz val="9"/>
            <color indexed="81"/>
            <rFont val="Tahoma"/>
            <family val="2"/>
          </rPr>
          <t>Cem Dener:</t>
        </r>
        <r>
          <rPr>
            <sz val="9"/>
            <color indexed="81"/>
            <rFont val="Tahoma"/>
            <family val="2"/>
          </rPr>
          <t xml:space="preserve">
Type of electronic payment systems in place 
0= Unknown
1= RTGS (Real-Time Gross Settlement)
2= FPS or ACH (Fast Payment System or Automated Clearinghouse System)
3= Both RTGS &amp; FPS/ACH</t>
        </r>
      </text>
    </comment>
    <comment ref="AZ37" authorId="0" shapeId="0" xr:uid="{9865A523-9EC5-46BA-9959-662A2800B936}">
      <text>
        <r>
          <rPr>
            <b/>
            <sz val="9"/>
            <color indexed="81"/>
            <rFont val="Tahoma"/>
            <family val="2"/>
          </rPr>
          <t>Cem Dener:</t>
        </r>
        <r>
          <rPr>
            <sz val="9"/>
            <color indexed="81"/>
            <rFont val="Tahoma"/>
            <family val="2"/>
          </rPr>
          <t xml:space="preserve">
Is there a TSA interface linking FMIS with the Central Bank systems? 
0= No
1= Implementation in progress
2= Yes (in use)</t>
        </r>
      </text>
    </comment>
    <comment ref="AZ38" authorId="0" shapeId="0" xr:uid="{9648FFF7-E0B2-403A-8275-B2096E6CF94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TSA operations being effectively supported through FMIS?
0= No / Unknown
1= Yes
</t>
        </r>
        <r>
          <rPr>
            <b/>
            <sz val="9"/>
            <color indexed="81"/>
            <rFont val="Tahoma"/>
            <family val="2"/>
          </rPr>
          <t>2022 version:</t>
        </r>
        <r>
          <rPr>
            <sz val="9"/>
            <color indexed="81"/>
            <rFont val="Tahoma"/>
            <family val="2"/>
          </rPr>
          <t xml:space="preserve">
Governance of TSA operations (compliance, security, audit trails, etc.)? 
0= No
1= Yes (internal, not published)
2= Yes (published)</t>
        </r>
      </text>
    </comment>
    <comment ref="AZ39" authorId="0" shapeId="0" xr:uid="{EB0DBB11-021C-44AE-B4A4-3FB365ED110C}">
      <text>
        <r>
          <rPr>
            <b/>
            <sz val="9"/>
            <color indexed="81"/>
            <rFont val="Tahoma"/>
            <family val="2"/>
          </rPr>
          <t>Cem Dener:</t>
        </r>
        <r>
          <rPr>
            <sz val="9"/>
            <color indexed="81"/>
            <rFont val="Tahoma"/>
            <family val="2"/>
          </rPr>
          <t xml:space="preserve">
Is there a Tax Management Information System in place?
0= No
1= Implementation in progress
2= Yes (in use)</t>
        </r>
      </text>
    </comment>
    <comment ref="B40" authorId="0" shapeId="0" xr:uid="{6A471F4C-F963-4C14-B3F5-D2CDEACB38C1}">
      <text>
        <r>
          <rPr>
            <b/>
            <sz val="9"/>
            <color indexed="81"/>
            <rFont val="Tahoma"/>
            <family val="2"/>
          </rPr>
          <t>Cem Dener:</t>
        </r>
        <r>
          <rPr>
            <sz val="9"/>
            <color indexed="81"/>
            <rFont val="Tahoma"/>
            <family val="2"/>
          </rPr>
          <t xml:space="preserve">
ZAR</t>
        </r>
      </text>
    </comment>
    <comment ref="AZ40" authorId="0" shapeId="0" xr:uid="{4BA214C4-E4CA-40C5-B8F8-D6752020EDF7}">
      <text>
        <r>
          <rPr>
            <b/>
            <sz val="9"/>
            <color indexed="81"/>
            <rFont val="Tahoma"/>
            <family val="2"/>
          </rPr>
          <t>Cem Dener:</t>
        </r>
        <r>
          <rPr>
            <sz val="9"/>
            <color indexed="81"/>
            <rFont val="Tahoma"/>
            <family val="2"/>
          </rPr>
          <t xml:space="preserve">
Type of TMIS software 
0= Unknown
1= Custom Software
2= Commercial/COTS Software
3= Hybrid (Custom + COTS)</t>
        </r>
      </text>
    </comment>
    <comment ref="AZ41" authorId="0" shapeId="0" xr:uid="{45BE32FC-7239-4CDD-83B0-974F2B52E8FB}">
      <text>
        <r>
          <rPr>
            <b/>
            <sz val="9"/>
            <color indexed="81"/>
            <rFont val="Tahoma"/>
            <family val="2"/>
          </rPr>
          <t>Cem Dener:</t>
        </r>
        <r>
          <rPr>
            <sz val="9"/>
            <color indexed="81"/>
            <rFont val="Tahoma"/>
            <family val="2"/>
          </rPr>
          <t xml:space="preserve">
Does TMIS exchange data with other systems? 
0= No
1= Yes (via separate interfaces)
2= Yes (via Government Service Bus)</t>
        </r>
      </text>
    </comment>
    <comment ref="AZ42" authorId="0" shapeId="0" xr:uid="{D43A0B60-7C30-4ADC-B030-266FE51F7446}">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tax administration operations being effectively supported through TMIS?
0= No / Unknown
1= Yes
</t>
        </r>
        <r>
          <rPr>
            <b/>
            <sz val="9"/>
            <color indexed="81"/>
            <rFont val="Tahoma"/>
            <family val="2"/>
          </rPr>
          <t>2022 version:</t>
        </r>
        <r>
          <rPr>
            <sz val="9"/>
            <color indexed="81"/>
            <rFont val="Tahoma"/>
            <family val="2"/>
          </rPr>
          <t xml:space="preserve">
Governance of TMIS operations (compliance, security, audit trails, etc.)?
0= No
1= Yes (internal, not published)
2= Yes (published)</t>
        </r>
      </text>
    </comment>
    <comment ref="AZ43" authorId="0" shapeId="0" xr:uid="{3E4EEC7C-C0CE-4927-AE7A-65C5F6F56275}">
      <text>
        <r>
          <rPr>
            <b/>
            <sz val="9"/>
            <color indexed="81"/>
            <rFont val="Tahoma"/>
            <family val="2"/>
          </rPr>
          <t>Cem Dener:</t>
        </r>
        <r>
          <rPr>
            <sz val="9"/>
            <color indexed="81"/>
            <rFont val="Tahoma"/>
            <family val="2"/>
          </rPr>
          <t xml:space="preserve">
Is there a Customs Management Information System in place?
0= No
1= Implementation in progress
2= Yes (in use)</t>
        </r>
      </text>
    </comment>
    <comment ref="AZ44" authorId="0" shapeId="0" xr:uid="{2566B6E8-28E8-4B5A-9E92-8165815BCFAE}">
      <text>
        <r>
          <rPr>
            <b/>
            <sz val="9"/>
            <color indexed="81"/>
            <rFont val="Tahoma"/>
            <family val="2"/>
          </rPr>
          <t>Cem Dener:</t>
        </r>
        <r>
          <rPr>
            <sz val="9"/>
            <color indexed="81"/>
            <rFont val="Tahoma"/>
            <family val="2"/>
          </rPr>
          <t xml:space="preserve">
Type of CMIS software 
0= Unknown
1= Custom Software
2= Commercial/COTS Software
3= Hybrid (Custom + COTS)</t>
        </r>
      </text>
    </comment>
    <comment ref="AZ45" authorId="0" shapeId="0" xr:uid="{B2C74C97-C549-4C3B-98B5-265B53E04F00}">
      <text>
        <r>
          <rPr>
            <b/>
            <sz val="9"/>
            <color indexed="81"/>
            <rFont val="Tahoma"/>
            <family val="2"/>
          </rPr>
          <t>Cem Dener:</t>
        </r>
        <r>
          <rPr>
            <sz val="9"/>
            <color indexed="81"/>
            <rFont val="Tahoma"/>
            <family val="2"/>
          </rPr>
          <t xml:space="preserve">
Does CMIS exchange data with other systems? 
0= No
1= Yes (via separate interfaces)
2= Yes (via Government Service Bus)</t>
        </r>
      </text>
    </comment>
    <comment ref="AZ46" authorId="0" shapeId="0" xr:uid="{E53A7BDA-9EBC-46DA-9C18-34F33637804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customs operations effectively supported through CMIS?
0= No / Unknown
1= Yes
</t>
        </r>
        <r>
          <rPr>
            <b/>
            <sz val="9"/>
            <color indexed="81"/>
            <rFont val="Tahoma"/>
            <family val="2"/>
          </rPr>
          <t>2022 version:</t>
        </r>
        <r>
          <rPr>
            <sz val="9"/>
            <color indexed="81"/>
            <rFont val="Tahoma"/>
            <family val="2"/>
          </rPr>
          <t xml:space="preserve">
Governance of CMIS operations (compliance, security, audit trails, etc.)?
0= No
1= Yes (internal, not published)
2= Yes (published)</t>
        </r>
      </text>
    </comment>
    <comment ref="AZ47" authorId="0" shapeId="0" xr:uid="{5167182A-89DF-4CEE-8C4B-AF2951FDDF41}">
      <text>
        <r>
          <rPr>
            <b/>
            <sz val="9"/>
            <color indexed="81"/>
            <rFont val="Tahoma"/>
            <family val="2"/>
          </rPr>
          <t>Cem Dener:</t>
        </r>
        <r>
          <rPr>
            <sz val="9"/>
            <color indexed="81"/>
            <rFont val="Tahoma"/>
            <family val="2"/>
          </rPr>
          <t xml:space="preserve">
Is there a Human Resources Management Information System with self-service portal? 
0= No
1= Implementation in progress
2= Yes (in use)</t>
        </r>
      </text>
    </comment>
    <comment ref="AZ48" authorId="0" shapeId="0" xr:uid="{6B2DAE7C-D229-4F1E-9C5F-0B7C011F3A8C}">
      <text>
        <r>
          <rPr>
            <b/>
            <sz val="9"/>
            <color indexed="81"/>
            <rFont val="Tahoma"/>
            <family val="2"/>
          </rPr>
          <t>Cem Dener:</t>
        </r>
        <r>
          <rPr>
            <sz val="9"/>
            <color indexed="81"/>
            <rFont val="Tahoma"/>
            <family val="2"/>
          </rPr>
          <t xml:space="preserve">
Type of HRMIS software
0= Unknown
1= Custom Software
2= Commercial/COTS Software
3= Hybrid (Custom + COTS)</t>
        </r>
      </text>
    </comment>
    <comment ref="AZ49" authorId="0" shapeId="0" xr:uid="{0248961C-A5D3-4B1C-B1A7-0EDB1F9EFD88}">
      <text>
        <r>
          <rPr>
            <b/>
            <sz val="9"/>
            <color indexed="81"/>
            <rFont val="Tahoma"/>
            <family val="2"/>
          </rPr>
          <t>Cem Dener:</t>
        </r>
        <r>
          <rPr>
            <sz val="9"/>
            <color indexed="81"/>
            <rFont val="Tahoma"/>
            <family val="2"/>
          </rPr>
          <t xml:space="preserve">
HRMIS topology 
0= Unknown
1= Disconnected
2= Distributed
3= Connected
4= Shared</t>
        </r>
      </text>
    </comment>
    <comment ref="AZ50" authorId="0" shapeId="0" xr:uid="{7DBB54F1-FFFC-42FB-8FDB-41D7843AC7BB}">
      <text>
        <r>
          <rPr>
            <b/>
            <sz val="9"/>
            <color indexed="81"/>
            <rFont val="Tahoma"/>
            <family val="2"/>
          </rPr>
          <t>Cem Dener:</t>
        </r>
        <r>
          <rPr>
            <sz val="9"/>
            <color indexed="81"/>
            <rFont val="Tahoma"/>
            <family val="2"/>
          </rPr>
          <t xml:space="preserve">
Is there a HRMIS self-service portal for employees and managers? 
0= No 
1= Yes (but there are still manual processes/paperwork) 
2= Yes (most of the services are online/digitized)</t>
        </r>
      </text>
    </comment>
    <comment ref="AZ51" authorId="0" shapeId="0" xr:uid="{7D8A91B1-5E55-4063-9FC5-8345C2C7DF70}">
      <text>
        <r>
          <rPr>
            <b/>
            <sz val="9"/>
            <color indexed="81"/>
            <rFont val="Tahoma"/>
            <family val="2"/>
          </rPr>
          <t>Cem Dener:</t>
        </r>
        <r>
          <rPr>
            <sz val="9"/>
            <color indexed="81"/>
            <rFont val="Tahoma"/>
            <family val="2"/>
          </rPr>
          <t xml:space="preserve">
Does HRMIS exchange data with other systems? 
0= No
1= Yes (via separate interfaces)
2= Yes (via Government Service Bus)</t>
        </r>
      </text>
    </comment>
    <comment ref="AZ52" authorId="0" shapeId="0" xr:uid="{B2B069B4-2D0E-4255-BE78-4D193BCC4738}">
      <text>
        <r>
          <rPr>
            <b/>
            <sz val="9"/>
            <color indexed="81"/>
            <rFont val="Tahoma"/>
            <family val="2"/>
          </rPr>
          <t>Cem Dener:</t>
        </r>
        <r>
          <rPr>
            <sz val="9"/>
            <color indexed="81"/>
            <rFont val="Tahoma"/>
            <family val="2"/>
          </rPr>
          <t xml:space="preserve">
Does HRMIS use national ID as primary or secondary identifier? 
0= No
1= Yes</t>
        </r>
      </text>
    </comment>
    <comment ref="AZ53" authorId="0" shapeId="0" xr:uid="{F400C8AD-1D9A-4A63-931B-1118D293DCB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human resource management functions being effectively supported through HRMIS?
0= No
1= Yes
</t>
        </r>
        <r>
          <rPr>
            <b/>
            <sz val="9"/>
            <color indexed="81"/>
            <rFont val="Tahoma"/>
            <family val="2"/>
          </rPr>
          <t>2022 version:</t>
        </r>
        <r>
          <rPr>
            <sz val="9"/>
            <color indexed="81"/>
            <rFont val="Tahoma"/>
            <family val="2"/>
          </rPr>
          <t xml:space="preserve">
Governance of HRMIS operations (registers, security, audit trails, etc.)? 
0= No
1= Yes (internal, not published)
2= Yes (published)</t>
        </r>
      </text>
    </comment>
    <comment ref="AZ54" authorId="0" shapeId="0" xr:uid="{8F048A8C-9BD3-4C7C-9819-053ABEF63D30}">
      <text>
        <r>
          <rPr>
            <b/>
            <sz val="9"/>
            <color indexed="81"/>
            <rFont val="Tahoma"/>
            <family val="2"/>
          </rPr>
          <t>Cem Dener:</t>
        </r>
        <r>
          <rPr>
            <sz val="9"/>
            <color indexed="81"/>
            <rFont val="Tahoma"/>
            <family val="2"/>
          </rPr>
          <t xml:space="preserve">
Is there a Payroll System (MIS) linked with HRMIS? 
0= No
1= Implementation in progress
2= Yes (in use)</t>
        </r>
      </text>
    </comment>
    <comment ref="AZ55" authorId="0" shapeId="0" xr:uid="{B8369999-C641-40DA-9BC4-D84F1133F034}">
      <text>
        <r>
          <rPr>
            <b/>
            <sz val="9"/>
            <color indexed="81"/>
            <rFont val="Tahoma"/>
            <family val="2"/>
          </rPr>
          <t>Cem Dener:</t>
        </r>
        <r>
          <rPr>
            <sz val="9"/>
            <color indexed="81"/>
            <rFont val="Tahoma"/>
            <family val="2"/>
          </rPr>
          <t xml:space="preserve">
Type of Payroll System software 
0= Unknown
1= Custom Software
2= Commercial/COTS Software
3= Hybrid (Custom + COTS)
</t>
        </r>
      </text>
    </comment>
    <comment ref="AZ56" authorId="0" shapeId="0" xr:uid="{D13262E3-3D58-4693-82F3-C9A73B2AD2FE}">
      <text>
        <r>
          <rPr>
            <b/>
            <sz val="9"/>
            <color indexed="81"/>
            <rFont val="Tahoma"/>
            <family val="2"/>
          </rPr>
          <t>Cem Dener:</t>
        </r>
        <r>
          <rPr>
            <sz val="9"/>
            <color indexed="81"/>
            <rFont val="Tahoma"/>
            <family val="2"/>
          </rPr>
          <t xml:space="preserve">
Payroll System topology 
0= Unknown
1= Disconnected
2= Distributed
3= Connected
4= Shared</t>
        </r>
      </text>
    </comment>
    <comment ref="AZ57" authorId="0" shapeId="0" xr:uid="{B85E7790-3120-4467-BD73-F38F88002337}">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payroll calculations and payments being effectively supported through Payroll System?
0= No / Unknown
1= Yes
</t>
        </r>
        <r>
          <rPr>
            <b/>
            <sz val="9"/>
            <color indexed="81"/>
            <rFont val="Tahoma"/>
            <family val="2"/>
          </rPr>
          <t>2022 version:</t>
        </r>
        <r>
          <rPr>
            <sz val="9"/>
            <color indexed="81"/>
            <rFont val="Tahoma"/>
            <family val="2"/>
          </rPr>
          <t xml:space="preserve">
Governance of Payroll System operations (registers, security, audit trails, etc.)? 
0= No
1= Yes (internal, not published)
2= Yes (published)</t>
        </r>
      </text>
    </comment>
    <comment ref="AZ58" authorId="0" shapeId="0" xr:uid="{24D9ED2D-FFD9-4183-9467-D8E7C4153E38}">
      <text>
        <r>
          <rPr>
            <b/>
            <sz val="9"/>
            <color indexed="81"/>
            <rFont val="Tahoma"/>
            <family val="2"/>
          </rPr>
          <t>Cem Dener:</t>
        </r>
        <r>
          <rPr>
            <sz val="9"/>
            <color indexed="81"/>
            <rFont val="Tahoma"/>
            <family val="2"/>
          </rPr>
          <t xml:space="preserve">
Is there a Social Insurance system (non-health) providing pensions (including public sector) and other SI programs? 
0= No
1= Implementation in progress
2= Yes (in use)</t>
        </r>
      </text>
    </comment>
    <comment ref="AZ59" authorId="0" shapeId="0" xr:uid="{BDEF351E-251D-4D7D-82BA-E51D6B0C92BC}">
      <text>
        <r>
          <rPr>
            <b/>
            <sz val="9"/>
            <color indexed="81"/>
            <rFont val="Tahoma"/>
            <family val="2"/>
          </rPr>
          <t>Cem Dener:</t>
        </r>
        <r>
          <rPr>
            <sz val="9"/>
            <color indexed="81"/>
            <rFont val="Tahoma"/>
            <family val="2"/>
          </rPr>
          <t xml:space="preserve">
Status of public sector SI / Pension MIS platform 
0= Unknown
1= Separate SI / Pension MIS for public employees
2= Primary pension MIS is used for public employees as well</t>
        </r>
      </text>
    </comment>
    <comment ref="AZ60" authorId="0" shapeId="0" xr:uid="{26A44255-B216-4E3B-9BB3-EFE8676C14A0}">
      <text>
        <r>
          <rPr>
            <b/>
            <sz val="9"/>
            <color indexed="81"/>
            <rFont val="Tahoma"/>
            <family val="2"/>
          </rPr>
          <t>Cem Dener:</t>
        </r>
        <r>
          <rPr>
            <sz val="9"/>
            <color indexed="81"/>
            <rFont val="Tahoma"/>
            <family val="2"/>
          </rPr>
          <t xml:space="preserve">
Type of primary SI / Pension MIS platform 
0= Unknown
1= Custom Software
2= Commercial/COTS Software
3= Hybrid (Custom + COTS)</t>
        </r>
      </text>
    </comment>
    <comment ref="AZ61" authorId="0" shapeId="0" xr:uid="{36588913-A6C4-403B-9CB3-5AABF1DFDBE4}">
      <text>
        <r>
          <rPr>
            <b/>
            <sz val="9"/>
            <color indexed="81"/>
            <rFont val="Tahoma"/>
            <family val="2"/>
          </rPr>
          <t>Cem Dener:</t>
        </r>
        <r>
          <rPr>
            <sz val="9"/>
            <color indexed="81"/>
            <rFont val="Tahoma"/>
            <family val="2"/>
          </rPr>
          <t xml:space="preserve">
Is primary SI / Pension MIS exchanging data with other systems?
0= No
1= Yes (via separate interfaces)
2= Yes (via Government Service Bus)</t>
        </r>
      </text>
    </comment>
    <comment ref="AZ62" authorId="0" shapeId="0" xr:uid="{38F623FF-1A2E-4B88-AB05-743EC75161D4}">
      <text>
        <r>
          <rPr>
            <b/>
            <sz val="9"/>
            <color indexed="81"/>
            <rFont val="Tahoma"/>
            <family val="2"/>
          </rPr>
          <t>Cem Dener:</t>
        </r>
        <r>
          <rPr>
            <sz val="9"/>
            <color indexed="81"/>
            <rFont val="Tahoma"/>
            <family val="2"/>
          </rPr>
          <t xml:space="preserve">
Does the primary SI / Pension MIS use national ID as primary or secondary identifier? 
0= No
1= Yes</t>
        </r>
      </text>
    </comment>
    <comment ref="AZ63" authorId="0" shapeId="0" xr:uid="{3F2F488F-595D-40A9-9D83-B636456B6C9E}">
      <text>
        <r>
          <rPr>
            <b/>
            <sz val="9"/>
            <color indexed="81"/>
            <rFont val="Tahoma"/>
            <family val="2"/>
          </rPr>
          <t>Cem Dener:</t>
        </r>
        <r>
          <rPr>
            <sz val="9"/>
            <color indexed="81"/>
            <rFont val="Tahoma"/>
            <family val="2"/>
          </rPr>
          <t xml:space="preserve">
Are all SI / Pension beneficiary records fully digitized? 
0= No
1= Partially digitized
2= Fully digitized</t>
        </r>
      </text>
    </comment>
    <comment ref="AZ64" authorId="0" shapeId="0" xr:uid="{F359CF51-5DB0-436B-8EEF-D757B29114C3}">
      <text>
        <r>
          <rPr>
            <b/>
            <sz val="9"/>
            <color indexed="81"/>
            <rFont val="Tahoma"/>
            <family val="2"/>
          </rPr>
          <t>Cem Dener:</t>
        </r>
        <r>
          <rPr>
            <sz val="9"/>
            <color indexed="81"/>
            <rFont val="Tahoma"/>
            <family val="2"/>
          </rPr>
          <t xml:space="preserve">
Are all active insured public employee records fully digitized? 
0= No
1= Partially digitized
2= Fully digitized</t>
        </r>
      </text>
    </comment>
    <comment ref="AZ65" authorId="0" shapeId="0" xr:uid="{C3487084-1BDC-4969-9F34-55659513515B}">
      <text>
        <r>
          <rPr>
            <b/>
            <sz val="9"/>
            <color indexed="81"/>
            <rFont val="Tahoma"/>
            <family val="2"/>
          </rPr>
          <t>Cem Dener:</t>
        </r>
        <r>
          <rPr>
            <sz val="9"/>
            <color indexed="81"/>
            <rFont val="Tahoma"/>
            <family val="2"/>
          </rPr>
          <t xml:space="preserve">
Can a contribution report and payment be submitted online?
0= No
1= Yes</t>
        </r>
      </text>
    </comment>
    <comment ref="AZ66" authorId="0" shapeId="0" xr:uid="{81B002E6-A519-4AAF-A05F-65DFB8E0681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pension and social insurance functions being effectively supported via SI system?
0= No / Unknown
1= Yes
</t>
        </r>
        <r>
          <rPr>
            <b/>
            <sz val="9"/>
            <color indexed="81"/>
            <rFont val="Tahoma"/>
            <family val="2"/>
          </rPr>
          <t>2022 version:</t>
        </r>
        <r>
          <rPr>
            <sz val="9"/>
            <color indexed="81"/>
            <rFont val="Tahoma"/>
            <family val="2"/>
          </rPr>
          <t xml:space="preserve">
Governance of SI / Pension MIS operations (registers, security, audit trails, etc.)? 
0= No
1= Yes (internal, not published)
2= Yes (published)</t>
        </r>
      </text>
    </comment>
    <comment ref="AZ67" authorId="0" shapeId="0" xr:uid="{AF51756F-8530-45DD-948D-A34C76FDA8F5}">
      <text>
        <r>
          <rPr>
            <b/>
            <sz val="9"/>
            <color indexed="81"/>
            <rFont val="Tahoma"/>
            <family val="2"/>
          </rPr>
          <t>Cem Dener:</t>
        </r>
        <r>
          <rPr>
            <sz val="9"/>
            <color indexed="81"/>
            <rFont val="Tahoma"/>
            <family val="2"/>
          </rPr>
          <t xml:space="preserve">
Is there an e-Procurement portal? 
0= No
1= Implementation in progress
2= Yes (in use)</t>
        </r>
      </text>
    </comment>
    <comment ref="AZ68" authorId="0" shapeId="0" xr:uid="{59F48CDF-026E-4FE7-8685-13335DDFCA87}">
      <text>
        <r>
          <rPr>
            <b/>
            <sz val="9"/>
            <color indexed="81"/>
            <rFont val="Tahoma"/>
            <family val="2"/>
          </rPr>
          <t>Cem Dener:</t>
        </r>
        <r>
          <rPr>
            <sz val="9"/>
            <color indexed="81"/>
            <rFont val="Tahoma"/>
            <family val="2"/>
          </rPr>
          <t xml:space="preserve">
e-Procurement Portal capabilities:
0= Unknown
1= Tender notices + Contracts
2= Online Tendering + Contracts
3= OT + C + Interfaces with other systems</t>
        </r>
      </text>
    </comment>
    <comment ref="AZ69" authorId="0" shapeId="0" xr:uid="{A855E815-A945-42D4-B745-0244B2ED8EDD}">
      <text>
        <r>
          <rPr>
            <b/>
            <sz val="9"/>
            <color indexed="81"/>
            <rFont val="Tahoma"/>
            <family val="2"/>
          </rPr>
          <t>Cem Dener:</t>
        </r>
        <r>
          <rPr>
            <sz val="9"/>
            <color indexed="81"/>
            <rFont val="Tahoma"/>
            <family val="2"/>
          </rPr>
          <t xml:space="preserve">
e-Procurement data published in line with Open Contracting Data Standards (OCDS)? 
0= No
1= Yes</t>
        </r>
      </text>
    </comment>
    <comment ref="AZ70" authorId="0" shapeId="0" xr:uid="{0775A38C-15AF-446C-BC76-C2CB43BC9EC6}">
      <text>
        <r>
          <rPr>
            <b/>
            <sz val="9"/>
            <color indexed="81"/>
            <rFont val="Tahoma"/>
            <family val="2"/>
          </rPr>
          <t>Cem Dener:</t>
        </r>
        <r>
          <rPr>
            <sz val="9"/>
            <color indexed="81"/>
            <rFont val="Tahoma"/>
            <family val="2"/>
          </rPr>
          <t xml:space="preserve">
Does eProcurement Portal exchange data with other systems? 
0= No
1= Yes (via separate interfaces)
2= Yes (via Government Service Bus)</t>
        </r>
      </text>
    </comment>
    <comment ref="AZ71" authorId="0" shapeId="0" xr:uid="{0C6F99D4-BDDC-443B-8AB4-6854621D6D89}">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procurement processes being supported through e-Procurement portal?
0= No / Unknown
1= Yes
</t>
        </r>
        <r>
          <rPr>
            <b/>
            <sz val="9"/>
            <color indexed="81"/>
            <rFont val="Tahoma"/>
            <family val="2"/>
          </rPr>
          <t>2022 version:</t>
        </r>
        <r>
          <rPr>
            <sz val="9"/>
            <color indexed="81"/>
            <rFont val="Tahoma"/>
            <family val="2"/>
          </rPr>
          <t xml:space="preserve">
Governance of eProcurement operations (registers, security, audit trails, etc.)? 
0= No
1= Yes (internal, not published)
2= Yes (published)</t>
        </r>
      </text>
    </comment>
    <comment ref="AZ72" authorId="0" shapeId="0" xr:uid="{AD679FAB-B0FA-4391-8FA1-C362469AA2AB}">
      <text>
        <r>
          <rPr>
            <b/>
            <sz val="9"/>
            <color indexed="81"/>
            <rFont val="Tahoma"/>
            <family val="2"/>
          </rPr>
          <t>Cem Dener:</t>
        </r>
        <r>
          <rPr>
            <sz val="9"/>
            <color indexed="81"/>
            <rFont val="Tahoma"/>
            <family val="2"/>
          </rPr>
          <t xml:space="preserve">
Is there a Debt Management System (DMS) in place? (foreign and domestic debt) 
0= No
1= Implementation in progress
2= Yes (in use)</t>
        </r>
      </text>
    </comment>
    <comment ref="AZ73" authorId="0" shapeId="0" xr:uid="{DC49B83E-A41A-4AEF-9F26-13DABDCE8059}">
      <text>
        <r>
          <rPr>
            <b/>
            <sz val="9"/>
            <color indexed="81"/>
            <rFont val="Tahoma"/>
            <family val="2"/>
          </rPr>
          <t>Cem Dener:</t>
        </r>
        <r>
          <rPr>
            <sz val="9"/>
            <color indexed="81"/>
            <rFont val="Tahoma"/>
            <family val="2"/>
          </rPr>
          <t xml:space="preserve">
Type of DMS software 
0= Unknown
1= Custom Software
2= Commercial/COTS Software
3= Hybrid (Custom + COTS)</t>
        </r>
      </text>
    </comment>
    <comment ref="AZ74" authorId="0" shapeId="0" xr:uid="{5A751E31-EAE9-4104-B9D1-38CDBDF4176C}">
      <text>
        <r>
          <rPr>
            <b/>
            <sz val="9"/>
            <color indexed="81"/>
            <rFont val="Tahoma"/>
            <family val="2"/>
          </rPr>
          <t>Cem Dener:</t>
        </r>
        <r>
          <rPr>
            <sz val="9"/>
            <color indexed="81"/>
            <rFont val="Tahoma"/>
            <family val="2"/>
          </rPr>
          <t xml:space="preserve">
Are the debt management functions being effectively supported through DMS?
0= No / Unknown
1= Yes
</t>
        </r>
      </text>
    </comment>
    <comment ref="AZ75" authorId="0" shapeId="0" xr:uid="{8853721A-622E-4B27-BADD-E58EB11C90E3}">
      <text>
        <r>
          <rPr>
            <b/>
            <sz val="9"/>
            <color indexed="81"/>
            <rFont val="Tahoma"/>
            <family val="2"/>
          </rPr>
          <t>Cem Dener:</t>
        </r>
        <r>
          <rPr>
            <sz val="9"/>
            <color indexed="81"/>
            <rFont val="Tahoma"/>
            <family val="2"/>
          </rPr>
          <t xml:space="preserve">
Is there a Public Investment Management System (PIMS) in place? 
0= No
1= Implementation in progress
2= Yes (in use)</t>
        </r>
      </text>
    </comment>
    <comment ref="AZ76" authorId="0" shapeId="0" xr:uid="{ED265DB8-A087-4804-8112-7A0D04B471C7}">
      <text>
        <r>
          <rPr>
            <b/>
            <sz val="9"/>
            <color indexed="81"/>
            <rFont val="Tahoma"/>
            <family val="2"/>
          </rPr>
          <t>Cem Dener:</t>
        </r>
        <r>
          <rPr>
            <sz val="9"/>
            <color indexed="81"/>
            <rFont val="Tahoma"/>
            <family val="2"/>
          </rPr>
          <t xml:space="preserve">
Type of PIMS software
0= Unknown
1= Custom Software
2= Commercial/COTS Software
3= Hybrid (Custom + COTS)</t>
        </r>
      </text>
    </comment>
    <comment ref="AZ77" authorId="0" shapeId="0" xr:uid="{16845305-106E-4653-B39E-0E4295B0ECEF}">
      <text>
        <r>
          <rPr>
            <b/>
            <sz val="9"/>
            <color indexed="81"/>
            <rFont val="Tahoma"/>
            <family val="2"/>
          </rPr>
          <t>Cem Dener:</t>
        </r>
        <r>
          <rPr>
            <sz val="9"/>
            <color indexed="81"/>
            <rFont val="Tahoma"/>
            <family val="2"/>
          </rPr>
          <t xml:space="preserve">
PIMS functional capabilities 
0= Unknown
1= Only PIM project registry
2= Registry + PIM cycle
3= Registry + PIM cycle + Project monitoring</t>
        </r>
      </text>
    </comment>
    <comment ref="AZ78" authorId="0" shapeId="0" xr:uid="{47034DB9-24CD-4A42-B8D1-56CED768D111}">
      <text>
        <r>
          <rPr>
            <b/>
            <sz val="9"/>
            <color indexed="81"/>
            <rFont val="Tahoma"/>
            <family val="2"/>
          </rPr>
          <t>Cem Dener:</t>
        </r>
        <r>
          <rPr>
            <sz val="9"/>
            <color indexed="81"/>
            <rFont val="Tahoma"/>
            <family val="2"/>
          </rPr>
          <t xml:space="preserve">
Does PIMS exchange data with other systems? 
0= No
1= Yes (via separate interfaces)
2= Yes (via Government Service Bus)</t>
        </r>
      </text>
    </comment>
    <comment ref="AZ79" authorId="0" shapeId="0" xr:uid="{D8D4BF6A-7284-4347-BF2B-409253AF16F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core public investment functions being effectively supported through PIMS?
0= No / Unknown
1= Yes
</t>
        </r>
        <r>
          <rPr>
            <b/>
            <sz val="9"/>
            <color indexed="81"/>
            <rFont val="Tahoma"/>
            <family val="2"/>
          </rPr>
          <t>2022 version:</t>
        </r>
        <r>
          <rPr>
            <sz val="9"/>
            <color indexed="81"/>
            <rFont val="Tahoma"/>
            <family val="2"/>
          </rPr>
          <t xml:space="preserve">
Publishing of PIMS project database, results? 
0= No
1= Yes (internal, not published)
2= Yes (published)</t>
        </r>
      </text>
    </comment>
    <comment ref="AZ80" authorId="0" shapeId="0" xr:uid="{06336C57-72A0-4BC0-AD86-A5DCB27B96C2}">
      <text>
        <r>
          <rPr>
            <b/>
            <sz val="9"/>
            <color indexed="81"/>
            <rFont val="Tahoma"/>
            <family val="2"/>
          </rPr>
          <t>Cem Dener:</t>
        </r>
        <r>
          <rPr>
            <sz val="9"/>
            <color indexed="81"/>
            <rFont val="Tahoma"/>
            <family val="2"/>
          </rPr>
          <t xml:space="preserve">
Is there a government Open Source Software policy/action plan for public sector? 
0= No
1= Yes (Advisory/R&amp;D)
2= Yes (Mandatory)</t>
        </r>
      </text>
    </comment>
    <comment ref="AZ81" authorId="0" shapeId="0" xr:uid="{4B157ABA-5092-4F70-AB2D-E8807A5BDA53}">
      <text>
        <r>
          <rPr>
            <b/>
            <sz val="9"/>
            <color indexed="81"/>
            <rFont val="Tahoma"/>
            <family val="2"/>
          </rPr>
          <t>Cem Dener:</t>
        </r>
        <r>
          <rPr>
            <sz val="9"/>
            <color indexed="81"/>
            <rFont val="Tahoma"/>
            <family val="2"/>
          </rPr>
          <t xml:space="preserve">
Is there an entity taking decisions on adopting/procuring an OSS solution? 
0= No
1= Ministry level Chief Information Officer
2= Government CIO
3= Other</t>
        </r>
      </text>
    </comment>
    <comment ref="AZ82" authorId="0" shapeId="0" xr:uid="{86088FC7-3429-4A7F-9918-5A8BD84FE528}">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entities implementing the government OSS policy or action plan?
0= No / Unknown
1= Yes
</t>
        </r>
        <r>
          <rPr>
            <b/>
            <sz val="9"/>
            <color indexed="81"/>
            <rFont val="Tahoma"/>
            <family val="2"/>
          </rPr>
          <t>2022 version:</t>
        </r>
        <r>
          <rPr>
            <sz val="9"/>
            <color indexed="81"/>
            <rFont val="Tahoma"/>
            <family val="2"/>
          </rPr>
          <t xml:space="preserve">
What is the level of adoption of OSS policy? 
0= Unknown
1= Partially adopted in several sectors
2= Extensively adopted</t>
        </r>
      </text>
    </comment>
    <comment ref="AZ83" authorId="0" shapeId="0" xr:uid="{5BAF5835-E2C6-47DF-8600-67BAC829F73B}">
      <text>
        <r>
          <rPr>
            <b/>
            <sz val="9"/>
            <color indexed="81"/>
            <rFont val="Tahoma"/>
            <family val="2"/>
          </rPr>
          <t>Cem Dener:</t>
        </r>
        <r>
          <rPr>
            <sz val="9"/>
            <color indexed="81"/>
            <rFont val="Tahoma"/>
            <family val="2"/>
          </rPr>
          <t xml:space="preserve">
Does government have a national strategy on disruptive / innovative technologies? 
0= No
1= In draft / Planned
2= Yes</t>
        </r>
      </text>
    </comment>
    <comment ref="AZ84" authorId="0" shapeId="0" xr:uid="{500D5743-F0FE-4ADE-95A9-FB3C090B9572}">
      <text>
        <r>
          <rPr>
            <b/>
            <sz val="9"/>
            <color indexed="81"/>
            <rFont val="Tahoma"/>
            <family val="2"/>
          </rPr>
          <t>Cem Dener:</t>
        </r>
        <r>
          <rPr>
            <sz val="9"/>
            <color indexed="81"/>
            <rFont val="Tahoma"/>
            <family val="2"/>
          </rPr>
          <t xml:space="preserve">
DT strategy focus area(s) [please select all that apply]
1= AI/ML
2= Blockchain/DLT
3= IoT
4= Drones
5= Other (Smart Cities, Robotics, Virtual Reality, 3D printers, etc.)</t>
        </r>
      </text>
    </comment>
    <comment ref="AZ85" authorId="0" shapeId="0" xr:uid="{AC9D2DE5-2DFC-413F-A9A5-3FE71C0377A3}">
      <text>
        <r>
          <rPr>
            <b/>
            <sz val="9"/>
            <color indexed="81"/>
            <rFont val="Tahoma"/>
            <family val="2"/>
          </rPr>
          <t>Cem Dener:</t>
        </r>
        <r>
          <rPr>
            <sz val="9"/>
            <color indexed="81"/>
            <rFont val="Tahoma"/>
            <family val="2"/>
          </rPr>
          <t xml:space="preserve">
Is there a ministry/department responsible for implementing the DT strategy? 
0= No
1= Yes</t>
        </r>
      </text>
    </comment>
    <comment ref="AZ86" authorId="0" shapeId="0" xr:uid="{D8CD55F0-BE99-4624-9D6C-79C335406D62}">
      <text>
        <r>
          <rPr>
            <b/>
            <sz val="9"/>
            <color indexed="81"/>
            <rFont val="Tahoma"/>
            <family val="2"/>
          </rPr>
          <t>Cem Dener:</t>
        </r>
        <r>
          <rPr>
            <sz val="9"/>
            <color indexed="81"/>
            <rFont val="Tahoma"/>
            <family val="2"/>
          </rPr>
          <t xml:space="preserve">
Does the DT strategy have committed funding? 
0= No
1= Yes</t>
        </r>
      </text>
    </comment>
    <comment ref="AZ87" authorId="0" shapeId="0" xr:uid="{9DA75710-49CA-47F7-91B3-769E106D41F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DT solutions being used to improve government systems and online services?
0= No / Unknown
1= Yes
</t>
        </r>
        <r>
          <rPr>
            <b/>
            <sz val="9"/>
            <color indexed="81"/>
            <rFont val="Tahoma"/>
            <family val="2"/>
          </rPr>
          <t>2022 version:</t>
        </r>
        <r>
          <rPr>
            <sz val="9"/>
            <color indexed="81"/>
            <rFont val="Tahoma"/>
            <family val="2"/>
          </rPr>
          <t xml:space="preserve">
Publishing of use cases on DT applications? 
0= No
1= Yes (internal, not published)
2= Yes (published)</t>
        </r>
      </text>
    </comment>
    <comment ref="AZ88" authorId="0" shapeId="0" xr:uid="{D637B883-53F4-4F10-AF6A-DC35A57CB7FF}">
      <text>
        <r>
          <rPr>
            <b/>
            <sz val="9"/>
            <color indexed="81"/>
            <rFont val="Tahoma"/>
            <family val="2"/>
          </rPr>
          <t>Cem Dener:</t>
        </r>
        <r>
          <rPr>
            <sz val="9"/>
            <color indexed="81"/>
            <rFont val="Tahoma"/>
            <family val="2"/>
          </rPr>
          <t xml:space="preserve">
Is there an online public service portal? (also called "One-Stop Shop" or similar) 
0= No
1 = Yes (Informational: Level 1 or 2)
2= Yes (Transactional: Level 3 or 4)</t>
        </r>
      </text>
    </comment>
    <comment ref="AZ89" authorId="0" shapeId="0" xr:uid="{B0231448-5631-4CAD-8EC6-09BA9C8A04B8}">
      <text>
        <r>
          <rPr>
            <b/>
            <sz val="9"/>
            <color indexed="81"/>
            <rFont val="Tahoma"/>
            <family val="2"/>
          </rPr>
          <t>Cem Dener:</t>
        </r>
        <r>
          <rPr>
            <sz val="9"/>
            <color indexed="81"/>
            <rFont val="Tahoma"/>
            <family val="2"/>
          </rPr>
          <t xml:space="preserve">
Are citizens / businesses involved in the design of e-Services (user-centric design)? 
0= No
1= Yes</t>
        </r>
      </text>
    </comment>
    <comment ref="AZ90" authorId="0" shapeId="0" xr:uid="{F7B9ADDD-35E2-44A2-8DD3-9AC0F922979C}">
      <text>
        <r>
          <rPr>
            <b/>
            <sz val="9"/>
            <color indexed="81"/>
            <rFont val="Tahoma"/>
            <family val="2"/>
          </rPr>
          <t>Cem Dener:</t>
        </r>
        <r>
          <rPr>
            <sz val="9"/>
            <color indexed="81"/>
            <rFont val="Tahoma"/>
            <family val="2"/>
          </rPr>
          <t xml:space="preserve">
Universal accessibility (omnichannel access)? 
0= No
1= Yes</t>
        </r>
      </text>
    </comment>
    <comment ref="AZ91" authorId="0" shapeId="0" xr:uid="{4001263F-D3D0-41D5-9580-48EF4DC1BE0A}">
      <text>
        <r>
          <rPr>
            <b/>
            <sz val="9"/>
            <color indexed="81"/>
            <rFont val="Tahoma"/>
            <family val="2"/>
          </rPr>
          <t>Cem Dener:</t>
        </r>
        <r>
          <rPr>
            <sz val="9"/>
            <color indexed="81"/>
            <rFont val="Tahoma"/>
            <family val="2"/>
          </rPr>
          <t xml:space="preserve">
Has the government released any mobile app for the citizens' access to public services? 
0= No
1= Yes</t>
        </r>
      </text>
    </comment>
    <comment ref="AZ92" authorId="0" shapeId="0" xr:uid="{21E1CB05-E858-4209-B0CB-12A472DE5437}">
      <text>
        <r>
          <rPr>
            <b/>
            <sz val="9"/>
            <color indexed="81"/>
            <rFont val="Tahoma"/>
            <family val="2"/>
          </rPr>
          <t>Cem Dener:</t>
        </r>
        <r>
          <rPr>
            <sz val="9"/>
            <color indexed="81"/>
            <rFont val="Tahoma"/>
            <family val="2"/>
          </rPr>
          <t xml:space="preserve">
Can residents start a business through online service portal?
0= No
1= Yes</t>
        </r>
      </text>
    </comment>
    <comment ref="AZ93" authorId="0" shapeId="0" xr:uid="{808292BA-E6A3-4A6E-8EEE-1582E9EF51FD}">
      <text>
        <r>
          <rPr>
            <b/>
            <sz val="9"/>
            <color indexed="81"/>
            <rFont val="Tahoma"/>
            <family val="2"/>
          </rPr>
          <t>Cem Dener:</t>
        </r>
        <r>
          <rPr>
            <sz val="9"/>
            <color indexed="81"/>
            <rFont val="Tahoma"/>
            <family val="2"/>
          </rPr>
          <t xml:space="preserve">
Can individuals establish an e-residency through online service portal? 
0= No
1= Yes</t>
        </r>
      </text>
    </comment>
    <comment ref="AZ94" authorId="0" shapeId="0" xr:uid="{069F00E2-C186-4022-8784-4A34CAE6DC33}">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citizens actively accessing and using the online service portal?
0= No / Unknown
1= Yes
</t>
        </r>
        <r>
          <rPr>
            <b/>
            <sz val="9"/>
            <color indexed="81"/>
            <rFont val="Tahoma"/>
            <family val="2"/>
          </rPr>
          <t>2022 version:</t>
        </r>
        <r>
          <rPr>
            <sz val="9"/>
            <color indexed="81"/>
            <rFont val="Tahoma"/>
            <family val="2"/>
          </rPr>
          <t xml:space="preserve">
Publishing of online service delivery performance/user experience? 
0= No
1= Yes (internal, not published)
2= Yes (published)</t>
        </r>
      </text>
    </comment>
    <comment ref="AZ95" authorId="0" shapeId="0" xr:uid="{1B14E722-AC3C-4EAF-B8E5-1211E880F7AC}">
      <text>
        <r>
          <rPr>
            <b/>
            <sz val="9"/>
            <color indexed="81"/>
            <rFont val="Tahoma"/>
            <family val="2"/>
          </rPr>
          <t>Cem Dener:</t>
        </r>
        <r>
          <rPr>
            <sz val="9"/>
            <color indexed="81"/>
            <rFont val="Tahoma"/>
            <family val="2"/>
          </rPr>
          <t xml:space="preserve">
Is there a Tax online service portal? 
0= No
1= Implementation in progress
2= Yes (in use)</t>
        </r>
      </text>
    </comment>
    <comment ref="AZ96" authorId="0" shapeId="0" xr:uid="{C106DD1F-094B-4963-9C8C-E123ED4112EE}">
      <text>
        <r>
          <rPr>
            <b/>
            <sz val="9"/>
            <color indexed="81"/>
            <rFont val="Tahoma"/>
            <family val="2"/>
          </rPr>
          <t>Cem Dener:</t>
        </r>
        <r>
          <rPr>
            <sz val="9"/>
            <color indexed="81"/>
            <rFont val="Tahoma"/>
            <family val="2"/>
          </rPr>
          <t xml:space="preserve">
Available Tax online transactional services 
0= Unknown
1= Registration + Filing
2= R + F + Payment
3= R + F + P + Other</t>
        </r>
      </text>
    </comment>
    <comment ref="AZ97" authorId="0" shapeId="0" xr:uid="{CE628835-0666-458F-94ED-620D8080C7C1}">
      <text>
        <r>
          <rPr>
            <b/>
            <sz val="9"/>
            <color indexed="81"/>
            <rFont val="Tahoma"/>
            <family val="2"/>
          </rPr>
          <t>Cem Dener:</t>
        </r>
        <r>
          <rPr>
            <sz val="9"/>
            <color indexed="81"/>
            <rFont val="Tahoma"/>
            <family val="2"/>
          </rPr>
          <t xml:space="preserve">
Electronic Invoicing  
0= No
1= Planned / In progress
2= Partially implemented 
3= Fully implemented / mandatory</t>
        </r>
      </text>
    </comment>
    <comment ref="AZ98" authorId="0" shapeId="0" xr:uid="{63F343D1-CE3B-4E88-9915-4472D373DF1F}">
      <text>
        <r>
          <rPr>
            <b/>
            <sz val="9"/>
            <color indexed="81"/>
            <rFont val="Tahoma"/>
            <family val="2"/>
          </rPr>
          <t>Cem Dener:</t>
        </r>
        <r>
          <rPr>
            <sz val="9"/>
            <color indexed="81"/>
            <rFont val="Tahoma"/>
            <family val="2"/>
          </rPr>
          <t xml:space="preserve">
Are citizens/businesses involved in the design of tax online services? 
0= No
1= Yes</t>
        </r>
      </text>
    </comment>
    <comment ref="AZ99" authorId="0" shapeId="0" xr:uid="{4D3A320D-A757-4ED4-8142-A0F2EEC9BD0E}">
      <text>
        <r>
          <rPr>
            <b/>
            <sz val="9"/>
            <color indexed="81"/>
            <rFont val="Tahoma"/>
            <family val="2"/>
          </rPr>
          <t>Cem Dener:</t>
        </r>
        <r>
          <rPr>
            <sz val="9"/>
            <color indexed="81"/>
            <rFont val="Tahoma"/>
            <family val="2"/>
          </rPr>
          <t xml:space="preserve">
Universal accessibility (omnichannel access)?
0= No
1= Yes</t>
        </r>
      </text>
    </comment>
    <comment ref="AZ100" authorId="0" shapeId="0" xr:uid="{9E7DA6FE-17C0-4B62-A8B3-AF2B9AAFFCFC}">
      <text>
        <r>
          <rPr>
            <b/>
            <sz val="9"/>
            <color indexed="81"/>
            <rFont val="Tahoma"/>
            <family val="2"/>
          </rPr>
          <t>Cem Dener:</t>
        </r>
        <r>
          <rPr>
            <sz val="9"/>
            <color indexed="81"/>
            <rFont val="Tahoma"/>
            <family val="2"/>
          </rPr>
          <t xml:space="preserve">
Are taxpayers actively using the Tax online service portal?
0= No / Unknown
1= Yes
</t>
        </r>
      </text>
    </comment>
    <comment ref="AZ101" authorId="0" shapeId="0" xr:uid="{216F05A3-6338-4A71-9536-39A82DF3C437}">
      <text>
        <r>
          <rPr>
            <b/>
            <sz val="9"/>
            <color indexed="81"/>
            <rFont val="Tahoma"/>
            <family val="2"/>
          </rPr>
          <t>Cem Dener:</t>
        </r>
        <r>
          <rPr>
            <sz val="9"/>
            <color indexed="81"/>
            <rFont val="Tahoma"/>
            <family val="2"/>
          </rPr>
          <t xml:space="preserve">
Is e-Filing available for tax and/or customs declarations? 
0= No
1= Implementation in progress
2= Yes (in use)</t>
        </r>
      </text>
    </comment>
    <comment ref="AZ102" authorId="0" shapeId="0" xr:uid="{05FE714D-2571-4551-BBA2-D4377110A49C}">
      <text>
        <r>
          <rPr>
            <b/>
            <sz val="9"/>
            <color indexed="81"/>
            <rFont val="Tahoma"/>
            <family val="2"/>
          </rPr>
          <t>Cem Dener:</t>
        </r>
        <r>
          <rPr>
            <sz val="9"/>
            <color indexed="81"/>
            <rFont val="Tahoma"/>
            <family val="2"/>
          </rPr>
          <t xml:space="preserve">
Type of e-Filing service 
0= Unknown 
1= Online e-Filing services 
2= Online e-Filing + e-Payments</t>
        </r>
      </text>
    </comment>
    <comment ref="AZ103" authorId="0" shapeId="0" xr:uid="{684EF4B7-DD56-4354-A88C-1CA443F799C6}">
      <text>
        <r>
          <rPr>
            <b/>
            <sz val="9"/>
            <color indexed="81"/>
            <rFont val="Tahoma"/>
            <family val="2"/>
          </rPr>
          <t>Cem Dener:</t>
        </r>
        <r>
          <rPr>
            <sz val="9"/>
            <color indexed="81"/>
            <rFont val="Tahoma"/>
            <family val="2"/>
          </rPr>
          <t xml:space="preserve">
Available for all tax types and customs declarations? 
0= No
1= Yes</t>
        </r>
      </text>
    </comment>
    <comment ref="AZ104" authorId="0" shapeId="0" xr:uid="{872675D6-7AF6-42C1-A510-371356B1C450}">
      <text>
        <r>
          <rPr>
            <b/>
            <sz val="9"/>
            <color indexed="81"/>
            <rFont val="Tahoma"/>
            <family val="2"/>
          </rPr>
          <t>Cem Dener:</t>
        </r>
        <r>
          <rPr>
            <sz val="9"/>
            <color indexed="81"/>
            <rFont val="Tahoma"/>
            <family val="2"/>
          </rPr>
          <t xml:space="preserve">
Available services for interconnectivity with business information systems? 
0= No
1= Yes</t>
        </r>
      </text>
    </comment>
    <comment ref="AZ105" authorId="0" shapeId="0" xr:uid="{75A57B91-403D-45DC-BC75-66F7BC9D53E3}">
      <text>
        <r>
          <rPr>
            <b/>
            <sz val="9"/>
            <color indexed="81"/>
            <rFont val="Tahoma"/>
            <family val="2"/>
          </rPr>
          <t>Cem Dener:</t>
        </r>
        <r>
          <rPr>
            <sz val="9"/>
            <color indexed="81"/>
            <rFont val="Tahoma"/>
            <family val="2"/>
          </rPr>
          <t xml:space="preserve">
Available pre-populated returns? 
0= No
1= Yes</t>
        </r>
      </text>
    </comment>
    <comment ref="AZ106" authorId="0" shapeId="0" xr:uid="{137B76E9-E339-4BBE-8B25-948A656FB0D6}">
      <text>
        <r>
          <rPr>
            <b/>
            <sz val="9"/>
            <color indexed="81"/>
            <rFont val="Tahoma"/>
            <family val="2"/>
          </rPr>
          <t>Cem Dener:</t>
        </r>
        <r>
          <rPr>
            <sz val="9"/>
            <color indexed="81"/>
            <rFont val="Tahoma"/>
            <family val="2"/>
          </rPr>
          <t xml:space="preserve">
Is e-Filing available and being utilized for tax and/or customs declarations by individuals and businesses?
0= No / Unknown
1= Yes
</t>
        </r>
      </text>
    </comment>
    <comment ref="AZ107" authorId="0" shapeId="0" xr:uid="{75C74DD0-0127-4593-91A9-EE8CAD4BB50A}">
      <text>
        <r>
          <rPr>
            <b/>
            <sz val="9"/>
            <color indexed="81"/>
            <rFont val="Tahoma"/>
            <family val="2"/>
          </rPr>
          <t>Cem Dener:</t>
        </r>
        <r>
          <rPr>
            <sz val="9"/>
            <color indexed="81"/>
            <rFont val="Tahoma"/>
            <family val="2"/>
          </rPr>
          <t xml:space="preserve">
Are e-Payment services available?
0= No
1= Implementation in progress
2= Yes (in use)</t>
        </r>
      </text>
    </comment>
    <comment ref="AZ108" authorId="0" shapeId="0" xr:uid="{FAB2E763-86E4-4F17-A8A8-80BE67210FF1}">
      <text>
        <r>
          <rPr>
            <b/>
            <sz val="9"/>
            <color indexed="81"/>
            <rFont val="Tahoma"/>
            <family val="2"/>
          </rPr>
          <t>Cem Dener:</t>
        </r>
        <r>
          <rPr>
            <sz val="9"/>
            <color indexed="81"/>
            <rFont val="Tahoma"/>
            <family val="2"/>
          </rPr>
          <t xml:space="preserve">
Type of e-Payment service 
0= Unknown 
1= Fragmented systems; multiple platforms
2= Centralized shared platform</t>
        </r>
      </text>
    </comment>
    <comment ref="AZ109" authorId="0" shapeId="0" xr:uid="{D326543B-078A-46F9-9835-79B817784E47}">
      <text>
        <r>
          <rPr>
            <b/>
            <sz val="9"/>
            <color indexed="81"/>
            <rFont val="Tahoma"/>
            <family val="2"/>
          </rPr>
          <t>Cem Dener:</t>
        </r>
        <r>
          <rPr>
            <sz val="9"/>
            <color indexed="81"/>
            <rFont val="Tahoma"/>
            <family val="2"/>
          </rPr>
          <t xml:space="preserve">
Available e-Payment methods? 
0= Unknown
1= Bank Transfer
2= BT + Credit / Debit Cards
3= BT + CC + Mobile
4= BT + CC + M + Others</t>
        </r>
      </text>
    </comment>
    <comment ref="AZ110" authorId="0" shapeId="0" xr:uid="{E3D0B88E-8026-4F54-A562-60B612D683D9}">
      <text>
        <r>
          <rPr>
            <b/>
            <sz val="9"/>
            <color indexed="81"/>
            <rFont val="Tahoma"/>
            <family val="2"/>
          </rPr>
          <t>Cem Dener:</t>
        </r>
        <r>
          <rPr>
            <sz val="9"/>
            <color indexed="81"/>
            <rFont val="Tahoma"/>
            <family val="2"/>
          </rPr>
          <t xml:space="preserve">
e-Payment service for government / treasury payments? 
0= No
1= Yes</t>
        </r>
      </text>
    </comment>
    <comment ref="AZ111" authorId="0" shapeId="0" xr:uid="{18036E07-B78C-4047-B5ED-7B9F310A8070}">
      <text>
        <r>
          <rPr>
            <b/>
            <sz val="9"/>
            <color indexed="81"/>
            <rFont val="Tahoma"/>
            <family val="2"/>
          </rPr>
          <t>Cem Dener:</t>
        </r>
        <r>
          <rPr>
            <sz val="9"/>
            <color indexed="81"/>
            <rFont val="Tahoma"/>
            <family val="2"/>
          </rPr>
          <t xml:space="preserve">
Are government e-Payment services widely adopted and used by citizens and businesses?
0= No / Unknown
1= Yes
</t>
        </r>
      </text>
    </comment>
    <comment ref="AZ112" authorId="0" shapeId="0" xr:uid="{F1CB1C32-21D0-40CE-9D82-11BC94775EAB}">
      <text>
        <r>
          <rPr>
            <b/>
            <sz val="9"/>
            <color indexed="81"/>
            <rFont val="Tahoma"/>
            <family val="2"/>
          </rPr>
          <t>Cem Dener:</t>
        </r>
        <r>
          <rPr>
            <sz val="9"/>
            <color indexed="81"/>
            <rFont val="Tahoma"/>
            <family val="2"/>
          </rPr>
          <t xml:space="preserve">
Is there a Customs online service portal (single window)?
0= No
1= Implementation in progress
2= Yes (in use)</t>
        </r>
      </text>
    </comment>
    <comment ref="AZ113" authorId="0" shapeId="0" xr:uid="{DD0D9BC9-CEBC-4801-BC1F-E420541F2BEA}">
      <text>
        <r>
          <rPr>
            <b/>
            <sz val="9"/>
            <color indexed="81"/>
            <rFont val="Tahoma"/>
            <family val="2"/>
          </rPr>
          <t>Cem Dener:</t>
        </r>
        <r>
          <rPr>
            <sz val="9"/>
            <color indexed="81"/>
            <rFont val="Tahoma"/>
            <family val="2"/>
          </rPr>
          <t xml:space="preserve">
Available Customs online transactional services 
0= Unknown
1= Registration + Declaration
2= R + D + Payments
3= R + D + P + Other</t>
        </r>
      </text>
    </comment>
    <comment ref="AZ114" authorId="0" shapeId="0" xr:uid="{0B1D6368-81CD-4F5B-866C-885AAF610F8C}">
      <text>
        <r>
          <rPr>
            <b/>
            <sz val="9"/>
            <color indexed="81"/>
            <rFont val="Tahoma"/>
            <family val="2"/>
          </rPr>
          <t>Cem Dener:</t>
        </r>
        <r>
          <rPr>
            <sz val="9"/>
            <color indexed="81"/>
            <rFont val="Tahoma"/>
            <family val="2"/>
          </rPr>
          <t xml:space="preserve">
Are citizens/businesses involved in the design of customs online services? 
0= No
1= Yes</t>
        </r>
      </text>
    </comment>
    <comment ref="AZ115" authorId="0" shapeId="0" xr:uid="{6FCED1A6-0F72-4D12-8D12-739C82A8F5CA}">
      <text>
        <r>
          <rPr>
            <b/>
            <sz val="9"/>
            <color indexed="81"/>
            <rFont val="Tahoma"/>
            <family val="2"/>
          </rPr>
          <t>Cem Dener:</t>
        </r>
        <r>
          <rPr>
            <sz val="9"/>
            <color indexed="81"/>
            <rFont val="Tahoma"/>
            <family val="2"/>
          </rPr>
          <t xml:space="preserve">
Universal accessibility (omnichannel access)?
0= No
1= Yes</t>
        </r>
      </text>
    </comment>
    <comment ref="AZ116" authorId="0" shapeId="0" xr:uid="{DC4FD1B9-495C-44D0-A2A7-E6EAC1433EDA}">
      <text>
        <r>
          <rPr>
            <b/>
            <sz val="9"/>
            <color indexed="81"/>
            <rFont val="Tahoma"/>
            <family val="2"/>
          </rPr>
          <t>Cem Dener:</t>
        </r>
        <r>
          <rPr>
            <sz val="9"/>
            <color indexed="81"/>
            <rFont val="Tahoma"/>
            <family val="2"/>
          </rPr>
          <t xml:space="preserve">
Can citizens track the customs clearance process online?
0= No / Unknown
1= Yes
</t>
        </r>
      </text>
    </comment>
    <comment ref="AZ117" authorId="0" shapeId="0" xr:uid="{621635A2-3203-4771-ABB2-C36A91E503B8}">
      <text>
        <r>
          <rPr>
            <b/>
            <sz val="9"/>
            <color indexed="81"/>
            <rFont val="Tahoma"/>
            <family val="2"/>
          </rPr>
          <t>Cem Dener:</t>
        </r>
        <r>
          <rPr>
            <sz val="9"/>
            <color indexed="81"/>
            <rFont val="Tahoma"/>
            <family val="2"/>
          </rPr>
          <t xml:space="preserve">
Is there a Social Insurance/Pension online service portal? 
0= No
1= Implementation in progress
2= Yes (in use)
</t>
        </r>
      </text>
    </comment>
    <comment ref="AZ118" authorId="0" shapeId="0" xr:uid="{7C9B288B-43F8-4265-934B-565C289FE1CE}">
      <text>
        <r>
          <rPr>
            <b/>
            <sz val="9"/>
            <color indexed="81"/>
            <rFont val="Tahoma"/>
            <family val="2"/>
          </rPr>
          <t>Cem Dener:</t>
        </r>
        <r>
          <rPr>
            <sz val="9"/>
            <color indexed="81"/>
            <rFont val="Tahoma"/>
            <family val="2"/>
          </rPr>
          <t xml:space="preserve">
Available SI / Pension online transactional services 
0= Unknown
1= Registration + Benefits
2= R + B + Payments
3= R + B + P + Other</t>
        </r>
      </text>
    </comment>
    <comment ref="AZ119" authorId="0" shapeId="0" xr:uid="{91DB43CA-196E-4920-860C-163876C086C6}">
      <text>
        <r>
          <rPr>
            <b/>
            <sz val="9"/>
            <color indexed="81"/>
            <rFont val="Tahoma"/>
            <family val="2"/>
          </rPr>
          <t>Cem Dener:</t>
        </r>
        <r>
          <rPr>
            <sz val="9"/>
            <color indexed="81"/>
            <rFont val="Tahoma"/>
            <family val="2"/>
          </rPr>
          <t xml:space="preserve">
Are citizens involved in the design of SI / Pension services/portal? 
0= No
1= Yes</t>
        </r>
      </text>
    </comment>
    <comment ref="AZ120" authorId="0" shapeId="0" xr:uid="{2D474FDC-972F-459C-A03B-69B376F746E4}">
      <text>
        <r>
          <rPr>
            <b/>
            <sz val="9"/>
            <color indexed="81"/>
            <rFont val="Tahoma"/>
            <family val="2"/>
          </rPr>
          <t>Cem Dener:</t>
        </r>
        <r>
          <rPr>
            <sz val="9"/>
            <color indexed="81"/>
            <rFont val="Tahoma"/>
            <family val="2"/>
          </rPr>
          <t xml:space="preserve">
Universal accessibility (omnichannel access)?
0= No
1= Yes</t>
        </r>
      </text>
    </comment>
    <comment ref="AZ121" authorId="0" shapeId="0" xr:uid="{B1BE9093-D79C-48BD-ADDF-2AAA56722739}">
      <text>
        <r>
          <rPr>
            <b/>
            <sz val="9"/>
            <color indexed="81"/>
            <rFont val="Tahoma"/>
            <family val="2"/>
          </rPr>
          <t>Cem Dener:</t>
        </r>
        <r>
          <rPr>
            <sz val="9"/>
            <color indexed="81"/>
            <rFont val="Tahoma"/>
            <family val="2"/>
          </rPr>
          <t xml:space="preserve">
Is the SI/Pension online service portal being effectively utilized?
0= No / Unknown
1= Yes
</t>
        </r>
      </text>
    </comment>
    <comment ref="AZ122" authorId="0" shapeId="0" xr:uid="{723B4004-177D-41A7-9DB6-B9B966A67E6C}">
      <text>
        <r>
          <rPr>
            <b/>
            <sz val="9"/>
            <color indexed="81"/>
            <rFont val="Tahoma"/>
            <family val="2"/>
          </rPr>
          <t>Cem Dener:</t>
        </r>
        <r>
          <rPr>
            <sz val="9"/>
            <color indexed="81"/>
            <rFont val="Tahoma"/>
            <family val="2"/>
          </rPr>
          <t xml:space="preserve">
Is there a Job portal?
0= No
1= Implementation in progress
2= Yes (in use)
</t>
        </r>
      </text>
    </comment>
    <comment ref="AZ123" authorId="0" shapeId="0" xr:uid="{FB1D16EB-6EC5-4CD6-AE20-13896B1BAC23}">
      <text>
        <r>
          <rPr>
            <b/>
            <sz val="9"/>
            <color indexed="81"/>
            <rFont val="Tahoma"/>
            <family val="2"/>
          </rPr>
          <t>Cem Dener:</t>
        </r>
        <r>
          <rPr>
            <sz val="9"/>
            <color indexed="81"/>
            <rFont val="Tahoma"/>
            <family val="2"/>
          </rPr>
          <t xml:space="preserve">
Available online transactional Job portal services 
0= Unknown
1= Registration + Search
2= R + S + Applications
3= R + S + A + Other</t>
        </r>
      </text>
    </comment>
    <comment ref="AZ124" authorId="0" shapeId="0" xr:uid="{5909D959-BB10-4E12-9EE5-8D29F7F8E367}">
      <text>
        <r>
          <rPr>
            <b/>
            <sz val="9"/>
            <color indexed="81"/>
            <rFont val="Tahoma"/>
            <family val="2"/>
          </rPr>
          <t>Cem Dener:</t>
        </r>
        <r>
          <rPr>
            <sz val="9"/>
            <color indexed="81"/>
            <rFont val="Tahoma"/>
            <family val="2"/>
          </rPr>
          <t xml:space="preserve">
Inclusion of public sector positions in the Job portal? 
0= Unknown
1= Separate Job Portal for public employees
2= Primary job portal is used for public employees as well</t>
        </r>
      </text>
    </comment>
    <comment ref="AZ125" authorId="0" shapeId="0" xr:uid="{97194D8D-EF5D-47A7-9C00-A4C1C06A4DE5}">
      <text>
        <r>
          <rPr>
            <b/>
            <sz val="9"/>
            <color indexed="81"/>
            <rFont val="Tahoma"/>
            <family val="2"/>
          </rPr>
          <t>Cem Dener:</t>
        </r>
        <r>
          <rPr>
            <sz val="9"/>
            <color indexed="81"/>
            <rFont val="Tahoma"/>
            <family val="2"/>
          </rPr>
          <t xml:space="preserve">
Are citizens/employees involved in the design of services/portal? 
0= No
1= Yes</t>
        </r>
      </text>
    </comment>
    <comment ref="AZ126" authorId="0" shapeId="0" xr:uid="{B83CC75C-BF39-486F-9319-32132D13B53E}">
      <text>
        <r>
          <rPr>
            <b/>
            <sz val="9"/>
            <color indexed="81"/>
            <rFont val="Tahoma"/>
            <family val="2"/>
          </rPr>
          <t>Cem Dener:</t>
        </r>
        <r>
          <rPr>
            <sz val="9"/>
            <color indexed="81"/>
            <rFont val="Tahoma"/>
            <family val="2"/>
          </rPr>
          <t xml:space="preserve">
Universal accessibility (omnichannel access)? 
0= No
1= Yes</t>
        </r>
      </text>
    </comment>
    <comment ref="AZ127" authorId="0" shapeId="0" xr:uid="{BEF163E0-4C75-44D6-AA8F-CE67F983B05C}">
      <text>
        <r>
          <rPr>
            <b/>
            <sz val="9"/>
            <color indexed="81"/>
            <rFont val="Tahoma"/>
            <family val="2"/>
          </rPr>
          <t>Cem Dener:</t>
        </r>
        <r>
          <rPr>
            <sz val="9"/>
            <color indexed="81"/>
            <rFont val="Tahoma"/>
            <family val="2"/>
          </rPr>
          <t xml:space="preserve">
Are job seekers actively using the government Job portal?
0= No / Unknown
1= Yes
</t>
        </r>
      </text>
    </comment>
    <comment ref="AZ128" authorId="0" shapeId="0" xr:uid="{ADDE5F83-067C-4406-903E-957802CCAED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Digital ID (or equivalent) used for identification and online services based on a unique national ID?
0= No
1= Yes
</t>
        </r>
        <r>
          <rPr>
            <b/>
            <sz val="9"/>
            <color indexed="81"/>
            <rFont val="Tahoma"/>
            <family val="2"/>
          </rPr>
          <t>2022 version:</t>
        </r>
        <r>
          <rPr>
            <sz val="9"/>
            <color indexed="81"/>
            <rFont val="Tahoma"/>
            <family val="2"/>
          </rPr>
          <t xml:space="preserve">
Is there a digital ID [credential / system] that enables remote authentication for (fully) online service access / transactions? 
0= No
1= Yes
External indicator to be extracted from the ID4D dataset</t>
        </r>
      </text>
    </comment>
    <comment ref="AZ129" authorId="0" shapeId="0" xr:uid="{96B9B299-1C30-4E83-8AC0-87B4CEF8EF88}">
      <text>
        <r>
          <rPr>
            <b/>
            <sz val="9"/>
            <color indexed="81"/>
            <rFont val="Tahoma"/>
            <family val="2"/>
          </rPr>
          <t>Cem Dener:</t>
        </r>
        <r>
          <rPr>
            <sz val="9"/>
            <color indexed="81"/>
            <rFont val="Tahoma"/>
            <family val="2"/>
          </rPr>
          <t xml:space="preserve">
Is the Digital ID actively utilized in online services / government systems?
0= No / Unknown
1= Yes
</t>
        </r>
      </text>
    </comment>
    <comment ref="N130" authorId="0" shapeId="0" xr:uid="{79557BB5-DFE2-479A-BA44-4FB225A56D40}">
      <text>
        <r>
          <rPr>
            <b/>
            <sz val="9"/>
            <color indexed="81"/>
            <rFont val="Tahoma"/>
            <family val="2"/>
          </rPr>
          <t>Cem Dener:</t>
        </r>
        <r>
          <rPr>
            <sz val="9"/>
            <color indexed="81"/>
            <rFont val="Tahoma"/>
            <family val="2"/>
          </rPr>
          <t xml:space="preserve">
R</t>
        </r>
      </text>
    </comment>
    <comment ref="AZ130" authorId="0" shapeId="0" xr:uid="{CCBF4EA6-CCFA-4FA6-8E2A-13D18FDF6D21}">
      <text>
        <r>
          <rPr>
            <b/>
            <sz val="9"/>
            <color indexed="81"/>
            <rFont val="Tahoma"/>
            <family val="2"/>
          </rPr>
          <t>Cem Dener:</t>
        </r>
        <r>
          <rPr>
            <sz val="9"/>
            <color indexed="81"/>
            <rFont val="Tahoma"/>
            <family val="2"/>
          </rPr>
          <t xml:space="preserve">
Is there an Open Government portal?
0= No
1 = Yes</t>
        </r>
      </text>
    </comment>
    <comment ref="AZ131" authorId="0" shapeId="0" xr:uid="{3EF03189-91F5-431E-B48E-D29BECD1CFE8}">
      <text>
        <r>
          <rPr>
            <b/>
            <sz val="9"/>
            <color indexed="81"/>
            <rFont val="Tahoma"/>
            <family val="2"/>
          </rPr>
          <t>Cem Dener:</t>
        </r>
        <r>
          <rPr>
            <sz val="9"/>
            <color indexed="81"/>
            <rFont val="Tahoma"/>
            <family val="2"/>
          </rPr>
          <t xml:space="preserve">
Update frequency of Open Gov portal 
0= Unknown
1= Annually 
2= Quarterly / Monthly
3= Weekly / Daily</t>
        </r>
      </text>
    </comment>
    <comment ref="AZ132" authorId="0" shapeId="0" xr:uid="{83928088-489C-4943-ACC3-6E5F440022B1}">
      <text>
        <r>
          <rPr>
            <b/>
            <sz val="9"/>
            <color indexed="81"/>
            <rFont val="Tahoma"/>
            <family val="2"/>
          </rPr>
          <t>Cem Dener:</t>
        </r>
        <r>
          <rPr>
            <sz val="9"/>
            <color indexed="81"/>
            <rFont val="Tahoma"/>
            <family val="2"/>
          </rPr>
          <t xml:space="preserve">
Contents / maturity of Open Gov portal: 
0= Unknown
1= Basic info/datasets
2= Comprehensive data catalog</t>
        </r>
      </text>
    </comment>
    <comment ref="AZ133" authorId="0" shapeId="0" xr:uid="{48079C12-4C6A-47B2-8A9E-CD487F663984}">
      <text>
        <r>
          <rPr>
            <b/>
            <sz val="9"/>
            <color indexed="81"/>
            <rFont val="Tahoma"/>
            <family val="2"/>
          </rPr>
          <t>Cem Dener:</t>
        </r>
        <r>
          <rPr>
            <sz val="9"/>
            <color indexed="81"/>
            <rFont val="Tahoma"/>
            <family val="2"/>
          </rPr>
          <t xml:space="preserve">
Is the Open Government portal regularly updated and actively used?
0= No / Unknown
1= Yes
</t>
        </r>
      </text>
    </comment>
    <comment ref="AZ134" authorId="0" shapeId="0" xr:uid="{C7F66421-090D-4849-90E2-A330BEB2809E}">
      <text>
        <r>
          <rPr>
            <b/>
            <sz val="9"/>
            <color indexed="81"/>
            <rFont val="Tahoma"/>
            <family val="2"/>
          </rPr>
          <t>Cem Dener:</t>
        </r>
        <r>
          <rPr>
            <sz val="9"/>
            <color indexed="81"/>
            <rFont val="Tahoma"/>
            <family val="2"/>
          </rPr>
          <t xml:space="preserve">
Is there an Open Data portal? 
0= No
1 = Yes</t>
        </r>
      </text>
    </comment>
    <comment ref="AZ135" authorId="0" shapeId="0" xr:uid="{10224677-AF38-40F4-8E32-6DA5E216D7D7}">
      <text>
        <r>
          <rPr>
            <b/>
            <sz val="9"/>
            <color indexed="81"/>
            <rFont val="Tahoma"/>
            <family val="2"/>
          </rPr>
          <t>Cem Dener:</t>
        </r>
        <r>
          <rPr>
            <sz val="9"/>
            <color indexed="81"/>
            <rFont val="Tahoma"/>
            <family val="2"/>
          </rPr>
          <t xml:space="preserve">
Update frequency of Open Data portal 
0= Unknown
1= Annually 
2= Quarterly / Monthly
3= Weekly / Daily</t>
        </r>
      </text>
    </comment>
    <comment ref="AZ136" authorId="0" shapeId="0" xr:uid="{1A06A6F8-D0BF-4403-8A12-C6E4F339FDD6}">
      <text>
        <r>
          <rPr>
            <b/>
            <sz val="9"/>
            <color indexed="81"/>
            <rFont val="Tahoma"/>
            <family val="2"/>
          </rPr>
          <t>Cem Dener:</t>
        </r>
        <r>
          <rPr>
            <sz val="9"/>
            <color indexed="81"/>
            <rFont val="Tahoma"/>
            <family val="2"/>
          </rPr>
          <t xml:space="preserve">
Contents / maturity of Open Data portal:
0= Unknown
1= Basic info / datasets
2= Comprehensive data catalog</t>
        </r>
      </text>
    </comment>
    <comment ref="AZ137" authorId="0" shapeId="0" xr:uid="{37E72E25-7757-4645-8EDD-B0CF1EE79103}">
      <text>
        <r>
          <rPr>
            <b/>
            <sz val="9"/>
            <color indexed="81"/>
            <rFont val="Tahoma"/>
            <family val="2"/>
          </rPr>
          <t>Cem Dener:</t>
        </r>
        <r>
          <rPr>
            <sz val="9"/>
            <color indexed="81"/>
            <rFont val="Tahoma"/>
            <family val="2"/>
          </rPr>
          <t xml:space="preserve">
Is the portal dynamically updated (via APIs)?
0= Unknown
1= Yes (mostly manual)
2= Yes (automated updates via APIs)</t>
        </r>
      </text>
    </comment>
    <comment ref="AZ138" authorId="0" shapeId="0" xr:uid="{13C51E2F-BB08-4F45-B31A-F6539A6E20A6}">
      <text>
        <r>
          <rPr>
            <b/>
            <sz val="9"/>
            <color indexed="81"/>
            <rFont val="Tahoma"/>
            <family val="2"/>
          </rPr>
          <t>Cem Dener:</t>
        </r>
        <r>
          <rPr>
            <sz val="9"/>
            <color indexed="81"/>
            <rFont val="Tahoma"/>
            <family val="2"/>
          </rPr>
          <t xml:space="preserve">
Is the Open Data portal widely used for access to government data?
0= No / Unknown
1= Yes
</t>
        </r>
      </text>
    </comment>
    <comment ref="AZ139" authorId="0" shapeId="0" xr:uid="{45C18762-7B05-448D-BC0E-4B0A956AF57A}">
      <text>
        <r>
          <rPr>
            <b/>
            <sz val="9"/>
            <color indexed="81"/>
            <rFont val="Tahoma"/>
            <family val="2"/>
          </rPr>
          <t>Cem Dener:</t>
        </r>
        <r>
          <rPr>
            <sz val="9"/>
            <color indexed="81"/>
            <rFont val="Tahoma"/>
            <family val="2"/>
          </rPr>
          <t xml:space="preserve">
Are there national platforms that allow citizens to participate in policy decision-making? 
0= No
1 = Yes</t>
        </r>
      </text>
    </comment>
    <comment ref="AZ140" authorId="0" shapeId="0" xr:uid="{82F8F05D-4BAF-4317-ADDA-77D6AB0F9DFF}">
      <text>
        <r>
          <rPr>
            <b/>
            <sz val="9"/>
            <color indexed="81"/>
            <rFont val="Tahoma"/>
            <family val="2"/>
          </rPr>
          <t>Cem Dener:</t>
        </r>
        <r>
          <rPr>
            <sz val="9"/>
            <color indexed="81"/>
            <rFont val="Tahoma"/>
            <family val="2"/>
          </rPr>
          <t xml:space="preserve">
Can citizens / businesses participate in policy decision-making through this platform? 
0= No
1= Yes</t>
        </r>
      </text>
    </comment>
    <comment ref="AZ141" authorId="0" shapeId="0" xr:uid="{52C8A91E-78C3-4C47-B97D-221270706C42}">
      <text>
        <r>
          <rPr>
            <b/>
            <sz val="9"/>
            <color indexed="81"/>
            <rFont val="Tahoma"/>
            <family val="2"/>
          </rPr>
          <t>Cem Dener:</t>
        </r>
        <r>
          <rPr>
            <sz val="9"/>
            <color indexed="81"/>
            <rFont val="Tahoma"/>
            <family val="2"/>
          </rPr>
          <t xml:space="preserve">
Can citizens / businesses provide anonymous feedback?
0= No
1= Yes</t>
        </r>
      </text>
    </comment>
    <comment ref="AZ142" authorId="0" shapeId="0" xr:uid="{29EC8E14-14E6-4FD1-94FC-500D4505F1D6}">
      <text>
        <r>
          <rPr>
            <b/>
            <sz val="9"/>
            <color indexed="81"/>
            <rFont val="Tahoma"/>
            <family val="2"/>
          </rPr>
          <t>Cem Dener:</t>
        </r>
        <r>
          <rPr>
            <sz val="9"/>
            <color indexed="81"/>
            <rFont val="Tahoma"/>
            <family val="2"/>
          </rPr>
          <t xml:space="preserve">
Universal accessibility (omnichannel access)?
0= No
1= Yes</t>
        </r>
      </text>
    </comment>
    <comment ref="AZ143" authorId="0" shapeId="0" xr:uid="{13C992AD-C356-4453-A662-96928ACA6D25}">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participation platforms being actively used for policy decision-making?
0= No / Unknown
1= Yes
</t>
        </r>
        <r>
          <rPr>
            <b/>
            <sz val="9"/>
            <color indexed="81"/>
            <rFont val="Tahoma"/>
            <family val="2"/>
          </rPr>
          <t>2022 version:</t>
        </r>
        <r>
          <rPr>
            <sz val="9"/>
            <color indexed="81"/>
            <rFont val="Tahoma"/>
            <family val="2"/>
          </rPr>
          <t xml:space="preserve">
Are government's responses to citizens / businesses publicly available?
0= No
1= Yes (internal, not published)
2= Yes (published)</t>
        </r>
      </text>
    </comment>
    <comment ref="AZ144" authorId="0" shapeId="0" xr:uid="{18F7F16E-02A2-4204-8696-91AB26F841C2}">
      <text>
        <r>
          <rPr>
            <b/>
            <sz val="9"/>
            <color indexed="81"/>
            <rFont val="Tahoma"/>
            <family val="2"/>
          </rPr>
          <t>Cem Dener:</t>
        </r>
        <r>
          <rPr>
            <sz val="9"/>
            <color indexed="81"/>
            <rFont val="Tahoma"/>
            <family val="2"/>
          </rPr>
          <t xml:space="preserve">
Are there government platforms that allow citizens to provide feedback (e.g., complements, complaints, suggestions, info requests) on service delivery? 
0= No
1 = Yes</t>
        </r>
      </text>
    </comment>
    <comment ref="AZ145" authorId="0" shapeId="0" xr:uid="{7E614B22-680E-4633-8B47-6F4457E26129}">
      <text>
        <r>
          <rPr>
            <b/>
            <sz val="9"/>
            <color indexed="81"/>
            <rFont val="Tahoma"/>
            <family val="2"/>
          </rPr>
          <t>Cem Dener:</t>
        </r>
        <r>
          <rPr>
            <sz val="9"/>
            <color indexed="81"/>
            <rFont val="Tahoma"/>
            <family val="2"/>
          </rPr>
          <t xml:space="preserve">
Does the government make the service standards (e.g., response times and procedures) available to the public?
0= No
1= Yes</t>
        </r>
      </text>
    </comment>
    <comment ref="B146" authorId="0" shapeId="0" xr:uid="{017B9E1F-8319-4D59-B121-9181F8D56F71}">
      <text>
        <r>
          <rPr>
            <b/>
            <sz val="9"/>
            <color indexed="81"/>
            <rFont val="Tahoma"/>
            <family val="2"/>
          </rPr>
          <t>Cem Dener:</t>
        </r>
        <r>
          <rPr>
            <sz val="9"/>
            <color indexed="81"/>
            <rFont val="Tahoma"/>
            <family val="2"/>
          </rPr>
          <t xml:space="preserve">
ROM</t>
        </r>
      </text>
    </comment>
    <comment ref="AZ146" authorId="0" shapeId="0" xr:uid="{422A2A83-800A-4A67-8A54-A65493E798BA}">
      <text>
        <r>
          <rPr>
            <b/>
            <sz val="9"/>
            <color indexed="81"/>
            <rFont val="Tahoma"/>
            <family val="2"/>
          </rPr>
          <t>Cem Dener:</t>
        </r>
        <r>
          <rPr>
            <sz val="9"/>
            <color indexed="81"/>
            <rFont val="Tahoma"/>
            <family val="2"/>
          </rPr>
          <t xml:space="preserve">
Are these platforms universally accessible or provide support for users with disabilities (e.g., e-services, availability of voice commands)? 
0= No
1= Yes</t>
        </r>
      </text>
    </comment>
    <comment ref="AZ147" authorId="0" shapeId="0" xr:uid="{F74395D6-B54C-4C44-BC56-6EFB0FAB2F67}">
      <text>
        <r>
          <rPr>
            <b/>
            <sz val="9"/>
            <color indexed="81"/>
            <rFont val="Tahoma"/>
            <family val="2"/>
          </rPr>
          <t>Cem Dener:</t>
        </r>
        <r>
          <rPr>
            <sz val="9"/>
            <color indexed="81"/>
            <rFont val="Tahoma"/>
            <family val="2"/>
          </rPr>
          <t xml:space="preserve">
Is there any advanced technology (e.g., chatbots or AI-enabled discussion forums) used to improve citizen engagement? 
0= No
1= Yes</t>
        </r>
      </text>
    </comment>
    <comment ref="AZ148" authorId="0" shapeId="0" xr:uid="{B7C83A8D-1068-48D8-A170-F73AC91081BB}">
      <text>
        <r>
          <rPr>
            <b/>
            <sz val="9"/>
            <color indexed="81"/>
            <rFont val="Tahoma"/>
            <family val="2"/>
          </rPr>
          <t>Cem Dener:</t>
        </r>
        <r>
          <rPr>
            <sz val="9"/>
            <color indexed="81"/>
            <rFont val="Tahoma"/>
            <family val="2"/>
          </rPr>
          <t xml:space="preserve">
Universal accessibility (omnichannel access)?
0= No
1= Yes</t>
        </r>
      </text>
    </comment>
    <comment ref="AZ149" authorId="0" shapeId="0" xr:uid="{5E08B2C9-8318-4E0C-A7D0-569EB4A2985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citizen feedback platforms on service delivery operational and used effectively?
0= No / Unknown
1= Yes
</t>
        </r>
        <r>
          <rPr>
            <b/>
            <sz val="9"/>
            <color indexed="81"/>
            <rFont val="Tahoma"/>
            <family val="2"/>
          </rPr>
          <t>2022 version:</t>
        </r>
        <r>
          <rPr>
            <sz val="9"/>
            <color indexed="81"/>
            <rFont val="Tahoma"/>
            <family val="2"/>
          </rPr>
          <t xml:space="preserve">
Does the Gov respond to citizen feedback? (how the Gov has updated their services in response to citizen feedback) 
0= No
1= Yes (internal, not published)
2= Yes (published)</t>
        </r>
      </text>
    </comment>
    <comment ref="AZ150" authorId="0" shapeId="0" xr:uid="{4253AF84-A2BE-4BBB-B2DE-F921F1EBEB90}">
      <text>
        <r>
          <rPr>
            <b/>
            <sz val="9"/>
            <color indexed="81"/>
            <rFont val="Tahoma"/>
            <family val="2"/>
          </rPr>
          <t>Cem Dener:</t>
        </r>
        <r>
          <rPr>
            <sz val="9"/>
            <color indexed="81"/>
            <rFont val="Tahoma"/>
            <family val="2"/>
          </rPr>
          <t xml:space="preserve">
Does the government publish its citizen engagement statistics and performance regularly?
0= No
1 = Yes</t>
        </r>
      </text>
    </comment>
    <comment ref="AZ151" authorId="0" shapeId="0" xr:uid="{D89475E1-667C-4D40-9E83-F4DB40A8C3A9}">
      <text>
        <r>
          <rPr>
            <b/>
            <sz val="9"/>
            <color indexed="81"/>
            <rFont val="Tahoma"/>
            <family val="2"/>
          </rPr>
          <t>Cem Dener:</t>
        </r>
        <r>
          <rPr>
            <sz val="9"/>
            <color indexed="81"/>
            <rFont val="Tahoma"/>
            <family val="2"/>
          </rPr>
          <t xml:space="preserve">
Are there standards or indicators to measure the performance of service delivery (and compliance)? 
0= No
1= Yes</t>
        </r>
      </text>
    </comment>
    <comment ref="AZ152" authorId="0" shapeId="0" xr:uid="{323FF9B5-5CB5-4530-9619-6467431594FE}">
      <text>
        <r>
          <rPr>
            <b/>
            <sz val="9"/>
            <color indexed="81"/>
            <rFont val="Tahoma"/>
            <family val="2"/>
          </rPr>
          <t>Cem Dener:</t>
        </r>
        <r>
          <rPr>
            <sz val="9"/>
            <color indexed="81"/>
            <rFont val="Tahoma"/>
            <family val="2"/>
          </rPr>
          <t xml:space="preserve">
Does the government publish its citizen engagement performance/results? 
0= No
1= Yes</t>
        </r>
      </text>
    </comment>
    <comment ref="AZ153" authorId="0" shapeId="0" xr:uid="{33D5CE4F-5B9A-4CEE-90A8-F46ECCF749E7}">
      <text>
        <r>
          <rPr>
            <b/>
            <sz val="9"/>
            <color indexed="81"/>
            <rFont val="Tahoma"/>
            <family val="2"/>
          </rPr>
          <t>Cem Dener:</t>
        </r>
        <r>
          <rPr>
            <sz val="9"/>
            <color indexed="81"/>
            <rFont val="Tahoma"/>
            <family val="2"/>
          </rPr>
          <t xml:space="preserve">
Any government initiative to improve the representation of vulnerable groups?
0= No
1= Yes</t>
        </r>
      </text>
    </comment>
    <comment ref="AZ154" authorId="0" shapeId="0" xr:uid="{E2F66522-4DAC-40AA-9029-19182897A1DB}">
      <text>
        <r>
          <rPr>
            <b/>
            <sz val="9"/>
            <color indexed="81"/>
            <rFont val="Tahoma"/>
            <family val="2"/>
          </rPr>
          <t>Cem Dener:</t>
        </r>
        <r>
          <rPr>
            <sz val="9"/>
            <color indexed="81"/>
            <rFont val="Tahoma"/>
            <family val="2"/>
          </rPr>
          <t xml:space="preserve">
Does the government publish citizen engagement statistics and performance data online?
0= No / Unknown
1= Yes
</t>
        </r>
      </text>
    </comment>
    <comment ref="AZ155" authorId="0" shapeId="0" xr:uid="{FBF9EE0D-BEC9-40D1-98DE-D94512BEDBF8}">
      <text>
        <r>
          <rPr>
            <b/>
            <sz val="9"/>
            <color indexed="81"/>
            <rFont val="Tahoma"/>
            <family val="2"/>
          </rPr>
          <t>Cem Dener:</t>
        </r>
        <r>
          <rPr>
            <sz val="9"/>
            <color indexed="81"/>
            <rFont val="Tahoma"/>
            <family val="2"/>
          </rPr>
          <t xml:space="preserve">
Is there a government entity focused on GovTech (digital transformation, WoG, online services, etc.)? 
0= No
1= Planned / In progress
2= Yes (Established)</t>
        </r>
      </text>
    </comment>
    <comment ref="AZ156" authorId="0" shapeId="0" xr:uid="{B8FA6EA7-0674-4B82-BF5D-95B3024A459C}">
      <text>
        <r>
          <rPr>
            <b/>
            <sz val="9"/>
            <color indexed="81"/>
            <rFont val="Tahoma"/>
            <family val="2"/>
          </rPr>
          <t>Cem Dener:</t>
        </r>
        <r>
          <rPr>
            <sz val="9"/>
            <color indexed="81"/>
            <rFont val="Tahoma"/>
            <family val="2"/>
          </rPr>
          <t xml:space="preserve">
Type of main GovTech organization 
1= Government
2= Private
3= Investor
4= Academia</t>
        </r>
      </text>
    </comment>
    <comment ref="AZ157" authorId="0" shapeId="0" xr:uid="{50254FE7-6367-4F8F-962B-B11358F6D848}">
      <text>
        <r>
          <rPr>
            <b/>
            <sz val="9"/>
            <color indexed="81"/>
            <rFont val="Tahoma"/>
            <family val="2"/>
          </rPr>
          <t>Cem Dener:</t>
        </r>
        <r>
          <rPr>
            <sz val="9"/>
            <color indexed="81"/>
            <rFont val="Tahoma"/>
            <family val="2"/>
          </rPr>
          <t xml:space="preserve">
GovTech roles &amp; responsibilities [please select all that apply] 
1= Policy / Strategy
2= eGovernment / eServices
3= Private Sector / PPP
4= Digital Skills
5= Knowledge Sharing &amp; Learning
6= Innovation
7= Open-Source Software
8= Disruptive Technologies
9= Other</t>
        </r>
      </text>
    </comment>
    <comment ref="AZ158" authorId="0" shapeId="0" xr:uid="{3C46AE69-D905-4D8D-93A2-78AC1C738CC9}">
      <text>
        <r>
          <rPr>
            <b/>
            <sz val="9"/>
            <color indexed="81"/>
            <rFont val="Tahoma"/>
            <family val="2"/>
          </rPr>
          <t>Cem Dener:</t>
        </r>
        <r>
          <rPr>
            <sz val="9"/>
            <color indexed="81"/>
            <rFont val="Tahoma"/>
            <family val="2"/>
          </rPr>
          <t xml:space="preserve">
Is there a Coordination Body (SC, Council) leading GovTech initiatives? 
0= No
1= Yes</t>
        </r>
      </text>
    </comment>
    <comment ref="AZ159" authorId="0" shapeId="0" xr:uid="{7043FE5B-F621-4F07-ADDC-CD62CA56DC10}">
      <text>
        <r>
          <rPr>
            <b/>
            <sz val="9"/>
            <color indexed="81"/>
            <rFont val="Tahoma"/>
            <family val="2"/>
          </rPr>
          <t>Cem Dener:</t>
        </r>
        <r>
          <rPr>
            <sz val="9"/>
            <color indexed="81"/>
            <rFont val="Tahoma"/>
            <family val="2"/>
          </rPr>
          <t xml:space="preserve">
Is there an entity to monitor &amp; report Digital/GovTech spending for the whole government? 
0= No
1= Yes</t>
        </r>
      </text>
    </comment>
    <comment ref="AZ160" authorId="0" shapeId="0" xr:uid="{8AD9F83D-E2D4-4DC1-8965-7146164E8E1C}">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GovTech institution actively coordinating digital transformation initiatives?
0= No / Unknown
1= Yes
</t>
        </r>
        <r>
          <rPr>
            <b/>
            <sz val="9"/>
            <color indexed="81"/>
            <rFont val="Tahoma"/>
            <family val="2"/>
          </rPr>
          <t>2022 version:</t>
        </r>
        <r>
          <rPr>
            <sz val="9"/>
            <color indexed="81"/>
            <rFont val="Tahoma"/>
            <family val="2"/>
          </rPr>
          <t xml:space="preserve">
Publishing of the GovTech institution's annual progress report (results / spending)?
0= No
1= Yes (internal, not published)
2= Yes (published)</t>
        </r>
      </text>
    </comment>
    <comment ref="AZ161" authorId="0" shapeId="0" xr:uid="{7EB4AF02-32F5-49F7-B510-0ADD30513F73}">
      <text>
        <r>
          <rPr>
            <b/>
            <sz val="9"/>
            <color indexed="81"/>
            <rFont val="Tahoma"/>
            <family val="2"/>
          </rPr>
          <t>Cem Dener:</t>
        </r>
        <r>
          <rPr>
            <sz val="9"/>
            <color indexed="81"/>
            <rFont val="Tahoma"/>
            <family val="2"/>
          </rPr>
          <t xml:space="preserve">
Is there a dedicated government entity in charge of data governance or data management? 
0= No
1= Planned / In progress
2= Yes (Established)</t>
        </r>
      </text>
    </comment>
    <comment ref="AZ162" authorId="0" shapeId="0" xr:uid="{427062E2-5067-4A1E-BAF7-03B62E19AEC2}">
      <text>
        <r>
          <rPr>
            <b/>
            <sz val="9"/>
            <color indexed="81"/>
            <rFont val="Tahoma"/>
            <family val="2"/>
          </rPr>
          <t>Cem Dener:</t>
        </r>
        <r>
          <rPr>
            <sz val="9"/>
            <color indexed="81"/>
            <rFont val="Tahoma"/>
            <family val="2"/>
          </rPr>
          <t xml:space="preserve">
Type of Data Governance institution
0= Unknown
1= Part of another institution
2= Autonomous institution</t>
        </r>
      </text>
    </comment>
    <comment ref="AZ163" authorId="0" shapeId="0" xr:uid="{E592130E-1DA4-459E-8667-564672437853}">
      <text>
        <r>
          <rPr>
            <b/>
            <sz val="9"/>
            <color indexed="81"/>
            <rFont val="Tahoma"/>
            <family val="2"/>
          </rPr>
          <t>Cem Dener:</t>
        </r>
        <r>
          <rPr>
            <sz val="9"/>
            <color indexed="81"/>
            <rFont val="Tahoma"/>
            <family val="2"/>
          </rPr>
          <t xml:space="preserve">
Data Governance implementation arrangements
0= Unknown
1= Holistic DG approach
2= Multilevel DG approach</t>
        </r>
      </text>
    </comment>
    <comment ref="AZ164" authorId="0" shapeId="0" xr:uid="{BFA76AD1-6751-471D-931A-6E07519F7269}">
      <text>
        <r>
          <rPr>
            <b/>
            <sz val="9"/>
            <color indexed="81"/>
            <rFont val="Tahoma"/>
            <family val="2"/>
          </rPr>
          <t>Cem Dener:</t>
        </r>
        <r>
          <rPr>
            <sz val="9"/>
            <color indexed="81"/>
            <rFont val="Tahoma"/>
            <family val="2"/>
          </rPr>
          <t xml:space="preserve">
Is there a Data Governance strategy / policy?
0= No
1= Planned / In progress
2= Yes (Approved)</t>
        </r>
      </text>
    </comment>
    <comment ref="AZ165" authorId="0" shapeId="0" xr:uid="{16A68CD8-EDA3-497A-A731-B7EEC73A52E4}">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Governance institution actively managing and regulating public sector data?
0= No / Unknown
1= Yes
</t>
        </r>
        <r>
          <rPr>
            <b/>
            <sz val="9"/>
            <color indexed="81"/>
            <rFont val="Tahoma"/>
            <family val="2"/>
          </rPr>
          <t>2022 version:</t>
        </r>
        <r>
          <rPr>
            <sz val="9"/>
            <color indexed="81"/>
            <rFont val="Tahoma"/>
            <family val="2"/>
          </rPr>
          <t xml:space="preserve">
Publishing of the Data Governance institution's progress report (results/spending)? 
0= No
1= Yes (internal, not published)
2= Yes (published)</t>
        </r>
      </text>
    </comment>
    <comment ref="AZ166" authorId="0" shapeId="0" xr:uid="{3088B617-3225-4481-B97B-6C6F65206FA2}">
      <text>
        <r>
          <rPr>
            <b/>
            <sz val="9"/>
            <color indexed="81"/>
            <rFont val="Tahoma"/>
            <family val="2"/>
          </rPr>
          <t>Cem Dener:</t>
        </r>
        <r>
          <rPr>
            <sz val="9"/>
            <color indexed="81"/>
            <rFont val="Tahoma"/>
            <family val="2"/>
          </rPr>
          <t xml:space="preserve">
Is there a GovTech / Digital Transformation strategy? 
0= No
1= Planned / In draft
2= Yes (old / to be updated)
3= Yes (new / current)</t>
        </r>
      </text>
    </comment>
    <comment ref="AZ167" authorId="0" shapeId="0" xr:uid="{39BDFEBB-8DBF-430B-8427-38CCA9CA6BDF}">
      <text>
        <r>
          <rPr>
            <b/>
            <sz val="9"/>
            <color indexed="81"/>
            <rFont val="Tahoma"/>
            <family val="2"/>
          </rPr>
          <t>Cem Dener:</t>
        </r>
        <r>
          <rPr>
            <sz val="9"/>
            <color indexed="81"/>
            <rFont val="Tahoma"/>
            <family val="2"/>
          </rPr>
          <t xml:space="preserve">
Is the GovTech/digital transformation strategy actively implemented across government agencies?
0= No / Unknown
1= Yes
</t>
        </r>
      </text>
    </comment>
    <comment ref="AZ168" authorId="0" shapeId="0" xr:uid="{9199C373-FBCC-4BBA-A8C9-E9DDFA664155}">
      <text>
        <r>
          <rPr>
            <b/>
            <sz val="9"/>
            <color indexed="81"/>
            <rFont val="Tahoma"/>
            <family val="2"/>
          </rPr>
          <t>Cem Dener:</t>
        </r>
        <r>
          <rPr>
            <sz val="9"/>
            <color indexed="81"/>
            <rFont val="Tahoma"/>
            <family val="2"/>
          </rPr>
          <t xml:space="preserve">
Is there a whole-of-government approach to public sector digital transformation? 
0= No
1= Planned / In draft
2= Yes (Institutionalized)</t>
        </r>
      </text>
    </comment>
    <comment ref="AZ169" authorId="0" shapeId="0" xr:uid="{A34B3661-E361-493B-A6FC-F376449FE7F0}">
      <text>
        <r>
          <rPr>
            <b/>
            <sz val="9"/>
            <color indexed="81"/>
            <rFont val="Tahoma"/>
            <family val="2"/>
          </rPr>
          <t>Cem Dener:</t>
        </r>
        <r>
          <rPr>
            <sz val="9"/>
            <color indexed="81"/>
            <rFont val="Tahoma"/>
            <family val="2"/>
          </rPr>
          <t xml:space="preserve">
Is there a Ministry / Dept leading the public sector digital transformation / cultural change / WoG approach? 
0= No
1= Yes</t>
        </r>
      </text>
    </comment>
    <comment ref="AZ170" authorId="0" shapeId="0" xr:uid="{1F570218-A121-452F-9FAC-1DC92BBC6CD3}">
      <text>
        <r>
          <rPr>
            <b/>
            <sz val="9"/>
            <color indexed="81"/>
            <rFont val="Tahoma"/>
            <family val="2"/>
          </rPr>
          <t>Cem Dener:</t>
        </r>
        <r>
          <rPr>
            <sz val="9"/>
            <color indexed="81"/>
            <rFont val="Tahoma"/>
            <family val="2"/>
          </rPr>
          <t xml:space="preserve">
Is there a cross government forum where strategic WoG topics (digital, data, technology, capacity) can be addressed by senior digital officials across government? 
0= No
1= Yes</t>
        </r>
      </text>
    </comment>
    <comment ref="AZ171" authorId="0" shapeId="0" xr:uid="{7E92FF07-4E89-4E03-AD60-3E0E3D2CBCED}">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public sector digital transformation efforts coordinated under a whole-of-government approach?
0= No / Unknown
1= Yes
</t>
        </r>
        <r>
          <rPr>
            <b/>
            <sz val="9"/>
            <color indexed="81"/>
            <rFont val="Tahoma"/>
            <family val="2"/>
          </rPr>
          <t>2022 version:</t>
        </r>
        <r>
          <rPr>
            <sz val="9"/>
            <color indexed="81"/>
            <rFont val="Tahoma"/>
            <family val="2"/>
          </rPr>
          <t xml:space="preserve">
Publishing of the progress in WoG approach / digital transformation (results, spending)? 
0= No
1= Yes (internal, not published)
2= Yes (published)</t>
        </r>
      </text>
    </comment>
    <comment ref="AZ172" authorId="0" shapeId="0" xr:uid="{D31FAE76-AC2A-4931-B21F-8532A921CBB4}">
      <text>
        <r>
          <rPr>
            <b/>
            <sz val="9"/>
            <color indexed="81"/>
            <rFont val="Tahoma"/>
            <family val="2"/>
          </rPr>
          <t>Cem Dener:</t>
        </r>
        <r>
          <rPr>
            <sz val="9"/>
            <color indexed="81"/>
            <rFont val="Tahoma"/>
            <family val="2"/>
          </rPr>
          <t xml:space="preserve">
Are there RTI Laws to make data/info available to the public online or digitally? 
0= No
1= Draft / Consultations in progress
2= Yes (Effective)</t>
        </r>
      </text>
    </comment>
    <comment ref="AZ173" authorId="0" shapeId="0" xr:uid="{A0E74E9F-E37B-4C12-BC8B-EBD73C446397}">
      <text>
        <r>
          <rPr>
            <b/>
            <sz val="9"/>
            <color indexed="81"/>
            <rFont val="Tahoma"/>
            <family val="2"/>
          </rPr>
          <t>Cem Dener:</t>
        </r>
        <r>
          <rPr>
            <sz val="9"/>
            <color indexed="81"/>
            <rFont val="Tahoma"/>
            <family val="2"/>
          </rPr>
          <t xml:space="preserve">
Is there an entity monitoring implementation/compliance?
0= No
1= Yes</t>
        </r>
      </text>
    </comment>
    <comment ref="AZ174" authorId="0" shapeId="0" xr:uid="{6149B3E2-D928-495D-BCDE-7C589CA768BE}">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RTI laws enabling public access to government information actively enforced?
0= No / Unknown
1= Yes
</t>
        </r>
        <r>
          <rPr>
            <b/>
            <sz val="9"/>
            <color indexed="81"/>
            <rFont val="Tahoma"/>
            <family val="2"/>
          </rPr>
          <t>2022 version:</t>
        </r>
        <r>
          <rPr>
            <sz val="9"/>
            <color indexed="81"/>
            <rFont val="Tahoma"/>
            <family val="2"/>
          </rPr>
          <t xml:space="preserve">
Publishing of the progress in implementing RTI laws (RTI requests received, granted, etc.)?
0= No
1= Yes (internal, not published)
2= Yes (published)</t>
        </r>
      </text>
    </comment>
    <comment ref="AZ175" authorId="0" shapeId="0" xr:uid="{04528B3B-6DDA-4415-8728-C5143C9DBBD6}">
      <text>
        <r>
          <rPr>
            <b/>
            <sz val="9"/>
            <color indexed="81"/>
            <rFont val="Tahoma"/>
            <family val="2"/>
          </rPr>
          <t>Cem Dener:</t>
        </r>
        <r>
          <rPr>
            <sz val="9"/>
            <color indexed="81"/>
            <rFont val="Tahoma"/>
            <family val="2"/>
          </rPr>
          <t xml:space="preserve">
Is there a Data Protection / Privacy law? 
0= No
1= Draft / Consultations in progress
2= Yes (Effective)</t>
        </r>
      </text>
    </comment>
    <comment ref="AZ176" authorId="0" shapeId="0" xr:uid="{5B03561B-47DF-4126-AFC4-E16F41EE1D3F}">
      <text>
        <r>
          <rPr>
            <b/>
            <sz val="9"/>
            <color indexed="81"/>
            <rFont val="Tahoma"/>
            <family val="2"/>
          </rPr>
          <t>Cem Dener:</t>
        </r>
        <r>
          <rPr>
            <sz val="9"/>
            <color indexed="81"/>
            <rFont val="Tahoma"/>
            <family val="2"/>
          </rPr>
          <t xml:space="preserve">
Is there an entity monitoring implementation/compliance?
0= No
1= Yes</t>
        </r>
      </text>
    </comment>
    <comment ref="AZ177" authorId="0" shapeId="0" xr:uid="{708C7977-F8F0-473C-BEBD-E7FECAB5AB6A}">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protection/privacy law actively enforced to ensure compliance across public and private sectors?
0= No / Unknown
1= Yes
</t>
        </r>
        <r>
          <rPr>
            <b/>
            <sz val="9"/>
            <color indexed="81"/>
            <rFont val="Tahoma"/>
            <family val="2"/>
          </rPr>
          <t>2022 version:</t>
        </r>
        <r>
          <rPr>
            <sz val="9"/>
            <color indexed="81"/>
            <rFont val="Tahoma"/>
            <family val="2"/>
          </rPr>
          <t xml:space="preserve">
Publishing of the data protection/privacy complaints and feedback?
0= No
1= Yes (internal, not published)
2= Yes (published)</t>
        </r>
      </text>
    </comment>
    <comment ref="B178" authorId="0" shapeId="0" xr:uid="{5EB7EAA1-ECCD-47C2-B695-99241A52F352}">
      <text>
        <r>
          <rPr>
            <b/>
            <sz val="9"/>
            <color indexed="81"/>
            <rFont val="Tahoma"/>
            <family val="2"/>
          </rPr>
          <t>Cem Dener:</t>
        </r>
        <r>
          <rPr>
            <sz val="9"/>
            <color indexed="81"/>
            <rFont val="Tahoma"/>
            <family val="2"/>
          </rPr>
          <t xml:space="preserve">
TMP</t>
        </r>
      </text>
    </comment>
    <comment ref="AZ178" authorId="0" shapeId="0" xr:uid="{5895657B-98D0-4620-80D2-1E27F43C4FF4}">
      <text>
        <r>
          <rPr>
            <b/>
            <sz val="9"/>
            <color indexed="81"/>
            <rFont val="Tahoma"/>
            <family val="2"/>
          </rPr>
          <t>Cem Dener:</t>
        </r>
        <r>
          <rPr>
            <sz val="9"/>
            <color indexed="81"/>
            <rFont val="Tahoma"/>
            <family val="2"/>
          </rPr>
          <t xml:space="preserve">
Is there a Data Protection Authority? 
0= No
1= Not established yet (visible in law)
2= Yes</t>
        </r>
      </text>
    </comment>
    <comment ref="AZ179" authorId="0" shapeId="0" xr:uid="{D7BF89CF-CED3-4620-A817-C103C0C70B23}">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data protection authority operational and effectively overseeing data governance?
0= No / Unknown
1= Yes
</t>
        </r>
        <r>
          <rPr>
            <b/>
            <sz val="9"/>
            <color indexed="81"/>
            <rFont val="Tahoma"/>
            <family val="2"/>
          </rPr>
          <t>2022 version:</t>
        </r>
        <r>
          <rPr>
            <sz val="9"/>
            <color indexed="81"/>
            <rFont val="Tahoma"/>
            <family val="2"/>
          </rPr>
          <t xml:space="preserve">
Publishing of the Data Protection Authority performance/results?
0= No
1= Yes (internal, not published)
2= Yes (published)</t>
        </r>
      </text>
    </comment>
    <comment ref="AZ180" authorId="0" shapeId="0" xr:uid="{74BBEABC-A510-4131-9ECB-677EA8E19A7B}">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there a government strategy or policy in place to promote the integration of Green Technology within GovTech initiatives?
0= No 
1= Planned/In draft
2= Yes (Institutionalized)
</t>
        </r>
        <r>
          <rPr>
            <b/>
            <sz val="9"/>
            <color indexed="81"/>
            <rFont val="Tahoma"/>
            <family val="2"/>
          </rPr>
          <t>2022 version:</t>
        </r>
        <r>
          <rPr>
            <sz val="9"/>
            <color indexed="81"/>
            <rFont val="Tahoma"/>
            <family val="2"/>
          </rPr>
          <t xml:space="preserve">
Is there a national ID (or similar foundational ID) system?
0= No 
1= Yes
External indicator extracted from the ID4D Dataset.</t>
        </r>
      </text>
    </comment>
    <comment ref="AZ181" authorId="0" shapeId="0" xr:uid="{229B2F44-2E70-4325-807D-E0DDC0379D4D}">
      <text>
        <r>
          <rPr>
            <b/>
            <sz val="9"/>
            <color indexed="81"/>
            <rFont val="Tahoma"/>
            <family val="2"/>
          </rPr>
          <t>Cem Dener:</t>
        </r>
        <r>
          <rPr>
            <sz val="9"/>
            <color indexed="81"/>
            <rFont val="Tahoma"/>
            <family val="2"/>
          </rPr>
          <t xml:space="preserve">
Are government entities actively implementing Green Technology practices, such as using renewable energy for IT systems or reducing the carbon footprint of digital services?
0= No / Unknown
1= Yes
</t>
        </r>
      </text>
    </comment>
    <comment ref="AZ182" authorId="0" shapeId="0" xr:uid="{944B5B7B-749A-48B4-BB0F-9B0C88560651}">
      <text>
        <r>
          <rPr>
            <b/>
            <sz val="9"/>
            <color indexed="81"/>
            <rFont val="Tahoma"/>
            <family val="2"/>
          </rPr>
          <t>Cem Dener:</t>
        </r>
        <r>
          <rPr>
            <sz val="9"/>
            <color indexed="81"/>
            <rFont val="Tahoma"/>
            <family val="2"/>
          </rPr>
          <t xml:space="preserve">
</t>
        </r>
        <r>
          <rPr>
            <b/>
            <sz val="9"/>
            <color indexed="81"/>
            <rFont val="Tahoma"/>
            <family val="2"/>
          </rPr>
          <t xml:space="preserve">2025 version:
</t>
        </r>
        <r>
          <rPr>
            <sz val="9"/>
            <color indexed="81"/>
            <rFont val="Tahoma"/>
            <family val="2"/>
          </rPr>
          <t xml:space="preserve">Are there ethical guidelines in place for the adoption of Artificial Intelligence?
0= No
1= Planned/In draft
2= Yes (Institutionalized)
</t>
        </r>
        <r>
          <rPr>
            <b/>
            <sz val="9"/>
            <color indexed="81"/>
            <rFont val="Tahoma"/>
            <family val="2"/>
          </rPr>
          <t>2022 version:</t>
        </r>
        <r>
          <rPr>
            <sz val="9"/>
            <color indexed="81"/>
            <rFont val="Tahoma"/>
            <family val="2"/>
          </rPr>
          <t xml:space="preserve">
Are records in the national ID system stored in a digitized (electronic) format?
0= No
1= Yes
N/A = not applicable, no national ID system
External indicator extracted from the ID4D Dataset</t>
        </r>
      </text>
    </comment>
    <comment ref="AZ183" authorId="0" shapeId="0" xr:uid="{90967A44-F56E-4519-98F3-6EB34B07EC27}">
      <text>
        <r>
          <rPr>
            <b/>
            <sz val="9"/>
            <color indexed="81"/>
            <rFont val="Tahoma"/>
            <family val="2"/>
          </rPr>
          <t>Cem Dener:</t>
        </r>
        <r>
          <rPr>
            <sz val="9"/>
            <color indexed="81"/>
            <rFont val="Tahoma"/>
            <family val="2"/>
          </rPr>
          <t xml:space="preserve">
Does the government ensure transparency and accountability in the use of AI?
0= No / Unknown
1= Yes
</t>
        </r>
      </text>
    </comment>
    <comment ref="AZ184" authorId="0" shapeId="0" xr:uid="{3356C1F6-046C-48F7-827D-0FDA70A6E68B}">
      <text>
        <r>
          <rPr>
            <b/>
            <sz val="9"/>
            <color indexed="81"/>
            <rFont val="Tahoma"/>
            <family val="2"/>
          </rPr>
          <t>Cem Dener:</t>
        </r>
        <r>
          <rPr>
            <sz val="9"/>
            <color indexed="81"/>
            <rFont val="Tahoma"/>
            <family val="2"/>
          </rPr>
          <t xml:space="preserve">
Is there a digital signature regulation and PKI to support service delivery? 
0= No
1 = Regulation approved; no Infrastructure yet (PKI, CA)
2= Regulation and Infrastructure in place. Not used yet/in progress
3= Operational. Used in practice for e-Services</t>
        </r>
      </text>
    </comment>
    <comment ref="AZ185" authorId="0" shapeId="0" xr:uid="{111D92A7-F7CD-48AD-93AC-BD97C32CA67F}">
      <text>
        <r>
          <rPr>
            <b/>
            <sz val="9"/>
            <color indexed="81"/>
            <rFont val="Tahoma"/>
            <family val="2"/>
          </rPr>
          <t>Cem Dener:</t>
        </r>
        <r>
          <rPr>
            <sz val="9"/>
            <color indexed="81"/>
            <rFont val="Tahoma"/>
            <family val="2"/>
          </rPr>
          <t xml:space="preserve">
Use of Digital Signature in public sector? 
0= Unknown
1= Back-office transactions
2= Front-office service delivery
3= Both back- and front-office transactions</t>
        </r>
      </text>
    </comment>
    <comment ref="AZ186" authorId="0" shapeId="0" xr:uid="{A871D429-329E-4298-8C23-BA9B17BEA60D}">
      <text>
        <r>
          <rPr>
            <b/>
            <sz val="9"/>
            <color indexed="81"/>
            <rFont val="Tahoma"/>
            <family val="2"/>
          </rPr>
          <t>Cem Dener:</t>
        </r>
        <r>
          <rPr>
            <sz val="9"/>
            <color indexed="81"/>
            <rFont val="Tahoma"/>
            <family val="2"/>
          </rPr>
          <t xml:space="preserve">
Is Digital Signature linked with Digital ID/Mobile devices?
0= No
1= Yes</t>
        </r>
      </text>
    </comment>
    <comment ref="AZ187" authorId="0" shapeId="0" xr:uid="{8F51310A-E115-4408-99E3-C3E60F159C50}">
      <text>
        <r>
          <rPr>
            <b/>
            <sz val="9"/>
            <color indexed="81"/>
            <rFont val="Tahoma"/>
            <family val="2"/>
          </rPr>
          <t>Cem Dener:</t>
        </r>
        <r>
          <rPr>
            <sz val="9"/>
            <color indexed="81"/>
            <rFont val="Tahoma"/>
            <family val="2"/>
          </rPr>
          <t xml:space="preserve">
Which entities provide Digital Signature services?
0= Unknown
1= Commercial providers only
2= Designated government entities
3= Both government and commercial entities</t>
        </r>
      </text>
    </comment>
    <comment ref="AZ188" authorId="0" shapeId="0" xr:uid="{737141E3-5CB2-42E3-A45D-5BB03D9E40EB}">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digital signature and PKI widely adopted for secure online service delivery?
0= No / Unknown
1= Yes
</t>
        </r>
        <r>
          <rPr>
            <b/>
            <sz val="9"/>
            <color indexed="81"/>
            <rFont val="Tahoma"/>
            <family val="2"/>
          </rPr>
          <t>2022 version:</t>
        </r>
        <r>
          <rPr>
            <sz val="9"/>
            <color indexed="81"/>
            <rFont val="Tahoma"/>
            <family val="2"/>
          </rPr>
          <t xml:space="preserve">
Publishing of the Digital Signature issuance/utilization?
0= No
1= Yes (internal, not published)
2= Yes (published)</t>
        </r>
      </text>
    </comment>
    <comment ref="AZ189" authorId="0" shapeId="0" xr:uid="{FCA436CD-4C06-43A1-8E7E-87381E278DC4}">
      <text>
        <r>
          <rPr>
            <b/>
            <sz val="9"/>
            <color indexed="81"/>
            <rFont val="Tahoma"/>
            <family val="2"/>
          </rPr>
          <t>Cem Dener:</t>
        </r>
        <r>
          <rPr>
            <sz val="9"/>
            <color indexed="81"/>
            <rFont val="Tahoma"/>
            <family val="2"/>
          </rPr>
          <t xml:space="preserve">
Is there a government strategy / program to improve digital skills in the public sector? 
0= No
1= Yes (Only strategy or program)
2= Yes (Both strategy and program)</t>
        </r>
      </text>
    </comment>
    <comment ref="AZ190" authorId="0" shapeId="0" xr:uid="{900BC030-3BEA-4C1B-B0EF-B51F9595478F}">
      <text>
        <r>
          <rPr>
            <b/>
            <sz val="9"/>
            <color indexed="81"/>
            <rFont val="Tahoma"/>
            <family val="2"/>
          </rPr>
          <t>Cem Dener:</t>
        </r>
        <r>
          <rPr>
            <sz val="9"/>
            <color indexed="81"/>
            <rFont val="Tahoma"/>
            <family val="2"/>
          </rPr>
          <t xml:space="preserve">
Focus areas of the DS strategy
0= Unknown
1= Basic Digital Skills
2= Basic DS + Data Literacy
3= Advanced DS + DL
</t>
        </r>
      </text>
    </comment>
    <comment ref="AZ191" authorId="0" shapeId="0" xr:uid="{EB4F0158-954C-4BE6-B2A9-30A463FD026D}">
      <text>
        <r>
          <rPr>
            <b/>
            <sz val="9"/>
            <color indexed="81"/>
            <rFont val="Tahoma"/>
            <family val="2"/>
          </rPr>
          <t>Cem Dener:</t>
        </r>
        <r>
          <rPr>
            <sz val="9"/>
            <color indexed="81"/>
            <rFont val="Tahoma"/>
            <family val="2"/>
          </rPr>
          <t xml:space="preserve">
Is there a DS program?
0= No
1= Yes</t>
        </r>
      </text>
    </comment>
    <comment ref="AZ192" authorId="0" shapeId="0" xr:uid="{34242457-AE6A-41E4-BD23-D7252C9C0453}">
      <text>
        <r>
          <rPr>
            <b/>
            <sz val="9"/>
            <color indexed="81"/>
            <rFont val="Tahoma"/>
            <family val="2"/>
          </rPr>
          <t>Cem Dener:</t>
        </r>
        <r>
          <rPr>
            <sz val="9"/>
            <color indexed="81"/>
            <rFont val="Tahoma"/>
            <family val="2"/>
          </rPr>
          <t xml:space="preserve">
If Yes &gt; Type of primary DS program(s)
0= Unknown
1= Academic program
2= Public sector program
3= CSO/Private program</t>
        </r>
      </text>
    </comment>
    <comment ref="AZ193" authorId="0" shapeId="0" xr:uid="{5B86BE4D-0FFC-44CF-A40C-1AF803F6B66A}">
      <text>
        <r>
          <rPr>
            <b/>
            <sz val="9"/>
            <color indexed="81"/>
            <rFont val="Tahoma"/>
            <family val="2"/>
          </rPr>
          <t>Cem Dener:</t>
        </r>
        <r>
          <rPr>
            <sz val="9"/>
            <color indexed="81"/>
            <rFont val="Tahoma"/>
            <family val="2"/>
          </rPr>
          <t xml:space="preserve">
If Yes &gt; DS program mandatory for new public employees?
0= Unknown
1= Not mandatory
2= Mandatory</t>
        </r>
      </text>
    </comment>
    <comment ref="AZ194" authorId="0" shapeId="0" xr:uid="{1D806DDB-B4C8-410F-8EE2-6A101C3881E2}">
      <text>
        <r>
          <rPr>
            <b/>
            <sz val="9"/>
            <color indexed="81"/>
            <rFont val="Tahoma"/>
            <family val="2"/>
          </rPr>
          <t>Cem Dener:</t>
        </r>
        <r>
          <rPr>
            <sz val="9"/>
            <color indexed="81"/>
            <rFont val="Tahoma"/>
            <family val="2"/>
          </rPr>
          <t xml:space="preserve">
Are there digital skills programs offered by governments for citizens/schools?
0= No
1= Yes (fee-based programs)
2= Yes (freely available programs)</t>
        </r>
      </text>
    </comment>
    <comment ref="AZ195" authorId="0" shapeId="0" xr:uid="{CC5BFCEC-7B9A-4BA4-A47D-BD8DF6B35E40}">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 programs actively enhancing digital skills among public sector employees?
0= No / Unknown
1= Yes 
</t>
        </r>
        <r>
          <rPr>
            <b/>
            <sz val="9"/>
            <color indexed="81"/>
            <rFont val="Tahoma"/>
            <family val="2"/>
          </rPr>
          <t>2022 version:</t>
        </r>
        <r>
          <rPr>
            <sz val="9"/>
            <color indexed="81"/>
            <rFont val="Tahoma"/>
            <family val="2"/>
          </rPr>
          <t xml:space="preserve">
Publishing of the results/progress in DS programs?
0= No
1= Yes (internal, not published)
2= Yes (published)</t>
        </r>
      </text>
    </comment>
    <comment ref="AZ196" authorId="0" shapeId="0" xr:uid="{74AE24DE-DF00-4450-A29A-398ED26C8053}">
      <text>
        <r>
          <rPr>
            <b/>
            <sz val="9"/>
            <color indexed="81"/>
            <rFont val="Tahoma"/>
            <family val="2"/>
          </rPr>
          <t>Cem Dener:</t>
        </r>
        <r>
          <rPr>
            <sz val="9"/>
            <color indexed="81"/>
            <rFont val="Tahoma"/>
            <family val="2"/>
          </rPr>
          <t xml:space="preserve">
Is there a strategy and/or program to improve public sector innovation?
0= No
1= Yes (Only strategy or program)
2= Yes (Both strategy and program)</t>
        </r>
      </text>
    </comment>
    <comment ref="AZ197" authorId="0" shapeId="0" xr:uid="{FD5B6AF9-5ADD-4300-B45A-507CF08F87F2}">
      <text>
        <r>
          <rPr>
            <b/>
            <sz val="9"/>
            <color indexed="81"/>
            <rFont val="Tahoma"/>
            <family val="2"/>
          </rPr>
          <t>Cem Dener:</t>
        </r>
        <r>
          <rPr>
            <sz val="9"/>
            <color indexed="81"/>
            <rFont val="Tahoma"/>
            <family val="2"/>
          </rPr>
          <t xml:space="preserve">
Is there a PSI program?
0= No
1= Yes</t>
        </r>
      </text>
    </comment>
    <comment ref="AZ198" authorId="0" shapeId="0" xr:uid="{C0F9CD4A-852F-49BE-856B-7189DFC1DFED}">
      <text>
        <r>
          <rPr>
            <b/>
            <sz val="9"/>
            <color indexed="81"/>
            <rFont val="Tahoma"/>
            <family val="2"/>
          </rPr>
          <t>Cem Dener:</t>
        </r>
        <r>
          <rPr>
            <sz val="9"/>
            <color indexed="81"/>
            <rFont val="Tahoma"/>
            <family val="2"/>
          </rPr>
          <t xml:space="preserve">
If Yes &gt; Type of primary PSI program(s) 
0= Unknown
1= Academic program
2= Public sector program
3= CSO/Private program</t>
        </r>
      </text>
    </comment>
    <comment ref="AZ199" authorId="0" shapeId="0" xr:uid="{3BB6ADDA-275B-4B9E-AF3D-675B23AB81C5}">
      <text>
        <r>
          <rPr>
            <b/>
            <sz val="9"/>
            <color indexed="81"/>
            <rFont val="Tahoma"/>
            <family val="2"/>
          </rPr>
          <t>Cem Dener:</t>
        </r>
        <r>
          <rPr>
            <sz val="9"/>
            <color indexed="81"/>
            <rFont val="Tahoma"/>
            <family val="2"/>
          </rPr>
          <t xml:space="preserve">
If Yes &gt; PSI program mandatory for new public employees?
0= Unknown
1= Not mandatory
2= Mandatory</t>
        </r>
      </text>
    </comment>
    <comment ref="AZ200" authorId="0" shapeId="0" xr:uid="{58B89516-00CD-43E8-A896-97E4F56EE79F}">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Are government-led PSI strategies / programs being implemented?
0= No / Unknown
1= Yes
</t>
        </r>
        <r>
          <rPr>
            <b/>
            <sz val="9"/>
            <color indexed="81"/>
            <rFont val="Tahoma"/>
            <family val="2"/>
          </rPr>
          <t>2022 version:</t>
        </r>
        <r>
          <rPr>
            <sz val="9"/>
            <color indexed="81"/>
            <rFont val="Tahoma"/>
            <family val="2"/>
          </rPr>
          <t xml:space="preserve">
Publishing of the results/progress in PSI programs?
0= No
1= Yes (internal, not published)
2= Yes (published)</t>
        </r>
      </text>
    </comment>
    <comment ref="AZ201" authorId="0" shapeId="0" xr:uid="{5CA1CB55-1068-4E08-AC87-F70337B13EF5}">
      <text>
        <r>
          <rPr>
            <b/>
            <sz val="9"/>
            <color indexed="81"/>
            <rFont val="Tahoma"/>
            <family val="2"/>
          </rPr>
          <t>Cem Dener:</t>
        </r>
        <r>
          <rPr>
            <sz val="9"/>
            <color indexed="81"/>
            <rFont val="Tahoma"/>
            <family val="2"/>
          </rPr>
          <t xml:space="preserve">
Is there a government entity focused on public sector innovation?
0= No
1= Planned / In progress
2= Yes (Established)</t>
        </r>
      </text>
    </comment>
    <comment ref="AZ202" authorId="0" shapeId="0" xr:uid="{272DC330-E342-4207-AC4F-4AF57A132A5E}">
      <text>
        <r>
          <rPr>
            <b/>
            <sz val="9"/>
            <color indexed="81"/>
            <rFont val="Tahoma"/>
            <family val="2"/>
          </rPr>
          <t>Cem Dener:</t>
        </r>
        <r>
          <rPr>
            <sz val="9"/>
            <color indexed="81"/>
            <rFont val="Tahoma"/>
            <family val="2"/>
          </rPr>
          <t xml:space="preserve">
Focus areas of PSI institution (Innovation Lab)
0= Unknown
1= Digital Skills
2= PS Innovation
3= Digital Skills + PS Innovation
4= Other</t>
        </r>
      </text>
    </comment>
    <comment ref="AZ203" authorId="0" shapeId="0" xr:uid="{D0FC7727-55C8-4802-A666-30297C62F039}">
      <text>
        <r>
          <rPr>
            <b/>
            <sz val="9"/>
            <color indexed="81"/>
            <rFont val="Tahoma"/>
            <family val="2"/>
          </rPr>
          <t>Cem Dener:</t>
        </r>
        <r>
          <rPr>
            <sz val="9"/>
            <color indexed="81"/>
            <rFont val="Tahoma"/>
            <family val="2"/>
          </rPr>
          <t xml:space="preserve">
Is there any collaboration on PSI with the private sector?
0= No
1= Yes</t>
        </r>
      </text>
    </comment>
    <comment ref="AZ204" authorId="0" shapeId="0" xr:uid="{764B9776-6C03-4C22-A668-ECB82AA78019}">
      <text>
        <r>
          <rPr>
            <b/>
            <sz val="9"/>
            <color indexed="81"/>
            <rFont val="Tahoma"/>
            <family val="2"/>
          </rPr>
          <t>Cem Dener:</t>
        </r>
        <r>
          <rPr>
            <sz val="9"/>
            <color indexed="81"/>
            <rFont val="Tahoma"/>
            <family val="2"/>
          </rPr>
          <t xml:space="preserve">
If Yes &gt; Is there any financial support/incentive for private GovTech entities
0= No
1= Yes</t>
        </r>
      </text>
    </comment>
    <comment ref="AZ205" authorId="0" shapeId="0" xr:uid="{ADDD3CC5-C40D-406A-A7F6-575C8E4B4CEB}">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PSI institution operational and delivering results?
0= No / Unknown
1= Yes
</t>
        </r>
        <r>
          <rPr>
            <b/>
            <sz val="9"/>
            <color indexed="81"/>
            <rFont val="Tahoma"/>
            <family val="2"/>
          </rPr>
          <t>2022 version:</t>
        </r>
        <r>
          <rPr>
            <sz val="9"/>
            <color indexed="81"/>
            <rFont val="Tahoma"/>
            <family val="2"/>
          </rPr>
          <t xml:space="preserve">
Publishing the PSI institution annual performance/results?
0= No
1= Yes (internal, not published)
2= Yes (published)</t>
        </r>
      </text>
    </comment>
    <comment ref="AZ206" authorId="0" shapeId="0" xr:uid="{51B2C63A-A2DC-4A4C-AC09-5DE681C7B887}">
      <text>
        <r>
          <rPr>
            <b/>
            <sz val="9"/>
            <color indexed="81"/>
            <rFont val="Tahoma"/>
            <family val="2"/>
          </rPr>
          <t>Cem Dener:</t>
        </r>
        <r>
          <rPr>
            <sz val="9"/>
            <color indexed="81"/>
            <rFont val="Tahoma"/>
            <family val="2"/>
          </rPr>
          <t xml:space="preserve">
Is there a government policy to support GovTech startups and private sector investments? 
0= No
1= Yes</t>
        </r>
      </text>
    </comment>
    <comment ref="AZ207" authorId="0" shapeId="0" xr:uid="{EA55C255-EB9E-41C5-BE5F-04DAD98EEEFF}">
      <text>
        <r>
          <rPr>
            <b/>
            <sz val="9"/>
            <color indexed="81"/>
            <rFont val="Tahoma"/>
            <family val="2"/>
          </rPr>
          <t>Cem Dener:</t>
        </r>
        <r>
          <rPr>
            <sz val="9"/>
            <color indexed="81"/>
            <rFont val="Tahoma"/>
            <family val="2"/>
          </rPr>
          <t xml:space="preserve">
Does the Government provide financing to startups/SMEs for innovation? 
0= No
1= Yes</t>
        </r>
      </text>
    </comment>
    <comment ref="AZ208" authorId="0" shapeId="0" xr:uid="{451FD2C6-C1CC-4A32-ABCF-20A65C9F0905}">
      <text>
        <r>
          <rPr>
            <b/>
            <sz val="9"/>
            <color indexed="81"/>
            <rFont val="Tahoma"/>
            <family val="2"/>
          </rPr>
          <t>Cem Dener:</t>
        </r>
        <r>
          <rPr>
            <sz val="9"/>
            <color indexed="81"/>
            <rFont val="Tahoma"/>
            <family val="2"/>
          </rPr>
          <t xml:space="preserve">
Capacity of Government to deliver online services via PPPs:
0= No PPP for online services
1= Yes, PPP arrangements exist for online service delivery</t>
        </r>
      </text>
    </comment>
    <comment ref="AZ209" authorId="0" shapeId="0" xr:uid="{36E0BABD-158D-454A-8500-3664819D1C96}">
      <text>
        <r>
          <rPr>
            <b/>
            <sz val="9"/>
            <color indexed="81"/>
            <rFont val="Tahoma"/>
            <family val="2"/>
          </rPr>
          <t>Cem Dener:</t>
        </r>
        <r>
          <rPr>
            <sz val="9"/>
            <color indexed="81"/>
            <rFont val="Tahoma"/>
            <family val="2"/>
          </rPr>
          <t xml:space="preserve">
Is there a procurement policy aimed at prioritizing bids from startups/SMEs? (e.g., having a quota for SMEs) 
0= No
1= Yes</t>
        </r>
      </text>
    </comment>
    <comment ref="AZ210" authorId="0" shapeId="0" xr:uid="{AF91A770-75E2-4296-9A3B-5487654D5DB2}">
      <text>
        <r>
          <rPr>
            <b/>
            <sz val="9"/>
            <color indexed="81"/>
            <rFont val="Tahoma"/>
            <family val="2"/>
          </rPr>
          <t>Cem Dener:</t>
        </r>
        <r>
          <rPr>
            <sz val="9"/>
            <color indexed="81"/>
            <rFont val="Tahoma"/>
            <family val="2"/>
          </rPr>
          <t xml:space="preserve">
</t>
        </r>
        <r>
          <rPr>
            <b/>
            <sz val="9"/>
            <color indexed="81"/>
            <rFont val="Tahoma"/>
            <family val="2"/>
          </rPr>
          <t>2025 version:</t>
        </r>
        <r>
          <rPr>
            <sz val="9"/>
            <color indexed="81"/>
            <rFont val="Tahoma"/>
            <family val="2"/>
          </rPr>
          <t xml:space="preserve">
Is the government policy to support GovTech startups being actively implemented?
0= No / Unknown
1= Yes
</t>
        </r>
        <r>
          <rPr>
            <b/>
            <sz val="9"/>
            <color indexed="81"/>
            <rFont val="Tahoma"/>
            <family val="2"/>
          </rPr>
          <t>2022 version:</t>
        </r>
        <r>
          <rPr>
            <sz val="9"/>
            <color indexed="81"/>
            <rFont val="Tahoma"/>
            <family val="2"/>
          </rPr>
          <t xml:space="preserve">
Publishing of the results/progress in supporting startups/SMEs for innovation? 
0= No
1= Yes (internal, not published)
2= Yes (published)</t>
        </r>
      </text>
    </comment>
    <comment ref="AZ212" authorId="0" shapeId="0" xr:uid="{8C7BE72A-CB9D-4498-AFE9-45263AC88FEC}">
      <text>
        <r>
          <rPr>
            <b/>
            <sz val="9"/>
            <color indexed="81"/>
            <rFont val="Tahoma"/>
            <family val="2"/>
          </rPr>
          <t>Cem Dener:</t>
        </r>
        <r>
          <rPr>
            <sz val="9"/>
            <color indexed="81"/>
            <rFont val="Tahoma"/>
            <family val="2"/>
          </rPr>
          <t xml:space="preserve">
Institutional responsibility for GovTech 
1= Autonomous entity
2= President's / PM's Office
3= MoICT
4= MoF / MoE
5= MoI / MoHA
6= MoPS / Pub Adm
7= Other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B6" authorId="0" shapeId="0" xr:uid="{1B5D55CF-5D71-4092-A617-EF20069B9BA4}">
      <text>
        <r>
          <rPr>
            <b/>
            <sz val="9"/>
            <color indexed="81"/>
            <rFont val="Tahoma"/>
            <family val="2"/>
          </rPr>
          <t>Cem Dener:</t>
        </r>
        <r>
          <rPr>
            <sz val="9"/>
            <color indexed="81"/>
            <rFont val="Tahoma"/>
            <family val="2"/>
          </rPr>
          <t xml:space="preserve">
ZAR</t>
        </r>
      </text>
    </comment>
    <comment ref="BL34" authorId="0" shapeId="0" xr:uid="{596B99B6-EAAA-4C62-A1A1-966F57D00770}">
      <text>
        <r>
          <rPr>
            <b/>
            <sz val="9"/>
            <color indexed="81"/>
            <rFont val="Tahoma"/>
            <family val="2"/>
          </rPr>
          <t>Cem Dener:</t>
        </r>
        <r>
          <rPr>
            <sz val="9"/>
            <color indexed="81"/>
            <rFont val="Tahoma"/>
            <family val="2"/>
          </rPr>
          <t xml:space="preserve">
New policy approved after 2020</t>
        </r>
      </text>
    </comment>
    <comment ref="B70" authorId="0" shapeId="0" xr:uid="{5B853FCA-E62A-4005-98B4-1AD586C41902}">
      <text>
        <r>
          <rPr>
            <b/>
            <sz val="9"/>
            <color indexed="81"/>
            <rFont val="Tahoma"/>
            <family val="2"/>
          </rPr>
          <t>Cem Dener:</t>
        </r>
        <r>
          <rPr>
            <sz val="9"/>
            <color indexed="81"/>
            <rFont val="Tahoma"/>
            <family val="2"/>
          </rPr>
          <t xml:space="preserve">
TMP</t>
        </r>
      </text>
    </comment>
    <comment ref="B95" authorId="0" shapeId="0" xr:uid="{3673BBF9-E844-41EF-9532-A5E7D5FBC7F5}">
      <text>
        <r>
          <rPr>
            <b/>
            <sz val="9"/>
            <color indexed="81"/>
            <rFont val="Tahoma"/>
            <family val="2"/>
          </rPr>
          <t>Cem Dener:</t>
        </r>
        <r>
          <rPr>
            <sz val="9"/>
            <color indexed="81"/>
            <rFont val="Tahoma"/>
            <family val="2"/>
          </rPr>
          <t xml:space="preserve">
ROM</t>
        </r>
      </text>
    </comment>
    <comment ref="B165" authorId="0" shapeId="0" xr:uid="{0E5743E1-725F-4A63-BF3E-5099AC381A72}">
      <text>
        <r>
          <rPr>
            <b/>
            <sz val="9"/>
            <color indexed="81"/>
            <rFont val="Tahoma"/>
            <family val="2"/>
          </rPr>
          <t>Cem Dener:</t>
        </r>
        <r>
          <rPr>
            <sz val="9"/>
            <color indexed="81"/>
            <rFont val="Tahoma"/>
            <family val="2"/>
          </rPr>
          <t xml:space="preserve">
ADO</t>
        </r>
      </text>
    </comment>
    <comment ref="B207" authorId="0" shapeId="0" xr:uid="{AA66F4D5-D20C-4943-82EC-78AFD0D22AD7}">
      <text>
        <r>
          <rPr>
            <b/>
            <sz val="9"/>
            <color indexed="81"/>
            <rFont val="Tahoma"/>
            <family val="2"/>
          </rPr>
          <t>Cem Dener:</t>
        </r>
        <r>
          <rPr>
            <sz val="9"/>
            <color indexed="81"/>
            <rFont val="Tahoma"/>
            <family val="2"/>
          </rPr>
          <t xml:space="preserve">
ZAR</t>
        </r>
      </text>
    </comment>
    <comment ref="B271" authorId="0" shapeId="0" xr:uid="{4AD12949-8816-4514-B498-2EDCE621641F}">
      <text>
        <r>
          <rPr>
            <b/>
            <sz val="9"/>
            <color indexed="81"/>
            <rFont val="Tahoma"/>
            <family val="2"/>
          </rPr>
          <t>Cem Dener:</t>
        </r>
        <r>
          <rPr>
            <sz val="9"/>
            <color indexed="81"/>
            <rFont val="Tahoma"/>
            <family val="2"/>
          </rPr>
          <t xml:space="preserve">
TMP</t>
        </r>
      </text>
    </comment>
    <comment ref="B296" authorId="0" shapeId="0" xr:uid="{702820C3-5088-4997-A417-A51512AB806C}">
      <text>
        <r>
          <rPr>
            <b/>
            <sz val="9"/>
            <color indexed="81"/>
            <rFont val="Tahoma"/>
            <family val="2"/>
          </rPr>
          <t>Cem Dener:</t>
        </r>
        <r>
          <rPr>
            <sz val="9"/>
            <color indexed="81"/>
            <rFont val="Tahoma"/>
            <family val="2"/>
          </rPr>
          <t xml:space="preserve">
ROM</t>
        </r>
      </text>
    </comment>
    <comment ref="B366" authorId="0" shapeId="0" xr:uid="{69E86DB9-9890-4AB8-BF50-A7D8CF2F1B55}">
      <text>
        <r>
          <rPr>
            <b/>
            <sz val="9"/>
            <color indexed="81"/>
            <rFont val="Tahoma"/>
            <family val="2"/>
          </rPr>
          <t>Cem Dener:</t>
        </r>
        <r>
          <rPr>
            <sz val="9"/>
            <color indexed="81"/>
            <rFont val="Tahoma"/>
            <family val="2"/>
          </rPr>
          <t xml:space="preserve">
ADO</t>
        </r>
      </text>
    </comment>
    <comment ref="B408" authorId="0" shapeId="0" xr:uid="{AB8D6F60-0E44-4907-90EB-EE4B75D4D562}">
      <text>
        <r>
          <rPr>
            <b/>
            <sz val="9"/>
            <color indexed="81"/>
            <rFont val="Tahoma"/>
            <family val="2"/>
          </rPr>
          <t>Cem Dener:</t>
        </r>
        <r>
          <rPr>
            <sz val="9"/>
            <color indexed="81"/>
            <rFont val="Tahoma"/>
            <family val="2"/>
          </rPr>
          <t xml:space="preserve">
ZAR</t>
        </r>
      </text>
    </comment>
    <comment ref="B472" authorId="0" shapeId="0" xr:uid="{CA36758D-8D38-49AC-8AFA-8430A1C5F088}">
      <text>
        <r>
          <rPr>
            <b/>
            <sz val="9"/>
            <color indexed="81"/>
            <rFont val="Tahoma"/>
            <family val="2"/>
          </rPr>
          <t>Cem Dener:</t>
        </r>
        <r>
          <rPr>
            <sz val="9"/>
            <color indexed="81"/>
            <rFont val="Tahoma"/>
            <family val="2"/>
          </rPr>
          <t xml:space="preserve">
TMP</t>
        </r>
      </text>
    </comment>
    <comment ref="B497" authorId="0" shapeId="0" xr:uid="{42CB7C4F-DBF2-4CFC-95E4-382E5F2FC1A2}">
      <text>
        <r>
          <rPr>
            <b/>
            <sz val="9"/>
            <color indexed="81"/>
            <rFont val="Tahoma"/>
            <family val="2"/>
          </rPr>
          <t>Cem Dener:</t>
        </r>
        <r>
          <rPr>
            <sz val="9"/>
            <color indexed="81"/>
            <rFont val="Tahoma"/>
            <family val="2"/>
          </rPr>
          <t xml:space="preserve">
ROM</t>
        </r>
      </text>
    </comment>
    <comment ref="B567" authorId="0" shapeId="0" xr:uid="{7D659AC0-495B-40CC-A786-32F8EDAB0732}">
      <text>
        <r>
          <rPr>
            <b/>
            <sz val="9"/>
            <color indexed="81"/>
            <rFont val="Tahoma"/>
            <family val="2"/>
          </rPr>
          <t>Cem Dener:</t>
        </r>
        <r>
          <rPr>
            <sz val="9"/>
            <color indexed="81"/>
            <rFont val="Tahoma"/>
            <family val="2"/>
          </rPr>
          <t xml:space="preserve">
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CJ6" authorId="0" shapeId="0" xr:uid="{ABAF0255-841F-474A-AB75-2E11F21B098F}">
      <text>
        <r>
          <rPr>
            <b/>
            <sz val="9"/>
            <color indexed="81"/>
            <rFont val="Tahoma"/>
            <family val="2"/>
          </rPr>
          <t>Cem Dener:</t>
        </r>
        <r>
          <rPr>
            <sz val="9"/>
            <color indexed="81"/>
            <rFont val="Tahoma"/>
            <family val="2"/>
          </rPr>
          <t xml:space="preserve">
ADO or AND</t>
        </r>
      </text>
    </comment>
    <comment ref="CJ42" authorId="0" shapeId="0" xr:uid="{2EAC8D49-40A1-4436-8B24-CB80D464EC11}">
      <text>
        <r>
          <rPr>
            <b/>
            <sz val="9"/>
            <color indexed="81"/>
            <rFont val="Tahoma"/>
            <family val="2"/>
          </rPr>
          <t>Cem Dener:</t>
        </r>
        <r>
          <rPr>
            <sz val="9"/>
            <color indexed="81"/>
            <rFont val="Tahoma"/>
            <family val="2"/>
          </rPr>
          <t xml:space="preserve">
ZAR or COD</t>
        </r>
      </text>
    </comment>
    <comment ref="CJ142" authorId="0" shapeId="0" xr:uid="{74C2183C-6EF0-4180-871E-E29DCEA2AAEB}">
      <text>
        <r>
          <rPr>
            <b/>
            <sz val="9"/>
            <color indexed="81"/>
            <rFont val="Tahoma"/>
            <family val="2"/>
          </rPr>
          <t>Cem Dener:</t>
        </r>
        <r>
          <rPr>
            <sz val="9"/>
            <color indexed="81"/>
            <rFont val="Tahoma"/>
            <family val="2"/>
          </rPr>
          <t xml:space="preserve">
ROM or ROU</t>
        </r>
      </text>
    </comment>
    <comment ref="CJ174" authorId="0" shapeId="0" xr:uid="{C973C0E0-5FD1-4CF2-8154-4A593C33697F}">
      <text>
        <r>
          <rPr>
            <b/>
            <sz val="9"/>
            <color indexed="81"/>
            <rFont val="Tahoma"/>
            <family val="2"/>
          </rPr>
          <t>Cem Dener:</t>
        </r>
        <r>
          <rPr>
            <sz val="9"/>
            <color indexed="81"/>
            <rFont val="Tahoma"/>
            <family val="2"/>
          </rPr>
          <t xml:space="preserve">
TMP or TLS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A427" authorId="0" shapeId="0" xr:uid="{6E7D8C7C-FF11-4CD5-BBCE-E58B9516F8ED}">
      <text>
        <r>
          <rPr>
            <b/>
            <sz val="9"/>
            <color indexed="81"/>
            <rFont val="Tahoma"/>
            <family val="2"/>
          </rPr>
          <t>Cem Dener:</t>
        </r>
        <r>
          <rPr>
            <sz val="9"/>
            <color indexed="81"/>
            <rFont val="Tahoma"/>
            <family val="2"/>
          </rPr>
          <t xml:space="preserve">
Source of GTMI data:
</t>
        </r>
      </text>
    </comment>
    <comment ref="A434" authorId="0" shapeId="0" xr:uid="{315B4734-59FE-4724-80F7-78BBBD5037CF}">
      <text>
        <r>
          <rPr>
            <b/>
            <sz val="9"/>
            <color indexed="81"/>
            <rFont val="Tahoma"/>
            <family val="2"/>
          </rPr>
          <t>Cem Dener:</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L2" authorId="0" shapeId="0" xr:uid="{31E470F0-49C1-422A-B5D6-71937EAA19D8}">
      <text>
        <r>
          <rPr>
            <b/>
            <sz val="9"/>
            <color indexed="81"/>
            <rFont val="Tahoma"/>
            <family val="2"/>
          </rPr>
          <t>Cem Dener:</t>
        </r>
        <r>
          <rPr>
            <sz val="9"/>
            <color indexed="81"/>
            <rFont val="Tahoma"/>
            <family val="2"/>
          </rPr>
          <t xml:space="preserve">
T1 = Tier 1 (95-100) &gt; Role-modelling
T2 = Tier 2 (85-95)   &gt; Advanced
T3 = Tier 3 (55-85)   &gt; Establishing
T4 = Tier 4 (20-55)   &gt; Evolving
T5 = Tier 5 (0-20)     &gt; Building</t>
        </r>
      </text>
    </comment>
    <comment ref="M2" authorId="0" shapeId="0" xr:uid="{6A22B2CD-4980-4064-B6E5-367B62839A10}">
      <text>
        <r>
          <rPr>
            <b/>
            <sz val="9"/>
            <color indexed="81"/>
            <rFont val="Tahoma"/>
            <family val="2"/>
          </rPr>
          <t>Cem Dener:</t>
        </r>
        <r>
          <rPr>
            <sz val="9"/>
            <color indexed="81"/>
            <rFont val="Tahoma"/>
            <family val="2"/>
          </rPr>
          <t xml:space="preserve">
T1 = Tier 1 (95-100) &gt; Role-modelling
T2 = Tier 2 (85-95)   &gt; Advanced
T3 = Tier 3 (55-85)   &gt; Establishing
T4 = Tier 4 (20-55)   &gt; Evolving
T5 = Tier 5 (0-20)     &gt; Building</t>
        </r>
      </text>
    </comment>
    <comment ref="K56" authorId="0" shapeId="0" xr:uid="{27AF3664-9EE3-4A2E-810D-BB525480A881}">
      <text>
        <r>
          <rPr>
            <b/>
            <sz val="9"/>
            <color indexed="81"/>
            <rFont val="Tahoma"/>
            <family val="2"/>
          </rPr>
          <t>Cem Dener:</t>
        </r>
        <r>
          <rPr>
            <sz val="9"/>
            <color indexed="81"/>
            <rFont val="Tahoma"/>
            <family val="2"/>
          </rPr>
          <t xml:space="preserve">
&lt;&lt;&lt; Not published in the report. Info requested from ITU GCO team on 26-Jan-25</t>
        </r>
      </text>
    </comment>
    <comment ref="Q68" authorId="0" shapeId="0" xr:uid="{FDD97666-0BE2-4BE7-B97A-BEE5CA1AEDCF}">
      <text>
        <r>
          <rPr>
            <b/>
            <sz val="9"/>
            <color indexed="81"/>
            <rFont val="Tahoma"/>
            <family val="2"/>
          </rPr>
          <t>Cem Dener:</t>
        </r>
        <r>
          <rPr>
            <sz val="9"/>
            <color indexed="81"/>
            <rFont val="Tahoma"/>
            <family val="2"/>
          </rPr>
          <t xml:space="preserve">
Indiacted as 19.92 ?</t>
        </r>
      </text>
    </comment>
    <comment ref="R68" authorId="0" shapeId="0" xr:uid="{093F5915-C5D2-4420-9384-483BCA362650}">
      <text>
        <r>
          <rPr>
            <b/>
            <sz val="9"/>
            <color indexed="81"/>
            <rFont val="Tahoma"/>
            <family val="2"/>
          </rPr>
          <t>Cem Dener:</t>
        </r>
        <r>
          <rPr>
            <sz val="9"/>
            <color indexed="81"/>
            <rFont val="Tahoma"/>
            <family val="2"/>
          </rPr>
          <t xml:space="preserve">
Indicated as 15.99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Cem Dener</author>
  </authors>
  <commentList>
    <comment ref="AQ1" authorId="0" shapeId="0" xr:uid="{25878E14-78B1-4BA7-AC46-3BB752C14963}">
      <text>
        <r>
          <rPr>
            <b/>
            <sz val="9"/>
            <color indexed="81"/>
            <rFont val="Tahoma"/>
            <family val="2"/>
          </rPr>
          <t>Cem Dener:</t>
        </r>
        <r>
          <rPr>
            <sz val="9"/>
            <color indexed="81"/>
            <rFont val="Tahoma"/>
            <family val="2"/>
          </rPr>
          <t xml:space="preserve">
UN Total Population, as of 1 July 2023 (thousands)</t>
        </r>
      </text>
    </comment>
    <comment ref="B5" authorId="0" shapeId="0" xr:uid="{EC839234-2635-4F82-A018-49D5D9D9BD19}">
      <text>
        <r>
          <rPr>
            <b/>
            <sz val="9"/>
            <color indexed="81"/>
            <rFont val="Tahoma"/>
            <family val="2"/>
          </rPr>
          <t>Cem Dener:</t>
        </r>
        <r>
          <rPr>
            <sz val="9"/>
            <color indexed="81"/>
            <rFont val="Tahoma"/>
            <family val="2"/>
          </rPr>
          <t xml:space="preserve">
ADO</t>
        </r>
      </text>
    </comment>
    <comment ref="D5" authorId="0" shapeId="0" xr:uid="{1CC56F8A-43E6-45CA-A496-0B9C6C94FC84}">
      <text>
        <r>
          <rPr>
            <b/>
            <sz val="9"/>
            <color indexed="81"/>
            <rFont val="Tahoma"/>
            <family val="2"/>
          </rPr>
          <t>Cem Dener:</t>
        </r>
        <r>
          <rPr>
            <sz val="9"/>
            <color indexed="81"/>
            <rFont val="Tahoma"/>
            <family val="2"/>
          </rPr>
          <t xml:space="preserve">
ADO</t>
        </r>
      </text>
    </comment>
    <comment ref="B40" authorId="0" shapeId="0" xr:uid="{1AB83466-6FCF-4374-8A62-68BDA68628FE}">
      <text>
        <r>
          <rPr>
            <b/>
            <sz val="9"/>
            <color indexed="81"/>
            <rFont val="Tahoma"/>
            <family val="2"/>
          </rPr>
          <t>Cem Dener:</t>
        </r>
        <r>
          <rPr>
            <sz val="9"/>
            <color indexed="81"/>
            <rFont val="Tahoma"/>
            <family val="2"/>
          </rPr>
          <t xml:space="preserve">
ZAR</t>
        </r>
      </text>
    </comment>
    <comment ref="D40" authorId="0" shapeId="0" xr:uid="{B9B01293-CEC0-4C79-810A-D9F8D136A213}">
      <text>
        <r>
          <rPr>
            <b/>
            <sz val="9"/>
            <color indexed="81"/>
            <rFont val="Tahoma"/>
            <family val="2"/>
          </rPr>
          <t>Cem Dener:</t>
        </r>
        <r>
          <rPr>
            <sz val="9"/>
            <color indexed="81"/>
            <rFont val="Tahoma"/>
            <family val="2"/>
          </rPr>
          <t xml:space="preserve">
ZAR</t>
        </r>
      </text>
    </comment>
    <comment ref="B94" authorId="0" shapeId="0" xr:uid="{F0FF4C69-C0F9-4A6D-BB21-6B34F2810D81}">
      <text>
        <r>
          <rPr>
            <b/>
            <sz val="9"/>
            <color indexed="81"/>
            <rFont val="Tahoma"/>
            <family val="2"/>
          </rPr>
          <t>Cem Dener:</t>
        </r>
        <r>
          <rPr>
            <sz val="9"/>
            <color indexed="81"/>
            <rFont val="Tahoma"/>
            <family val="2"/>
          </rPr>
          <t xml:space="preserve">
XKX</t>
        </r>
      </text>
    </comment>
    <comment ref="D94" authorId="0" shapeId="0" xr:uid="{4E166B50-58CE-4F29-A4EE-BC2DD71A0876}">
      <text>
        <r>
          <rPr>
            <b/>
            <sz val="9"/>
            <color indexed="81"/>
            <rFont val="Tahoma"/>
            <family val="2"/>
          </rPr>
          <t>Cem Dener:</t>
        </r>
        <r>
          <rPr>
            <sz val="9"/>
            <color indexed="81"/>
            <rFont val="Tahoma"/>
            <family val="2"/>
          </rPr>
          <t xml:space="preserve">
XKX</t>
        </r>
      </text>
    </comment>
    <comment ref="B178" authorId="0" shapeId="0" xr:uid="{8EDB271F-0F5A-42D1-B95B-109F3A34FBE7}">
      <text>
        <r>
          <rPr>
            <b/>
            <sz val="9"/>
            <color indexed="81"/>
            <rFont val="Tahoma"/>
            <family val="2"/>
          </rPr>
          <t>Cem Dener:</t>
        </r>
        <r>
          <rPr>
            <sz val="9"/>
            <color indexed="81"/>
            <rFont val="Tahoma"/>
            <family val="2"/>
          </rPr>
          <t xml:space="preserve">
TMP</t>
        </r>
      </text>
    </comment>
    <comment ref="D178" authorId="0" shapeId="0" xr:uid="{764DD30A-AB1C-4740-8D06-D7243806C2B9}">
      <text>
        <r>
          <rPr>
            <b/>
            <sz val="9"/>
            <color indexed="81"/>
            <rFont val="Tahoma"/>
            <family val="2"/>
          </rPr>
          <t>Cem Dener:</t>
        </r>
        <r>
          <rPr>
            <sz val="9"/>
            <color indexed="81"/>
            <rFont val="Tahoma"/>
            <family val="2"/>
          </rPr>
          <t xml:space="preserve">
TMP</t>
        </r>
      </text>
    </comment>
    <comment ref="B196" authorId="0" shapeId="0" xr:uid="{BD6EDE6D-9933-4102-9A51-E57480FFA8B6}">
      <text>
        <r>
          <rPr>
            <b/>
            <sz val="9"/>
            <color indexed="81"/>
            <rFont val="Tahoma"/>
            <family val="2"/>
          </rPr>
          <t>Cem Dener:</t>
        </r>
        <r>
          <rPr>
            <sz val="9"/>
            <color indexed="81"/>
            <rFont val="Tahoma"/>
            <family val="2"/>
          </rPr>
          <t xml:space="preserve">
PSE</t>
        </r>
      </text>
    </comment>
    <comment ref="D196" authorId="0" shapeId="0" xr:uid="{2AEEAA23-1C0B-4C98-B172-07359BCF20C5}">
      <text>
        <r>
          <rPr>
            <b/>
            <sz val="9"/>
            <color indexed="81"/>
            <rFont val="Tahoma"/>
            <family val="2"/>
          </rPr>
          <t>Cem Dener:</t>
        </r>
        <r>
          <rPr>
            <sz val="9"/>
            <color indexed="81"/>
            <rFont val="Tahoma"/>
            <family val="2"/>
          </rPr>
          <t xml:space="preserve">
PSE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<sst xmlns="http://schemas.openxmlformats.org/spreadsheetml/2006/main" count="160168" uniqueCount="26514">
  <si>
    <t>GovTech Maturity Index (GTMI) 2025 Update</t>
  </si>
  <si>
    <t>Workbook sheets</t>
  </si>
  <si>
    <t>Contents</t>
  </si>
  <si>
    <t>GTMI_Data</t>
  </si>
  <si>
    <t>2025 GTMI Dataset including survey responses and remotely collected data (together with 2020 and 2022 data)</t>
  </si>
  <si>
    <t>GTMI_Groups</t>
  </si>
  <si>
    <t>2025 GTMI Groups, component scores and the details of calculations</t>
  </si>
  <si>
    <t>Stats</t>
  </si>
  <si>
    <t>Visuals presenting the int'l outlook, regional, income level, borrower, and FCS distributions, as well as economy/indicator details</t>
  </si>
  <si>
    <t>Subset of GTMI dataset including 163 countries in seven World Bank regions</t>
  </si>
  <si>
    <t>Trends</t>
  </si>
  <si>
    <t>Historical trend lines for selected key indicators</t>
  </si>
  <si>
    <t>Metadata</t>
  </si>
  <si>
    <t>External</t>
  </si>
  <si>
    <t>Economies</t>
  </si>
  <si>
    <t>Alphabetic list of 198 economies, together with the list of Fragility and Conflict-affected Situations (FCS)</t>
  </si>
  <si>
    <t>2025 GTMI Survey Data</t>
  </si>
  <si>
    <r>
      <rPr>
        <sz val="11"/>
        <color theme="1"/>
        <rFont val="Wingdings 3"/>
        <family val="1"/>
        <charset val="2"/>
      </rPr>
      <t></t>
    </r>
    <r>
      <rPr>
        <sz val="11"/>
        <color theme="1"/>
        <rFont val="Aptos Narrow"/>
        <family val="2"/>
        <scheme val="minor"/>
      </rPr>
      <t xml:space="preserve">   The GTMI survey includes </t>
    </r>
    <r>
      <rPr>
        <sz val="11"/>
        <color rgb="FF0000CC"/>
        <rFont val="Aptos Narrow"/>
        <family val="2"/>
        <scheme val="minor"/>
      </rPr>
      <t>43 updated/extended GovTech indicators</t>
    </r>
    <r>
      <rPr>
        <sz val="11"/>
        <color theme="1"/>
        <rFont val="Aptos Narrow"/>
        <family val="2"/>
        <scheme val="minor"/>
      </rPr>
      <t xml:space="preserve"> measuring the maturity of four GovTech focus areas</t>
    </r>
  </si>
  <si>
    <r>
      <rPr>
        <sz val="11"/>
        <color theme="1"/>
        <rFont val="Wingdings 3"/>
        <family val="1"/>
        <charset val="2"/>
      </rPr>
      <t></t>
    </r>
    <r>
      <rPr>
        <sz val="11"/>
        <color theme="1"/>
        <rFont val="Aptos Narrow"/>
        <family val="2"/>
        <scheme val="minor"/>
      </rPr>
      <t xml:space="preserve">   Additionally, </t>
    </r>
    <r>
      <rPr>
        <sz val="11"/>
        <color rgb="FF0000CC"/>
        <rFont val="Aptos Narrow"/>
        <family val="2"/>
        <scheme val="minor"/>
      </rPr>
      <t>5 relevant external indicators</t>
    </r>
    <r>
      <rPr>
        <sz val="11"/>
        <color theme="1"/>
        <rFont val="Aptos Narrow"/>
        <family val="2"/>
        <scheme val="minor"/>
      </rPr>
      <t xml:space="preserve"> measured by other relevant indexes, including:</t>
    </r>
  </si>
  <si>
    <t>⦁  All three components of the United Nations (UN) e-Government Development Index (EGDI) + UN e-Participation Index (EPI)</t>
  </si>
  <si>
    <t>⦁  The ITU’s Global Cybersecurity Index (GCI)</t>
  </si>
  <si>
    <r>
      <rPr>
        <sz val="11"/>
        <color theme="1"/>
        <rFont val="Wingdings 3"/>
        <family val="1"/>
        <charset val="2"/>
      </rPr>
      <t></t>
    </r>
    <r>
      <rPr>
        <sz val="11"/>
        <color theme="1"/>
        <rFont val="Aptos Narrow"/>
        <family val="2"/>
        <scheme val="minor"/>
      </rPr>
      <t xml:space="preserve">   The </t>
    </r>
    <r>
      <rPr>
        <b/>
        <sz val="11"/>
        <color rgb="FF0000CC"/>
        <rFont val="Aptos Narrow"/>
        <family val="2"/>
        <scheme val="minor"/>
      </rPr>
      <t xml:space="preserve">GTMI </t>
    </r>
    <r>
      <rPr>
        <sz val="11"/>
        <color theme="1"/>
        <rFont val="Aptos Narrow"/>
        <family val="2"/>
        <scheme val="minor"/>
      </rPr>
      <t>is the simple average of the normalized scores of four components:  </t>
    </r>
  </si>
  <si>
    <r>
      <rPr>
        <sz val="11"/>
        <color theme="1"/>
        <rFont val="Cambria"/>
        <family val="1"/>
      </rPr>
      <t>⦁</t>
    </r>
    <r>
      <rPr>
        <sz val="11"/>
        <color theme="1"/>
        <rFont val="Aptos Narrow"/>
        <family val="2"/>
        <scheme val="minor"/>
      </rPr>
      <t xml:space="preserve">  </t>
    </r>
    <r>
      <rPr>
        <b/>
        <sz val="11"/>
        <color rgb="FF0000CC"/>
        <rFont val="Aptos Narrow"/>
        <family val="2"/>
        <scheme val="minor"/>
      </rPr>
      <t>CGSI</t>
    </r>
    <r>
      <rPr>
        <sz val="11"/>
        <color theme="1"/>
        <rFont val="Aptos Narrow"/>
        <family val="2"/>
        <scheme val="minor"/>
      </rPr>
      <t xml:space="preserve"> - Core Government Systems Index (17 indicators) captures the key aspects of a whole-of-government approach</t>
    </r>
  </si>
  <si>
    <r>
      <t xml:space="preserve">⦁  </t>
    </r>
    <r>
      <rPr>
        <b/>
        <sz val="11"/>
        <color rgb="FF0000CC"/>
        <rFont val="Aptos Narrow"/>
        <family val="2"/>
        <scheme val="minor"/>
      </rPr>
      <t>PSDI</t>
    </r>
    <r>
      <rPr>
        <b/>
        <sz val="11"/>
        <color theme="1"/>
        <rFont val="Aptos Narrow"/>
        <family val="2"/>
        <scheme val="minor"/>
      </rPr>
      <t xml:space="preserve"> </t>
    </r>
    <r>
      <rPr>
        <sz val="11"/>
        <color theme="1"/>
        <rFont val="Aptos Narrow"/>
        <family val="2"/>
        <scheme val="minor"/>
      </rPr>
      <t>- Public Service Delivery Index (9 indicators) presents the state of online portals, e-filing services, e-payment capabilities and more</t>
    </r>
  </si>
  <si>
    <r>
      <t xml:space="preserve">⦁  </t>
    </r>
    <r>
      <rPr>
        <b/>
        <sz val="11"/>
        <color rgb="FF0000CC"/>
        <rFont val="Aptos Narrow"/>
        <family val="2"/>
        <scheme val="minor"/>
      </rPr>
      <t>DCEI</t>
    </r>
    <r>
      <rPr>
        <sz val="11"/>
        <color theme="1"/>
        <rFont val="Aptos Narrow"/>
        <family val="2"/>
        <scheme val="minor"/>
      </rPr>
      <t xml:space="preserve"> - Digital Citizen Engagement Index (6 indicators) measures aspects of public participation platforms, citizen feedback, and open gov/data portals</t>
    </r>
  </si>
  <si>
    <r>
      <t xml:space="preserve">⦁  </t>
    </r>
    <r>
      <rPr>
        <b/>
        <sz val="11"/>
        <color rgb="FF0000CC"/>
        <rFont val="Aptos Narrow"/>
        <family val="2"/>
        <scheme val="minor"/>
      </rPr>
      <t>GTEI</t>
    </r>
    <r>
      <rPr>
        <sz val="11"/>
        <color theme="1"/>
        <rFont val="Aptos Narrow"/>
        <family val="2"/>
        <scheme val="minor"/>
      </rPr>
      <t xml:space="preserve"> - GovTech Enablers Index (16 indicators) captures strategy, institutions, and regulations, as well as digital skills and innovation programs</t>
    </r>
  </si>
  <si>
    <r>
      <rPr>
        <sz val="11"/>
        <color theme="1"/>
        <rFont val="Wingdings 3"/>
        <family val="1"/>
        <charset val="2"/>
      </rPr>
      <t></t>
    </r>
    <r>
      <rPr>
        <sz val="11"/>
        <color theme="1"/>
        <rFont val="Aptos Narrow"/>
        <family val="2"/>
        <scheme val="minor"/>
      </rPr>
      <t xml:space="preserve">   48 key indicators and related sub-indicators are presented in columns D to PK (424 data fields)</t>
    </r>
  </si>
  <si>
    <t>Calculation of the 2025 GTMI Groups</t>
  </si>
  <si>
    <r>
      <rPr>
        <sz val="11"/>
        <color theme="1"/>
        <rFont val="Wingdings 3"/>
        <family val="1"/>
        <charset val="2"/>
      </rPr>
      <t></t>
    </r>
    <r>
      <rPr>
        <sz val="11"/>
        <color theme="1"/>
        <rFont val="Aptos Narrow"/>
        <family val="2"/>
        <scheme val="minor"/>
      </rPr>
      <t xml:space="preserve">   2025 GTMI groups are presented in the </t>
    </r>
    <r>
      <rPr>
        <sz val="11"/>
        <color rgb="FF0000CC"/>
        <rFont val="Aptos Narrow"/>
        <family val="2"/>
        <scheme val="minor"/>
      </rPr>
      <t>GTMI_Groups</t>
    </r>
    <r>
      <rPr>
        <sz val="11"/>
        <color theme="1"/>
        <rFont val="Aptos Narrow"/>
        <family val="2"/>
        <scheme val="minor"/>
      </rPr>
      <t xml:space="preserve"> sheet</t>
    </r>
  </si>
  <si>
    <r>
      <rPr>
        <sz val="11"/>
        <color theme="1"/>
        <rFont val="Wingdings 3"/>
        <family val="1"/>
        <charset val="2"/>
      </rPr>
      <t></t>
    </r>
    <r>
      <rPr>
        <sz val="11"/>
        <color theme="1"/>
        <rFont val="Aptos Narrow"/>
        <family val="2"/>
        <scheme val="minor"/>
      </rPr>
      <t xml:space="preserve">   All 48 key indicators and most of the related sub-indicators (except textual and year info) were used in the calculation of the GTMI groups</t>
    </r>
  </si>
  <si>
    <r>
      <rPr>
        <sz val="11"/>
        <color theme="1"/>
        <rFont val="Wingdings 3"/>
        <family val="1"/>
        <charset val="2"/>
      </rPr>
      <t></t>
    </r>
    <r>
      <rPr>
        <sz val="11"/>
        <color theme="1"/>
        <rFont val="Aptos Narrow"/>
        <family val="2"/>
        <scheme val="minor"/>
      </rPr>
      <t xml:space="preserve">   Key indicators and selected sub-indicators (260 in total) were categorized as follows for the calculation of the GTMI groups:</t>
    </r>
  </si>
  <si>
    <r>
      <rPr>
        <sz val="11"/>
        <color theme="1"/>
        <rFont val="Cambria"/>
        <family val="1"/>
      </rPr>
      <t>⦁</t>
    </r>
    <r>
      <rPr>
        <sz val="11"/>
        <color theme="1"/>
        <rFont val="Aptos Narrow"/>
        <family val="2"/>
        <scheme val="minor"/>
      </rPr>
      <t xml:space="preserve">  </t>
    </r>
    <r>
      <rPr>
        <b/>
        <sz val="11"/>
        <color rgb="FF0000CC"/>
        <rFont val="Aptos Narrow"/>
        <family val="2"/>
        <scheme val="minor"/>
      </rPr>
      <t>P</t>
    </r>
    <r>
      <rPr>
        <sz val="11"/>
        <color theme="1"/>
        <rFont val="Aptos Narrow"/>
        <family val="2"/>
        <scheme val="minor"/>
      </rPr>
      <t xml:space="preserve"> - Progressive indicators (91): Use as a progressive score with a weight (score &gt;=1 if the response is &gt;0) </t>
    </r>
    <r>
      <rPr>
        <sz val="11"/>
        <color rgb="FF0000CC"/>
        <rFont val="Aptos Narrow"/>
        <family val="2"/>
        <scheme val="minor"/>
      </rPr>
      <t>(key indicator or important sub-indicator)</t>
    </r>
  </si>
  <si>
    <r>
      <t xml:space="preserve">⦁  </t>
    </r>
    <r>
      <rPr>
        <b/>
        <sz val="11"/>
        <color rgb="FF00B0F0"/>
        <rFont val="Aptos Narrow"/>
        <family val="2"/>
        <scheme val="minor"/>
      </rPr>
      <t>B</t>
    </r>
    <r>
      <rPr>
        <sz val="11"/>
        <color theme="1"/>
        <rFont val="Aptos Narrow"/>
        <family val="2"/>
        <scheme val="minor"/>
      </rPr>
      <t xml:space="preserve"> - Binary indicators (169): Use as a binary (0/1) score without a weight (score 1 if the response is &gt;=1) </t>
    </r>
    <r>
      <rPr>
        <sz val="11"/>
        <color rgb="FF00B0F0"/>
        <rFont val="Aptos Narrow"/>
        <family val="2"/>
        <scheme val="minor"/>
      </rPr>
      <t>(sub-indicator providing additional info)</t>
    </r>
  </si>
  <si>
    <r>
      <rPr>
        <sz val="11"/>
        <color theme="1"/>
        <rFont val="Wingdings 3"/>
        <family val="1"/>
        <charset val="2"/>
      </rPr>
      <t></t>
    </r>
    <r>
      <rPr>
        <sz val="11"/>
        <color theme="1"/>
        <rFont val="Aptos Narrow"/>
        <family val="2"/>
        <scheme val="minor"/>
      </rPr>
      <t xml:space="preserve">   Two levels were considered for the weights used for the progressive indicators:</t>
    </r>
  </si>
  <si>
    <r>
      <rPr>
        <sz val="11"/>
        <color theme="1"/>
        <rFont val="Cambria"/>
        <family val="1"/>
      </rPr>
      <t>⦁</t>
    </r>
    <r>
      <rPr>
        <sz val="11"/>
        <color theme="1"/>
        <rFont val="Aptos Narrow"/>
        <family val="2"/>
        <scheme val="minor"/>
      </rPr>
      <t xml:space="preserve">  </t>
    </r>
    <r>
      <rPr>
        <b/>
        <sz val="11"/>
        <color rgb="FF0000CC"/>
        <rFont val="Aptos Narrow"/>
        <family val="2"/>
        <scheme val="minor"/>
      </rPr>
      <t>Level 1</t>
    </r>
    <r>
      <rPr>
        <sz val="11"/>
        <color theme="1"/>
        <rFont val="Aptos Narrow"/>
        <family val="2"/>
        <scheme val="minor"/>
      </rPr>
      <t xml:space="preserve"> - Weights to measure the maturity of relatively new critical dimensions important for four focus areas</t>
    </r>
  </si>
  <si>
    <r>
      <rPr>
        <sz val="11"/>
        <color theme="1"/>
        <rFont val="Cambria"/>
        <family val="1"/>
      </rPr>
      <t>⦁</t>
    </r>
    <r>
      <rPr>
        <sz val="11"/>
        <color theme="1"/>
        <rFont val="Aptos Narrow"/>
        <family val="2"/>
        <scheme val="minor"/>
      </rPr>
      <t xml:space="preserve">  </t>
    </r>
    <r>
      <rPr>
        <b/>
        <sz val="11"/>
        <color rgb="FF0000CC"/>
        <rFont val="Aptos Narrow"/>
        <family val="2"/>
        <scheme val="minor"/>
      </rPr>
      <t>Level 2</t>
    </r>
    <r>
      <rPr>
        <sz val="11"/>
        <color theme="1"/>
        <rFont val="Aptos Narrow"/>
        <family val="2"/>
        <scheme val="minor"/>
      </rPr>
      <t xml:space="preserve"> - Weights to measure the maturity of existing/new platforms already established in most countries</t>
    </r>
  </si>
  <si>
    <r>
      <rPr>
        <sz val="11"/>
        <color theme="1"/>
        <rFont val="Wingdings 3"/>
        <family val="1"/>
        <charset val="2"/>
      </rPr>
      <t></t>
    </r>
    <r>
      <rPr>
        <sz val="11"/>
        <color theme="1"/>
        <rFont val="Aptos Narrow"/>
        <family val="2"/>
        <scheme val="minor"/>
      </rPr>
      <t xml:space="preserve">   Six different levels of weights were defined depending on the type and level of indicators (E1, W1, W2, W3, S1, S2) </t>
    </r>
  </si>
  <si>
    <r>
      <rPr>
        <sz val="11"/>
        <color theme="1"/>
        <rFont val="Wingdings 3"/>
        <family val="1"/>
        <charset val="2"/>
      </rPr>
      <t></t>
    </r>
    <r>
      <rPr>
        <sz val="11"/>
        <color theme="1"/>
        <rFont val="Aptos Narrow"/>
        <family val="2"/>
        <scheme val="minor"/>
      </rPr>
      <t xml:space="preserve">   GTMI Groups were calculated according to the type of indicator (P / B) and the weights identified for each progressive indicator (Level 1 or 2)</t>
    </r>
  </si>
  <si>
    <t>How the 2025 GTMI dataset update is different from the previous versions</t>
  </si>
  <si>
    <r>
      <rPr>
        <sz val="11"/>
        <color theme="1"/>
        <rFont val="Wingdings 3"/>
        <family val="1"/>
        <charset val="2"/>
      </rPr>
      <t></t>
    </r>
    <r>
      <rPr>
        <sz val="11"/>
        <color theme="1"/>
        <rFont val="Calibri"/>
        <family val="2"/>
      </rPr>
      <t xml:space="preserve">   </t>
    </r>
    <r>
      <rPr>
        <b/>
        <sz val="11"/>
        <color rgb="FF0000CC"/>
        <rFont val="Calibri"/>
        <family val="2"/>
      </rPr>
      <t>Consultations &gt;</t>
    </r>
    <r>
      <rPr>
        <b/>
        <sz val="11"/>
        <color theme="1"/>
        <rFont val="Calibri"/>
        <family val="2"/>
      </rPr>
      <t xml:space="preserve"> </t>
    </r>
    <r>
      <rPr>
        <sz val="11"/>
        <color theme="1"/>
        <rFont val="Aptos Narrow"/>
        <family val="2"/>
        <scheme val="minor"/>
      </rPr>
      <t xml:space="preserve">Some of the GTMI indicators were revised and extended to explore the utilization/results of existing platforms and cover less-known areas </t>
    </r>
  </si>
  <si>
    <t xml:space="preserve">   in consultation with World Bank teams involved in measuring the progress in digital transformation in the public sector.</t>
  </si>
  <si>
    <r>
      <rPr>
        <sz val="11"/>
        <color theme="1"/>
        <rFont val="Wingdings 3"/>
        <family val="1"/>
        <charset val="2"/>
      </rPr>
      <t></t>
    </r>
    <r>
      <rPr>
        <sz val="11"/>
        <color theme="1"/>
        <rFont val="Calibri"/>
        <family val="2"/>
      </rPr>
      <t xml:space="preserve">   </t>
    </r>
    <r>
      <rPr>
        <b/>
        <sz val="11"/>
        <color rgb="FF0000CC"/>
        <rFont val="Calibri"/>
        <family val="2"/>
      </rPr>
      <t>New indicators &gt;</t>
    </r>
    <r>
      <rPr>
        <b/>
        <sz val="11"/>
        <color theme="1"/>
        <rFont val="Calibri"/>
        <family val="2"/>
      </rPr>
      <t xml:space="preserve"> </t>
    </r>
    <r>
      <rPr>
        <sz val="11"/>
        <color theme="1"/>
        <rFont val="Calibri"/>
        <family val="2"/>
      </rPr>
      <t xml:space="preserve">Three new key indicators and related sub-indicators were introduced to measure </t>
    </r>
    <r>
      <rPr>
        <sz val="11"/>
        <color theme="1"/>
        <rFont val="Calibri"/>
        <family val="1"/>
        <charset val="2"/>
      </rPr>
      <t>the use of Digital Identity in public services (I-26),</t>
    </r>
  </si>
  <si>
    <t xml:space="preserve">  Green Technology policies (I-40) and the ethical use of Artificial Intelligence (I-41), replacing three external indicators from the ID4D dataset.</t>
  </si>
  <si>
    <r>
      <rPr>
        <sz val="11"/>
        <rFont val="Wingdings 3"/>
        <family val="1"/>
        <charset val="2"/>
      </rPr>
      <t></t>
    </r>
    <r>
      <rPr>
        <sz val="11"/>
        <rFont val="Aptos Narrow"/>
        <family val="2"/>
        <scheme val="minor"/>
      </rPr>
      <t xml:space="preserve">  </t>
    </r>
    <r>
      <rPr>
        <sz val="11"/>
        <color rgb="FF0000CC"/>
        <rFont val="Aptos Narrow"/>
        <family val="2"/>
        <scheme val="minor"/>
      </rPr>
      <t xml:space="preserve"> </t>
    </r>
    <r>
      <rPr>
        <b/>
        <sz val="11"/>
        <color rgb="FF0000CC"/>
        <rFont val="Aptos Narrow"/>
        <family val="2"/>
        <scheme val="minor"/>
      </rPr>
      <t xml:space="preserve">Data collection </t>
    </r>
    <r>
      <rPr>
        <b/>
        <sz val="11"/>
        <rFont val="Aptos Narrow"/>
        <family val="2"/>
        <scheme val="minor"/>
      </rPr>
      <t>&gt;</t>
    </r>
    <r>
      <rPr>
        <sz val="11"/>
        <rFont val="Aptos Narrow"/>
        <family val="2"/>
        <scheme val="minor"/>
      </rPr>
      <t xml:space="preserve"> 2025 version is based on an online survey tool to obtain data from the countries themselves, with supplementary information. </t>
    </r>
  </si>
  <si>
    <r>
      <rPr>
        <sz val="11"/>
        <color theme="1"/>
        <rFont val="Wingdings 3"/>
        <family val="1"/>
        <charset val="2"/>
      </rPr>
      <t></t>
    </r>
    <r>
      <rPr>
        <sz val="11"/>
        <color theme="1"/>
        <rFont val="Aptos Narrow"/>
        <family val="2"/>
        <scheme val="minor"/>
      </rPr>
      <t xml:space="preserve">   </t>
    </r>
    <r>
      <rPr>
        <b/>
        <sz val="11"/>
        <color rgb="FF0000CC"/>
        <rFont val="Aptos Narrow"/>
        <family val="2"/>
        <scheme val="minor"/>
      </rPr>
      <t>Inclusion &gt;</t>
    </r>
    <r>
      <rPr>
        <sz val="11"/>
        <color rgb="FF0000CC"/>
        <rFont val="Aptos Narrow"/>
        <family val="2"/>
        <scheme val="minor"/>
      </rPr>
      <t xml:space="preserve"> </t>
    </r>
    <r>
      <rPr>
        <sz val="11"/>
        <rFont val="Aptos Narrow"/>
        <family val="2"/>
        <scheme val="minor"/>
      </rPr>
      <t>The 2025 GTMI online su</t>
    </r>
    <r>
      <rPr>
        <sz val="11"/>
        <color theme="1"/>
        <rFont val="Aptos Narrow"/>
        <family val="2"/>
        <scheme val="minor"/>
      </rPr>
      <t>rvey was launched in March 2025 and 1000+ officials from 158 countries accepted to join this exercise.</t>
    </r>
  </si>
  <si>
    <r>
      <rPr>
        <sz val="11"/>
        <color theme="1"/>
        <rFont val="Wingdings 3"/>
        <family val="1"/>
        <charset val="2"/>
      </rPr>
      <t></t>
    </r>
    <r>
      <rPr>
        <sz val="11"/>
        <color theme="1"/>
        <rFont val="Calibri"/>
        <family val="2"/>
      </rPr>
      <t xml:space="preserve">   </t>
    </r>
    <r>
      <rPr>
        <b/>
        <sz val="11"/>
        <color rgb="FF0000CC"/>
        <rFont val="Aptos Narrow"/>
        <family val="2"/>
        <scheme val="minor"/>
      </rPr>
      <t>Data validation &gt;</t>
    </r>
    <r>
      <rPr>
        <sz val="11"/>
        <rFont val="Aptos Narrow"/>
        <family val="2"/>
        <scheme val="minor"/>
      </rPr>
      <t xml:space="preserve"> Sufficient time was allocated for data validation (until October 2025) to benefit from the clarifications and updates of all survey participants.</t>
    </r>
  </si>
  <si>
    <r>
      <rPr>
        <sz val="11"/>
        <color theme="1"/>
        <rFont val="Wingdings 3"/>
        <family val="1"/>
        <charset val="2"/>
      </rPr>
      <t></t>
    </r>
    <r>
      <rPr>
        <sz val="11"/>
        <color theme="1"/>
        <rFont val="Aptos Narrow"/>
        <family val="2"/>
        <scheme val="minor"/>
      </rPr>
      <t xml:space="preserve">   </t>
    </r>
    <r>
      <rPr>
        <b/>
        <sz val="11"/>
        <color rgb="FF0000CC"/>
        <rFont val="Aptos Narrow"/>
        <family val="2"/>
        <scheme val="minor"/>
      </rPr>
      <t>Artificial Intelligence (AI) &gt;</t>
    </r>
    <r>
      <rPr>
        <sz val="11"/>
        <color theme="1"/>
        <rFont val="Aptos Narrow"/>
        <family val="2"/>
        <scheme val="minor"/>
      </rPr>
      <t xml:space="preserve"> Generative AI tools (mAI, Google AI Overview, ChatGPT)</t>
    </r>
    <r>
      <rPr>
        <sz val="11"/>
        <rFont val="Aptos Narrow"/>
        <family val="2"/>
        <scheme val="minor"/>
      </rPr>
      <t xml:space="preserve"> were used for validating survey responses and remote data collection</t>
    </r>
    <r>
      <rPr>
        <sz val="11"/>
        <color theme="1"/>
        <rFont val="Aptos Narrow"/>
        <family val="1"/>
        <charset val="2"/>
        <scheme val="minor"/>
      </rPr>
      <t>.</t>
    </r>
  </si>
  <si>
    <r>
      <rPr>
        <sz val="11"/>
        <color theme="1"/>
        <rFont val="Wingdings 3"/>
        <family val="1"/>
        <charset val="2"/>
      </rPr>
      <t></t>
    </r>
    <r>
      <rPr>
        <sz val="11"/>
        <color theme="1"/>
        <rFont val="Calibri"/>
        <family val="2"/>
      </rPr>
      <t xml:space="preserve">   </t>
    </r>
    <r>
      <rPr>
        <b/>
        <sz val="11"/>
        <color rgb="FF0000CC"/>
        <rFont val="Aptos Narrow"/>
        <family val="2"/>
        <scheme val="minor"/>
      </rPr>
      <t>Direct participation &gt;</t>
    </r>
    <r>
      <rPr>
        <sz val="11"/>
        <rFont val="Aptos Narrow"/>
        <family val="2"/>
        <scheme val="minor"/>
      </rPr>
      <t xml:space="preserve"> 158 countries submitted their responses through online survey. The GTMI data of 39 non-participating economies collected remotely.</t>
    </r>
  </si>
  <si>
    <r>
      <rPr>
        <sz val="11"/>
        <color theme="1"/>
        <rFont val="Wingdings 3"/>
        <family val="1"/>
        <charset val="2"/>
      </rPr>
      <t></t>
    </r>
    <r>
      <rPr>
        <sz val="11"/>
        <color theme="1"/>
        <rFont val="Calibri"/>
        <family val="2"/>
      </rPr>
      <t xml:space="preserve">   </t>
    </r>
    <r>
      <rPr>
        <b/>
        <sz val="11"/>
        <color rgb="FF0000CC"/>
        <rFont val="Aptos Narrow"/>
        <family val="2"/>
        <scheme val="minor"/>
      </rPr>
      <t>Transparency &gt;</t>
    </r>
    <r>
      <rPr>
        <sz val="11"/>
        <rFont val="Aptos Narrow"/>
        <family val="2"/>
        <scheme val="minor"/>
      </rPr>
      <t xml:space="preserve"> All survey participants were regularly informed and the draft GTMI dataset (including groups) was shared before public release.</t>
    </r>
  </si>
  <si>
    <r>
      <rPr>
        <sz val="11"/>
        <color theme="1"/>
        <rFont val="Wingdings 3"/>
        <family val="1"/>
        <charset val="2"/>
      </rPr>
      <t></t>
    </r>
    <r>
      <rPr>
        <sz val="11"/>
        <color theme="1"/>
        <rFont val="Calibri"/>
        <family val="2"/>
      </rPr>
      <t xml:space="preserve">   </t>
    </r>
    <r>
      <rPr>
        <b/>
        <sz val="11"/>
        <color rgb="FF0000CC"/>
        <rFont val="Aptos Narrow"/>
        <family val="2"/>
        <scheme val="minor"/>
      </rPr>
      <t>Data dashboard &gt;</t>
    </r>
    <r>
      <rPr>
        <sz val="11"/>
        <rFont val="Aptos Narrow"/>
        <family val="2"/>
        <scheme val="minor"/>
      </rPr>
      <t xml:space="preserve"> The GTMI data visualization portal was updated in November 2025 to present the findings with maps and graphs </t>
    </r>
  </si>
  <si>
    <t xml:space="preserve">      aimed at helping the end-user digest and explore the GTMI dataset and the GovTech projects database.</t>
  </si>
  <si>
    <t>Disclaimers</t>
  </si>
  <si>
    <t>⦁ The GTMI Team worked closely with all 158 participating country teams during data collection (March-June 2025) and validation (July-October 2025) phases.</t>
  </si>
  <si>
    <t xml:space="preserve">   All countries collected their answers to the 2025 GTMI indicators from multiple sources within the government and updated their survey responses accordingly. </t>
  </si>
  <si>
    <t xml:space="preserve">   During data validation, the GTMI Team checked the consistency of responses with the 2022 data and our findings and suggested</t>
  </si>
  <si>
    <t xml:space="preserve">   possible adjustments in some of the indicators not to miss the chance to reflect existing systems/policies/platforms. Despite all these efforts, </t>
  </si>
  <si>
    <t xml:space="preserve">   there might be several exceptional cases where a country may have a system/policy/platform in place but not reported through their survey responses.</t>
  </si>
  <si>
    <r>
      <t xml:space="preserve">⦁ </t>
    </r>
    <r>
      <rPr>
        <b/>
        <sz val="11"/>
        <color theme="1"/>
        <rFont val="Calibri"/>
        <family val="2"/>
      </rPr>
      <t xml:space="preserve">The GTMI is not intended to create a ranking or assess a country’s readiness for or performance of GovTech. </t>
    </r>
    <r>
      <rPr>
        <sz val="11"/>
        <color theme="1"/>
        <rFont val="Calibri"/>
        <family val="2"/>
      </rPr>
      <t xml:space="preserve">Rather, it complements existing tools and diagnostics </t>
    </r>
  </si>
  <si>
    <t xml:space="preserve">   by providing a snapshot of the GovTech maturity to identify gaps that represent opportunities for improvements.</t>
  </si>
  <si>
    <t>Year</t>
  </si>
  <si>
    <t>Code</t>
  </si>
  <si>
    <t>Economy</t>
  </si>
  <si>
    <t>I-1</t>
  </si>
  <si>
    <t>I-1.1</t>
  </si>
  <si>
    <t>I-1.2</t>
  </si>
  <si>
    <t>I-1.3</t>
  </si>
  <si>
    <t>I-1.4</t>
  </si>
  <si>
    <t>I-1.5</t>
  </si>
  <si>
    <t>I-1.6</t>
  </si>
  <si>
    <t>I-1.6.1</t>
  </si>
  <si>
    <t>I-1.7</t>
  </si>
  <si>
    <t>I-1.8</t>
  </si>
  <si>
    <t>I-1.9</t>
  </si>
  <si>
    <t>I-1.9.1</t>
  </si>
  <si>
    <t>I-1.9.2</t>
  </si>
  <si>
    <t>I-2</t>
  </si>
  <si>
    <t>I-2.1</t>
  </si>
  <si>
    <t>I-2.2</t>
  </si>
  <si>
    <t>I-2.3</t>
  </si>
  <si>
    <t>I-2.4</t>
  </si>
  <si>
    <t>I-2.5</t>
  </si>
  <si>
    <t>I-2.6</t>
  </si>
  <si>
    <t>I-2.7</t>
  </si>
  <si>
    <t>I-2.8</t>
  </si>
  <si>
    <t>I-2.8.1</t>
  </si>
  <si>
    <t>I-2.8.2</t>
  </si>
  <si>
    <t>I-3</t>
  </si>
  <si>
    <t>I-3.1</t>
  </si>
  <si>
    <t>I-3.2</t>
  </si>
  <si>
    <t>I-3.3</t>
  </si>
  <si>
    <t>I-3.4</t>
  </si>
  <si>
    <t>I-3.5</t>
  </si>
  <si>
    <t>I-3.6</t>
  </si>
  <si>
    <t>I-3.7</t>
  </si>
  <si>
    <t>I-3.8</t>
  </si>
  <si>
    <t>I-3.9</t>
  </si>
  <si>
    <t>I-3.9.1</t>
  </si>
  <si>
    <t>I-3.9.2</t>
  </si>
  <si>
    <t>I-4</t>
  </si>
  <si>
    <t>I-4.1</t>
  </si>
  <si>
    <t>I-4.2</t>
  </si>
  <si>
    <t>I-4.3</t>
  </si>
  <si>
    <t>I-4.4</t>
  </si>
  <si>
    <t>I-4.5</t>
  </si>
  <si>
    <t>I-4.6</t>
  </si>
  <si>
    <t>I-4.6.1</t>
  </si>
  <si>
    <t>I-4.6.2</t>
  </si>
  <si>
    <t>I-5</t>
  </si>
  <si>
    <t>I-5.1</t>
  </si>
  <si>
    <t>I-5.2</t>
  </si>
  <si>
    <t>I-5.3</t>
  </si>
  <si>
    <t>I-5.4</t>
  </si>
  <si>
    <t>I-5.5</t>
  </si>
  <si>
    <t>I-5.6</t>
  </si>
  <si>
    <t>I-5.7</t>
  </si>
  <si>
    <t>I-5.8</t>
  </si>
  <si>
    <t>I-5.9</t>
  </si>
  <si>
    <t>I-5.10</t>
  </si>
  <si>
    <t>I-5.11</t>
  </si>
  <si>
    <t>I-5.12</t>
  </si>
  <si>
    <t>I-5.13</t>
  </si>
  <si>
    <t>I-5.14</t>
  </si>
  <si>
    <t>I-5.14.1</t>
  </si>
  <si>
    <t>I-5.14.2</t>
  </si>
  <si>
    <t>I-6</t>
  </si>
  <si>
    <t>I-6.1</t>
  </si>
  <si>
    <t>I-6.2</t>
  </si>
  <si>
    <t>I-6.3</t>
  </si>
  <si>
    <t>I-6.4</t>
  </si>
  <si>
    <t>I-6.5</t>
  </si>
  <si>
    <t>I-6.6</t>
  </si>
  <si>
    <t>I-6.7</t>
  </si>
  <si>
    <t>I-6.8</t>
  </si>
  <si>
    <t>I-6.8.1</t>
  </si>
  <si>
    <t>I-6.8.2</t>
  </si>
  <si>
    <t>I-7</t>
  </si>
  <si>
    <t>I-7.1</t>
  </si>
  <si>
    <t>I-7.2</t>
  </si>
  <si>
    <t>I-7.3</t>
  </si>
  <si>
    <t>I-7.4</t>
  </si>
  <si>
    <t>I-7.5</t>
  </si>
  <si>
    <t>I-7.6</t>
  </si>
  <si>
    <t>I-7.7</t>
  </si>
  <si>
    <t>I-7.8</t>
  </si>
  <si>
    <t>I-7.8.1</t>
  </si>
  <si>
    <t>I-7.8.2</t>
  </si>
  <si>
    <t>I-8</t>
  </si>
  <si>
    <t>I-8.1</t>
  </si>
  <si>
    <t>I-8.2</t>
  </si>
  <si>
    <t>I-8.3</t>
  </si>
  <si>
    <t>I-8.4</t>
  </si>
  <si>
    <t>I-8.5</t>
  </si>
  <si>
    <t>I-8.6</t>
  </si>
  <si>
    <t>I-8.7</t>
  </si>
  <si>
    <t>I-8.8</t>
  </si>
  <si>
    <t>I-8.9</t>
  </si>
  <si>
    <t>I-8.9.1</t>
  </si>
  <si>
    <t>I-8.9.2</t>
  </si>
  <si>
    <t>I-9</t>
  </si>
  <si>
    <t>I-9.1</t>
  </si>
  <si>
    <t>I-9.2</t>
  </si>
  <si>
    <t>I-9.3</t>
  </si>
  <si>
    <t>I-9.4</t>
  </si>
  <si>
    <t>I-9.5</t>
  </si>
  <si>
    <t>I-9.6</t>
  </si>
  <si>
    <t>I-9.7</t>
  </si>
  <si>
    <t>I-9.8</t>
  </si>
  <si>
    <t>I-9.9</t>
  </si>
  <si>
    <t>I-9.9.1</t>
  </si>
  <si>
    <t>I-9.9.2</t>
  </si>
  <si>
    <t>I-10</t>
  </si>
  <si>
    <t>I-10.1</t>
  </si>
  <si>
    <t>I-10.2</t>
  </si>
  <si>
    <t>I-10.3</t>
  </si>
  <si>
    <t>I-10.4</t>
  </si>
  <si>
    <t>I-10.5</t>
  </si>
  <si>
    <t>I-10.6</t>
  </si>
  <si>
    <t>I-10.6.1</t>
  </si>
  <si>
    <t>I-10.6.2</t>
  </si>
  <si>
    <t>I-11</t>
  </si>
  <si>
    <t>I-11.1</t>
  </si>
  <si>
    <t>I-11.2</t>
  </si>
  <si>
    <t>I-11.3</t>
  </si>
  <si>
    <t>I-11.4</t>
  </si>
  <si>
    <t>I-11.5</t>
  </si>
  <si>
    <t>I-11.6</t>
  </si>
  <si>
    <t>I-11.7</t>
  </si>
  <si>
    <t>I-11.8</t>
  </si>
  <si>
    <t>I-11.9</t>
  </si>
  <si>
    <t>I-11.10</t>
  </si>
  <si>
    <t>I-11.11</t>
  </si>
  <si>
    <t>I-11.12</t>
  </si>
  <si>
    <t>I-11.13</t>
  </si>
  <si>
    <t>I-11.13.1</t>
  </si>
  <si>
    <t>I-11.14</t>
  </si>
  <si>
    <t>I-11.15</t>
  </si>
  <si>
    <t>I-11.15.1</t>
  </si>
  <si>
    <t>I-11.15.2</t>
  </si>
  <si>
    <t>I-12</t>
  </si>
  <si>
    <t>I-12.1</t>
  </si>
  <si>
    <t>I-12.2</t>
  </si>
  <si>
    <t>I-12.3</t>
  </si>
  <si>
    <t>I-12.4</t>
  </si>
  <si>
    <t>I-12.5</t>
  </si>
  <si>
    <t>I-12.6</t>
  </si>
  <si>
    <t>I-12.7</t>
  </si>
  <si>
    <t>I-12.8</t>
  </si>
  <si>
    <t>I-12.8.1</t>
  </si>
  <si>
    <t>I-12.8.2</t>
  </si>
  <si>
    <t>I-13</t>
  </si>
  <si>
    <t>I-13.1</t>
  </si>
  <si>
    <t>I-13.2</t>
  </si>
  <si>
    <t>I-13.3</t>
  </si>
  <si>
    <t>I-13.4</t>
  </si>
  <si>
    <t>I-13.5</t>
  </si>
  <si>
    <t>I-13.6</t>
  </si>
  <si>
    <t>I-13.6.1</t>
  </si>
  <si>
    <t>I-13.6.2</t>
  </si>
  <si>
    <t>I-14</t>
  </si>
  <si>
    <t>I-14.1</t>
  </si>
  <si>
    <t>I-14.2</t>
  </si>
  <si>
    <t>I-14.3</t>
  </si>
  <si>
    <t>I-14.4</t>
  </si>
  <si>
    <t>I-14.5</t>
  </si>
  <si>
    <t>I-14.6</t>
  </si>
  <si>
    <t>I-14.7</t>
  </si>
  <si>
    <t>I-14.7.1</t>
  </si>
  <si>
    <t>I-14.7.2</t>
  </si>
  <si>
    <t>I-15</t>
  </si>
  <si>
    <t>I-15.1</t>
  </si>
  <si>
    <t>I-15.2</t>
  </si>
  <si>
    <t>I-15.3</t>
  </si>
  <si>
    <t>I-15.4</t>
  </si>
  <si>
    <t>I-15.4.1</t>
  </si>
  <si>
    <t>I-15.4.2</t>
  </si>
  <si>
    <t>I-16</t>
  </si>
  <si>
    <t>I-17</t>
  </si>
  <si>
    <t>I-17.1</t>
  </si>
  <si>
    <t>I-17.2</t>
  </si>
  <si>
    <t>I-17.3</t>
  </si>
  <si>
    <t>I-17.4</t>
  </si>
  <si>
    <t>I-17.5</t>
  </si>
  <si>
    <t>I-17.5.1</t>
  </si>
  <si>
    <t>I-17.6</t>
  </si>
  <si>
    <t>I-17.7</t>
  </si>
  <si>
    <t>I-17.7.1</t>
  </si>
  <si>
    <t>I-17.7.2</t>
  </si>
  <si>
    <t>I-18</t>
  </si>
  <si>
    <t>I-19</t>
  </si>
  <si>
    <t>I-19.1</t>
  </si>
  <si>
    <t>I-19.2</t>
  </si>
  <si>
    <t>I-19.3</t>
  </si>
  <si>
    <t>I-19.4</t>
  </si>
  <si>
    <t>I-19.5</t>
  </si>
  <si>
    <t>I-19.6</t>
  </si>
  <si>
    <t>I-19.7</t>
  </si>
  <si>
    <t>I-19.7.1</t>
  </si>
  <si>
    <t>I-19.7.2</t>
  </si>
  <si>
    <t>I-20</t>
  </si>
  <si>
    <t>I-20.1</t>
  </si>
  <si>
    <t>I-20.2</t>
  </si>
  <si>
    <t>I-20.3</t>
  </si>
  <si>
    <t>I-20.4</t>
  </si>
  <si>
    <t>I-20.5</t>
  </si>
  <si>
    <t>I-20.6</t>
  </si>
  <si>
    <t>I-20.6.1</t>
  </si>
  <si>
    <t>I-20.6.2</t>
  </si>
  <si>
    <t>I-21</t>
  </si>
  <si>
    <t>I-21.1</t>
  </si>
  <si>
    <t>I-21.2</t>
  </si>
  <si>
    <t>I-21.3</t>
  </si>
  <si>
    <t>I-21.4</t>
  </si>
  <si>
    <t>I-21.5</t>
  </si>
  <si>
    <t>I-21.6</t>
  </si>
  <si>
    <t>I-21.6.1</t>
  </si>
  <si>
    <t>I-21.6.2</t>
  </si>
  <si>
    <t>I-22</t>
  </si>
  <si>
    <t>I-22.1</t>
  </si>
  <si>
    <t>I-22.2</t>
  </si>
  <si>
    <t>I-22.3</t>
  </si>
  <si>
    <t>I-22.4</t>
  </si>
  <si>
    <t>I-22.5</t>
  </si>
  <si>
    <t>I-22.5.1</t>
  </si>
  <si>
    <t>I-22.5.2</t>
  </si>
  <si>
    <t>I-23</t>
  </si>
  <si>
    <t>I-23.1</t>
  </si>
  <si>
    <t>I-23.2</t>
  </si>
  <si>
    <t>I-23.3</t>
  </si>
  <si>
    <t>I-23.4</t>
  </si>
  <si>
    <t>I-23.5</t>
  </si>
  <si>
    <t>I-23.6</t>
  </si>
  <si>
    <t>I-23.6.1</t>
  </si>
  <si>
    <t>I-23.6.2</t>
  </si>
  <si>
    <t>I-24</t>
  </si>
  <si>
    <t>I-24.1</t>
  </si>
  <si>
    <t>I-24.2</t>
  </si>
  <si>
    <t>I-24.3</t>
  </si>
  <si>
    <t>I-24.4</t>
  </si>
  <si>
    <t>I-24.5</t>
  </si>
  <si>
    <t>I-24.6</t>
  </si>
  <si>
    <t>I-24.6.1</t>
  </si>
  <si>
    <t>I-24.6.2</t>
  </si>
  <si>
    <t>I-25</t>
  </si>
  <si>
    <t>I-25.1</t>
  </si>
  <si>
    <t>I-25.2</t>
  </si>
  <si>
    <t>I-25.3</t>
  </si>
  <si>
    <t>I-25.4</t>
  </si>
  <si>
    <t>I-25.5</t>
  </si>
  <si>
    <t>I-25.6</t>
  </si>
  <si>
    <t>I-25.6.1</t>
  </si>
  <si>
    <t>I-25.6.2</t>
  </si>
  <si>
    <t>I-26</t>
  </si>
  <si>
    <t>I-26.1</t>
  </si>
  <si>
    <t>I-26.2</t>
  </si>
  <si>
    <t>I-26.2.1</t>
  </si>
  <si>
    <t>I-26.2.2</t>
  </si>
  <si>
    <t>I-27</t>
  </si>
  <si>
    <t>I-28</t>
  </si>
  <si>
    <t>I-28.1</t>
  </si>
  <si>
    <t>I-28.2</t>
  </si>
  <si>
    <t>I-28.3</t>
  </si>
  <si>
    <t>I-28.4</t>
  </si>
  <si>
    <t>I-28.4.1</t>
  </si>
  <si>
    <t>I-28.4.2</t>
  </si>
  <si>
    <t>I-29</t>
  </si>
  <si>
    <t>I-29.1</t>
  </si>
  <si>
    <t>I-29.2</t>
  </si>
  <si>
    <t>I-29.3</t>
  </si>
  <si>
    <t>I-29.4</t>
  </si>
  <si>
    <t>I-29.5</t>
  </si>
  <si>
    <t>I-29.5.1</t>
  </si>
  <si>
    <t>I-29.5.2</t>
  </si>
  <si>
    <t>I-30</t>
  </si>
  <si>
    <t>I-30.1</t>
  </si>
  <si>
    <t>I-30.2</t>
  </si>
  <si>
    <t>I-30.2.1</t>
  </si>
  <si>
    <t>I-30.3</t>
  </si>
  <si>
    <t>I-30.4</t>
  </si>
  <si>
    <t>I-30.5</t>
  </si>
  <si>
    <t>I-30.6</t>
  </si>
  <si>
    <t>I-30.6.1</t>
  </si>
  <si>
    <t>I-30.6.2</t>
  </si>
  <si>
    <t>I-31</t>
  </si>
  <si>
    <t>I-31.1</t>
  </si>
  <si>
    <t>I-31.2</t>
  </si>
  <si>
    <t>I-31.3</t>
  </si>
  <si>
    <t>I-31.4</t>
  </si>
  <si>
    <t>I-31.5</t>
  </si>
  <si>
    <t>I-31.6</t>
  </si>
  <si>
    <t>I-31.6.1</t>
  </si>
  <si>
    <t>I-31.6.2</t>
  </si>
  <si>
    <t>I-32</t>
  </si>
  <si>
    <t>I-32.1</t>
  </si>
  <si>
    <t>I-32.2</t>
  </si>
  <si>
    <t>I-32.3</t>
  </si>
  <si>
    <t>I-32.4</t>
  </si>
  <si>
    <t>I-32.5</t>
  </si>
  <si>
    <t>I-32.5.1</t>
  </si>
  <si>
    <t>I-32.5.2</t>
  </si>
  <si>
    <t>I-33</t>
  </si>
  <si>
    <t>I-33.1</t>
  </si>
  <si>
    <t>I-33.2</t>
  </si>
  <si>
    <t>I-33.3</t>
  </si>
  <si>
    <t>I-33.4</t>
  </si>
  <si>
    <t>I-33.5</t>
  </si>
  <si>
    <t>I-33.6</t>
  </si>
  <si>
    <t>I-33.7</t>
  </si>
  <si>
    <t>I-33.8</t>
  </si>
  <si>
    <t>I-33.8.1</t>
  </si>
  <si>
    <t>I-33.9</t>
  </si>
  <si>
    <t>I-33.9.1</t>
  </si>
  <si>
    <t>I-33.10</t>
  </si>
  <si>
    <t>I-33.10.1</t>
  </si>
  <si>
    <t>I-33.10.2</t>
  </si>
  <si>
    <t>I-34</t>
  </si>
  <si>
    <t>I-34.1</t>
  </si>
  <si>
    <t>I-34.2</t>
  </si>
  <si>
    <t>I-34.3</t>
  </si>
  <si>
    <t>I-34.4</t>
  </si>
  <si>
    <t>I-34.5</t>
  </si>
  <si>
    <t>I-34.6</t>
  </si>
  <si>
    <t>I-34.6.1</t>
  </si>
  <si>
    <t>I-34.7</t>
  </si>
  <si>
    <t>I-34.7.1</t>
  </si>
  <si>
    <t>I-34.7.2</t>
  </si>
  <si>
    <t>I-35</t>
  </si>
  <si>
    <t>I-35.1</t>
  </si>
  <si>
    <t>I-35.2</t>
  </si>
  <si>
    <t>I-35.3</t>
  </si>
  <si>
    <t>I-35.3.1</t>
  </si>
  <si>
    <t>I-35.3.2</t>
  </si>
  <si>
    <t>I-36</t>
  </si>
  <si>
    <t>I-36.1</t>
  </si>
  <si>
    <t>I-36.2</t>
  </si>
  <si>
    <t>I-36.2.1</t>
  </si>
  <si>
    <t>I-36.3</t>
  </si>
  <si>
    <t>I-36.3.1</t>
  </si>
  <si>
    <t>I-36.4</t>
  </si>
  <si>
    <t>I-36.4.1</t>
  </si>
  <si>
    <t>I-36.4.2</t>
  </si>
  <si>
    <t>I-37</t>
  </si>
  <si>
    <t>I-37.1</t>
  </si>
  <si>
    <t>I-37.2</t>
  </si>
  <si>
    <t>I-37.3</t>
  </si>
  <si>
    <t>I-37.4</t>
  </si>
  <si>
    <t>I-37.4.1</t>
  </si>
  <si>
    <t>I-37.4.2</t>
  </si>
  <si>
    <t>I-38</t>
  </si>
  <si>
    <t>I-38.1</t>
  </si>
  <si>
    <t>I-38.2</t>
  </si>
  <si>
    <t>I-38.3</t>
  </si>
  <si>
    <t>I-38.4</t>
  </si>
  <si>
    <t>I-38.5</t>
  </si>
  <si>
    <t>I-38.5.1</t>
  </si>
  <si>
    <t>I-38.5.2</t>
  </si>
  <si>
    <t>I-39</t>
  </si>
  <si>
    <t>I-39.1</t>
  </si>
  <si>
    <t>I-39.2</t>
  </si>
  <si>
    <t>I-39.3</t>
  </si>
  <si>
    <t>I-39.4</t>
  </si>
  <si>
    <t>I-39.4.1</t>
  </si>
  <si>
    <t>I-39.4.2</t>
  </si>
  <si>
    <t>I-40</t>
  </si>
  <si>
    <t>I-40.1</t>
  </si>
  <si>
    <t>I-40.1.1</t>
  </si>
  <si>
    <t>I-40.1.2</t>
  </si>
  <si>
    <t>I-41</t>
  </si>
  <si>
    <t>I-41.1</t>
  </si>
  <si>
    <t>I-41.1.1</t>
  </si>
  <si>
    <t>I-41.1.2</t>
  </si>
  <si>
    <t>I-42</t>
  </si>
  <si>
    <t>I-42.1</t>
  </si>
  <si>
    <t>I-42.2</t>
  </si>
  <si>
    <t>I-42.3</t>
  </si>
  <si>
    <t>I-42.4</t>
  </si>
  <si>
    <t>I-42.5</t>
  </si>
  <si>
    <t>I-42.6</t>
  </si>
  <si>
    <t>I-42.6.1</t>
  </si>
  <si>
    <t>I-42.6.2</t>
  </si>
  <si>
    <t>I-43</t>
  </si>
  <si>
    <t>I-44</t>
  </si>
  <si>
    <t>I-45</t>
  </si>
  <si>
    <t>I-45.1</t>
  </si>
  <si>
    <t>I-45.2</t>
  </si>
  <si>
    <t>I-45.3</t>
  </si>
  <si>
    <t>I-45.4</t>
  </si>
  <si>
    <t>I-45.5</t>
  </si>
  <si>
    <t>I-45.5.1</t>
  </si>
  <si>
    <t>I-45.5.2</t>
  </si>
  <si>
    <t>I-45.5.3</t>
  </si>
  <si>
    <t>I-45.6</t>
  </si>
  <si>
    <t>I-45.7</t>
  </si>
  <si>
    <t>I-45.7.1</t>
  </si>
  <si>
    <t>I-45.7.2</t>
  </si>
  <si>
    <t>I-46</t>
  </si>
  <si>
    <t>I-46.1</t>
  </si>
  <si>
    <t>I-46.2</t>
  </si>
  <si>
    <t>I-46.3</t>
  </si>
  <si>
    <t>I-46.4</t>
  </si>
  <si>
    <t>I-46.4.1</t>
  </si>
  <si>
    <t>I-46.4.2</t>
  </si>
  <si>
    <t>I-46.4.3</t>
  </si>
  <si>
    <t>I-46.5</t>
  </si>
  <si>
    <t>I-46.5.1</t>
  </si>
  <si>
    <t>I-46.5.2</t>
  </si>
  <si>
    <t>I-47</t>
  </si>
  <si>
    <t>I-47.1</t>
  </si>
  <si>
    <t>I-47.2</t>
  </si>
  <si>
    <t>I-47.3</t>
  </si>
  <si>
    <t>I-47.4</t>
  </si>
  <si>
    <t>I-47.5</t>
  </si>
  <si>
    <t>I-47.5.1</t>
  </si>
  <si>
    <t>I-47.6</t>
  </si>
  <si>
    <t>I-47.6.1</t>
  </si>
  <si>
    <t>I-47.6.2</t>
  </si>
  <si>
    <t>I-48</t>
  </si>
  <si>
    <t>I-48.1</t>
  </si>
  <si>
    <t>I-48.2</t>
  </si>
  <si>
    <t>I-48.3</t>
  </si>
  <si>
    <t>I-48.4</t>
  </si>
  <si>
    <t>I-48.5</t>
  </si>
  <si>
    <t>I-48.6</t>
  </si>
  <si>
    <t>I-48.6.1</t>
  </si>
  <si>
    <t>I-48.7</t>
  </si>
  <si>
    <t>I-48.7.1</t>
  </si>
  <si>
    <t>I-48.7.2</t>
  </si>
  <si>
    <t>Src</t>
  </si>
  <si>
    <t>Reg</t>
  </si>
  <si>
    <t>Level</t>
  </si>
  <si>
    <t>FCS</t>
  </si>
  <si>
    <t>Borr</t>
  </si>
  <si>
    <t>Population</t>
  </si>
  <si>
    <t>Sel</t>
  </si>
  <si>
    <t>Clarifications</t>
  </si>
  <si>
    <t>Attach-1</t>
  </si>
  <si>
    <t>Attach-2</t>
  </si>
  <si>
    <t>Attach-3</t>
  </si>
  <si>
    <t>Attach-4</t>
  </si>
  <si>
    <t>Attach-5</t>
  </si>
  <si>
    <t>Attach-6</t>
  </si>
  <si>
    <t>Attach-7</t>
  </si>
  <si>
    <t>Attach-8</t>
  </si>
  <si>
    <t>Attach-9</t>
  </si>
  <si>
    <t>Attach-10</t>
  </si>
  <si>
    <t>Complementary docs</t>
  </si>
  <si>
    <t>Grp</t>
  </si>
  <si>
    <t>GTMI</t>
  </si>
  <si>
    <t>GT1</t>
  </si>
  <si>
    <t>CGSI</t>
  </si>
  <si>
    <t>GT2</t>
  </si>
  <si>
    <t>PSDI</t>
  </si>
  <si>
    <t>GT3</t>
  </si>
  <si>
    <t>DCEI</t>
  </si>
  <si>
    <t>GT4</t>
  </si>
  <si>
    <t>GTEI</t>
  </si>
  <si>
    <t>Subm Date</t>
  </si>
  <si>
    <t>Submitted by</t>
  </si>
  <si>
    <t>Organization</t>
  </si>
  <si>
    <t>Position</t>
  </si>
  <si>
    <t>WBReg</t>
  </si>
  <si>
    <t>.</t>
  </si>
  <si>
    <t xml:space="preserve"> AFG </t>
  </si>
  <si>
    <t>Afghanistan</t>
  </si>
  <si>
    <t>-</t>
  </si>
  <si>
    <t>New</t>
  </si>
  <si>
    <t>Ministry of Finance</t>
  </si>
  <si>
    <t>http://www.mof.gov.af</t>
  </si>
  <si>
    <t>AFMIS - Afghanistan Financial Management Information System</t>
  </si>
  <si>
    <t>http://www.budgetmof.gov.af/index.php/en/public-finance-management/pfmr-document</t>
  </si>
  <si>
    <t>FreeBalance</t>
  </si>
  <si>
    <t>http://www.treasury.gov.af/</t>
  </si>
  <si>
    <t>http://treasury.gov.af/wp-content/uploads/2018/10/Overview-of-Treasury-Operations-Mizan-1393-or-October-2014.pdf</t>
  </si>
  <si>
    <t>http://www.ard.gov.af</t>
  </si>
  <si>
    <t>SIGTAS - Standard Integrated Government Tax System</t>
  </si>
  <si>
    <t>https://ard.gov.af/36/about-ard</t>
  </si>
  <si>
    <t>http://www.customs.mof.gov.af</t>
  </si>
  <si>
    <t>ASYCUDA World - Automated SYstem for CUstoms DAta</t>
  </si>
  <si>
    <t>http://customs.mof.gov.af/en/news/20983</t>
  </si>
  <si>
    <t>HRMIS - Human Resources Management Information System</t>
  </si>
  <si>
    <t>https://iarcsc.gov.af/en/</t>
  </si>
  <si>
    <t>http://www.treasury.gov.af/?page_id=1913</t>
  </si>
  <si>
    <t>PMIS</t>
  </si>
  <si>
    <t>https://www.npa.gov.af/en/home</t>
  </si>
  <si>
    <t>http://www.mof.gov.af/</t>
  </si>
  <si>
    <t>COTS</t>
  </si>
  <si>
    <t>https://mcit.gov.af/sites/default/files/2018-12/IT%20Industry%20Development%20Policy-Draft%202015-2020.pdf</t>
  </si>
  <si>
    <t>http://www.asan.gov.af/</t>
  </si>
  <si>
    <t>https://ard.gov.af/196/e-service-launched-for-taxpayers-facilitation</t>
  </si>
  <si>
    <t>https://www.opengovpartnership.org/members/afghanistan/</t>
  </si>
  <si>
    <t>http://afghanistandataproject.org/</t>
  </si>
  <si>
    <t>https://mcit.gov.af/dr/%D8%AB%D8%A8%D8%AA-%D8%B4%DA%A9%D8%A7%DB%8C%D8%A7%D8%AA-0</t>
  </si>
  <si>
    <t>https://mcit.gov.af/node/7056</t>
  </si>
  <si>
    <t>https://www.rti-rating.org/wp-content/uploads/2020/01/Afghan.RTI_.Decree.May18.Amend_.Oct19.pdf</t>
  </si>
  <si>
    <t>ICT Strategy</t>
  </si>
  <si>
    <t>https://mcit.gov.af/sites/default/files/2018-12/ICT%20Sector%20Strategy%20-%20English%20final%20Singed.pdf</t>
  </si>
  <si>
    <t>R</t>
  </si>
  <si>
    <t>SAR</t>
  </si>
  <si>
    <t>L</t>
  </si>
  <si>
    <t>FCS-1</t>
  </si>
  <si>
    <t>IDA</t>
  </si>
  <si>
    <t>C</t>
  </si>
  <si>
    <t>B</t>
  </si>
  <si>
    <t xml:space="preserve">  AFG  </t>
  </si>
  <si>
    <t>e-GIF</t>
  </si>
  <si>
    <t>https://mcit.gov.af/en/node/7056</t>
  </si>
  <si>
    <t>https://www.mof.gov.af</t>
  </si>
  <si>
    <t>https://www.budgetmof.gov.af/index.php/fa/faq/226-what-is-the-afghanistan-financial-management-information-system-afmis</t>
  </si>
  <si>
    <t>https://mof.gov.af/en/dg-treasury</t>
  </si>
  <si>
    <t>https://ard.gov.af/</t>
  </si>
  <si>
    <t>https://www.customs.mof.gov.af/</t>
  </si>
  <si>
    <t>https://asycuda.org/en/usercountries-afghanistan/</t>
  </si>
  <si>
    <t>https://govtribe.com/opportunity/federal-contract-opportunity/afghanistan-human-resources-information-management-system-maintenance-and-development-tbd081913</t>
  </si>
  <si>
    <t>https://govtribe.com/opportunity/federal-contract-opportunity/afghan-personnel-pay-system-apps-w56sgk16r0002</t>
  </si>
  <si>
    <t>Ministry of Labor, Social Affairs, Martyrs, and Disabled</t>
  </si>
  <si>
    <t>https://www.mmd.gov.af/en</t>
  </si>
  <si>
    <t>https://ard.gov.af/524/ard-sigtas-system-user-creating-guide</t>
  </si>
  <si>
    <t>https://www.aps.gov.af/en/</t>
  </si>
  <si>
    <t>https://www.worldbank.org/en/news/feature/2018/12/23/effective-automated-pension-administration-system-eases-payment-for-afghan-pensioners</t>
  </si>
  <si>
    <t>https://www.jobs.af/</t>
  </si>
  <si>
    <t>https://mcit.gov.af/en/node/7082</t>
  </si>
  <si>
    <t>https://aic.gov.af/en/reports-survey</t>
  </si>
  <si>
    <t>https://mcit.gov.af/en/node/176</t>
  </si>
  <si>
    <t>ICT Skills Dev Plan</t>
  </si>
  <si>
    <t>https://mcit.gov.af/sites/default/files/2018-12/ICT%20-%20Skills%20Gap%20Assessment_and%20Skills%20Dev%20Plan%2028%20Sep%202011Final.pdf</t>
  </si>
  <si>
    <t>https://www.96five.com/stories/trending/2021/hope-after-kabul-free-digital-skills-training-offered-to-afghan-refugees/</t>
  </si>
  <si>
    <t>ICT Policy</t>
  </si>
  <si>
    <t>D</t>
  </si>
  <si>
    <t>AFG</t>
  </si>
  <si>
    <t>https://hewaddaily.com/news/%D8%AF-%D9%85%D8%A7%D9%84%D9%8A%DB%90-%D9%88%D8%B2%D8%A7%D8%B1%D8%AA-%D8%AF-%D8%A8%D8%B1%DA%9A%D9%86%D8%A7%D9%8A%D9%8A-%D8%AD%DA%A9%D9%88%D9%85%D8%AA%D9%88%D9%84%DB%8D-%D8%A7/</t>
  </si>
  <si>
    <t>LDSW</t>
  </si>
  <si>
    <t>https://mof.gov.af/en/dg-treasury#:~:text=Address:%20Kabul%2C%20Afghanistan,:%20+93(0)%20202924273</t>
  </si>
  <si>
    <t>RMIS + SIGTAS - Standard Integrated Government Tax System</t>
  </si>
  <si>
    <t>https://rmis.ard.gov.af/#/login</t>
  </si>
  <si>
    <t>https://customs.mof.gov.af/1045/%D8%AF-%DA%AB%D9%85%D8%B1%DA%A9%D9%88%D9%86%D9%88-%D9%84%D9%88%DB%8C-%D8%B1%DB%8C%D8%A7%D8%B3%D8%AA-%D8%AF-%D8%A7%D8%B3%DB%8C%DA%A9%D9%88%DA%89%D8%A7-%D8%B3%DB%8C%D8%B3%D8%AA%D9%85-%D8%AF-%D8%A7%D9%81%D8%BA%D8%A7%D9%86%D8%B3%D8%AA%D8%A7%D9%86-%D8%A8%D8%A7%D9%86%DA%A9-%D9%84%D9%87-cbs%D8%B3%DB%8C%D8%B3%D8%AA%D9%85-%D8%B3%D8%B1%D9%87-%D9%88%D9%86%DA%9A%D9%84%D9%88%D9%84-%D8%B4%D9%88</t>
  </si>
  <si>
    <t xml:space="preserve">Afghanistan Electronic and Open Procurement System (AGEOPS) </t>
  </si>
  <si>
    <t>https://ageops.af/</t>
  </si>
  <si>
    <t>https://ardes.ard.gov.af/</t>
  </si>
  <si>
    <t xml:space="preserve"> ALB </t>
  </si>
  <si>
    <t>Albania</t>
  </si>
  <si>
    <t>Government Data OneDrive</t>
  </si>
  <si>
    <t>https://akshi.gov.al/sherbime/sherbimi-onedrive/</t>
  </si>
  <si>
    <t>GG - Government Interoperability Platform (Government Gateway)</t>
  </si>
  <si>
    <t>https://akshi.gov.al/standarde-teknike/</t>
  </si>
  <si>
    <t>Ministry of Finance of the Republic of Albania</t>
  </si>
  <si>
    <t>http://www.financa.gov.al/</t>
  </si>
  <si>
    <t>AGFIS - Albania Government Financial Management Information System</t>
  </si>
  <si>
    <t>https://www.pempal.org/sites/pempal/files/event/attachments/day-1_4_agfis-functionalities_eng.pdf</t>
  </si>
  <si>
    <t>Oracle</t>
  </si>
  <si>
    <t>http://www.financa.gov.al/thesari-borxhi/</t>
  </si>
  <si>
    <t>http://www.oecd.org/officialdocuments/publicdisplaydocumentpdf/?cote=GOV/PGC/SBO(2013)3/PROV&amp;doclanguage=en</t>
  </si>
  <si>
    <t>http://www.tatime.gov.al</t>
  </si>
  <si>
    <t>E-tax Albania - E-tax Albania</t>
  </si>
  <si>
    <t>https://www.tatime.gov.al/eng/c/6/69/tax-procedures</t>
  </si>
  <si>
    <t>http://www.dogana.gov.al</t>
  </si>
  <si>
    <t>http://dap.gov.al/</t>
  </si>
  <si>
    <t>Payroll System - Payroll System</t>
  </si>
  <si>
    <t>PPA</t>
  </si>
  <si>
    <t>https://www.app.gov.al</t>
  </si>
  <si>
    <t>Ministry of Finance and Economy</t>
  </si>
  <si>
    <t>http://www.financa.gov.al/borxhi/</t>
  </si>
  <si>
    <t>DMFAS 5.3</t>
  </si>
  <si>
    <t>PIMS - Public Investment Management System</t>
  </si>
  <si>
    <t>http://ips.gov.al/</t>
  </si>
  <si>
    <t>National Plan for Sustainable Development of Digital Infrastructure</t>
  </si>
  <si>
    <t>https://www.infrastruktura.gov.al/wp-content/uploads/2020/07/National-Plan-BBand-EN.pdf</t>
  </si>
  <si>
    <t>https://e-albania.al/eAlbaniaServices/Institutions.aspx?service_type=Y&amp;show_service_link=Y</t>
  </si>
  <si>
    <t>https://www.tatime.gov.al/c/7/e-sherbime</t>
  </si>
  <si>
    <t>https://e-albania.al/eAlbaniaServices/Packages.aspx?lvl=2&amp;path_code=1118&amp;cat_id=1118</t>
  </si>
  <si>
    <t>https://www.opengovpartnership.org/members/albania/</t>
  </si>
  <si>
    <t>http://open.data.al</t>
  </si>
  <si>
    <t>https://www.shqiperiaqeduam.al/</t>
  </si>
  <si>
    <t>TechSpace</t>
  </si>
  <si>
    <t>https://akshi.gov.al/mirlinda-karcanaj-flet-per-techspace-arritjet-e-e-albanias-nismen-e-tre-vendeve-te-rajonit/</t>
  </si>
  <si>
    <t>1, 2, 3, 4, 5</t>
  </si>
  <si>
    <t>National Agency of Information Society (NAIS/AKSHI)</t>
  </si>
  <si>
    <t>https://akshi.gov.al/</t>
  </si>
  <si>
    <t>https://akshi.gov.al/wp-content/uploads/2018/03/Digital_Agenda_Strategy_2015_-_2020.pdf</t>
  </si>
  <si>
    <t>http://akshi.gov.al/akshi/strategjia/</t>
  </si>
  <si>
    <t>https://www.rti-rating.org/wp-content/uploads/Albania.pdf</t>
  </si>
  <si>
    <t>Law No. 9887 on the Protection of Personal Data (in English)</t>
  </si>
  <si>
    <t>https://akshi.gov.al/wp-content/uploads/2019/10/Ligji-Nr.9887-dat%C3%AB-10.03.2008-P%C3%ABr-Mbrojtjen-e-t%C3%AB-Dh%C3%ABnave-Personale-i-ndryshuar.pdf</t>
  </si>
  <si>
    <t>Information and Data Protection Commissioner</t>
  </si>
  <si>
    <t>https://www.idp.al/?lang=en</t>
  </si>
  <si>
    <t>https://ideas.repec.org/a/pop/journl/v3y2019i2p77-93.html</t>
  </si>
  <si>
    <t>NAIS TechSpace</t>
  </si>
  <si>
    <t>ECA</t>
  </si>
  <si>
    <t>UM</t>
  </si>
  <si>
    <t>IBRD</t>
  </si>
  <si>
    <t>A</t>
  </si>
  <si>
    <t xml:space="preserve">  ALB  </t>
  </si>
  <si>
    <t>Government Cloud</t>
  </si>
  <si>
    <t>2022-2026 Digital Agenda</t>
  </si>
  <si>
    <t>National Agency of Information Society</t>
  </si>
  <si>
    <t>In progress</t>
  </si>
  <si>
    <t>National Government interoperability framework of the Republic of Albania</t>
  </si>
  <si>
    <t>https://akshi.gov.al//wp-content/uploads/2018/02/Korniza_kombetare_e_nderveprimit.pdf</t>
  </si>
  <si>
    <t>https://akshi.gov.al/raporte-vjetore/</t>
  </si>
  <si>
    <t>Government Interoperability Platform (Government Gateway)</t>
  </si>
  <si>
    <t>https://e-albania.al/</t>
  </si>
  <si>
    <t>https://www.financa.gov.al/</t>
  </si>
  <si>
    <t>http://ips.gov.al/en/</t>
  </si>
  <si>
    <t>Not public</t>
  </si>
  <si>
    <t>https://www.financa.gov.al/thesari-borxhi/</t>
  </si>
  <si>
    <t>https://www.tatime.gov.al/</t>
  </si>
  <si>
    <t>https://dogana.gov.al/</t>
  </si>
  <si>
    <t>https://dap.gov.al/</t>
  </si>
  <si>
    <t>Payroll System</t>
  </si>
  <si>
    <t>Institute of Social Insurance</t>
  </si>
  <si>
    <t>https://issh.gov.al/</t>
  </si>
  <si>
    <t>Social Contributions Electronic System</t>
  </si>
  <si>
    <t>https://www.app.gov.al/</t>
  </si>
  <si>
    <t>DMFAS 6</t>
  </si>
  <si>
    <t>https://akshi.gov.al/akshi/strategjia/</t>
  </si>
  <si>
    <t>1, 2, 3, 5</t>
  </si>
  <si>
    <t>https://e-albania.al/Pages/Statistics/statistika.pdf</t>
  </si>
  <si>
    <t>https://efiskalizimi-app.tatime.gov.al/self-care/#/login?returnUrl=%2Fdashboard</t>
  </si>
  <si>
    <t>https://e-albania.al/Pages/eAlbania.aspx</t>
  </si>
  <si>
    <t>https://www.financa.gov.al/wp-content/uploads/2021/02/Economic-Reform-Programme-2021-2023.pdf</t>
  </si>
  <si>
    <t>https://e-albania.al/eAlbaniaServices/Packages.aspx?lvl=2&amp;path_code=28&amp;cat_id=28</t>
  </si>
  <si>
    <t>https://puna.gov.al/</t>
  </si>
  <si>
    <t>https://ogp.gov.al/</t>
  </si>
  <si>
    <t>http://opendata.gov.al/</t>
  </si>
  <si>
    <t>https://shqiperiaqeduam.al/</t>
  </si>
  <si>
    <t>1, 2, 4, 6</t>
  </si>
  <si>
    <t>Inter-Ministerial Committee on Innovation and Information Technology</t>
  </si>
  <si>
    <t>Inter-institutional Working Group on Digitalization and Good Governance</t>
  </si>
  <si>
    <t>The report is drafted annually by PM's Office and exchanged internally within the public administration</t>
  </si>
  <si>
    <t>https://www.idp.al/freedom-of-information/?lang=en</t>
  </si>
  <si>
    <t>https://www.idp.al/articles/?lang=en</t>
  </si>
  <si>
    <t>Law No 9887 dated 10.03.2008 "On Protection of Personal Data", amended by the Law No. 48/2012, date 26.04.2012, amended by the Law No.120/2014</t>
  </si>
  <si>
    <t>https://www.idp.al/laws/?lang=en</t>
  </si>
  <si>
    <t>https://www.idp.al/annual-reports/?lang=en</t>
  </si>
  <si>
    <t>Office of the Information and Data Protection Commissioner</t>
  </si>
  <si>
    <t>https://esign.akshi.gov.al/Login</t>
  </si>
  <si>
    <t>https://e-albania.al/eAlbaniaServices/UseService.aspx?service_code=13521</t>
  </si>
  <si>
    <t>2022-2026 Digital Agenda of Albania</t>
  </si>
  <si>
    <t>https://akshi.gov.al/wp-content/uploads/2021/06/raport-monitorimi_AD_dhjetor20.pdf</t>
  </si>
  <si>
    <t>Law No. 25/2022 on the support and development of startups</t>
  </si>
  <si>
    <t>https://sipermarrja.gov.al/wp-content/uploads/2022/05/Ligji-p%C3%ABr-mb%C3%ABshtetjen-dhe-zhvillimin-e-startup-eve.pdf</t>
  </si>
  <si>
    <t>https://sipermarrja.gov.al/</t>
  </si>
  <si>
    <t>S</t>
  </si>
  <si>
    <t>Romina Kostani</t>
  </si>
  <si>
    <t>Director of Innovation and e-Gov Promotion</t>
  </si>
  <si>
    <t>ALB</t>
  </si>
  <si>
    <t>Government Hybrid Cloud</t>
  </si>
  <si>
    <t>https://akshi.gov.al/sherbime/sherbime-te-perqendruara-qeveritare/</t>
  </si>
  <si>
    <t>https://idp.al/wp-content/uploads/2025/02/ligj-2024-12-19-124-1.pdf</t>
  </si>
  <si>
    <t>Law No. 43/2023 “On Electronic Governance”</t>
  </si>
  <si>
    <t>https://akshi.gov.al/wp-content/uploads/2024/11/ligj-2023-06-15-43-i-pe%CC%88rdite%CC%88suar.pdf</t>
  </si>
  <si>
    <t>National Interoperability Framework of the Republic of Albania</t>
  </si>
  <si>
    <t xml:space="preserve">https://akshi.gov.al/wp-content/uploads/2018/02/Korniza_kombetare_e_nderveprimit.pdf  </t>
  </si>
  <si>
    <t>https://akshi.gov.al/wp-content/uploads/2025/06/Raporti-Vjetor-AKSHI-2024.pdf</t>
  </si>
  <si>
    <t>https://financa.gov.al/</t>
  </si>
  <si>
    <t>AGFIS - Albania Government Financial Management Information</t>
  </si>
  <si>
    <t>http://afmis.gov.al</t>
  </si>
  <si>
    <t>Oracle Financials</t>
  </si>
  <si>
    <t xml:space="preserve">https://financa.gov.al/ -Not public  </t>
  </si>
  <si>
    <t>https://financa.gov.al/drejtoria-e-pergjithshme-e-thesarit-3/</t>
  </si>
  <si>
    <t>E-Tax Albania</t>
  </si>
  <si>
    <t>https://www.tadat.org/content/dam/tadat/en/assessments/Albania_Final_PAR_2022.pdf</t>
  </si>
  <si>
    <t>https://www.dogana.gov.al/</t>
  </si>
  <si>
    <t xml:space="preserve">https://dogana.gov.al/ </t>
  </si>
  <si>
    <t>https://dogana.gov.al/dogana-dixhitale.php</t>
  </si>
  <si>
    <t>https://www.dap.gov.al/</t>
  </si>
  <si>
    <t>https://www.dap.gov.al/publikime/raporte-vjetore</t>
  </si>
  <si>
    <t xml:space="preserve">1. Pension Calculations And Management System (PCAMS); 2. Contribution Management Information System (CMIS); 3. Document Management and Archiving Information System (DMAIS)). </t>
  </si>
  <si>
    <t>https://e-albania.al/eAlbaniaServices/ServiceList.aspx?service_filter=INS&amp;institution_id=108&amp;service_type=Y</t>
  </si>
  <si>
    <t>https://e-albania.al/eAlbaniaServices/ServiceList.aspx?service_filter=INS&amp;institution_id=108&amp;service_type=Y and the backend system PCAMS (Pension Calculations And Management System)</t>
  </si>
  <si>
    <t>PPA (PUBLIC PROCUREMENT PORTAL)</t>
  </si>
  <si>
    <t>AI-Driven</t>
  </si>
  <si>
    <t>https://app.gov.al/rreth-nesh/analizat-vjetore/</t>
  </si>
  <si>
    <t xml:space="preserve">https://financa.gov.al/buletini-statistikor-i-borxhit/ </t>
  </si>
  <si>
    <t>Albanian Financial Management Information System (AFMIS) – Public Investment Management (PIM) Module</t>
  </si>
  <si>
    <t xml:space="preserve">http://afmis.gov.al/  </t>
  </si>
  <si>
    <t>http://afmis.gov.al/</t>
  </si>
  <si>
    <t>https://efiling.tatime.gov.al/cats_public/Account/LogOn?ReturnUrl=%2fcats_public%2f</t>
  </si>
  <si>
    <t>https://e-albania.al/eAlbaniaServices/ServiceList.aspx?service_filter=INS&amp;institution_id=50&amp;service_type=Y</t>
  </si>
  <si>
    <t>https://dogana.gov.al/dokument/5951/libri-jeshil-2025.pdf</t>
  </si>
  <si>
    <t>https://www.puna.gov.al/publikime</t>
  </si>
  <si>
    <t>https://e-albania.al/Pages/HelpUser.aspx</t>
  </si>
  <si>
    <t>https://opendata.gov.al/</t>
  </si>
  <si>
    <t>https://ogp.gov.al/uploads/2023/4/20230420180313_albania-national-action-plan-2023-2025-ogp-march-2023.pdf</t>
  </si>
  <si>
    <t>https://opendata.gov.al/datasets-list/lista_e_sh%C3%ABrbimeve_elektronike_dhe_informative_n%C3%AB_portalin_qeveritar_e-albania</t>
  </si>
  <si>
    <t>https://www.shqiperiaqeduam.al/assets/resources/RAPORTI%20VJETOR%202020.pdf</t>
  </si>
  <si>
    <t xml:space="preserve">https://shqiperiaqeduam.al/; www.adb.gov.al; Facebook: shqiperiaqeduam.al </t>
  </si>
  <si>
    <t>1, 2, 4, 5, 6, 8, 9</t>
  </si>
  <si>
    <t xml:space="preserve">https://www.kryeministria.al/ </t>
  </si>
  <si>
    <t>https://akshi.gov.al/legjislacion/</t>
  </si>
  <si>
    <t>https://akshi.gov.al/wp-content/uploads/2025/05/Raport-Monitorimi-i-Agjendes-Digjitale-2022-2026-per-periudhen-Korrik-Dhjetor-2024.pdf</t>
  </si>
  <si>
    <t xml:space="preserve">https://qbz.gov.al/eli/vendim/2025/02/12/91/8ccfc20d-5a27-4759-b83e-770fba5ab9b9;q=LIGJIN%20NR.%207961,%20 ; </t>
  </si>
  <si>
    <t>Law No 124/2024 "On Protection of Personal Data"</t>
  </si>
  <si>
    <t>https://idp.al/legjislacion-per-mbrojtjen-e-te-dhenave-personale/</t>
  </si>
  <si>
    <t>https://idp.al/raporte-vjetore-nder-vite/</t>
  </si>
  <si>
    <t>https://idp.al/</t>
  </si>
  <si>
    <t>https://www.app.gov.al/legjislacioni/prokurimi-publik/udherrefyes/</t>
  </si>
  <si>
    <t xml:space="preserve">https://qbz.gov.al/eli/vendim/2024/07/24/479/9832489f-185c-43e6-a5a3-f905d53db219;q=VENDIM%20Nr.%20479,%20dat%C3%AB%2024.7.2024   </t>
  </si>
  <si>
    <t xml:space="preserve">https://akshi.gov.al/pki-en/  </t>
  </si>
  <si>
    <t>Digital Agenda of Albania 2022-2026</t>
  </si>
  <si>
    <t>DCM no. 370, date 01.06.2022 "Digital Agenda of Albania 2022-2026, and its implementation action plan"; DCM no. 824, date 26.12..2024 "National Smart Specialization Strategy (S3) 2025-2030, and its implementation action plan"</t>
  </si>
  <si>
    <t>https://www.sipermarrja.gov.al/wp-content/uploads/2023/08/Ligji-per-mbeshtetjen-dhe-zhvillimin-e-startup-eve.pdf</t>
  </si>
  <si>
    <t>Compl docs submitted on 01-Jun-25, 10-Sep-25, &amp; 19-Sep-25</t>
  </si>
  <si>
    <t>Director of the Directorate of Digital Agenda Coordination and Foreign-Funded e-Gov Projects</t>
  </si>
  <si>
    <t xml:space="preserve"> DZA </t>
  </si>
  <si>
    <t>Algeria</t>
  </si>
  <si>
    <t>Ministère des Finances</t>
  </si>
  <si>
    <t>http://www.mf.gov.dz</t>
  </si>
  <si>
    <t>IBMIS - Integrated Budget Management Information System</t>
  </si>
  <si>
    <t>http://www-wds.worldbank.org/external/default/WDSContentServer/WDSP/IB/2010/01/13/000334955_20100113020615/Rendered/PDF/ICR113000P06491C0disclosed011111101.pdf</t>
  </si>
  <si>
    <t>LDSW &gt; Oracle</t>
  </si>
  <si>
    <t>http://www.mf.gov.dz/article/43/Tr%C3%A9sor/190/Pr%C3%A9sentation-de-la-DGT.html</t>
  </si>
  <si>
    <t>http://www.mf.gov.dz/article/301/R%C3%A9alisations/281/La-modernisation-des-syst%C3%A8mes-de-paiement-:-une-r%C3%A9forme-exemplaire-port%C3%A9e-par-un-projet-structurant--.html</t>
  </si>
  <si>
    <t>http://www.mfdgi.gov.dz</t>
  </si>
  <si>
    <t>TRM - Tax and Revenue Management</t>
  </si>
  <si>
    <t>https://www.indracompany.com/en/noticia/indra-launches-major-platform-centralizing-speeding-fiscal-management-algeria</t>
  </si>
  <si>
    <t>http://www.douane.gov.dz</t>
  </si>
  <si>
    <t>SIGAD - Système d’Information et de Gestion Automatisée des Douanes</t>
  </si>
  <si>
    <t>http://www.douane.gov.dz/pdf/Brochures/sigadfr.pdf</t>
  </si>
  <si>
    <t>SIRH - Système d’Information des Ressources Humaines de l’administration publique</t>
  </si>
  <si>
    <t>https://www.spider-dz.com/?action=formunik&amp;type=sous_menu&amp;idformunik=29</t>
  </si>
  <si>
    <t>Algeria Tenders</t>
  </si>
  <si>
    <t>http://www.algeriatenders.com/</t>
  </si>
  <si>
    <t>Ministry of Finance, Directorate General of Treasury</t>
  </si>
  <si>
    <t>http://www.dge.gov.dz/</t>
  </si>
  <si>
    <t>https://algeria.opendataforafrica.org/</t>
  </si>
  <si>
    <t>http://www.cgea-dz.org/sites/default/files/documents/e-algerie2013-2.pdf</t>
  </si>
  <si>
    <t>http://www.mptic.dz/fr/?e-Algerie-2013,13</t>
  </si>
  <si>
    <t>e-Algérie 2013</t>
  </si>
  <si>
    <t>MNA</t>
  </si>
  <si>
    <t>LM</t>
  </si>
  <si>
    <t xml:space="preserve">  DZA  </t>
  </si>
  <si>
    <t>Interoperability framework</t>
  </si>
  <si>
    <t>https://www.mf.gov.dz</t>
  </si>
  <si>
    <t>IBMIS Integrated Budget Management Information System (SIGB et SIGBUD)</t>
  </si>
  <si>
    <t>https://www.aps.dz/economie/139800-gestion-budgetaire-le-systeme-integre-permettra-de-gerer-efficacement-les-deniers-publics</t>
  </si>
  <si>
    <t>SIGB : SAP</t>
  </si>
  <si>
    <t>https://www.mf.gov.dz/index.php/fr/services-2/tresor</t>
  </si>
  <si>
    <t>https://www.mfdgi.gov.dz/</t>
  </si>
  <si>
    <t>Jibayatic</t>
  </si>
  <si>
    <t>https://jibayatic.mfdgi.gov.dz/</t>
  </si>
  <si>
    <t>Internal</t>
  </si>
  <si>
    <t>https://www.douane.gov.dz</t>
  </si>
  <si>
    <t>SIGAD</t>
  </si>
  <si>
    <t>S@RH-AP</t>
  </si>
  <si>
    <t>https://www.dgfp.gov.dz/</t>
  </si>
  <si>
    <t>Progiciel du marché (Génie soft)</t>
  </si>
  <si>
    <t>MTESS (pour la CNAS et CASNOS)                            -Implémentation en cours (pour la CNR)</t>
  </si>
  <si>
    <t>https://www.mtess.gov.dz/fr/</t>
  </si>
  <si>
    <t>1-SIGAS / SIGMA (pour la CNAS) 2- SysRet (pour la CASNOS) 3- STAR (pour la CNR</t>
  </si>
  <si>
    <t>Electronic Public Procurements Portal</t>
  </si>
  <si>
    <t>https://auth.marches-publics.gov.dz</t>
  </si>
  <si>
    <t>Ministère des Finances/ Direction Générale du Trésor et de la Gestion Comptable des Opérations Financières de l’Etat</t>
  </si>
  <si>
    <t>https://www.mf.gov.dz/....</t>
  </si>
  <si>
    <t>DT strategy (in progress/planned)</t>
  </si>
  <si>
    <t>1, 3, 5</t>
  </si>
  <si>
    <t>https://www.mf.gov.dz/index.php/fr/e-service</t>
  </si>
  <si>
    <t>https://www.mf.gov.dz/index.php/fr/activites-2/632-aymen-benabderrahmane-a-annonce-le-lancement-dans-les-semaines-a-venir-du-service-du-guichet-unique-pour-les-douanes-algeriennes</t>
  </si>
  <si>
    <t>https://www.mtess.gov.dz/fr/#</t>
  </si>
  <si>
    <t>http://www.concours-fonction-publique.gov.dz/fr/index.asp</t>
  </si>
  <si>
    <t>https://www.interieur.gov.dz/index.php/fr/</t>
  </si>
  <si>
    <t>https://nechki.interieur.gov.dz/fr/accueil.php?view=v</t>
  </si>
  <si>
    <t>Ministère de la Numérisation et des Statistiques</t>
  </si>
  <si>
    <t>http://mns.gov.dz/</t>
  </si>
  <si>
    <t>Autorité Gouvernemental de Certification Electronique -Entreprise d’appui au Développement du Numérique</t>
  </si>
  <si>
    <t>https://www.mpt.gov.dz/</t>
  </si>
  <si>
    <t>https://www.aps.dz/algerie/135541-la-nouvelle-loi-sur-l-information-sera-exhaustive</t>
  </si>
  <si>
    <t>1-Loi N°18-07 du 25 ramadhan 1439 correspondant au 10 juin 2018 relative à la protection des personnes physiques dans le traitement des données à caractère personnel. 2-Code pénal</t>
  </si>
  <si>
    <t>https://www.arpce.dz/fr/file/c3e9y7</t>
  </si>
  <si>
    <t>Autorité nationale de protection des données à caractère personnel</t>
  </si>
  <si>
    <t>https://www.aps.dz/algerie/71481-creation-d-une-autorite-nationale-de-protection-des-donnees-personnelles</t>
  </si>
  <si>
    <t>https://agce.dz</t>
  </si>
  <si>
    <t xml:space="preserve">e-Algerie </t>
  </si>
  <si>
    <t>Stratégie d’innovation industrielle.</t>
  </si>
  <si>
    <t>https://www.industrie.gov.dz</t>
  </si>
  <si>
    <t>Agence de Développement de la PME et de la Promotion de l’Innovation</t>
  </si>
  <si>
    <t>In Progress</t>
  </si>
  <si>
    <t>Startup Portal</t>
  </si>
  <si>
    <t>https://startup.dz/</t>
  </si>
  <si>
    <t>https://www.joradp.dz/FTP/jo-francais/2021/F2021100.pdf</t>
  </si>
  <si>
    <t>http://www.premier-ministre.gov.dz/fr/</t>
  </si>
  <si>
    <t>https://www.dgfp.gov.dz/fr/index.asp</t>
  </si>
  <si>
    <t>https://www.joradp.dz/HAR/Index.htm</t>
  </si>
  <si>
    <t>http://www.premier-ministre.gov.dz/fr/gouvernement/liens_utiles/</t>
  </si>
  <si>
    <t>Nadia Taleb</t>
  </si>
  <si>
    <t>Ministry of Post and Telecommunications</t>
  </si>
  <si>
    <t>Sub Director</t>
  </si>
  <si>
    <t>DZA</t>
  </si>
  <si>
    <t>https://hcn.dz/SNTN-En.pdf</t>
  </si>
  <si>
    <t>High Commission for Digitalization</t>
  </si>
  <si>
    <t>https://lalgerieaujourdhui.dz/inauguration-dun-cloud-national-dedie-au-stockage-local-des-donnees-un-grand-pas-vers-la-souverainete-numerique/#:~:text=Inauguration%20d'un%20Cloud%20national%20d%C3%A9di%C3%A9%20au%20stockage,vers%20la%20souverainet%C3%A9%20num%C3%A9rique%20%2D%20L'Alg%C3%A9rie%20Aujourd'hui.&amp;text=Avec%20cette%20nouvelle%20infrastructure%2C%20l'Alg%C3%A9rie%20se%20donne,garantissant%20une%20meilleure%20disponibilit%C3%A9%20des%20services%20num%C3%A9riques.</t>
  </si>
  <si>
    <t>National Strategy for Digital Transformation in ALGERIA</t>
  </si>
  <si>
    <t>https://www.hcn.dz</t>
  </si>
  <si>
    <t>Interoperability Plateforme</t>
  </si>
  <si>
    <t>https://www.joradp.dz/FTP/JO-FRANCAIS/2019/F2019063.pdf</t>
  </si>
  <si>
    <t xml:space="preserve">Ministry of Finances </t>
  </si>
  <si>
    <t>SAP</t>
  </si>
  <si>
    <t>https://tresor.mf.gov.dz/</t>
  </si>
  <si>
    <t>https://douane.gov.dz/IMG/pdf/sigadfr.pdf</t>
  </si>
  <si>
    <t>https://www.dgfp.gov.dz</t>
  </si>
  <si>
    <t>Progiciel du Marché (Génie soft)</t>
  </si>
  <si>
    <t>https://grh.mpt.gov.dz/symfony/web/index.php/auth/validateCredentials</t>
  </si>
  <si>
    <t>MTESS (pour la CNAS et CASNOS) - Implémentation en cours (pour la CNR)</t>
  </si>
  <si>
    <t>https://dz.cnr.dz/fr/home-fr/</t>
  </si>
  <si>
    <t>https://fel.cnr.dz/login</t>
  </si>
  <si>
    <t>https://marches-publics.gov.dz/en</t>
  </si>
  <si>
    <t>https://www.mf.gov.dz/index.php/fr/services-2/tresor/54-presentation-de-la-dgt</t>
  </si>
  <si>
    <t>https://www.mesrs.dz/index.php/fr/2023/06/installation-du-conseil-scientifique-de-lintelligence-artificielle/</t>
  </si>
  <si>
    <t>1, 3, 4, 5</t>
  </si>
  <si>
    <t>https://alces.douane.gov.dz/main</t>
  </si>
  <si>
    <t>https://cnas.dz/fr/</t>
  </si>
  <si>
    <t>https://mediateur.el-mouradia.dz/complaint</t>
  </si>
  <si>
    <t>https://hcn.gov.dz/index_fr.htm</t>
  </si>
  <si>
    <t>https://agce.dz/  https://eadn.dz/</t>
  </si>
  <si>
    <t>https://www.mf.gov.dz/index.php/fr/</t>
  </si>
  <si>
    <t>National Authority for the Protection of Personal Data</t>
  </si>
  <si>
    <t>https://anpdp.dz</t>
  </si>
  <si>
    <t>https://elmoudjahid.com/fr/economie/l-algerie-accelere-sa-transformation-numerique-la-gouvernance-des-donnees-au-coeur-des-reformes-231119</t>
  </si>
  <si>
    <t>https://hcn.dz/index_fr.htm</t>
  </si>
  <si>
    <t>https://www.joradp.dz/FTP/JO-FRANCAIS/2023/F2023056.pdf</t>
  </si>
  <si>
    <t>https://anpdp.dz/wp-content/uploads/2023/01/2.1-Loi-N°18-07-2.pdf</t>
  </si>
  <si>
    <t>national authority for the protection of personal data</t>
  </si>
  <si>
    <t>https://anpdp.dz/fr/accueil/</t>
  </si>
  <si>
    <t>https://www.energy.gov.dz/?article=programme-de-developpement-des-energies-renouvelables</t>
  </si>
  <si>
    <t>https://digitalpolicyalert.org/digest/dpa-digital-digest-algeria</t>
  </si>
  <si>
    <t>national strategy of digital transition</t>
  </si>
  <si>
    <t>Stratégie d’Innovation Industrielle.</t>
  </si>
  <si>
    <t>https://www.joradp.dz/FTP/JO-FRANCAIS/2018/F2018039.pdf?znjo=39</t>
  </si>
  <si>
    <t>https://www.joradp.dz/FTP/jo-francais/2020/F2020070.pdf</t>
  </si>
  <si>
    <t>Compl docs submitted on 04-Sep-25</t>
  </si>
  <si>
    <t>Laredj Zerrouki</t>
  </si>
  <si>
    <t xml:space="preserve">Ministry of Post and Telecom </t>
  </si>
  <si>
    <t xml:space="preserve">Director </t>
  </si>
  <si>
    <t xml:space="preserve"> AND </t>
  </si>
  <si>
    <t>Andorra</t>
  </si>
  <si>
    <t>Ministeri de Finances, Andorra</t>
  </si>
  <si>
    <t>http://www.finances.ad</t>
  </si>
  <si>
    <t>FMIS - Financial Management Information System</t>
  </si>
  <si>
    <t>http://www.finances.ad/index.php?option=com_content&amp;view=article&amp;id=19&amp;Itemid=26</t>
  </si>
  <si>
    <t>http://www.finances.ad/</t>
  </si>
  <si>
    <t>http://www.impostos.ad</t>
  </si>
  <si>
    <t>Oficina Virtual - Online Tax Payments</t>
  </si>
  <si>
    <t>http://isi.govern.ad</t>
  </si>
  <si>
    <t>http://www.duana.ad</t>
  </si>
  <si>
    <t>SGRH - Sistemas de Gestión de Recursos Humanos</t>
  </si>
  <si>
    <t>https://softmachine.es/2011/05/02/noticia-1/</t>
  </si>
  <si>
    <t>https://softmachine.es/portal-del-empleado/</t>
  </si>
  <si>
    <t>https://www.poctefa.eu/arbol/index.jsp?id=9ef49d86-b1e4-4585-aa37-1494dbd4ceb1&amp;ord=1</t>
  </si>
  <si>
    <t>Institut Nacional Andorra De Finances (INAF)</t>
  </si>
  <si>
    <t>https://www.inaf.ad/index.php?option=com_content&amp;task=view&amp;id=18&amp;Itemid=69</t>
  </si>
  <si>
    <t>https://www.e-tramits.ad/</t>
  </si>
  <si>
    <t>http://isi.govern.ad/cgi-bin/lansaweb?webapp=TBWEB0001+webrtn=Start+ml=LANSA:XHTML+part=H3X+lang=CAT+field(RELOAD)=N</t>
  </si>
  <si>
    <t>http://www.policia.ad/sancionsWeb/pages/main.jsf</t>
  </si>
  <si>
    <t>https://www.ccis.ad/wp-content/uploads/2017/01/reglament-de-ladministracio-electronica-en-lambit-de-administracio-general.pdf</t>
  </si>
  <si>
    <t xml:space="preserve">Llei 15/2003, del 18 de desembre, qualificada de protecció de dades personals (in Catalan) </t>
  </si>
  <si>
    <t>https://www.apda.ad/system/files/llei_qualificada_de_proteccio_de_dades_personals_-_cat.pdf</t>
  </si>
  <si>
    <t>Data Protection Agency</t>
  </si>
  <si>
    <t>https://www.apda.ad/</t>
  </si>
  <si>
    <t>https://www.signaturaelectronica.ad/</t>
  </si>
  <si>
    <t>H</t>
  </si>
  <si>
    <t xml:space="preserve">  AND  </t>
  </si>
  <si>
    <t>Andorra Interoperabilitat</t>
  </si>
  <si>
    <t>https://www.andorrabusiness.com/wp-content/uploads/2021/07/0706-Presentacio-Transformacio-digital.pdf</t>
  </si>
  <si>
    <t>https://www.finances.ad/</t>
  </si>
  <si>
    <t>https://www.finances.ad/pressupost-i-liquidacio-de-comptes</t>
  </si>
  <si>
    <t>https://www.impostos.ad/</t>
  </si>
  <si>
    <t>https://www.duana.ad/</t>
  </si>
  <si>
    <t>Electronic Document Management System</t>
  </si>
  <si>
    <t>Caixa Andorrana de Seguretat Social</t>
  </si>
  <si>
    <t>https://www.cass.ad/</t>
  </si>
  <si>
    <t>https://www.afa.ad/</t>
  </si>
  <si>
    <t>https://www.e-tramits.ad/tramits/impostos</t>
  </si>
  <si>
    <t>https://www.e-tramits.ad/tramits/impostos/irpf</t>
  </si>
  <si>
    <t>https://www.cass.ad/acces-cass-online-ciutadania</t>
  </si>
  <si>
    <t>AND</t>
  </si>
  <si>
    <t>Data and Document Exchange Gateway</t>
  </si>
  <si>
    <t>https://andorra-digital.com/en/news/presentation-interoperability-bus</t>
  </si>
  <si>
    <t>https://www.govern.ad/ca/ministeris-i-secretaries-d-estat/ministeri-de-finances</t>
  </si>
  <si>
    <t>CASS</t>
  </si>
  <si>
    <t>Public Procurement Platform</t>
  </si>
  <si>
    <t>https://contractacio.govern.ad/SLE_Internet/</t>
  </si>
  <si>
    <t>Digital Strategy 2030</t>
  </si>
  <si>
    <t>https://andorra-digital.com/en/objectives</t>
  </si>
  <si>
    <t>1, 5</t>
  </si>
  <si>
    <t>https://andorra-digital.com/en/program</t>
  </si>
  <si>
    <t>https://www.govern.ad/ca/tematiques/ocupacio-i-treball</t>
  </si>
  <si>
    <t>https://oidp.net/en/practice.php?id=1257</t>
  </si>
  <si>
    <t>Data Intelligence Agency</t>
  </si>
  <si>
    <t>https://cadenaser.com/andorra/2024/08/22/es-crea-lagencia-dintelligencia-de-la-dada-radio-ser-principat-d-andorra/</t>
  </si>
  <si>
    <t>https://andorra-digital.com/images/pdf/Codi%20etic%20english.pdf</t>
  </si>
  <si>
    <t>National Innovation and Entrepreneurship Strategy</t>
  </si>
  <si>
    <t>https://www.ari.ad/en/projects/national-innovation-entrepreneurship-strategy</t>
  </si>
  <si>
    <t>https://www.ari.ad/en/projects</t>
  </si>
  <si>
    <t>Andorra Research +and Innovation (ARI)</t>
  </si>
  <si>
    <t>https://www.ari.ad/en/innovation</t>
  </si>
  <si>
    <t>Digital Economy, Entrepreneurship and Innovation Law (Llei 42/2022)</t>
  </si>
  <si>
    <t>https://www.advantia.ad/en/economy/digital-economy-law-andorra</t>
  </si>
  <si>
    <t xml:space="preserve"> AGO </t>
  </si>
  <si>
    <t>Angola</t>
  </si>
  <si>
    <t>Ministério das Finanças</t>
  </si>
  <si>
    <t>http://www.minfin.gv.ao</t>
  </si>
  <si>
    <t>SIGFE - Sistema Integrado de Gestão das Finanças do Estado</t>
  </si>
  <si>
    <t>http://www-wds.worldbank.org/external/default/WDSContentServer/WDSP/IB/2005/03/10/000090341_20050310101310/Rendered/PDF/290360AO.pdf</t>
  </si>
  <si>
    <t>http://www.minfin.gv.ao/docs/dspLegTreasPub.htm</t>
  </si>
  <si>
    <t>http://www.tcontas.ao/</t>
  </si>
  <si>
    <t>http://www.minfin.gv.ao/docs/dspDirecNacioImpoEC.htm</t>
  </si>
  <si>
    <t>SIGT - Sistema Integrado de Gestão Tributária </t>
  </si>
  <si>
    <t>http://www.setic.minfin.gov.ao/PortalSETIC/#!/sala-de-imprensa/noticias/3204/sistema-integrado-de-gestao-tributaria-a-nivel-nacional</t>
  </si>
  <si>
    <t>https://www.agt.minfin.gov.ao/PortalAGT/#!/servicos/asycuda-world</t>
  </si>
  <si>
    <t>SIGFE - Sistema Integrado de Gestiio das  Finanqas do Estado</t>
  </si>
  <si>
    <t>Procurement Portal</t>
  </si>
  <si>
    <t>http://www.contratacaopublica.minfin.gv.ao/portalgcp/faces/wcnav_defaultSelection;jsessionid=t5gyJ3TM8p2wbGcyy1LpyRFg21mz00TGD2h1h4P2FvJLy22T7Kml!1519047247?_afrLoop=198043935692070&amp;_afrWindowMode=0&amp;_afrWindowId=null#%40%3F_afrWindowId%3Dnull%26_afrLoop%3D198043935692070%26_afrWindowMode%3D0%26_adf.ctrl-state%3D1bqkikih77_4</t>
  </si>
  <si>
    <t>Angolan National Bank</t>
  </si>
  <si>
    <t>http://www.bna.ao/</t>
  </si>
  <si>
    <t>SIPIP - Integrated Public Investment Management System</t>
  </si>
  <si>
    <t>http://documents.worldbank.org/curated/en/535681531770802328/pdf/AO-ICR-Main-Document-07132018.pdf</t>
  </si>
  <si>
    <t>Digital Transformation Strategy</t>
  </si>
  <si>
    <t>https://www.livrobranco.gov.ao/lb_version/Proposta%20LB%2019-22.pdf</t>
  </si>
  <si>
    <t>https://www.sepe.gov.ao/ao/</t>
  </si>
  <si>
    <t>https://angola.opendataforafrica.org/</t>
  </si>
  <si>
    <t>https://www.governo.gov.ao/CentroContactos.aspx</t>
  </si>
  <si>
    <t>https://www.sepe.gov.ao/ao/catalogo/eservicos/central-de-reclamacoes/</t>
  </si>
  <si>
    <t>https://www.rti-rating.org/wp-content/uploads/Angola.pdf</t>
  </si>
  <si>
    <t>Lei No. 22/11 da Protecção de Dados Pessoais de 17 de Junho (in Portuguese)</t>
  </si>
  <si>
    <t>http://www.mwe.com/info/pubs/Law_22_11_Data_Privacy_Law.pdf</t>
  </si>
  <si>
    <t>https://www.apd.ao/ao/</t>
  </si>
  <si>
    <t>AFR</t>
  </si>
  <si>
    <t>AFE</t>
  </si>
  <si>
    <t xml:space="preserve">  AGO  </t>
  </si>
  <si>
    <t>https://www.minfin.gov.ao</t>
  </si>
  <si>
    <t>https://documents1.worldbank.org/curated/en/418601468010906873/pdf/290360AO.pdf</t>
  </si>
  <si>
    <t>https://agt.minfin.gov.ao/</t>
  </si>
  <si>
    <t>Portal AGT</t>
  </si>
  <si>
    <t>https://agt.minfin.gov.ao/PortalAGT</t>
  </si>
  <si>
    <t>https://agt.minfin.gov.ao</t>
  </si>
  <si>
    <t>https://www.agt.minfin.gov.ao/</t>
  </si>
  <si>
    <t>SIGFE - Sistema Integrado de Gestiio das Finanqas do Estado</t>
  </si>
  <si>
    <t>https://www-wds.worldbank.org/external/default/WDSContentServer/WDSP/IB/2005/03/10/000090341_20050310101310/Rendered/PDF/290360AO.pdf</t>
  </si>
  <si>
    <t>INSS - National Institute of Social Security</t>
  </si>
  <si>
    <t>https://inss.gov.ao/</t>
  </si>
  <si>
    <t>Angola Prev</t>
  </si>
  <si>
    <t>https://angolaprev.co.ao/</t>
  </si>
  <si>
    <t>https://www.inss.gv.ao/</t>
  </si>
  <si>
    <t>Contratacaopublica</t>
  </si>
  <si>
    <t>https://compraspublicas.minfin.gov.ao/</t>
  </si>
  <si>
    <t>SIPIP - Integrated Public Investment Management System / Sistema Integrado do Programa de Investimento Público</t>
  </si>
  <si>
    <t>https://documents1.worldbank.org/curated/en/535681531770802328/pdf/AO-ICR-Main-Document-07132018.pdf</t>
  </si>
  <si>
    <t>https://www.sepe.gov.ao/</t>
  </si>
  <si>
    <t>https://portaldocontribuinte.minfin.gov.ao/</t>
  </si>
  <si>
    <t>https://agt.minfin.gov.ao/PortalAGT/#!/servicos/consultar-dli-dar</t>
  </si>
  <si>
    <t>https://www.pice.gov.ao/ao/</t>
  </si>
  <si>
    <t>https://www.inss.gov.ao/servicos/servicos-online</t>
  </si>
  <si>
    <t>https://governo.gov.ao/ao/</t>
  </si>
  <si>
    <t>INFOSI - National Institute for the Promotion of the Information Society</t>
  </si>
  <si>
    <t>https://www.infosi.gov.ao/</t>
  </si>
  <si>
    <t>https://www.ima.gov.ao/ao/</t>
  </si>
  <si>
    <t>https://minttics.gov.ao/ao/</t>
  </si>
  <si>
    <t>https://livrobranco.gov.ao/</t>
  </si>
  <si>
    <t>https://www.livrobranco.gov.ao/</t>
  </si>
  <si>
    <t>https://www.apd.ao/fotos/frontend_1/editor2/110617_lei_22-11_de_17_junho-proteccao_dados_pessoais.pdf</t>
  </si>
  <si>
    <t>Agência de Protecção de Dados / Data Protection Agency</t>
  </si>
  <si>
    <t>https://www.inacom.gov.ao/fotos/frontend_1/editor2/lei_225_de_2011-3_de_outubro_de_2017.pdf</t>
  </si>
  <si>
    <t>Livrobranco das TIC</t>
  </si>
  <si>
    <t>https://simtic.mtti.gov.ao/</t>
  </si>
  <si>
    <t>IMA - Instituto de Modernização Administrativa</t>
  </si>
  <si>
    <t>https://ima.gov.ao/ao/</t>
  </si>
  <si>
    <t>Celso Pungi Celso</t>
  </si>
  <si>
    <t>Ministry of Telecommunications, Information Technologies and Social Communication (MINTTICS)</t>
  </si>
  <si>
    <t>Director of ICT Office</t>
  </si>
  <si>
    <t>AGO</t>
  </si>
  <si>
    <t>Arquitectura de Referência do Governo Electrónico</t>
  </si>
  <si>
    <t>https://ima.gov.ao/fotos/frontend_4/editor2/agenda_governoao27.pdf</t>
  </si>
  <si>
    <t>Plano Nacional da Arquitetura Global para a Interoperabilidade da Administração Central e Local do Estado</t>
  </si>
  <si>
    <t>https://gov.ao/s/pKJDcXNp4sLccfW</t>
  </si>
  <si>
    <t>https://servicos.api.gov.ao/</t>
  </si>
  <si>
    <t>API.GOV.AO WSO2</t>
  </si>
  <si>
    <t>https://sepe.gov.ao/</t>
  </si>
  <si>
    <t>https://www6.minfin.gov.ao</t>
  </si>
  <si>
    <t>https://www.minfin.gov.ao/legislacoes/legislacao/2ec8eb59-7795-40ea-9584-9e32a91a459b</t>
  </si>
  <si>
    <t>https://agt.minfin.gov.ao/PortalAGT/#!/estatisticas/estatistica-fiscais</t>
  </si>
  <si>
    <t>Sistema Integrado de Gestão de Recursos Humanos (SIGRH)</t>
  </si>
  <si>
    <t>https://www.maptss.gov.ao/</t>
  </si>
  <si>
    <t>3S</t>
  </si>
  <si>
    <t>https://virtual.inss.gov.ao/Autenticacao/Login?ReturnUrl=%2F</t>
  </si>
  <si>
    <t>https://governo.gov.ao/noticias/1128/governo/de-2022-a-2023/inss-regista-crescimento-de-89-por-cento-de-contribuintes?utm_source=chatgpt.com</t>
  </si>
  <si>
    <t>Sistema de Contratação Pública Eletrónica</t>
  </si>
  <si>
    <t>https://compraspublicas.minfin.gov.ao</t>
  </si>
  <si>
    <t>SIGPIP - Integrated Public Investment Management System / Sistema Integrado do Programa de Investimento Público</t>
  </si>
  <si>
    <t>https://sigpip.minfin.gov.ao/#/login</t>
  </si>
  <si>
    <t>Agenda para a Transição Digital da Administração Pública 2027</t>
  </si>
  <si>
    <t>https://governo.gov.ao/noticias/2319/tecnologia/desenvolvimento-tecnologico/angola-aposta-na-inteligencia-artificial-para-modernizar-servicos-publicos?utm_source=chatgpt.com</t>
  </si>
  <si>
    <t>https://www.sepe.gov.ao/ao/consulta-publica-do-concurso-de-admissao/</t>
  </si>
  <si>
    <t>https://portaldocontribuinte.minfin.gov.ao</t>
  </si>
  <si>
    <t>https://scm.gov.ao/web/noticias/pagamentos-electronicos-registam-operacoes-de-74-bilhoes-de-kwanzas-em-2024?utm_source=chatgpt.com</t>
  </si>
  <si>
    <t>https://www.ine.gov.ao/publicacoes/detalhes/MzgzMzM%3D?utm_source=chatgpt.com</t>
  </si>
  <si>
    <t>https://www.inefop.gov.ao/</t>
  </si>
  <si>
    <t>https://www.maptss.gov.ao/2025/02/19/centros-de-emprego-intermediaram-mais-de-100-mil-ofertas-de-trabalho-no-ano-passado/?utm_source=chatgpt.com</t>
  </si>
  <si>
    <t>https://governo.gov.ao/</t>
  </si>
  <si>
    <t>https://www.consultapublica.gov.ao/</t>
  </si>
  <si>
    <t>https://tcontas.ao/e-participa/?utm_source=chatgpt.com</t>
  </si>
  <si>
    <t>https://www.sepe.gov.ao/ao/fale-connosco/</t>
  </si>
  <si>
    <t>Administrative Modernization Institute-IMA</t>
  </si>
  <si>
    <t>1, 2, 4, 6, 9</t>
  </si>
  <si>
    <t>https://infosi.gov.ao/;  https://setic.minfin.gov.ao/</t>
  </si>
  <si>
    <t>https://angolex.com/paginas/despachos/actualiza-a-composicao-da-comissao-interminesterial-para-a-reforma-do-estado-283a-24a.html</t>
  </si>
  <si>
    <t>https://ima.gov.ao/</t>
  </si>
  <si>
    <t>https://ima.gov.ao/fotos/frontend_4/editor2/PEIMA27_final.pdf</t>
  </si>
  <si>
    <t>https://governo.gov.ao/noticias/1347/tecnologia/projecto-de-aceleracao-digital/iniciativa-perspectiva-uma-angola-totalmente-digitalizada</t>
  </si>
  <si>
    <t>https://lex.ao/docs/assembleia-nacional/2002/lei-n-o-11-02-de-16-de-agosto/</t>
  </si>
  <si>
    <t>https://lex.ao/docs/assembleia-nacional/2011/lei-n-o-22-11-de-17-de-junho/</t>
  </si>
  <si>
    <t>https://apd.ao/ao/noticias/capacitacao-em-proteccao-de-dados-chega-ao-ministerio-das-financas-atraves-do-prodip/</t>
  </si>
  <si>
    <t>https://apd.ao/ao/</t>
  </si>
  <si>
    <t>https://apd.ao/ao/comunicacao-institucional/</t>
  </si>
  <si>
    <t>https://www.lexlink.eu/codigo/angola/191/novas-tecnologias-e-comunicacao-social/por-tema</t>
  </si>
  <si>
    <t>Agenda Governo.AO 27</t>
  </si>
  <si>
    <t>Institute of Administrative Modernization-IMA</t>
  </si>
  <si>
    <t>Compl docs submitted on 08-Aug-25, 10-Oct-25</t>
  </si>
  <si>
    <t>Meick Afonso</t>
  </si>
  <si>
    <t>Instituto de Modernização Administrativa</t>
  </si>
  <si>
    <t xml:space="preserve">Director Geral </t>
  </si>
  <si>
    <t xml:space="preserve"> ATG </t>
  </si>
  <si>
    <t>Antigua and Barbuda</t>
  </si>
  <si>
    <t>Ministry of Finance &amp; Corporate Governance</t>
  </si>
  <si>
    <t>https://ab.gov.ag/detail_page.php?page=13</t>
  </si>
  <si>
    <t>IFMS - Integrated Financial Management System</t>
  </si>
  <si>
    <t>http://ifms.gov.ag</t>
  </si>
  <si>
    <t>https://ab.gov.ag/detail_page.php?page=10</t>
  </si>
  <si>
    <t>http://laws.gov.ag/wp-content/uploads/2018/08/cap-168.pdf</t>
  </si>
  <si>
    <t>http://ird.gov.ag/index.php/tax-services/</t>
  </si>
  <si>
    <t>http://unpan1.un.org/intradoc/groups/public/documents/tasf/unpan023699.pdf</t>
  </si>
  <si>
    <t>http://www.customs.gov.ag</t>
  </si>
  <si>
    <t>http://www.customs.gov.ag/index.php/case_software/asycuda</t>
  </si>
  <si>
    <t>CSM - Civil Service Management</t>
  </si>
  <si>
    <t>https://ab.gov.ag/detail_page.php?page=21</t>
  </si>
  <si>
    <t>http://www.ab.gov.ag/article_details.php?id=1509&amp;category=38</t>
  </si>
  <si>
    <t>http://laws.gov.ag/bills/a2011-1.pdf</t>
  </si>
  <si>
    <t>CS-DRMS</t>
  </si>
  <si>
    <t>https://ab.gov.ag/detail_page.php?page=30</t>
  </si>
  <si>
    <t>http://laws.gov.ag/wp-content/uploads/2018/07/Telecommunications_Bill_2016.pdf</t>
  </si>
  <si>
    <t>https://www.rti-rating.org/wp-content/uploads/Antigua.pdf</t>
  </si>
  <si>
    <t>Data Protection Act 2013 (in English)</t>
  </si>
  <si>
    <t>http://laws.gov.ag/acts/2013/a2013-10.pdf</t>
  </si>
  <si>
    <t>Information Commission</t>
  </si>
  <si>
    <t>http://laws.gov.ag/wp-content/uploads/2019/02/a2013-10.pdf</t>
  </si>
  <si>
    <t>http://laws.gov.ag/wp-content/uploads/2020/02/No.-8-of-2006-The-Electronic-Transactions-Act-1.pdf</t>
  </si>
  <si>
    <t>LCR</t>
  </si>
  <si>
    <t xml:space="preserve">  ATG  </t>
  </si>
  <si>
    <t>Azure and Private Gov-Cloud</t>
  </si>
  <si>
    <t>No URL at the moment</t>
  </si>
  <si>
    <t>Ministry of Information</t>
  </si>
  <si>
    <t>Not  defined</t>
  </si>
  <si>
    <t>Not yet defined</t>
  </si>
  <si>
    <t>Will be ab.gov.ag on completion</t>
  </si>
  <si>
    <t>http://laws.gov.ag/wp-content/uploads/2020/07/No.-10-of-2010-Finance-Administration-Regulations-2010.pdf</t>
  </si>
  <si>
    <t>TBPL</t>
  </si>
  <si>
    <t>https://ird.gov.ag/</t>
  </si>
  <si>
    <t>https://www.sogematech.com/en/news/antigua-and-barbuda</t>
  </si>
  <si>
    <t>https://customs.gov.ag/</t>
  </si>
  <si>
    <t>https://customs.gov.ag/asycuda/</t>
  </si>
  <si>
    <t>https://ab.gov.ag/detail_page.php?page=24</t>
  </si>
  <si>
    <t>Antigua and Barbuda Social Security Board</t>
  </si>
  <si>
    <t>https://www.socialsecurity.gov.ag/</t>
  </si>
  <si>
    <t>ABSS</t>
  </si>
  <si>
    <t>https://www.socialsecurity.gov.ag/e-services/</t>
  </si>
  <si>
    <t>https://www.socialsecurity.gov.ag/laws-and-regulations/</t>
  </si>
  <si>
    <t>EasiBuy</t>
  </si>
  <si>
    <t>https://goab.easibuy.com/</t>
  </si>
  <si>
    <t>Debt Management Unit, Ministry of Finance</t>
  </si>
  <si>
    <t>https://ab.gov.ag/</t>
  </si>
  <si>
    <t>CS-DRMS 2000+</t>
  </si>
  <si>
    <t>https://ird.gov.ag/index.php/tax-services/</t>
  </si>
  <si>
    <t>https://antigua-barbuda.com/maritime-single-window-system-established-in-antigua-and-barbuda</t>
  </si>
  <si>
    <t>E-Government Department</t>
  </si>
  <si>
    <t>https://ab.gov.ag/detail_page.php?page=20</t>
  </si>
  <si>
    <t>1, 2, 3, 4, 6, 8</t>
  </si>
  <si>
    <t>https://ab.gov.ag/index.php</t>
  </si>
  <si>
    <t>Whitfield Harris</t>
  </si>
  <si>
    <t>Ministry of Finance and Corporate Governance</t>
  </si>
  <si>
    <t>Financial Secretary</t>
  </si>
  <si>
    <t>ATG</t>
  </si>
  <si>
    <t>https://www.facebook.com/p/Government-of-Antigua-and-Barbuda-Treasury-Department-100069323584910/</t>
  </si>
  <si>
    <t>Central Public Procurement Portal</t>
  </si>
  <si>
    <t>https://www.gtbc.net/eprocurement-platform/c076d6d4-3fbc-4ce1-9a95-a6c1a1030fa4</t>
  </si>
  <si>
    <t>https://customs.gov.ag/page/about-asycuda-world</t>
  </si>
  <si>
    <t xml:space="preserve"> ARG </t>
  </si>
  <si>
    <t>Argentina</t>
  </si>
  <si>
    <t>ARSAT</t>
  </si>
  <si>
    <t>https://www.arsat.com.ar/centro-nacional-de-datos</t>
  </si>
  <si>
    <t>Data Interoperability Platform</t>
  </si>
  <si>
    <t>https://www.argentina.gob.ar/normativa/sistema-de-gestion-documental-electronica-gde</t>
  </si>
  <si>
    <t>Ministerio de Economía y Finanzas Públicas</t>
  </si>
  <si>
    <t>http://www.mecon.gov.ar</t>
  </si>
  <si>
    <t>SIDIF - Sistema Integrado de Información Financiera</t>
  </si>
  <si>
    <t>http://administracionfinanciera.mecon.gov.ar</t>
  </si>
  <si>
    <t>http://www.tgn.mecon.gov.ar/tgn/</t>
  </si>
  <si>
    <t>http://forotgn.mecon.gov.ar/normativa/tematico/cut/cut.html</t>
  </si>
  <si>
    <t>http://www.afip.gob.ar</t>
  </si>
  <si>
    <t>SIGMA - Sistema Integral de Gestión</t>
  </si>
  <si>
    <t>http://www.afip.gob.ar/Aplicativos</t>
  </si>
  <si>
    <t>SIM  - Sistema Informático María</t>
  </si>
  <si>
    <t>http://www.afip.gob.ar/Aplicativos/kitMaria/</t>
  </si>
  <si>
    <t>SIGRHU  - Sistema Integrado de Recursos Humanos</t>
  </si>
  <si>
    <t>http://pmcg.minplan.gov.ar/html/sistemas/sigrhu.php</t>
  </si>
  <si>
    <t>PS - PeopleSoft Global Payroll System</t>
  </si>
  <si>
    <t>http://www.oracle.com/lad/corporate/press/press-release-ladmay22-09-334645-esa.html</t>
  </si>
  <si>
    <t>Argentina Compra</t>
  </si>
  <si>
    <t>https://www.argentinacompra.gov.ar</t>
  </si>
  <si>
    <t>Ministry of Economy and Public Finances</t>
  </si>
  <si>
    <t>http://noticias.mecon.gob.ar/</t>
  </si>
  <si>
    <t>DMFAS 6.0</t>
  </si>
  <si>
    <t>NPIS - National Public  Investment  System</t>
  </si>
  <si>
    <t>https://www.argentina.gob.ar/dnip/bapin</t>
  </si>
  <si>
    <t>https://www.argentina.gob.ar/onti/software-publico/catalogo</t>
  </si>
  <si>
    <t>Artificial Intelligence National Plan (as a part of Argentina Digital Agenda 2030)</t>
  </si>
  <si>
    <t>https://www.oecd.ai/dashboards/policy-initiatives/2019-data-policyInitiatives-24309</t>
  </si>
  <si>
    <t>https://www.argentina.gob.ar/jefatura/innovacion-publica/gobierno-abierto-y-pais-digital/serviciosdigitales</t>
  </si>
  <si>
    <t>https://www.afip.gob.ar/claveFiscal/#PF</t>
  </si>
  <si>
    <t>https://www.afponline.org/docs/default-source/default-document-library/pdf/cp_afp-argentinac9f8364e827d6df1bc1fff00003724d4.pdf?sfvrsn=0</t>
  </si>
  <si>
    <t>https://www.opengovpartnership.org/members/argentina/</t>
  </si>
  <si>
    <t>https://datos.gob.ar/</t>
  </si>
  <si>
    <t>https://consultapublica.argentina.gob.ar/</t>
  </si>
  <si>
    <t>Secretariat of Modernization</t>
  </si>
  <si>
    <t>https://www.entrerios.gov.ar/modernizacion/</t>
  </si>
  <si>
    <t>1, 2, 4, 5</t>
  </si>
  <si>
    <t>National Directorate for Data and Public Information</t>
  </si>
  <si>
    <t>https://www.argentina.gob.ar/jefatura/innovacion-publica/datospublicos</t>
  </si>
  <si>
    <t>https://datos.gob.ar/acerca/seccion/marco-legal</t>
  </si>
  <si>
    <t>https://www.boletinoficial.gob.ar/detalleAviso/primera/195154/20181105</t>
  </si>
  <si>
    <t>https://www.argentina.gob.ar/jefatura/innovacion-publica</t>
  </si>
  <si>
    <t>https://www.rti-rating.org/wp-content/uploads/Argentina.pdf</t>
  </si>
  <si>
    <t>Ley 25.326 de Protección de los Datos Personales (in Spanish)</t>
  </si>
  <si>
    <t>http://infoleg.mecon.gov.ar/infolegInternet/anexos/60000-64999/64790/norma.htm</t>
  </si>
  <si>
    <t>Dirección Nacional de Protección de Datos Personales (DNPDP) National Direction for Personal Data Protection</t>
  </si>
  <si>
    <t xml:space="preserve">http://www.jus.gob.ar/datos-personales.aspx </t>
  </si>
  <si>
    <t>http://www.afip.gov.ar/firmaDigital/#caracFD</t>
  </si>
  <si>
    <t>Plan Integral de RRHH de la Secretaría de Empleo Público </t>
  </si>
  <si>
    <t>https://www.oecd-ilibrary.org/sites/470a2be3-en/index.html?itemId=/content/component/470a2be3-en</t>
  </si>
  <si>
    <t>Government Lab of Argentina (LABGor)</t>
  </si>
  <si>
    <t>https://capacitacion.inap.gob.ar/</t>
  </si>
  <si>
    <t>LABGobAr</t>
  </si>
  <si>
    <t>https://www.argentina.gob.ar/jefatura/innovacion-publica/laboratoriodegobierno</t>
  </si>
  <si>
    <t xml:space="preserve">  ARG  </t>
  </si>
  <si>
    <t>https://www.arsat.com.ar/centro-nacional-de-datos/proyectos/nube-publica-nacional/https://www.arsat.com.ar/</t>
  </si>
  <si>
    <t>Empresa Argentina de Soluciones Satelitales</t>
  </si>
  <si>
    <t>Interoperabilidad</t>
  </si>
  <si>
    <t>http://servicios.infoleg.gob.ar/infolegInternet/anexos/265000-269999/269242/norma.htm</t>
  </si>
  <si>
    <t>Portal Oficial Argentina</t>
  </si>
  <si>
    <t>https://www.argentina.gob.ar/</t>
  </si>
  <si>
    <t>Ministerio de Economía</t>
  </si>
  <si>
    <t>https://www.argentina.gob.ar/economia</t>
  </si>
  <si>
    <t>Sistema Integrado de Información Financiera Internet (e-SIDIF)</t>
  </si>
  <si>
    <t>https://apps.dgsiaf.mecon.gov.ar/daut/login</t>
  </si>
  <si>
    <t>https://www.argentina.gob.ar/economia/sechacienda/dgsiaf</t>
  </si>
  <si>
    <t>http://www.tgn.mecon.gov.ar/</t>
  </si>
  <si>
    <t>http://www.tgn.mecon.gov.ar/sistematgn/sisteso.pdf</t>
  </si>
  <si>
    <t>https://www.afip.gob.ar</t>
  </si>
  <si>
    <t xml:space="preserve">Sistema de cuentas tributarias </t>
  </si>
  <si>
    <t>https://www.afip.gob.ar/cuentasTributarias/</t>
  </si>
  <si>
    <t>http://servicios.infoleg.gob.ar/infolegInternet/anexos/135000-139999/136207/norma.htm</t>
  </si>
  <si>
    <t>https://www.afip.gob.ar/aduana/institucional/</t>
  </si>
  <si>
    <t>Sistema Informático de Trámites Aduaneros</t>
  </si>
  <si>
    <t>https://www.afip.gob.ar/sita/</t>
  </si>
  <si>
    <t>http://servicios.infoleg.gob.ar/infolegInternet/anexos/15000-19999/16536/texact.htm</t>
  </si>
  <si>
    <t>Sistema de Administración de Recursos Humanos</t>
  </si>
  <si>
    <t>https://www.argentina.gob.ar/sites/default/files/explicativo_sarha.pdf</t>
  </si>
  <si>
    <t>PeopleSoft Global Payroll System</t>
  </si>
  <si>
    <t>Administración Nacional de Seguridad Social</t>
  </si>
  <si>
    <t>https://www.anses.gob.ar/</t>
  </si>
  <si>
    <t>Sistema Integrado Previsional Argentino</t>
  </si>
  <si>
    <t>http://servicios.infoleg.gob.ar/infolegInternet/anexos/145000-149999/148141/texact.htm</t>
  </si>
  <si>
    <t>Comprar</t>
  </si>
  <si>
    <t>https://comprar.gob.ar/</t>
  </si>
  <si>
    <t>Catalagocación, subasta pública, plan anual</t>
  </si>
  <si>
    <t>http://servicios.infoleg.gob.ar/infolegInternet/anexos/265000-269999/265973/texact.htm</t>
  </si>
  <si>
    <t>https://www.argentina.gob.ar/economia/finanzas</t>
  </si>
  <si>
    <t>Bank of Public Investment Projects (BAPIN) / National Public Innovation System</t>
  </si>
  <si>
    <t>https://www.argentina.gob.ar/jefatura/innovacion-publica/ssetic/onti/software-publico</t>
  </si>
  <si>
    <t>https://www.argentina.gob.ar/jefatura/innovacion-publica/ssetic/onti/decalogo-tecnologico/utiliza-estandares-abiertos-y-soluciones-interoperables</t>
  </si>
  <si>
    <t xml:space="preserve">Artifical Inteligence National Plan </t>
  </si>
  <si>
    <t>https://www.argentina.gob.ar/jefatura/innovacion-tecnologica</t>
  </si>
  <si>
    <t>https://tramitesadistancia.gob.ar/#/inicio</t>
  </si>
  <si>
    <t>https://auth.afip.gob.ar/contribuyente_/login.xhtml?action=SYSTEM&amp;system=cuenta_corriente_contrib</t>
  </si>
  <si>
    <t>https://www.afip.gob.ar/comoPagarImpuestos/ayuda/pagos-con-VEP.asp</t>
  </si>
  <si>
    <t>https://www.argentina.gob.ar/vuce</t>
  </si>
  <si>
    <t>https://servicioscorp.anses.gob.ar/clavelogon/logon.aspx?system=miansesv2</t>
  </si>
  <si>
    <t>https://www.portalempleo.gob.ar/</t>
  </si>
  <si>
    <t>Secretaría de Innovación Pública, Jefatura de Gabinete de Ministros</t>
  </si>
  <si>
    <t>1, 2, 6</t>
  </si>
  <si>
    <t>https://www.argentina.gob.ar/jefatura/innovacion-publica/administrativa/gde</t>
  </si>
  <si>
    <t>Agencia de Acceso a la Información Pública</t>
  </si>
  <si>
    <t>https://www.argentina.gob.ar/aaip/accesoalainformacion</t>
  </si>
  <si>
    <t>http://servicios.infoleg.gob.ar/infolegInternet/anexos/265000-269999/265949/norma.htm</t>
  </si>
  <si>
    <t>http://servicios.infoleg.gob.ar/infolegInternet/anexos/255000-259999/259082/norma.htm</t>
  </si>
  <si>
    <t>Concejo Federal de la Función Pública https://www.argentina.gob.ar/jefatura/gestion-y-empleo-publico/Cofefup/consejo-federal-de-la-funcion-publica)</t>
  </si>
  <si>
    <t>Ley de Protección de Datos Personales</t>
  </si>
  <si>
    <t>http://servicios.infoleg.gob.ar/infolegInternet/anexos/60000-64999/64790/texact.htm</t>
  </si>
  <si>
    <t>https://www.argentina.gob.ar/aaip/datospersonales</t>
  </si>
  <si>
    <t>https://www.argentina.gob.ar/jefatura/innovacion-publica/administrativa/firmadigital/acap</t>
  </si>
  <si>
    <t>Plan Nacional de Modernización del Estado</t>
  </si>
  <si>
    <t>Secretaría de Innovación Pública</t>
  </si>
  <si>
    <t>Luis Mariano Papagni</t>
  </si>
  <si>
    <t>Subsecretaría de Innovación Administrativa, Secretaría de Innovación Tecnológica del Sector Público Nacional, Jefatura de Gabinete de Ministros</t>
  </si>
  <si>
    <t>Subsecretario</t>
  </si>
  <si>
    <t>ARG</t>
  </si>
  <si>
    <t>Nube Pública Nacional</t>
  </si>
  <si>
    <t>https://nube.arsat.com.ar/</t>
  </si>
  <si>
    <t>https://www.arsat.com.ar/soluciones-comerciales/nube-y-datacenter/</t>
  </si>
  <si>
    <t>https://www.bnamericas.com/en/news/more-than-95-of-the-federal-fiber-optic-network-is-already-illuminated#:~:text=Until%20the%20launch%20and%20commissioning,Legal%2C%20Financial%20and%20Insurance%20industries.</t>
  </si>
  <si>
    <t>Interoperabilidad/ Decreto 1273/2016</t>
  </si>
  <si>
    <t>https://servicios.infoleg.gob.ar/infolegInternet/anexos/265000-269999/269242/norma.htm</t>
  </si>
  <si>
    <t>Interoperar</t>
  </si>
  <si>
    <t>https://www.argentina.gob.ar/interoperar</t>
  </si>
  <si>
    <t>https://apps.dgsiaf.mecon.gov.ar/daut/</t>
  </si>
  <si>
    <t>https://www.argentina.gob.ar/tesoreria-general-de-la-nacion</t>
  </si>
  <si>
    <t>https://www.argentina.gob.ar/soporte/programacion-financiera</t>
  </si>
  <si>
    <t>https://www.argentina.gob.ar/soporte/cuenta-unica-del-tesoro-cut</t>
  </si>
  <si>
    <t>https://www.afip.gob.ar/landing/default.asp</t>
  </si>
  <si>
    <t>Sistema de Cuentas Tributarias</t>
  </si>
  <si>
    <t>https://www.arca.gob.ar/institucional/estudios/</t>
  </si>
  <si>
    <t>https://www.argentina.gob.ar/arca/aduana</t>
  </si>
  <si>
    <t>https://www.afip.gob.ar/sita/conceptos-generales/concepto.asp</t>
  </si>
  <si>
    <t>https://sarha.jst.gob.ar/</t>
  </si>
  <si>
    <t>http://sarha.com.ar/</t>
  </si>
  <si>
    <t>https://www.anses.gob.ar/jubilaciones-y-pensiones</t>
  </si>
  <si>
    <t>https://www.anses.gob.ar/sites/default/files/inline-files/Informe%20de%20Estadisticas%20de%20la%20SS%20III%20Trim%202024.pdf</t>
  </si>
  <si>
    <t>COMPRAR</t>
  </si>
  <si>
    <t>https://datos.gob.ar/dataset/jgm-procesos-contratacion-obra-publica-gestionados-plataforma-contratar</t>
  </si>
  <si>
    <t>https://bapin.mecon.gob.ar/Security/frmLogin.aspx?ReturnUrl=%2f</t>
  </si>
  <si>
    <t>https://servicios.infoleg.gob.ar/infolegInternet/anexos/330000-334999/332833/norma.htm</t>
  </si>
  <si>
    <t>Mesa Interministerial sobre IA, y Comité Nacional de Blockchain</t>
  </si>
  <si>
    <t>https://www.boletinoficial.gob.ar/detalleAviso/primera/314465/20240924</t>
  </si>
  <si>
    <t>https://www.argentina.gob.ar/jefatura/innovacion-ciencia-y-tecnologia</t>
  </si>
  <si>
    <t>https://www.afip.gob.ar/institucional/estudios/</t>
  </si>
  <si>
    <t>https://www.afip.gob.ar/Presentaciones-Digitales/</t>
  </si>
  <si>
    <t>https://www.afip.gob.ar/institucional/</t>
  </si>
  <si>
    <t>https://www.vuce.gob.ar/</t>
  </si>
  <si>
    <t>https://portalempleo.gob.ar/</t>
  </si>
  <si>
    <t>https://www.argentina.gob.ar/interior/renaper/sid-sistema-de-identidad-digital</t>
  </si>
  <si>
    <t>https://www.argentina.gob.ar/jefatura/innovacion-ciencia-y-tecnologia/tecnologias-de-la-informacion-y-las-comunicaciones/gobierno</t>
  </si>
  <si>
    <t>https://www.argentina.gob.ar/jefatura/innovacion-ciencia-y-tecnologia/tecnologias-de-la-informacion-y-las-comunicaciones/gobierno/sexto-plan-de-accion-nacional-de-gobierno-abierto</t>
  </si>
  <si>
    <t>https://datos.gob.ar/acerca/seccion/indicadores</t>
  </si>
  <si>
    <t>https://www.argentina.gob.ar/miargentina</t>
  </si>
  <si>
    <t>Secretaría de Innovación, Ciencia y Tecnología</t>
  </si>
  <si>
    <t>1, 2, 4, 5, 6, 7, 8</t>
  </si>
  <si>
    <t>https://cursos.argentina.gob.ar/</t>
  </si>
  <si>
    <t>Secretariat of Innovation, Science and Technology</t>
  </si>
  <si>
    <t>https://fund.ar/en/publicacion/a-data-strategy-for-the-federal-state-administration/</t>
  </si>
  <si>
    <t>https://www.boletinoficial.gob.ar/detalleAviso/primera/260824/20220412</t>
  </si>
  <si>
    <t>https://servicios.infoleg.gob.ar/infolegInternet/anexos/255000-259999/259082/norma.htm</t>
  </si>
  <si>
    <t>https://servicios.infoleg.gob.ar/infolegInternet/anexos/265000-269999/265949/norma.htm</t>
  </si>
  <si>
    <t>http://servicios.infoleg.gob.ar/infolegInternet/anexos/60000-64999/64790/norma.htm</t>
  </si>
  <si>
    <t>https://www.argentina.gob.ar/aaip</t>
  </si>
  <si>
    <t>https://www.argentina.gob.ar/justicia/derechofacil/leysimple/educacion-ciencia-cultura/recomendaciones-para-el-uso-de</t>
  </si>
  <si>
    <t>https://www.argentina.gob.ar/jefatura/innovacion-ciencia-y-tecnologia/innovacion/firma-digital</t>
  </si>
  <si>
    <t>https://firmar.gob.ar/RA/info</t>
  </si>
  <si>
    <t>Plan Nacional de Modernización del Estado y Firma Digital (infraestructura legal y técnica)</t>
  </si>
  <si>
    <t>https://www.argentina.gob.ar/sites/default/files/competencias_de_educacion_digital_1.pdf</t>
  </si>
  <si>
    <t>https://www.argentina.gob.ar/jefatura/innovacion-ciencia-y-tecnologia/tecnologias-de-la-informacion/soluciones/pav</t>
  </si>
  <si>
    <t xml:space="preserve">Secretaría de Innovación, Ciencia y Tecnología </t>
  </si>
  <si>
    <t>National Science, Technology and Innovation Plan 2030</t>
  </si>
  <si>
    <t>https://www.argentina.gob.ar/ciencia/planeamiento-politicas/plan-nacional-de-ciencia-tecnologia-e-innovacion-2030</t>
  </si>
  <si>
    <t>https://www.argentina.gob.ar/produccion/compre-argentino/conocer-mas#enestapagina</t>
  </si>
  <si>
    <t>https://www.argentina.gob.ar/ciencia/empresas-y-emprendedores</t>
  </si>
  <si>
    <t>Natalia Irene Avendaño</t>
  </si>
  <si>
    <t>Secretaría de Innovación, Ciencia y Tecnología de la Jefatura de Gabinete de Ministros de la Nación</t>
  </si>
  <si>
    <t>Presidente de la Agencia Nacional De Promoción De La Investigación, El Desarrollo Tecnológico Y La Innovación</t>
  </si>
  <si>
    <t xml:space="preserve"> ARM </t>
  </si>
  <si>
    <t>Armenia</t>
  </si>
  <si>
    <t>http://www.minfin.am</t>
  </si>
  <si>
    <t>TS - Treasury System</t>
  </si>
  <si>
    <t>https://pefa.org/sites/default/files/assements/comments/AM-May14-PFMPR-Public.pdf</t>
  </si>
  <si>
    <t>http://www.minfin.am/index.php?cat=10&amp;lang=1</t>
  </si>
  <si>
    <t>https://www.pefa.org/node/1581</t>
  </si>
  <si>
    <t>http://www.taxservice.am</t>
  </si>
  <si>
    <t>Taxpayer 3 - Integrated Tax System</t>
  </si>
  <si>
    <t>https://www.petekamutner.am/Content.aspx?itn=tsOSEServices</t>
  </si>
  <si>
    <t>http://www.customs.am</t>
  </si>
  <si>
    <t>TWM - Trade World Manager</t>
  </si>
  <si>
    <t>https://webbfontaine.com/solutions/customs-solutions/</t>
  </si>
  <si>
    <t>http://www.csc.am/en/aboutus</t>
  </si>
  <si>
    <t>PS - Payroll System</t>
  </si>
  <si>
    <t>https://www.pefa.org/node/1586</t>
  </si>
  <si>
    <t>ARMEPS</t>
  </si>
  <si>
    <t>http://www.procurement.am</t>
  </si>
  <si>
    <t>http://www.minfin.am/index.php?cat=32&amp;lang=3</t>
  </si>
  <si>
    <t>Strategy for High Tech Sector in Armenia</t>
  </si>
  <si>
    <t>https://www.e-draft.am/en/projects/2141/about</t>
  </si>
  <si>
    <t>https://www.e-gov.am</t>
  </si>
  <si>
    <t xml:space="preserve"> https://www.petekamutner.am/Content.aspx?itn=tsOSOnlineReportingSystem</t>
  </si>
  <si>
    <t>https://www.e-payments.am/en/</t>
  </si>
  <si>
    <t>https://www.opengovpartnership.org/members/armenia/</t>
  </si>
  <si>
    <t>https://e-request.am/en</t>
  </si>
  <si>
    <t>https://e-request.am/en/statistics</t>
  </si>
  <si>
    <t>AIM GovTech Accelerator</t>
  </si>
  <si>
    <t>https://impactaim.com/accelerators/aim-govtech-accelerator</t>
  </si>
  <si>
    <t>3, 4, 5, 6</t>
  </si>
  <si>
    <t>http://kolba.am/en/post/govtech-armenia/</t>
  </si>
  <si>
    <t>https://www.tert.am/am/news/2020/08/26/Hakob-Arshakyan/3379923</t>
  </si>
  <si>
    <t>https://www.rti-rating.org/wp-content/uploads/Armenia.pdf</t>
  </si>
  <si>
    <t>Law of the Republic of Armenia on the Protection of Personal Data (in English)</t>
  </si>
  <si>
    <t>http://www.carim-east.eu/media/sociopol_module/File-4%20ARM%20Draft%20Law%20on%20Protection%20of%20Personal%20Data-Armenia%20English.pdf</t>
  </si>
  <si>
    <t>Agency for the Protection of Personal Data</t>
  </si>
  <si>
    <t>http://www.moj.am/page/609</t>
  </si>
  <si>
    <t>http://www.ekeng.am/?page_id=69</t>
  </si>
  <si>
    <t>Digitization Council</t>
  </si>
  <si>
    <t>https://armenpress.am/eng/news/983577.html</t>
  </si>
  <si>
    <t xml:space="preserve">  ARM  </t>
  </si>
  <si>
    <t>Government Cloud Platform</t>
  </si>
  <si>
    <t xml:space="preserve">There is no Cloud Platform Strategy yet </t>
  </si>
  <si>
    <t>EKENG CJSC</t>
  </si>
  <si>
    <t>Government Corporate Network and Data Center</t>
  </si>
  <si>
    <t>https://www.ekeng.am/en/sub/e_manage</t>
  </si>
  <si>
    <t>Government Decree N 1093-N, dated 31.08.15</t>
  </si>
  <si>
    <t>https://www.arlis.am/documentview.aspx?docid=152169</t>
  </si>
  <si>
    <t>Monitoring is in place, nut is not publicly available</t>
  </si>
  <si>
    <t xml:space="preserve">Government Interoperability Platform </t>
  </si>
  <si>
    <t>Monitoring is in place, but is not publicly available</t>
  </si>
  <si>
    <t>Steering board (72-L order of the  Minister of Finance, dated 04.02.2022 ) and Professional group (679-L order of the Head of Staff of the MoF, dated 27.07.2021) resposible for Government Finance Management Information System /GFMIS/ introduction and implementation.</t>
  </si>
  <si>
    <t>https://www.minfin.am</t>
  </si>
  <si>
    <t>GFMIS core modules are budgeting, treasury, procurement, public debt, public sector accounting, internal audit. GFMIS envisages date exchange with other government databases. These operations will be clarified during the GFMIS architecture design.</t>
  </si>
  <si>
    <t>https://www.arlis.am/DocumentView.aspx?DocID=137596</t>
  </si>
  <si>
    <t xml:space="preserve">The name of GFMIS software will be clarified after its implementation </t>
  </si>
  <si>
    <t>https://gp.minfin.am:9443/minfin/home.cmd</t>
  </si>
  <si>
    <t>https://www.arlis.am/documentview.aspx?docid=138972</t>
  </si>
  <si>
    <t>https://www.petekamutner.am</t>
  </si>
  <si>
    <t>https://file-online.taxservice.am/pages/loginPage.jsf</t>
  </si>
  <si>
    <t xml:space="preserve">Publicly not available </t>
  </si>
  <si>
    <t>https://www.petekamutner.am/DefaultCs.aspx?itn=cs</t>
  </si>
  <si>
    <t>National Single Window for Foreign Trade</t>
  </si>
  <si>
    <t>https://www.trade.gov.am</t>
  </si>
  <si>
    <t>Civil Service Information Platform</t>
  </si>
  <si>
    <t>https://cso.gov.am/</t>
  </si>
  <si>
    <t>Publicly not available</t>
  </si>
  <si>
    <t>https://www.arlis.am/documentview.aspx?docID=66485</t>
  </si>
  <si>
    <t>Ministry of Labor and Social Affairs</t>
  </si>
  <si>
    <t>https://www.mlsa.am/</t>
  </si>
  <si>
    <t xml:space="preserve">Unified Social Service </t>
  </si>
  <si>
    <t>https://socservice.am/</t>
  </si>
  <si>
    <t xml:space="preserve">https://www.armstat.am/file/article/sv_01_22a_540.pdf </t>
  </si>
  <si>
    <t>ARMEPS, ARMEPS/PPCM, EAUCTION</t>
  </si>
  <si>
    <t>https://armeps.am/epps/home.do</t>
  </si>
  <si>
    <t>Work is underway to develop a unified e-procurement system and its implementation until 2023</t>
  </si>
  <si>
    <t>https://armeps.am/ppcm</t>
  </si>
  <si>
    <t xml:space="preserve">https://minfin.am/hy/page/petakan_partqi_karavarman_varchutyun/                                                                                                                                                                                                                                                                                                                                                                                                                            </t>
  </si>
  <si>
    <t>DMFAS 6.0 - Debt Management and Financial Analysis System</t>
  </si>
  <si>
    <t>Public Investment Management System (PIMS) - Investment support center</t>
  </si>
  <si>
    <t xml:space="preserve">After the PIM system will be launched certain parts of project database will be publicly available </t>
  </si>
  <si>
    <t>Determining the Dominance of Science and Technology Development in the Republic of Armenia for 2020-2024</t>
  </si>
  <si>
    <t xml:space="preserve">Each service provider publishes separate statistics. </t>
  </si>
  <si>
    <t>https://taxpayer3.taxservice.am/</t>
  </si>
  <si>
    <t>https://trade.gov.am/trade/home/index</t>
  </si>
  <si>
    <t>https://employment.am/</t>
  </si>
  <si>
    <t>https://ogp.am/hy/</t>
  </si>
  <si>
    <t>https://www.e-register.am/en/</t>
  </si>
  <si>
    <t>https://www.e-draft.am/</t>
  </si>
  <si>
    <t>https://xn--y9aag6av1b8dd.xn--y9a3aq/en/</t>
  </si>
  <si>
    <t>https://xn--y9aag6av1b8dd.xn--y9a3aq/am/answer?pt_id=22</t>
  </si>
  <si>
    <t>https://gnahatir.am/am/</t>
  </si>
  <si>
    <t>The responses are not publicly available</t>
  </si>
  <si>
    <t>e-Governance Infrastructure Implementation Agency</t>
  </si>
  <si>
    <t>https://www.ekeng.am/en</t>
  </si>
  <si>
    <t>2, 3, 4, 5, 9</t>
  </si>
  <si>
    <t>Ministry of High Tech Industries</t>
  </si>
  <si>
    <t>https://www.arlis.am/DocumentView.aspx?docid=159711</t>
  </si>
  <si>
    <t>https://www.arlis.am/DocumentView.aspx?docID=149957</t>
  </si>
  <si>
    <t>https://www.hti.am/?lang=3&amp;page_id=1&amp;id=0&amp;page_name=default</t>
  </si>
  <si>
    <t>Digital Syst0ems Administration board, CIO office</t>
  </si>
  <si>
    <t>The board was created in 2022</t>
  </si>
  <si>
    <t>https://www.arlis.am/documentview.aspx?docID=1372</t>
  </si>
  <si>
    <t>https://e-request.am/hy/statistics</t>
  </si>
  <si>
    <t>The Law of the Republic of Armenia on Personal Data</t>
  </si>
  <si>
    <t>https://www.arlis.am/DocumentView.aspx?DocID=76781</t>
  </si>
  <si>
    <t>The reports are usually published in official pages of Personal Data Protection Agency</t>
  </si>
  <si>
    <t>https://www.moj.am/</t>
  </si>
  <si>
    <t>https://www.moj.am/en/structures/view/structure/32</t>
  </si>
  <si>
    <t>https://www.ekeng.am/en/sub/digital_signature</t>
  </si>
  <si>
    <t>https://www.ekeng.am/hy/sub/Statistics</t>
  </si>
  <si>
    <t>Armenia's Digitalization Strategy 2021-2025</t>
  </si>
  <si>
    <t>https://www.primeminister.am/en/</t>
  </si>
  <si>
    <t>Law on State Support in the Field of Information Technologies</t>
  </si>
  <si>
    <t>https://www.arlis.am/documentview.aspx?docid=138979</t>
  </si>
  <si>
    <t>https://hti.am/pages.php?lang=3&amp;page_id=1&amp;id=7818&amp;page_name=news</t>
  </si>
  <si>
    <t>The clarifications on the questions are sent via e-mail. Sender: araks.avetyan@ekeng.am</t>
  </si>
  <si>
    <t>Leonid Avetisyan</t>
  </si>
  <si>
    <t>Director</t>
  </si>
  <si>
    <t>ARM</t>
  </si>
  <si>
    <t>Government Multi-Cloud Platform</t>
  </si>
  <si>
    <t>https://www.irtek.am/views/act.aspx?aid=125914</t>
  </si>
  <si>
    <t>ISAA, EKENG CJSC</t>
  </si>
  <si>
    <t>Enterprise Architecture Framework</t>
  </si>
  <si>
    <t>https://docs.google.com/document/d/1CM82tNIYWVJW2xcmtuJ5F2dJI4mNIlrM/edit?tab=t.0</t>
  </si>
  <si>
    <t>https://docs.google.com/document/d/1TGnFeirqgVZ7a3RfB3pJpTJOaH7wlqVT3przWnZ0e2Q/edit?usp=sharing</t>
  </si>
  <si>
    <t>Government Decree N 1093-N, dated 31.08.15 covers this, but will be replaced by the Law on Public Information, which governs institutional data exchange, using the principles of x-road and the Estonian data governance model. The law is currently in draft and expected to be passed in 2025.</t>
  </si>
  <si>
    <t>Government Interoperability Platform  (to become X-Road equivalent following public data act approval)</t>
  </si>
  <si>
    <t>https://isaa.am/en/%D5%B0%D5%A1%D5%B5%D5%A1%D5%BD%D5%BF%D5%A1%D5%B6%D5%AB-%D5%A1%D5%A6%D5%A3%D5%A1%D5%B5%D5%AB%D5%B6-%D6%83%D5%B8%D5%AD%D5%A3%D5%B8%D6%80%D5%AE%D5%A5%D5%AC%D5%AB%D5%B8%D6%82%D5%A9%D5%B5%D5%A1%D5%B6-%D5%B0%D5%A1%D6%80%D5%A9%D5%A1%D5%AF</t>
  </si>
  <si>
    <t>https://minfin.am/en/</t>
  </si>
  <si>
    <t>Unknown</t>
  </si>
  <si>
    <t>https://gp.minfin.am</t>
  </si>
  <si>
    <t>https://www.arlis.am/documentview.aspx?docid=936</t>
  </si>
  <si>
    <t>https://docs.google.com/document/d/1c_RsSwu3fuK1rr9ZoHn5wrcMYuE81o7ZCWfWiUjK3EE/edit?usp=sharing</t>
  </si>
  <si>
    <t>https://src.am</t>
  </si>
  <si>
    <t>https://docs.google.com/document/d/11FVRapQlhBeLrVydofN8HWWQmrwGRHClBgyVl3HCoPE/edit?usp=sharing</t>
  </si>
  <si>
    <t>https://docs.google.com/document/d/13JcN4Nl44DyN1d9xegxganaJ9iU_BG-fWFA27ejVHg8/edit?usp=sharing</t>
  </si>
  <si>
    <t xml:space="preserve">Civil Service Information Platform </t>
  </si>
  <si>
    <t>https://docs.google.com/document/d/1yaZh-wwZIGe5rF8kqmo2D5T8LF_xqcyHHA1zhvgo9mQ/edit?usp=sharing</t>
  </si>
  <si>
    <t>https://armstat.am/file/article/sv_01_25a_550.pdf</t>
  </si>
  <si>
    <t>ARMEPS, ARMEPS/PPCM, EAUCTION (A new procurement system is also currently being purchased via open tender, for SaaS solution)</t>
  </si>
  <si>
    <t>https://armeps.am/ppcm/public/reports?lang=en</t>
  </si>
  <si>
    <t>https://docs.google.com/spreadsheets/d/1mGfe-WLF9xm3uRw3hW2ZkSPm4BebNjYk/edit?usp=sharing&amp;ouid=110254105667611853415&amp;rtpof=true&amp;sd=true</t>
  </si>
  <si>
    <t>https://docs.google.com/document/d/11iHMEB4QUkt_WB-SIAGHajd4C5b3O5AHeXDbEEsc1T8/edit?usp=sharing</t>
  </si>
  <si>
    <t>https://docs.google.com/document/d/1V3bnJp0NVap28MyLm8GfgBXZB5dGCX2WDcVUEgxv8yc/edit?usp=sharing</t>
  </si>
  <si>
    <t>https://docs.google.com/document/d/1dfuYDzA0X8CzvJ7gnqn7d2MliNh8htGE8kROV8FzZqI/edit?usp=sharing</t>
  </si>
  <si>
    <t>RA Government Decision on the Approval of the Digitization Strategy of Armenia, the Strategy Action Plan and the Performance Indicators</t>
  </si>
  <si>
    <t>https://www.arlis.am/documentview.aspx?docID=149957</t>
  </si>
  <si>
    <t>https://hightech.gov.am/en/</t>
  </si>
  <si>
    <t>https://hartak.am/</t>
  </si>
  <si>
    <t>Survey Attachment</t>
  </si>
  <si>
    <t>https://drive.google.com/file/d/1gTBgKzeUcsj0elCrP4-dQ2sjzlgrNSqZ/view?usp=sharing</t>
  </si>
  <si>
    <t>https://docs.google.com/document/d/1q2a4PZqUgFmDQM1LL6InIuvE7KshyYuxK7ch_h0IrHg/edit?usp=sharing</t>
  </si>
  <si>
    <t>https://docs.google.com/document/d/1O5uALHIQxfOPZLunXX_JI3ERpZgEFU7zONLiVKSbbxI/edit?usp=sharing</t>
  </si>
  <si>
    <t>https://docs.google.com/document/d/1wYVaaaPgmwJpUoqypSushTAMqvJcKuna57AAy4WEh0I/edit?usp=sharing</t>
  </si>
  <si>
    <t>https://www.gov.am/en/</t>
  </si>
  <si>
    <t>https://docs.google.com/document/d/1TcnBq5LbIuYoAYTGDs9_t_gxOtdwzHEx/edit?usp=sharing&amp;ouid=110254105667611853415&amp;rtpof=true&amp;sd=true</t>
  </si>
  <si>
    <t>https://e-petition.am</t>
  </si>
  <si>
    <t>https://xn--y9aag6av1b8dd.xn--y9a3aq/en/statistics</t>
  </si>
  <si>
    <t>https://docs.google.com/document/d/1bP4CPBM6r4ECKVZmtIvdPp-VeWmkoaAxsQ-rfHbNtRY/edit?usp=sharing</t>
  </si>
  <si>
    <t>https://docs.google.com/document/d/1pTS_7TVd6QCEgGPuy0oxC5CRj8odvKI5f9tBHwp7qso/edit?usp=sharing</t>
  </si>
  <si>
    <t>Information Systems Agency of Armenia, EKENG CJSC</t>
  </si>
  <si>
    <t>https://isaa.am/en</t>
  </si>
  <si>
    <t>1, 2, 3, 4</t>
  </si>
  <si>
    <t>https://isaa.am/en/digital-architecture-of-armenia</t>
  </si>
  <si>
    <t>Information Systems Agency of Armenia / EKENG CJSC</t>
  </si>
  <si>
    <t>https://www.opengovpartnership.org/members/armenia/commitments/AM0046/#:~:text=Under%20this%20commitment%2C%20the%20government,Potential%20for%20results:Substantial</t>
  </si>
  <si>
    <t>https://docs.google.com/presentation/d/1M7FjwDrZC8x0etdrKI1ERG0vGb_ibEWa/edit?usp=sharing&amp;ouid=110254105667611853415&amp;rtpof=true&amp;sd=true</t>
  </si>
  <si>
    <t>https://www.arlis.am/hy/acts/149957</t>
  </si>
  <si>
    <t>https://hightech.gov.am/hy/?lang=3&amp;page_id=1&amp;id=0&amp;page_name=default</t>
  </si>
  <si>
    <t>https://doingdigital.am/</t>
  </si>
  <si>
    <t>https://www.arlis.am/hy/acts/159711</t>
  </si>
  <si>
    <t>https://pdpa.am/hy/aware/category/10</t>
  </si>
  <si>
    <t xml:space="preserve">Personal Data Protection Agency, under the leadership of the RA Ministry of Justice </t>
  </si>
  <si>
    <t>https://pdpa.am/en</t>
  </si>
  <si>
    <t>https://pdpa.am/en/post/view/42</t>
  </si>
  <si>
    <t>https://drive.google.com/file/d/1tlTUK0VwxiiXrBR1kmBmHWigsz_u8AOv/view?usp=sharing</t>
  </si>
  <si>
    <t>https://nid.e-gov.am/hy/auth?response_type=code&amp;redirect_uri=https%3A%2F%2Fekeng.am%2Fhy%2Fnid-callback%2F&amp;client_id=H514CvWebWTXdsbkbegxOg&amp;nonce=d9b8190c9845a44b570efa85f813b9ac&amp;state=e5991e1d9e626ca57dc051521a9c1468&amp;scope=openid&amp;code_challenge=W6hZNsYtXnzLuoVLEeRc3_jOl9Mc3Wr4kwVc4ciAwkU&amp;code_challenge_method=S256</t>
  </si>
  <si>
    <t>https://docs.google.com/document/d/1RNw2VaA8okSBl-3bXR7r5p0m6SvuUhtWWbgCyobWDu4/edit?usp=sharing</t>
  </si>
  <si>
    <t>https://isaaf-my.sharepoint.com/:p:/g/personal/agalstyan_isaaf_onmicrosoft_com/ERlATllxHsJAquvUgf2nvC8B8p-Ivgb0ELlo2YCWIvsOnQ?rtime=pguOjWKG3Ug</t>
  </si>
  <si>
    <t>Information Systems Agency of Armenia</t>
  </si>
  <si>
    <t>https://hightech.gov.am/en/projects/annual/from-idea-to-business</t>
  </si>
  <si>
    <t>Compl docs submitted on 16-Aug-25</t>
  </si>
  <si>
    <t>Arshak Kerobyan</t>
  </si>
  <si>
    <t>Ministry of High-Tech Industry</t>
  </si>
  <si>
    <t>Head of Digitalization Department</t>
  </si>
  <si>
    <t xml:space="preserve"> AUS </t>
  </si>
  <si>
    <t>Australia</t>
  </si>
  <si>
    <t>Cloud.gov.au</t>
  </si>
  <si>
    <t>https://cloud.gov.au/</t>
  </si>
  <si>
    <t xml:space="preserve">Open Architecture </t>
  </si>
  <si>
    <t>https://www.dta.gov.au/our-projects/digital-service-platforms-strategy/digital-platforms-strategic-roadmap</t>
  </si>
  <si>
    <t>Digital Platforms Operating Model</t>
  </si>
  <si>
    <t>https://www.dta.gov.au/our-projects/digital-service-platforms-strategy/six-keys-success/3-use-technology-and-data-connect-and-unify-government-services</t>
  </si>
  <si>
    <t>Department of Finance and Deregulation</t>
  </si>
  <si>
    <t>http://www.finance.gov.au</t>
  </si>
  <si>
    <t>CBMS - Central Budget Management System</t>
  </si>
  <si>
    <t>http://www.finance.gov.au/cbms</t>
  </si>
  <si>
    <t>http://www.treasury.gov.au/</t>
  </si>
  <si>
    <t>http://www.comlaw.gov.au/Details/C2011C00328</t>
  </si>
  <si>
    <t>https://www.ato.gov.au</t>
  </si>
  <si>
    <t>e-Tax and other portals</t>
  </si>
  <si>
    <t>https://www.ato.gov.au/General/Online-services</t>
  </si>
  <si>
    <t>http://www.customs.gov.au</t>
  </si>
  <si>
    <t>ICS - Integrated Cargo System</t>
  </si>
  <si>
    <t>http://www.customs.gov.au/webdata/resources/files/boozallenhamilton_icsreport.pdf</t>
  </si>
  <si>
    <t>http://www.finance.gov.au/files/2012/04/Review-of-the-Australian-Governments-Use-of-Information-and-Communication-Technology.pdf</t>
  </si>
  <si>
    <t>HRMIS - Human Rresource Management Information System</t>
  </si>
  <si>
    <t>http://www.anao.gov.au/~/media/Files/Better%20Practice%20Guides/2012%202013/ANAO_BPG_HRMIS.pdf</t>
  </si>
  <si>
    <t>AusTender</t>
  </si>
  <si>
    <t>https://www.tenders.gov.au</t>
  </si>
  <si>
    <t>The Australian Office of Financial Management</t>
  </si>
  <si>
    <t>http://www.aofm.gov.au/</t>
  </si>
  <si>
    <t>https://www.ghdonline.org/uploads/AGuidetoOpenSourceSoftware.pdf</t>
  </si>
  <si>
    <t>AI Roadmap</t>
  </si>
  <si>
    <t>https://data61.csiro.au/en/Our-Research/Our-Work/AI-Roadmap</t>
  </si>
  <si>
    <t>1, 2, 3</t>
  </si>
  <si>
    <t>https://my.gov.au/mygov</t>
  </si>
  <si>
    <t>https://www.ato.gov.au/</t>
  </si>
  <si>
    <t>https://frupayonline.nt.gov.au/</t>
  </si>
  <si>
    <t>https://www.opengovpartnership.org/members/australia/</t>
  </si>
  <si>
    <t>https://data.gov.au/</t>
  </si>
  <si>
    <t>https://www.servicesaustralia.gov.au/individuals/contact-us/complaints-and-feedback</t>
  </si>
  <si>
    <t>https://forms.business.gov.au/smartforms/servlet/SmartForm.html?formCode=oco-complaint-form</t>
  </si>
  <si>
    <t>Digital Transformation Agency</t>
  </si>
  <si>
    <t>https://www.dta.gov.au/about-us</t>
  </si>
  <si>
    <t>1, 2, 3, 4, 5, 6</t>
  </si>
  <si>
    <t>Digital Transformation Agency (DTA)</t>
  </si>
  <si>
    <t>https://www.dta.gov.au/</t>
  </si>
  <si>
    <t>https://www.dta.gov.au/digital-transformation-strategy/digital-transformation-strategy-dashboard/objective-6-policy-and-services-will-draw-data-and-analytics</t>
  </si>
  <si>
    <t>https://www.dta.gov.au/digital-transformation-strategy</t>
  </si>
  <si>
    <t>https://www.dta.gov.au/blogs/developing-whole-government-architecture</t>
  </si>
  <si>
    <t>https://www.rti-rating.org/wp-content/uploads/2020/07/Australia-FOI-Act.pdf</t>
  </si>
  <si>
    <t>Privacy Act 1988 (in English)</t>
  </si>
  <si>
    <t>http://www.comlaw.gov.au/Details/C2015C00089</t>
  </si>
  <si>
    <t>Australian Information Commissioner (OAIC)</t>
  </si>
  <si>
    <t xml:space="preserve">http://www.oaic.gov.au/. </t>
  </si>
  <si>
    <t>http://www.finance.gov.au/policy-guides-procurement/gatekeeper-public-key-infrastructure/</t>
  </si>
  <si>
    <t>APS Digital Professional Stream Strategy</t>
  </si>
  <si>
    <t>https://www.dta.gov.au/help-and-advice/digital-professional-stream/aps-digital-professional-stream-strategy</t>
  </si>
  <si>
    <t>Digital Professional Stream</t>
  </si>
  <si>
    <t>https://www.dta.gov.au/our-projects/building-digital-skills-across-government</t>
  </si>
  <si>
    <t>EAP</t>
  </si>
  <si>
    <t xml:space="preserve">  AUS  </t>
  </si>
  <si>
    <t>Secure Cloud Strategy</t>
  </si>
  <si>
    <t>https://www.dta.gov.au/our-projects/secure-cloud-strategy</t>
  </si>
  <si>
    <t>There are Cloud platforms managed by multiple providers, the largest are hosted by AWS and Microsoft under whole of Government agreements centrally negotiated by the Digital Transformation Agency.</t>
  </si>
  <si>
    <t>https://www.dta.gov.au/our-projects/hosting-strategy/hosting-certification-framework</t>
  </si>
  <si>
    <t>Not published</t>
  </si>
  <si>
    <t>The Australian Government Architecture</t>
  </si>
  <si>
    <t>https://www.dta.gov.au/whole-government-architecture</t>
  </si>
  <si>
    <t>https://www.dta.gov.au/help-and-advice/digital-and-ict-investments/digital-and-ict-investment-oversight-framework</t>
  </si>
  <si>
    <t>Australian Government Interoperability Framework</t>
  </si>
  <si>
    <t>https://api.gov.au/</t>
  </si>
  <si>
    <t>Integrated Digital Investment Plan - not published</t>
  </si>
  <si>
    <t>Australian Government - API Design Standard</t>
  </si>
  <si>
    <t>Department of Finance</t>
  </si>
  <si>
    <t>https://www.finance.gov.au/</t>
  </si>
  <si>
    <t>Central Budget Management System (CBMS)</t>
  </si>
  <si>
    <t>https://cbms.finance.gov.au</t>
  </si>
  <si>
    <t>https://www.anao.gov.au/work/financial-statement-audit/audits-the-financial-statements-australian-government-entities-the-period-ended-30-june-2021</t>
  </si>
  <si>
    <t>https://www.treasury.gov.au/</t>
  </si>
  <si>
    <t>https://www.comlaw.gov.au/Details/C2011C00328</t>
  </si>
  <si>
    <t>Originally e-Tax, currently ATO Online Services</t>
  </si>
  <si>
    <t>https://www.ato.gov.au/general/online-services/</t>
  </si>
  <si>
    <t>https://www.ato.gov.au/About-ATO/Commitments-and-reporting/</t>
  </si>
  <si>
    <t>https://www.abf.gov.au/</t>
  </si>
  <si>
    <t>Integrated Cargo System (ICS)</t>
  </si>
  <si>
    <t>https://www.abf.gov.au/help-and-support/ics/integrated-cargo-system-(ics)</t>
  </si>
  <si>
    <t xml:space="preserve">Not for public dissemination </t>
  </si>
  <si>
    <t>Australian Civil Service Commission / GovERP</t>
  </si>
  <si>
    <t>https://www.finance.gov.au/government/shared-services-journey/goverp</t>
  </si>
  <si>
    <t>Internal URL not for publication</t>
  </si>
  <si>
    <t>GovERP</t>
  </si>
  <si>
    <t>https://www.finance.gov.au/government/shared-services-journey/shared-services-delivery</t>
  </si>
  <si>
    <t>Centrelink - Services Australia</t>
  </si>
  <si>
    <t>https://www.servicesaustralia.gov.au/centrelink</t>
  </si>
  <si>
    <t>Income Support Integrated System</t>
  </si>
  <si>
    <t>https://www.servicesaustralia.gov.au/</t>
  </si>
  <si>
    <t>https://www.servicesaustralia.gov.au/reports-and-statistics?context=1</t>
  </si>
  <si>
    <t>BuyICT and  AusTender</t>
  </si>
  <si>
    <t>https://www.buyict.gov.au/sp</t>
  </si>
  <si>
    <t>Yes, always open digital marketplaces, click to buy PO ordering, seller catalogues with relationship mapping for implementors. The BuyICT platform is award winning.</t>
  </si>
  <si>
    <t>https://www.anao.gov.au/work/performance-audit/establishment-and-use-ict-related-procurement-panels-and-arrangements</t>
  </si>
  <si>
    <t>https://www.aofm.gov.au/</t>
  </si>
  <si>
    <t>https://www.dta.gov.au/help-and-advice/about-digital-service-standard</t>
  </si>
  <si>
    <t>https://www.buyict.gov.au/sp?id=reuse</t>
  </si>
  <si>
    <t>The Action Plan for Critical Technologies</t>
  </si>
  <si>
    <t>https://www.pmc.gov.au/domestic-policy/critical-technologies-policy-coordination-office#:~:text=The%20Critical%20Technologies%20Policy%20Coordination,promote%20and%20protect%20critical%20technologies.</t>
  </si>
  <si>
    <t>https://www.pmc.gov.au/</t>
  </si>
  <si>
    <t>https://my.gov.au/LoginServices/main/login?execution=e2s1</t>
  </si>
  <si>
    <t>https://www.servicesaustralia.gov.au/sites/default/files/corporate-plan-21-22-12637-2108.pdf</t>
  </si>
  <si>
    <t>https://www.ato.gov.au/general/paying-the-ato/how-to-pay/</t>
  </si>
  <si>
    <t>https://www.austrade.gov.au/simplified-trade-system/home</t>
  </si>
  <si>
    <t>https://jobsearch.gov.au/job</t>
  </si>
  <si>
    <t>https://ogpau.pmc.gov.au/</t>
  </si>
  <si>
    <t>https://www.pmc.gov.au/government/its-honour</t>
  </si>
  <si>
    <t>https://www.aph.gov.au/e-petitions</t>
  </si>
  <si>
    <t>https://www.servicesaustralia.gov.au/complaints-and-feedback?context=26266</t>
  </si>
  <si>
    <t>https://www.pmc.gov.au/who-we-are/accountability-and-reporting/annual-reports</t>
  </si>
  <si>
    <t>1, 2</t>
  </si>
  <si>
    <t>Secretaries Digital Committee</t>
  </si>
  <si>
    <t>National Data Commissioner</t>
  </si>
  <si>
    <t>https://datacommissioner.gov.au/</t>
  </si>
  <si>
    <t>https://ausdatastrategy.pmc.gov.au/</t>
  </si>
  <si>
    <t>https://www.dta.gov.au/digital-government-strategy</t>
  </si>
  <si>
    <t xml:space="preserve">Secretaries Digital Committee; Digital Leadership Committee; CIO Forum </t>
  </si>
  <si>
    <t>Not yet published</t>
  </si>
  <si>
    <t>https://www.legislation.gov.au/Details/C2022C00154</t>
  </si>
  <si>
    <t>https://data.gov.au/dataset/ds-dga-b0771c28-09cc-4c4e-9e61-9a96f6e3d040/details?q=foi%20oaic</t>
  </si>
  <si>
    <t>Privacy Act 1988 (Cth)</t>
  </si>
  <si>
    <t>https://www.legislation.gov.au/Details/C2021C00139</t>
  </si>
  <si>
    <t>https://www.oaic.gov.au/privacy/privacy-decisions</t>
  </si>
  <si>
    <t>Australian Information Commissioner holds office as the Australian Privacy Commissionerol</t>
  </si>
  <si>
    <t>https://www.oaic.gov.au/</t>
  </si>
  <si>
    <t>https://www.oaic.gov.au/about-us/our-corporate-information/annual-reports/oaic-annual-reports</t>
  </si>
  <si>
    <t>https://www.dta.gov.au/our-projects/digital-identity/gatekeeper-public-key-infrastructure-framework</t>
  </si>
  <si>
    <t>https://digitalprofession.gov.au/aps-digital-professional-stream-strategy</t>
  </si>
  <si>
    <t>Department of Industry, Science, Energy and Resources</t>
  </si>
  <si>
    <t>https://www.industry.gov.au/</t>
  </si>
  <si>
    <t>https://www.industry.gov.au/about-us/annual-report</t>
  </si>
  <si>
    <t>National Innovation and Science Agenda</t>
  </si>
  <si>
    <t>https://www.industry.gov.au/policies-and-initiatives/boosting-innovation-and-science</t>
  </si>
  <si>
    <t>https://www.financeminister.gov.au/media-release/2019/11/21/procurement-contract-targets-exceeded-small-and-medium-businesses#:~:text=Our%20published%20targets%20provide%20that,cent%20the%20previous%20year%3B%20and</t>
  </si>
  <si>
    <t>https://www.finance.gov.au/government/procurement/statistics-australian-government-procurement-contracts-</t>
  </si>
  <si>
    <t>Ailish Finlay</t>
  </si>
  <si>
    <t>Director - Digital Strategy</t>
  </si>
  <si>
    <t>AUS</t>
  </si>
  <si>
    <t>https://architecture.digital.gov.au/secure-cloud-strategy</t>
  </si>
  <si>
    <t>https://www.hostingcertification.gov.au/</t>
  </si>
  <si>
    <t>https://www.digital.gov.au/sites/default/files/documents/2025-03/2025%20Major%20Digital%20Projects%20Report.pdf</t>
  </si>
  <si>
    <t>Australian Government Architecture</t>
  </si>
  <si>
    <t>https://architecture.digital.gov.au/</t>
  </si>
  <si>
    <t>https://www.dta.gov.au/sites/default/files/2024-10/Digital%20Transformation%20Agency%20Annual%20Report%202023-24.pdf</t>
  </si>
  <si>
    <t>The Integration and Interoperability Domain of the Australian Government Architecture</t>
  </si>
  <si>
    <t>https://architecture.digital.gov.au/integration-and-interoperability</t>
  </si>
  <si>
    <t>https://www.dta.gov.au/sites/default/files/documents/2025-05/Digital%20Transformation%20Agency%20Annual%20Report%202023-24%20%281%29.pdf</t>
  </si>
  <si>
    <t>https://architecture.digital.gov.au/secure-data-exchange</t>
  </si>
  <si>
    <t>https://architecture.digital.gov.au/design/australian-government-architecture-repository</t>
  </si>
  <si>
    <t>https://www.finance.gov.au/government/federal-budget/central-budget-management-system-cbms</t>
  </si>
  <si>
    <t>https://www.finance.gov.au/publications/commonwealth-budget</t>
  </si>
  <si>
    <t>https://www.finance.gov.au/about-us/glossary/pgpa/term-consolidated-revenue-fund-crf</t>
  </si>
  <si>
    <t>https://www.legislation.gov.au/C2004Q00685/latest/text</t>
  </si>
  <si>
    <t>https://www.finance.gov.au/government/managing-commonwealth-resources/banking-and-management-crf-money-rmg-413/central-banking-and-cash-management</t>
  </si>
  <si>
    <t>ATO Online Services</t>
  </si>
  <si>
    <t>https://www.ato.gov.au/online-services</t>
  </si>
  <si>
    <t>https://www.ato.gov.au/about-ato/commitments-and-reporting/annual-report-and-other-reporting-to-parliament/annual-report</t>
  </si>
  <si>
    <t>https://www.abf.gov.au/help-and-support/ics/integrated-cargo-system-(ics)/overview</t>
  </si>
  <si>
    <t>Various Enterprise Resource Planning (ERP) platforms are listed on the Australian Government Architecture under the Designs heading</t>
  </si>
  <si>
    <t>https://architecture.digital.gov.au/enterprise-resource-planning</t>
  </si>
  <si>
    <t>https://www.finance.gov.au/government/new-aps-erp-approach</t>
  </si>
  <si>
    <t>https://architecture.digital.gov.au/government-enterprise-resource-planning-goverp</t>
  </si>
  <si>
    <t>https://www.digital.gov.au/sites/default/files/documents/2024-07/GovERP%20Technical%20Assessment_1.pdf</t>
  </si>
  <si>
    <t>Services Australia</t>
  </si>
  <si>
    <t>https://www.servicesaustralia.gov.au/centrelink?context=1</t>
  </si>
  <si>
    <t>https://www.servicesaustralia.gov.au/sites/default/files/2024-10/annual-report-2023-24.pdf</t>
  </si>
  <si>
    <t xml:space="preserve">https://www.tenders.gov.au/ </t>
  </si>
  <si>
    <t>AusTender centralises Australia's government business opportunities, allowing businesses to easily find and register for opportunities in their areas of interest. It also facilitates the publication of annual procurement plans and contracts awarded by Australian government agencies, ensuring transparency and access to information. By providing a centralized platform, AusTender streamlines the process for businesses to engage with the Australian government, fostering innovation and collaboration.  In addition to AusTender, BuyICT [https://www.buyict.gov.au/] makes it easier for government buyers to do business with digital sellers. BuyICT includes marketplaces, panels, catalogues and agreements. Government buyers can access sellers with improved pricing, terms and conditions, while sellers benefit from providing the latest technology offerings to the government market and gain insight into how to sell to government.  Also, the Commonwealth Procurement and Contract Management Awards for Excellence (the Awards) help promote the important role procurement plays in delivering services and outcomes for government, citizens and the business community. An initiative of the Centre of Procurement Excellence, the aim of the Awards is to raise the profile of procurement in Commonwealth entities - lifting the capability of the Commonwealth procurement cohort, driving effective engagement with the business community and demonstrating a commitment to excellence in procurement.</t>
  </si>
  <si>
    <t>https://www.tenders.gov.au/App/List?Tab=List%20By%20Agency</t>
  </si>
  <si>
    <t>https://www.aofm.gov.au/publications/corporate-plan</t>
  </si>
  <si>
    <t>Future Fund / Central Budget Management System (CBMS)</t>
  </si>
  <si>
    <t>https://www.digital.gov.au/policy/digital-experience/digital-service-standard</t>
  </si>
  <si>
    <t>https://www.dta.gov.au/sites/default/files/2023-11/Digital%20Service%20Standard%202.pdf</t>
  </si>
  <si>
    <t>Critical Technologies Statement</t>
  </si>
  <si>
    <t>https://www.industry.gov.au/publications/critical-technologies-statement</t>
  </si>
  <si>
    <t>https://www.industry.gov.au/sites/default/files/2024-10/disr-annual-report-2023-24.pdf</t>
  </si>
  <si>
    <t>https://my.gov.au/</t>
  </si>
  <si>
    <t>https://my.gov.au/content/dam/mygov/documents/audit/response-to-the-mygov-user-audit-report.pdf</t>
  </si>
  <si>
    <t>https://www.finance.gov.au/sites/default/files/2024-11/Audit-Report-of-the-2023%E2%80%9324-annual-performance-statements-Australian-Taxation-Office.pdf</t>
  </si>
  <si>
    <t>https://www.ato.gov.au/individuals-and-families/paying-the-ato/how-to-pay</t>
  </si>
  <si>
    <t>https://www.ato.gov.au/online-services/businesses-and-organisations-online-services/lodgments-in-online-services-for-business/reported-transactions-in-ato-online</t>
  </si>
  <si>
    <t>https://www.abf.gov.au/help-and-support/ics/customs-connect-facility-(ccf)</t>
  </si>
  <si>
    <t>https://www.servicesaustralia.gov.au/annual-report-2023-24?context=22</t>
  </si>
  <si>
    <t>https://www.apsjobs.gov.au/s/</t>
  </si>
  <si>
    <t>https://public.tableau.com/app/profile/aps.employment.databse/viz/APSEDii-EngagementsatAgencyLevel-31December2024/Engagements</t>
  </si>
  <si>
    <t>https://www.myid.gov.au/online-services</t>
  </si>
  <si>
    <t>https://www.transparency.gov.au/</t>
  </si>
  <si>
    <t>https://www.transparency.gov.au/data-sets</t>
  </si>
  <si>
    <t>https://data.gov.au/home</t>
  </si>
  <si>
    <t>https://www.datacommissioner.gov.au/</t>
  </si>
  <si>
    <t>https://www.digitalidsystem.gov.au/have-your-say</t>
  </si>
  <si>
    <t>https://consultations.ag.gov.au/</t>
  </si>
  <si>
    <t>https://engage.dss.gov.au</t>
  </si>
  <si>
    <t>https://consult.abs.gov.au/</t>
  </si>
  <si>
    <t>https://www.pmc.gov.au/about-us/accountability-and-reporting/annual-reports</t>
  </si>
  <si>
    <t>https://treasury.gov.au/sites/default/files/2025-02/p2025-626359-fr.pdf</t>
  </si>
  <si>
    <t>https://www.csiro.au/en/work-with-us/Collaborating</t>
  </si>
  <si>
    <t>https://www.dta.gov.au/news/secretaries-digital-and-data-committee</t>
  </si>
  <si>
    <t>https://www.digital.gov.au/initiatives/MDPR</t>
  </si>
  <si>
    <t>https://www.dataanddigital.gov.au/plan</t>
  </si>
  <si>
    <t>https://www.dataanddigital.gov.au/</t>
  </si>
  <si>
    <t>https://www.finance.gov.au/government/public-data/public-data-policy</t>
  </si>
  <si>
    <t>https://www.dataanddigital.gov.au/sites/default/files/2024-12/2024%20Implementation%20Plan%20v1.0.pdf</t>
  </si>
  <si>
    <t>https://www.dta.gov.au/sites/default/files/2023-07/Terms%20of%20Reference%20-%20SDDC%20-%20Endorsed%2029%20June%202023.pdf</t>
  </si>
  <si>
    <t>https://www.legislation.gov.au/C2004A02562/latest/text</t>
  </si>
  <si>
    <t>https://www.data.gov.au/data/dataset/freedom-of-information-statistics</t>
  </si>
  <si>
    <t>Privacy Act 1988</t>
  </si>
  <si>
    <t>https://www.legislation.gov.au/C2004A03712/latest/text</t>
  </si>
  <si>
    <t>https://www.oaic.gov.au/about-the-OAIC/our-regulatory-approach/privacy-regulatory-action-policy</t>
  </si>
  <si>
    <t>The Office of the Australian Information Commissioner (OAIC) holds office as the Australian Privacy Commissioner</t>
  </si>
  <si>
    <t>https://www.cdr.gov.au/sites/default/files/2023-10/ACCC-OAIC-compliance-and-enforcement-policy-for-the-Consumer-Data-Right-published-12-October-2023.pdf</t>
  </si>
  <si>
    <t>https://www.finance.gov.au/sites/default/files/2025-03/net-zero-in-government-operations-annual-progress-report-2023-24.pdf</t>
  </si>
  <si>
    <t>https://www.digital.gov.au/policy/ai/policy</t>
  </si>
  <si>
    <t>https://architecture.digital.gov.au/gatekeeper-public-key-infrastructure-framework</t>
  </si>
  <si>
    <t>https://www.ag.gov.au/legal-system/electronic-signatures-documents-and-transactions/electronic-signatures</t>
  </si>
  <si>
    <t>https://www.apsc.gov.au/sites/default/files/2021-03/digital_professional_stream_strategy_final_accessible.pdf</t>
  </si>
  <si>
    <t>https://content.apsjobs.gov.au/career-pathways</t>
  </si>
  <si>
    <t>https://www.dataanddigital.gov.au/sites/default/files/2025-03/APS%20Data%2C%20Digital%20and%20Cyber%20Workforce%20Plan%202025-30_v1.1.pdf</t>
  </si>
  <si>
    <t>Australia 2030: Prosperity through Innovation</t>
  </si>
  <si>
    <t>https://www.industry.gov.au/sites/default/files/May%202018/document/extra/australia-2030-prosperity-through-innovation-summary.pdf</t>
  </si>
  <si>
    <t>https://business.gov.au/grants-and-programs/business-research-and-innovation-initiative</t>
  </si>
  <si>
    <t>https://www.industry.gov.au/sites/default/files/2023-05/brii-impact-evaluation.pdf</t>
  </si>
  <si>
    <t>Australian Public Service Commission</t>
  </si>
  <si>
    <t>https://www.apsc.gov.au/</t>
  </si>
  <si>
    <t xml:space="preserve">https://www.apsc.gov.au/aps-data-digital-and-cyber-workforce-plan-2025-30-has-been-released </t>
  </si>
  <si>
    <t>Business Research and Innovation Initiative</t>
  </si>
  <si>
    <t>https://www.industry.gov.au/science-technology-and-innovation/industry-innovation/business-research-and-innovation-initiative</t>
  </si>
  <si>
    <t>https://www.finance.gov.au/government/procurement/buying-australian-government/procurement-practice/commonwealth-procurement-rules-appendix</t>
  </si>
  <si>
    <t>https://www.industry.gov.au/sites/default/files/2024-11/iisa_23-24_annual_report_web.pdf</t>
  </si>
  <si>
    <t>Daphne Woodcock</t>
  </si>
  <si>
    <t>Engagement Officer</t>
  </si>
  <si>
    <t xml:space="preserve"> AUT </t>
  </si>
  <si>
    <t>Austria</t>
  </si>
  <si>
    <t>GovCloud</t>
  </si>
  <si>
    <t>https://www.brz.gv.at/en/what_we_do/our_business/cloud-solutions.html</t>
  </si>
  <si>
    <t>Digital Austria</t>
  </si>
  <si>
    <t>https://www.bmdw.gv.at/Themen/Digitalisierung/Digitales-Oesterreich.html</t>
  </si>
  <si>
    <t>Austrian Interoperability Framework</t>
  </si>
  <si>
    <t>https://neu.ref.wien.gv.at/at.gv.wien.ref-live/web/reference-server/infrastruktur-interoperabilitaet</t>
  </si>
  <si>
    <t>Federal Ministry of Finance</t>
  </si>
  <si>
    <t>http://www.bmf.gv.at</t>
  </si>
  <si>
    <t>BAS - Budget and Accounting System</t>
  </si>
  <si>
    <t>https://english.bmf.gv.at/e-government/projects/e-gov-projects.html</t>
  </si>
  <si>
    <t>http://www.oebfa.at/</t>
  </si>
  <si>
    <t>http://www.ris.bka.gv.at/GeltendeFassung.wxe?Abfrage=Bundesnormen&amp;Gesetzesnummer=20006355</t>
  </si>
  <si>
    <t>https://www.bmf.gv.at</t>
  </si>
  <si>
    <t>e-Tax - FinanceOnline</t>
  </si>
  <si>
    <t>https://finanzonline.bmf.gv.at</t>
  </si>
  <si>
    <t>E-Zoll - Electronic Customs Portal</t>
  </si>
  <si>
    <t>https://www.bmf.gv.at/zoll/e-zoll/e-zoll.html</t>
  </si>
  <si>
    <t>IHRMS - Integrated Human Resource Management System</t>
  </si>
  <si>
    <t>https://www.oeffentlicherdienst.gv.at/personalmanagement/index.html</t>
  </si>
  <si>
    <t>Federal Procurement Portal</t>
  </si>
  <si>
    <t xml:space="preserve">http://www.bbg.gv.at </t>
  </si>
  <si>
    <t>Austrian Federal Financing Agency</t>
  </si>
  <si>
    <t>http://www.oebfa.co.at/</t>
  </si>
  <si>
    <t>NCP - Info Service Austria (NCP)</t>
  </si>
  <si>
    <t>https://www.oerok.gv.at/kooperationen/info-service-oesterreich-ncp/ncp-projektdatenbank-und-publikationen</t>
  </si>
  <si>
    <t>https://joinup.ec.europa.eu/sites/default/files/inline-files/OSS%20Country%20Intelligence%20Report_AT_1.pdf</t>
  </si>
  <si>
    <t>Artificial Intelligence Mission Austria 2030</t>
  </si>
  <si>
    <t>https://www.bmk.gv.at/dam/jcr:8acef058-7167-4335-880e-9fa341b723c8/aimat_ua.pdf</t>
  </si>
  <si>
    <t>https://www.usp.gv.at/Portal.Node/usp/public/content/online_verfahren/48573.html</t>
  </si>
  <si>
    <t>https://finanzonline.bmf.gv.at/fon/</t>
  </si>
  <si>
    <t>http://www.digitales.oesterreich.gv.at/site/6519/default.aspx</t>
  </si>
  <si>
    <t>http://data.gv.at</t>
  </si>
  <si>
    <t>https://www.parlament.gv.at/PERK/BET/index.shtml</t>
  </si>
  <si>
    <t>https://volksanwaltschaft.gv.at/hilfestellung-bei-problemen-mit-behoerden</t>
  </si>
  <si>
    <t>https://www.parlament.gv.at/SERV/</t>
  </si>
  <si>
    <t xml:space="preserve">BRZ Federal Computing Center
</t>
  </si>
  <si>
    <t>https://www.brz.gv.at/en/</t>
  </si>
  <si>
    <t>http://www.govlabaustria.gv.at</t>
  </si>
  <si>
    <t xml:space="preserve">Cooperation OGD Austria </t>
  </si>
  <si>
    <t>https://www.data.gv.at/infos/cooperation-ogd-oesterreich/</t>
  </si>
  <si>
    <t>https://www.digitalroadmap.gv.at/en/</t>
  </si>
  <si>
    <t>https://www.digitales.oesterreich.gv.at/e-government-vision-2020</t>
  </si>
  <si>
    <t>https://www.digitalroadmap.gv.at/</t>
  </si>
  <si>
    <t>https://www.rti-rating.org/wp-content/uploads/Austria.pdf</t>
  </si>
  <si>
    <t>Datenschutzgesetz 2000 (in German)</t>
  </si>
  <si>
    <t>https://www.ris.bka.gv.at/GeltendeFassung.wxe?Abfrage=bundesnormen&amp;Gesetzesnummer=10001597</t>
  </si>
  <si>
    <t>Austrian Data Protection Authority, Datenschutzbehörde previously the Data Protection Commission Datenschutzkommission</t>
  </si>
  <si>
    <t>https://www.data-protection-authority.gv.at/</t>
  </si>
  <si>
    <t>http://www.digitales.oesterreich.gv.at/site/6520/default.aspx</t>
  </si>
  <si>
    <t>Digital Strategy for Austria</t>
  </si>
  <si>
    <t>https://www.bmdw.gv.at/en/Topics/Digitalisation/Strategy/Digital-Strategy-for-Austria.html</t>
  </si>
  <si>
    <t>https://www.digitalaustria.gv.at/initiativen/wirtschaft.html</t>
  </si>
  <si>
    <t>GovLabAustria</t>
  </si>
  <si>
    <t>http://www.govlabaustria.gv.at/</t>
  </si>
  <si>
    <t xml:space="preserve">  AUT  </t>
  </si>
  <si>
    <t>GovCloud + Ö-Cloud initiative</t>
  </si>
  <si>
    <t>Austrian Federal Computing Center (short: BRZ as abbreviated from the German name Bundesrechenzentrum)</t>
  </si>
  <si>
    <t>https://www.brz.gv.at/was-wir-tun/geschaeftsfelder/cloud-solutions.html</t>
  </si>
  <si>
    <t>Internal usage only</t>
  </si>
  <si>
    <t>Austrian interoberapility framework</t>
  </si>
  <si>
    <t>https://neu.ref.wien.gv.at/at.gv.wien.ref-live/ag-ii-austrian-intero.-framework</t>
  </si>
  <si>
    <t>https://www.bmf.gv.at/</t>
  </si>
  <si>
    <t>https://www.bmf.gv.at/ministerium/aufgaben-und-organisation/zentrale-services.html#IT-KO</t>
  </si>
  <si>
    <t>https://ris.bka.gv.at/</t>
  </si>
  <si>
    <t>https://www.oebfa.at/</t>
  </si>
  <si>
    <t>https://www.ris.bka.gv.at/Ergebnis.wxe?Abfrage=Bundesnormen&amp;Kundmachungsorgan=&amp;Index=&amp;Titel=&amp;Gesetzesnummer=&amp;VonArtikel=&amp;BisArtikel=&amp;VonParagraf=&amp;BisParagraf=&amp;VonAnlage=&amp;BisAnlage=&amp;Typ=&amp;Kundmachungsnummer=&amp;Unterzeichnungsdatum=&amp;FassungVom=24.03.2022&amp;VonInkrafttretedatum=&amp;BisInkrafttretedatum=&amp;VonAusserkrafttretedatum=&amp;BisAusserkrafttretedatum=&amp;NormabschnittnummerKombination=Und&amp;ImRisSeitVonDatum=&amp;ImRisSeitBisDatum=&amp;ImRisSeit=Undefined&amp;ResultPageSize=100&amp;Suchworte=%c3%96sterreichische+Bundesfinanzierungsagentur&amp;Position=1&amp;SkipToDocumentPage=true</t>
  </si>
  <si>
    <t>FinanzOnline</t>
  </si>
  <si>
    <t>https://www.bmf.gv.at/services/finanzonline/fon-sicherheit.html</t>
  </si>
  <si>
    <t>There's a detailed guidebook on internal processes and procedures for end users which was developed by the ministry of finance in cooperation with the Austrian court of auditors and is centrally accessible.</t>
  </si>
  <si>
    <t>Pensionsversicherungsanstalt</t>
  </si>
  <si>
    <t>https://www.pv.at/cdscontent/?contentid=10007.707551&amp;portal=pvaportal</t>
  </si>
  <si>
    <t>Pensionskonto</t>
  </si>
  <si>
    <t>https://www.neuespensionskonto.at/</t>
  </si>
  <si>
    <t>https://www.pv.at/cdscontent/?contentid=10007.707618&amp;portal=pvaportal</t>
  </si>
  <si>
    <t>An example of an innovative digital public service is Austria’s ‘Public Procurement Promoting Innovation Portal’ (‘Innovationsfördernde öffentliche Beschaffung’) which supports innovative solutions in public administrations and establishes contact with providers including start-ups. The system presents both challenges and innovative solutions that have been evaluated by a jury. This fosters cooperation and innovation cluster building. Examples for challenges is an online platform to entice (online) participation in the city of Vienna or an IT solution to forecast the water level of the river Danube.</t>
  </si>
  <si>
    <t>https://www.oerok-projektdatenbank.at/</t>
  </si>
  <si>
    <t>Strategy of the Austrian Federal Government for Artificial Intelligence "AIM AT 2030"</t>
  </si>
  <si>
    <t>https://www.bmdw.gv.at/en/Topics/Digitalisation/Strategy/Artificial-Intelligence.html</t>
  </si>
  <si>
    <t>https://www.bmdw.gv.at/</t>
  </si>
  <si>
    <t>https://www.digitalaustria.gv.at/initiativen/wirtschaft/projekte-wirtschaft/ki-marktplatz.html</t>
  </si>
  <si>
    <t>https://www.usp.gv.at/ueber-das-usp/index/Mein-USP.html</t>
  </si>
  <si>
    <t>https://www.usp.gv.at/en/index.html</t>
  </si>
  <si>
    <t>https://www.pv.at/</t>
  </si>
  <si>
    <t>https://www.ams.at</t>
  </si>
  <si>
    <t>https://www.bmdw.gv.at/en/Topics/Digitalisation/In-administration/Open-Government-Data.html</t>
  </si>
  <si>
    <t>Federal Ministry for Digital and Economic Affairs</t>
  </si>
  <si>
    <t>https://www.bmdw.gv.at/en/</t>
  </si>
  <si>
    <t>1, 2, 3, 4, 6</t>
  </si>
  <si>
    <t>https://www.govlabaustria.gv.at/</t>
  </si>
  <si>
    <t>https://www.data.gv.at/governance/</t>
  </si>
  <si>
    <t>https://www.digitalaustria.gv.at/digitalisierungsbericht_en.html</t>
  </si>
  <si>
    <t>https://www.digitalaustria.gv.at/</t>
  </si>
  <si>
    <t xml:space="preserve">Federal Ministry for Digital and Economic Affairs https://www.bmdw.gv.at/en/ </t>
  </si>
  <si>
    <t>Chief Digital Officer (one per federal ministry)</t>
  </si>
  <si>
    <t>https://www.digitalaustria.gv.at/digitalisierungsbericht.html</t>
  </si>
  <si>
    <t>Datenschutzgesetz  (in German)</t>
  </si>
  <si>
    <t xml:space="preserve">https://www.dsb.gv.at/recht-entscheidungen/entscheidungen-der-datenschutzbehoerde.html </t>
  </si>
  <si>
    <t>Austrian Data Protection Authority</t>
  </si>
  <si>
    <t>https://www.dsb.gv.at/</t>
  </si>
  <si>
    <t>https://www.dsb.gv.at/recht-entscheidungen/entscheidungen-der-datenschutzbehoerde.html</t>
  </si>
  <si>
    <t>https://www.bmdw.gv.at/Themen/Digitalisierung/Digitales-Oesterreich/Die-Buergerkarte.html</t>
  </si>
  <si>
    <t>https://www.a-trust.at/stehzeiten/status.aspx</t>
  </si>
  <si>
    <t>Plattform fit4internet</t>
  </si>
  <si>
    <t>https://www.digitalaustria.gv.at/initiativen/bildung.html</t>
  </si>
  <si>
    <t>https://www.digitalaustria.gv.at/schwerpunktthemen/Digitaler-Aktionsplan.html</t>
  </si>
  <si>
    <t>https://www.digitalaustria.gv.at/digitalisierungsbericht/Datendashboard.html</t>
  </si>
  <si>
    <t>KMU.DIGITAL for SMEs</t>
  </si>
  <si>
    <t>https://www.kmudigital.at/</t>
  </si>
  <si>
    <t>https://www.bmdw.gv.at/Themen/Wirtschaftsstandort-Oesterreich/KMU.html</t>
  </si>
  <si>
    <t>Index III - I-14.1 Name of PIMS solution (information system): Questionable if this should be mentioned as PIMS, as no infrastructure projects are included. This online project database includes transnational INTERREG projects of the funding periods 2014-2020, 2007-2013, 2000-2006 with Austrian participation (Alpine Space, South-East Europe, Central Europe, Danube transnational; from 2007 on: Interreg Europe, URBACT). The database includes basic information on project contents and partners and main outputs. Main objective to disseminate results of projects. Target group: Austrian ETC-community and general public interested in ETC.</t>
  </si>
  <si>
    <t>Daniel Medimorec</t>
  </si>
  <si>
    <t>Federal Ministry for Digital and Economic Affairs of Austria</t>
  </si>
  <si>
    <t>Digital Expert Directorate Digitalisation and e-Government</t>
  </si>
  <si>
    <t>AUT</t>
  </si>
  <si>
    <t>https://oe-cloud.eurocloud.at/en/</t>
  </si>
  <si>
    <t>https://www.digitalaustria.gv.at/verwaltung/strategien/e-government.html</t>
  </si>
  <si>
    <t>https://www.digitalaustria.gv.at/wissenswertes/digital-indizes.html</t>
  </si>
  <si>
    <t>https://ref.gv.at/infrastruktur-interoperabilitaet</t>
  </si>
  <si>
    <t>https://ref.gv.at/integration-zugaenge</t>
  </si>
  <si>
    <t>Digital Austria Data Exchange</t>
  </si>
  <si>
    <t>https://www.digitalaustria.gv.at/verwaltung/egovernment/dadex.html</t>
  </si>
  <si>
    <t>https://interoperable-europe.ec.europa.eu/sites/default/files/inline-files/Austria%20Factsheet%20final.pdf</t>
  </si>
  <si>
    <t>HIS - Haushaltsinformationssystem</t>
  </si>
  <si>
    <t>https://www.bundeskanzleramt.gv.at/en/agenda/digitalisation/digitised-austria.html</t>
  </si>
  <si>
    <t>SAP BW/4 HANA</t>
  </si>
  <si>
    <t>https://service.bmf.gv.at/Budget/Budgets/VBB/de/2025/Home/Index</t>
  </si>
  <si>
    <t>https://www.bmf.gv.at/services/finanzonline/fon-ueberblick.html</t>
  </si>
  <si>
    <t>https://www.bmf.gv.at/themen/zoll/e-zoll.html</t>
  </si>
  <si>
    <t>https://www.bmf.gv.at/themen/zoll/e-zoll/aublauforganisation-e-zoll.html</t>
  </si>
  <si>
    <t>https://oeffentlicherdienst.gv.at/personalmanagement/</t>
  </si>
  <si>
    <t xml:space="preserve">https://oeffentlicherdienst.gv.at/personalmanagement/arbeitsplatz-und-besoldung </t>
  </si>
  <si>
    <t>https://www.pv.at/web/startseite</t>
  </si>
  <si>
    <t>https://www.sozialversicherung.at/cdscontent/?contentid=10007.820884</t>
  </si>
  <si>
    <t>https://www.bbg.gv.at/</t>
  </si>
  <si>
    <t>https://www.bbg.gv.at/en/service/e-procurement</t>
  </si>
  <si>
    <t>https://www.oebfa.at/en/budget-und-schulden/finanzschulden.html</t>
  </si>
  <si>
    <t>https://www.digitalaustria.gv.at/verwaltung/digitale-infrastruktur/open-source-software.html</t>
  </si>
  <si>
    <t>Strategy of the Austrian Federal Government for Artificial Intelligence "AIM AT 2030" and AI Implementation Plan 2024</t>
  </si>
  <si>
    <t>https://www.digitalaustria.gv.at/themen/kuenstliche-intelligenz.html</t>
  </si>
  <si>
    <t>https://www.bundeskanzleramt.gv.at/en/agenda/digitalisation.html</t>
  </si>
  <si>
    <t>https://www.oesterreich.gv.at/de</t>
  </si>
  <si>
    <t>https://www.brz.gv.at/was-wir-tun/services-produkte/unternehmensserviceportal.html#:~:text=Aktuell%20gibt%20es%20mehr%20als%20445.000%20registrierte,k%C3%B6nnen%20dabei%20aufgerufen%20werden%2C%20rund%2040.000%20angemeldete</t>
  </si>
  <si>
    <t>https://www.bmf.gv.at/presse/pressemeldungen/2024/juni/finanzonline-nutzerrekord.html</t>
  </si>
  <si>
    <t>https://www.oesterreich.gv.at/themen/egovernment_moderne_verwaltung/3.html</t>
  </si>
  <si>
    <t>https://eps-ueberweisung.at/de/</t>
  </si>
  <si>
    <t>https://www.usp.gv.at/services/mein-usp/TPAxP.html</t>
  </si>
  <si>
    <t>https://www.ams.at/arbeitsmarktdaten-und-medien/arbeitsmarkt-daten-und-arbeitsmarkt-forschung/arbeitsmarktdaten</t>
  </si>
  <si>
    <t>https://www.id-austria.gv.at/de/unternehmen-service-provider/informieren</t>
  </si>
  <si>
    <t>https://www.bundeskanzleramt.gv.at/</t>
  </si>
  <si>
    <t>https://www.bundeskanzleramt.gv.at/themen/compliance.html</t>
  </si>
  <si>
    <t>https://www.opendataportal.at/</t>
  </si>
  <si>
    <t>https://www.data.gv.at/datasets?locale=de</t>
  </si>
  <si>
    <t>https://www.parlament.gv.at/beteiligen/wissenswertes</t>
  </si>
  <si>
    <t>https://volksanwaltschaft.gv.at/fuer-probleme-mit-behoerden/beschwerdewegweiser/</t>
  </si>
  <si>
    <t>https://www.parlament.gv.at/beteiligen/unterstuetzen/index.html</t>
  </si>
  <si>
    <t>Austrian Federal Chancellery</t>
  </si>
  <si>
    <t>https://www.digitalaustria.gv.at/verwaltung/gremien.html</t>
  </si>
  <si>
    <t>https://www.digitalaustria.gv.at/verwaltung/gremien/chief-digital-officer.html</t>
  </si>
  <si>
    <t>https://www.data.gv.at/en/info/cooperation-ogd-austria/</t>
  </si>
  <si>
    <t>https://www.data.gv.at/en/info/governance/</t>
  </si>
  <si>
    <t>https://www.digitalaustria.gv.at/verwaltung/strategien/daa.html</t>
  </si>
  <si>
    <t>https://www.digitalaustria.gv.at/themen/regierungsprogramm.html</t>
  </si>
  <si>
    <t>https://ris.bka.gv.at/Dokumente/Erv/ERV_2024_1_5/ERV_2024_1_5.pdf</t>
  </si>
  <si>
    <t>https://ris.bka.gv.at/Dokumente/Erv/ERV_2024_1_5/ERV_2024_1_5.pdf, Law on right to information 2025</t>
  </si>
  <si>
    <t>https://dsb.gv.at/ueber-die-datenschutzbehoerde/datenschutzberichte</t>
  </si>
  <si>
    <t>https://dsb.gv.at/ueber-die-datenschutzbehoerde/aufgaben-taetigkeiten</t>
  </si>
  <si>
    <t>https://www.digitalaustria.gv.at/verwaltung/strategien/daa/daa-ziele.html</t>
  </si>
  <si>
    <t>https://oeffentlicherdienst.gv.at/wp-content/uploads/2024/09/250113_Leitfaden-Digitale-Verwaltung_2.0_A4.pdf</t>
  </si>
  <si>
    <t>https://www.id-austria.gv.at/en</t>
  </si>
  <si>
    <t>https://www.id-austria.gv.at/de/verwenden</t>
  </si>
  <si>
    <t>Digitale Kompetenzoffensive - Digital Skills Initiative</t>
  </si>
  <si>
    <t>https://www.digitalaustria.gv.at/kompetenzen.html</t>
  </si>
  <si>
    <t>https://oeffentlicherdienst.gv.at/verwaltungsinnovation/innovation-und-strategische-weiterentwicklung/future-skills/</t>
  </si>
  <si>
    <t xml:space="preserve">https://www.digitalaustria.gv.at/verwaltung/strategien/daa.html </t>
  </si>
  <si>
    <t>https://www.digitalaustria.gv.at/dam/jcr:b19c0065-a53b-42c1-8169-9f6471726197/national-roadmap-for-the-digital-decade-austria-3-2025-bf.pdf</t>
  </si>
  <si>
    <t>https://transparenzportal.gv.at/tdb/tp/startpage</t>
  </si>
  <si>
    <t>Compl docs submitted on 09-Oct-25</t>
  </si>
  <si>
    <t>Peter Kustor</t>
  </si>
  <si>
    <t>Head of Department within the Directorate General Digitalisation and E-Government, Austrian Federal Chancellery (BKA)</t>
  </si>
  <si>
    <t xml:space="preserve"> AZE </t>
  </si>
  <si>
    <t>Azerbaijan</t>
  </si>
  <si>
    <t>G-Cloud</t>
  </si>
  <si>
    <t>https://mincom.gov.az/en/view/pages/116/government-cloud</t>
  </si>
  <si>
    <t>Ministry of Finance of the Republic of Azerbaijan</t>
  </si>
  <si>
    <t>http://www.maliyye.gov.az</t>
  </si>
  <si>
    <t>TMIS - Treasury Information Management System</t>
  </si>
  <si>
    <t>http://www.maliyye.gov.az/en/node/886</t>
  </si>
  <si>
    <t>http://www.maliyye.gov.az/en/node/1058</t>
  </si>
  <si>
    <t>http://www.ach.gov.az/?/en/content/347/</t>
  </si>
  <si>
    <t>http://www.taxes.gov.az</t>
  </si>
  <si>
    <t>AVIS-2 - Avtomatlaşdırılmış Vergi İnformasiya Sistemi (AVIS) / Automated Tax Information System</t>
  </si>
  <si>
    <t>http://www.taxes.gov.az/uploads/neshrler/vergiyegirishderslik.pdf</t>
  </si>
  <si>
    <t>http://www.customs.gov.az</t>
  </si>
  <si>
    <t>AZ Single Window - Single Automated Management System of Customs Service</t>
  </si>
  <si>
    <t>http://customs.gov.az/az/sw.html</t>
  </si>
  <si>
    <t>CSR - Civl Service Registry + Candidates + Online Applications + Other locally developed SW</t>
  </si>
  <si>
    <t>http://www.csc.gov.az/aze/index.php?option=com_content&amp;view=article&amp;id=2117%3Akomissiyann-2008-ci-il-rzind-faliyyti-bard-hesabat-&amp;catid=90%3Akomissiyann-faliyyti-bard-illik-hesabatlar-&amp;Itemid=89&amp;lang=en</t>
  </si>
  <si>
    <t>State Procurement Agency Website</t>
  </si>
  <si>
    <t xml:space="preserve">http://www.tender.gov.az </t>
  </si>
  <si>
    <t>Public Debt Management Agency</t>
  </si>
  <si>
    <t>http://www.maliyye.gov.az/en/node/1062</t>
  </si>
  <si>
    <t>Strategy for Artificial Intelligence (draft)</t>
  </si>
  <si>
    <t>https://mincom.gov.az/az/view/news/922/prezident-ilham-eliyevle-microsoft-shirketinin-vitse-prezidenti-ve-diger-numayendeleri-arasinda-videokonfrans-kechirilib</t>
  </si>
  <si>
    <t>https://www.e-gov.az</t>
  </si>
  <si>
    <t>https://www.e-taxes.gov.az/</t>
  </si>
  <si>
    <t>https://www.digital.gov.az/en/projects/asan-payment</t>
  </si>
  <si>
    <t>https://www.opengovpartnership.org/members/azerbaijan/</t>
  </si>
  <si>
    <t>https://www.opendata.az/en</t>
  </si>
  <si>
    <t>Digital Azerbaijan</t>
  </si>
  <si>
    <t>https://digitalazerbaijan.az/</t>
  </si>
  <si>
    <t>https://fintechnews.ch/govtech/azerbaijans-e-and-m-residency/31969/</t>
  </si>
  <si>
    <t>http://www.e-qanun.az/framework/33717</t>
  </si>
  <si>
    <t>https://www.rti-rating.org/wp-content/uploads/Azerbaijan.pdf</t>
  </si>
  <si>
    <t>Law on Personal Data 2010 (in Azerbaijani)</t>
  </si>
  <si>
    <t>http://www.mincom.gov.az/qanunvericilik/qanunlar/</t>
  </si>
  <si>
    <t>Ministry of Transport, Communications and High Technologies</t>
  </si>
  <si>
    <t>https://mincom.gov.az/en/view/pages/10/</t>
  </si>
  <si>
    <t>http://www.e-imza.az/e-signer.php?tp=certuse&amp;ide=26&amp;lang=az</t>
  </si>
  <si>
    <t>Digital Skills Partnership</t>
  </si>
  <si>
    <t>https://mincom.gov.az/en/view/news/949/online-workshop-on-establishing-digital-skills-partnership-held</t>
  </si>
  <si>
    <t>e-Government Education and Training Center</t>
  </si>
  <si>
    <t>http://www.e-training.az/main</t>
  </si>
  <si>
    <t>Innovations and Digital Development Department</t>
  </si>
  <si>
    <t>https://mincom.gov.az/en/view/person/19/</t>
  </si>
  <si>
    <t xml:space="preserve">  AZE  </t>
  </si>
  <si>
    <t>https://azcloud.az/az</t>
  </si>
  <si>
    <t>AzInTelecom LLC of the Ministry of Digital Development &amp; Transport</t>
  </si>
  <si>
    <t>http://www.e-qanun.az/framework/46243</t>
  </si>
  <si>
    <t>1. Rules of formation, maintenance, integration and archiving of state information resources and systems; 2. Model Regulations of state information resources and systems (planned)</t>
  </si>
  <si>
    <t>http://www.e-qanun.az/framework/40020</t>
  </si>
  <si>
    <t>http://vxsida.gov.az/az/page/qiymetlendirme-proqrami-2022</t>
  </si>
  <si>
    <t>E-government Information System</t>
  </si>
  <si>
    <t>https://www.e-gov.az/</t>
  </si>
  <si>
    <t>https://www.digital.gov.az/digitalazerbaijan/az/surveys/6/elektron-xidmetler-haqqinda-rey-sorgusu</t>
  </si>
  <si>
    <t>http://www.maliyye.gov.az/</t>
  </si>
  <si>
    <t>BİMS - Budget information management system; TMIS - Treasury Information Management System</t>
  </si>
  <si>
    <t>https://bmis.gov.az/</t>
  </si>
  <si>
    <t>http://www.maliyye.gov.az/static/23/dovlet-xezinedarligi-agentliyi</t>
  </si>
  <si>
    <t>https://portal.dxa.gov.az/</t>
  </si>
  <si>
    <t>https://www.taxes.gov.az/</t>
  </si>
  <si>
    <t>Automated Tax Information System</t>
  </si>
  <si>
    <t>https://customs.gov.az/</t>
  </si>
  <si>
    <t>https://e.customs.gov.az/</t>
  </si>
  <si>
    <t>CSR - Civil Service Registry</t>
  </si>
  <si>
    <t>https://dim.gov.az/</t>
  </si>
  <si>
    <t>State Social Protection Fund under the Ministry of Labor and Social Protection</t>
  </si>
  <si>
    <t>https://www.sosial.gov.az/</t>
  </si>
  <si>
    <t>MEİS</t>
  </si>
  <si>
    <t>https://e-sosial.az/#/index</t>
  </si>
  <si>
    <t>http://www.e-qanun.az/framework/41978</t>
  </si>
  <si>
    <t>Single electronic portal of public procurement (e-Procurement)</t>
  </si>
  <si>
    <t>https://etender.gov.az/</t>
  </si>
  <si>
    <t>Increased transparency and confidence in public procurement among entrepreneurs, Support for SMEs created by "e-procurement" system, submission of procurement proposals in electronic form, virtual meetings, contracts being open to public, Online payments and participation fees, Automatic determination of procurement results</t>
  </si>
  <si>
    <t xml:space="preserve">Debt Management and Financial Analysis System (DMFAS) </t>
  </si>
  <si>
    <t>http://www.maliyye.gov.az/static/24/dovlet-borcunun-ve-maliyye-ohdeliklerinin-idare-edilmesi-agentliyi</t>
  </si>
  <si>
    <t>DMFAS</t>
  </si>
  <si>
    <t>http://e-qanun.az/framework/34254</t>
  </si>
  <si>
    <t>https://www.digital.gov.az/digitalazerbaijan/en/surveys</t>
  </si>
  <si>
    <t xml:space="preserve">https://www.e-taxes.gov.az/ </t>
  </si>
  <si>
    <t>https://gpp.az</t>
  </si>
  <si>
    <t>http://ogp.org.az/</t>
  </si>
  <si>
    <t>https://www.meclis.gov.az/cat-layihe.php?cat=83&amp;lang=az</t>
  </si>
  <si>
    <t>https://www.dxr.az/complaint</t>
  </si>
  <si>
    <t>https://e-qanun.az/framework/34358</t>
  </si>
  <si>
    <t>https://www.stat.gov.az/index.php?lang=en</t>
  </si>
  <si>
    <t xml:space="preserve">The Ministry of Digital Development &amp; Transport </t>
  </si>
  <si>
    <t>https://mincom.gov.az/en/</t>
  </si>
  <si>
    <t>1, 2, 3, 4, 6, 7, 8</t>
  </si>
  <si>
    <t>https://azintelecom.az/en/</t>
  </si>
  <si>
    <t>https://sai.gov.az/en</t>
  </si>
  <si>
    <t>https://mincom.gov.az/en/view/pages/3/</t>
  </si>
  <si>
    <t>https://azertag.az/store/files/Strateji_yol_xeritesi/_Telekommunikasiya_v%C9%99_informasiya_texnologiyalar%C4%B1n%C4%B1n_inki%C5%9Faf%C4%B1na_dair_strateji_yol_x%C9%99rit%C9%99si.pdf</t>
  </si>
  <si>
    <t>https://teknofest.az/en/</t>
  </si>
  <si>
    <t>https://mincom.gov.az/az/view/allnews/</t>
  </si>
  <si>
    <t>http://www.e-qanun.az/framework/11142</t>
  </si>
  <si>
    <t>http://e-qanun.az/framework/44619</t>
  </si>
  <si>
    <t>http://www.e-qanun.az/framework/19675</t>
  </si>
  <si>
    <t>Electronic Security Service under the Ministry of Digital Development and Transport</t>
  </si>
  <si>
    <t>https://cert.az/en/</t>
  </si>
  <si>
    <t xml:space="preserve">https://sima.az/en </t>
  </si>
  <si>
    <t>https://token.sima.az/az/statistics</t>
  </si>
  <si>
    <t>Azerbaijan 2030: National Priorities for Socio-Economic Development</t>
  </si>
  <si>
    <t>https://e-qanun.az/framework/46813</t>
  </si>
  <si>
    <t>Innovation and Digital Development Agency</t>
  </si>
  <si>
    <t>https://mincom.gov.az/en/view/organization/35/</t>
  </si>
  <si>
    <t>http://www.icenter.az</t>
  </si>
  <si>
    <t>2022‒2026-cı illər üzrə Sosial-iqtisadi inkişaf Strategiyası'nın layihəsi</t>
  </si>
  <si>
    <t>https://e-qanun.az/framework/1029</t>
  </si>
  <si>
    <t>https://innovationagency.az/</t>
  </si>
  <si>
    <t>Jeyhun Huseynzade</t>
  </si>
  <si>
    <t>Strategy, Innovation and Digitalization Department, Ministry of Digital Development and Transport of the Republic of Azerbaijan</t>
  </si>
  <si>
    <t>Head of the Department</t>
  </si>
  <si>
    <t>AZE</t>
  </si>
  <si>
    <t>G-cloud</t>
  </si>
  <si>
    <t>https://azincloud.az/</t>
  </si>
  <si>
    <t>AzInTelecom LLC subordinate to the Ministry of Digital Development and Transport</t>
  </si>
  <si>
    <t>https://e-qanun.az/framework/46243</t>
  </si>
  <si>
    <t>https://azincloud.az/en/news/azintelecom-g-core-sirketi-ile-birge-azincloud-platformasini-teqdim-etdi</t>
  </si>
  <si>
    <t>Digital Government Architecture</t>
  </si>
  <si>
    <t>https://static.president.az/upload/Files/2025/01/16/7b72d9ce4de45ac4fee0c4b1c8ffb392_5253488.pdf</t>
  </si>
  <si>
    <t>https://idda.az/en/news/a-meeting-of-the-digital-government-architecture-working-group-was-held</t>
  </si>
  <si>
    <t>Rules for the formation, management, and archiving of state information resources and systems</t>
  </si>
  <si>
    <t>https://e-qanun.az/framework/40020</t>
  </si>
  <si>
    <t>https://idda.az/en/digitalization/digitalbridge</t>
  </si>
  <si>
    <t>Digital Bridge</t>
  </si>
  <si>
    <t>https://www.youtube.com/watch?v=pf_lMUJZB4c</t>
  </si>
  <si>
    <t>https://my.gov.az/xidmet-teminatcilari</t>
  </si>
  <si>
    <t>https://maliyye.gov.az/</t>
  </si>
  <si>
    <t>BIMS - Budget Information Management System</t>
  </si>
  <si>
    <t>https://www.instagram.com/maliyye.gov.az/p/DHYXmCjNcOg/https://www.instagram.com/maliyye.gov.az/p/DHYXmCjNcOg/</t>
  </si>
  <si>
    <t>https://maliyye.gov.az/static/23/dovlet-xezinedarligi-agentliyi</t>
  </si>
  <si>
    <t>https://www.oilfund.az/storage/uploads/emcjtf8wiz.pdf</t>
  </si>
  <si>
    <t>https://www.taxes.gov.az/az</t>
  </si>
  <si>
    <t>https://new.e-taxes.gov.az/etaxes/</t>
  </si>
  <si>
    <t>https://www.taxes.gov.az/az/page/hesabat</t>
  </si>
  <si>
    <t>https://e.customs.gov.az/statistics</t>
  </si>
  <si>
    <t>Labor and Employment Subsystem</t>
  </si>
  <si>
    <t>https://e-social.gov.az/e-services/204</t>
  </si>
  <si>
    <t>https://dma.gov.az/fealiyyet/statistics</t>
  </si>
  <si>
    <t>https://e-social.gov.az/projects/2-emek-ve-mesgulluq-altsistemi</t>
  </si>
  <si>
    <t>https://sosial.gov.az/index.php/az/media/xeberler/emas-da-e-qaydada-artiq-700-minden-cox-emek-muqavilesi-imzalanib</t>
  </si>
  <si>
    <t>https://dsmf.gov.az/az</t>
  </si>
  <si>
    <t>MEİS - Centralized electronic information system</t>
  </si>
  <si>
    <t>https://e-social.gov.az/e-services/116</t>
  </si>
  <si>
    <t>https://dsmf.gov.az/post/yanvar-mart-aylarinda-sigortaolunanlarin-sayi-31-805-nefer-artib</t>
  </si>
  <si>
    <t>Single Government Procurement Portal</t>
  </si>
  <si>
    <t>Its integration of electronic contract management and digital signatures, streamlining the entire procurement lifecycle and enhancing transparency and efficiency in public spending.</t>
  </si>
  <si>
    <t>https://etender.gov.az/main/contracts-concluded</t>
  </si>
  <si>
    <t>Agency for Public Debt and Financial Liabilities Management</t>
  </si>
  <si>
    <t>https://maliyye.gov.az/static/24/dovlet-borcunun-ve-maliyye-ohdeliklerinin-idare-edilmesi-agentliyi</t>
  </si>
  <si>
    <t>Public Investment Management System</t>
  </si>
  <si>
    <t>https://az.trend.az/business/3994347.html</t>
  </si>
  <si>
    <t>https://e-qanun.az/framework/57132</t>
  </si>
  <si>
    <t>National Artificial Intelligence Strategy of the Republic of Azerbaijan</t>
  </si>
  <si>
    <t>https://e-qanun.az/framework/59218</t>
  </si>
  <si>
    <t>https://mincom.gov.az/</t>
  </si>
  <si>
    <t>https://www.4sim.gov.az/az/simple-item/view/772/milli-iqtisadiyyatda-4-cu-senaye-inqilabi-texnologiyalarinin-tetbiqine-dair-ugurlu-heller</t>
  </si>
  <si>
    <t>https://my.gov.az/</t>
  </si>
  <si>
    <t>https://www.linkedin.com/posts/mygovaz_mygov-2-ci-r%C3%BCb-hesabat%C4%B1-activity-7350842172767707138-DuEk?utm_source=share&amp;utm_medium=member_desktop&amp;rcm=ACoAACad3FQBu0grP4jMRnR52DkLuYXZQUNvpH8</t>
  </si>
  <si>
    <t>https://www.taxes.gov.az/en/page/beyanname</t>
  </si>
  <si>
    <t>https://www.asanpay.az/intro/home</t>
  </si>
  <si>
    <t>https://www.cbar.az/page-45/payment-system-indicators?language=en</t>
  </si>
  <si>
    <t>https://e.customs.gov.az/ozunet</t>
  </si>
  <si>
    <t>https://e-social.gov.az/</t>
  </si>
  <si>
    <t>https://vxsida.gov.az/az/page/asanindex2024</t>
  </si>
  <si>
    <t>https://dma.gov.az/siz-ve-isaxtaranlar-ucun?hl=az</t>
  </si>
  <si>
    <t>https://dma.gov.az/layiheler/meshgulluga-destek-layihesi</t>
  </si>
  <si>
    <t>https://digital.login.gov.az/intro</t>
  </si>
  <si>
    <t>https://opendata.az/en</t>
  </si>
  <si>
    <t>https://opendata.az/en/open-data-store</t>
  </si>
  <si>
    <t>https://e-ishtirak.gov.az/</t>
  </si>
  <si>
    <t>https://e-ishtirak.gov.az/petition</t>
  </si>
  <si>
    <t>Innovation and Digital Development Agency subordinate to the Ministry of Digital Development and Transport</t>
  </si>
  <si>
    <t>https://idda.az/en/about-us/agency</t>
  </si>
  <si>
    <t>1, 2, 3, 4, 5, 6, 8, 9</t>
  </si>
  <si>
    <t>https://ailab.az/</t>
  </si>
  <si>
    <t>https://idda.az/en/news/the-digital-development-concept-of-azerbaijan-discussed-at-the-latest-session-of-the-digitalleadership-program</t>
  </si>
  <si>
    <t>The Ministry of Digital Development and Transport</t>
  </si>
  <si>
    <t>https://mincom.gov.az/en</t>
  </si>
  <si>
    <t>https://president.az/az/articles/view/67938</t>
  </si>
  <si>
    <t>https://www.linkedin.com/posts/iddaazerbaijan_digitalleadership-iaovriaova-raldqaldmsaliaovnkiagnaf-activity-7320444269436014593-SIjC?utm_source=share&amp;utm_medium=member_desktop&amp;rcm=ACoAACad3FQBu0grP4jMRnR52DkLuYXZQUNvpH8</t>
  </si>
  <si>
    <t>https://mincom.gov.az/az/media/hesabatlar</t>
  </si>
  <si>
    <t>https://e-qanun.az/framework/11142</t>
  </si>
  <si>
    <t>Law on Personal Data</t>
  </si>
  <si>
    <t>https://e-qanun.az/framework/19675</t>
  </si>
  <si>
    <t>https://president.az/az/articles/view/50474</t>
  </si>
  <si>
    <t>https://idda.az/en/news/artificial-intelligence-strategy-approved-what-to-expect</t>
  </si>
  <si>
    <t>https://sima.az/en</t>
  </si>
  <si>
    <t>https://sima.az/en/sima/vetendas</t>
  </si>
  <si>
    <t>Digital Development Concept</t>
  </si>
  <si>
    <t>https://e-qanun.az/framework/58765</t>
  </si>
  <si>
    <t>https://idda.az/en/development-of-digital-competencies/scholarship-programs/technest-scholarship</t>
  </si>
  <si>
    <t>Socio-economic Development Strategy of the Republic of Azerbaijan for 2022–2026</t>
  </si>
  <si>
    <t>https://e-qanun.az/framework/50013</t>
  </si>
  <si>
    <t>https://idda.az/en</t>
  </si>
  <si>
    <t>Compl docs submitted on 16-Sep-25</t>
  </si>
  <si>
    <t>Shahin Aliyev</t>
  </si>
  <si>
    <t>Deputy-Chairperson of the Executive Board</t>
  </si>
  <si>
    <t xml:space="preserve"> BHS </t>
  </si>
  <si>
    <t>Bahamas</t>
  </si>
  <si>
    <t xml:space="preserve">Cloud Carib </t>
  </si>
  <si>
    <t>https://www.cloudcarib.com/solutions/by-vertical/government/</t>
  </si>
  <si>
    <t>Ministry of Finance of The Bahamas </t>
  </si>
  <si>
    <t>http://www.bahamas.gov.bs/finance</t>
  </si>
  <si>
    <t>TFMS - Treasury Financial Management System</t>
  </si>
  <si>
    <t>https://www.bahamas.gov.bs</t>
  </si>
  <si>
    <t>http://www.bahamas.gov.bs/wps/wcm/connect/93187cd8-e19b-42c0-9982-25576cc43fff/Chap+9+Finance.pdf?MOD=AJPERES</t>
  </si>
  <si>
    <t>http://www.bahamas.gov.bs</t>
  </si>
  <si>
    <t>ITAIS - Integrated Tax Administration Information System</t>
  </si>
  <si>
    <t>https://www.bahamas.gov.bs/wps/myportal/public/PayTax</t>
  </si>
  <si>
    <t>http://www.bahamas.gov.bs/customs</t>
  </si>
  <si>
    <t>CAS - Customs Automated System</t>
  </si>
  <si>
    <t>http://www.iadb.org/en/projects/project-description-title,1303.html?id=BH-L1016</t>
  </si>
  <si>
    <t>HRM - J.D. Edwards Human Resource System</t>
  </si>
  <si>
    <t>eProcurement and Supplier Registry (ePSR)</t>
  </si>
  <si>
    <t>https://suppliers.gov.bs/</t>
  </si>
  <si>
    <t>http://www.bahamas.gov.bs/</t>
  </si>
  <si>
    <t>http://www.bahamas.gov.bs/wps/portal/public/gov/government/eServices/eservices/eservices/!ut/p/b1/vVXZjptIFP2W_gDHRbE_YhdmLfb9BYHp9oIxNGBj-PrBkxkl7aTTI03SdSUkxLmce0_dZZkso2Vyzq6HXdYf6nN2ur8nTEpKJrbXFIc5SxCBQnimYRM6Ya7IZbiM8ni4oQ7vkLBOQe07MPD3-1y2XDXWjmLViIet9mpy1thPDdtkaO1mbt9uraPQRnrONyWXuxs1N212n4dqktPPRnTQ-nX6atkGeYnNSOw74rZRt7KSCcmVBZSMxCo_q5pJlh5fqHknmhh11EvwEnDnWgx5c3h6moOP5-DBO0cAX3MDEhaEOTeTWvFzboinFE4kuID9x_8XgLfaMNT9s2coSLRIiYeP_oAhIFB8Vl8FKk8AF_5H__cBb-KXaMDMv7d0wWJlyBnEI_9bgEmB_-V_B3xYG8kjhcndFfAsgYZAWoNHwE8k-hvwqzv8VRamBj8AzCrEM4D9DqAL9JyHSeuktiGgTy-9ZQSo1D2OjTKVk3OcbMLzSwIftwMAhIonPTA8EXp9RrhCOIKThv1uwpM_emg7GLyMi43jr7hFy0zCXJcPhCb07ve6JhjNp4E7R_SHCR-uQSM-m5D8VEklBP444UPRWPC3E6rL5JBXX4Zt9QV8oecZSHGQoXnIUhxPLYPj3DTrThlEawh08gIusLg62U7JSn7NiqErVeVO59XeT9Nn3zwXgL3tkhPaxXBtrsb17iwbp5N2ZShFCJMUKJuNQQk5KN2UFlFhyxNfT8WhTyQhsvsQPt9ozkqEumqHvp3abcasvKru4ZxMg6_6JYJtFne8mKwtni11P6NmwMVZobgqda97zayuLsl4X5zQ1B0jTt4YHT5UQGKjsbkuhsYe_aelIdfV879SvzNnnB-lBgOBkTQZKARABMAVJ8fwT7pbzCRHRwXHkMQigIbfa_iYKB3vWUUway2sLdikzUeE5CcTsuCzCZnPJvxsSY3fL-mb_oQkCQkOQHp-EhS492cMWHTvTyG82i0-wYxsGFQJbozhVGY3Wk071WbIG1AVf7Oyr4XYJj3aFUFkqHN_En27a44o3igIUhLejIfIsBFumRHrpUg4qvtq6vwuQMFKGRckL7DVQvXrM3-l7SacTHf_oiLOS5kSVtVp21gJ7_kvCc_SBmmcrb0vy7g1r87NDfeLSE2BtIi4m3E4LYLzD8POC8AsJhAcl7AB5_xsYY3YwxMuhxtg_cEop9Dwy9E1QgKLhAomH2J_rxo-bWL_hvE3MVMy1uEHGxLQf5rw7cICa_KTCd3fL-mb-iQ5goc8AAzNMARPcctAj2_z_sADmuuTOozgmEcXt1Avh0tdt1sx3WzkvKe4OsrJPY6nl9SCR1gxwk4nSSNnR6mqJRlVgciuVNLekH6vJxJCfn2afIukBkJaCBeHtdKBi_MsHMQsKr0muSJp2HdObuQK0-5vZkVrUxHKNtM8y94zUV4YvnC0-_5rqqt2PzrjiA5HfGfkvqW_2dV4-WpYePoLE7N18A!!/dl4/d5/L2dBISEvZ0FBIS9nQSEh/</t>
  </si>
  <si>
    <t>http://www.bahamas.gov.bs/wps/portal/public/gov/government/eServices/eservices/eservices/!ut/p/b1/vZDbjqJAEIafxQdwaA5yuES7FVq6m4McbwjoqKAgAovK06-bnWSvxrnZWJVUUslf-er_uYSLuKTOhuKQ9cWlzs5_9kROxRUjzkJSiWrrCJj8hlGHt3g2F5-C-CkA35QO_t6DFdH15_1qBmRg-ral24ohsLXAh</t>
  </si>
  <si>
    <t>http://www.bahamas.gov.bs/wps/portal/public/gov/government/news/government%20secures%20idb%20loans%20for%20e-services%20and%20for%20stabilization%20in%20the%20event%20of%20natural%20disaster/!ut/p/b1/vZfJkqM4FEW_JT_AZTFKLMVozGQxGdgQ4HlgMMZg-PqmOqqiK7urMzeVRiuIK07ovquHmCfzaJ6UWXc6ZO2pKrPr9_uETxmgWRizyEIqj4EeMCrDGZjRCDUJ4kkA_ufC4P18jQP8NH9l4hVc0A7FzdfzaBHzT7myellx0ydpz6oh4vX-niTZ1Ypvp4Y1MFuHRtqdCn-_3zqrtlv6FziUdUpHbZhHIvvwTvky3FDX5U0bYnI4COoiVvirVF2kKrTDZqXUJ4O-ks0DSYc9sPRMr0xZEbUsBHfpjp_JbJ3UPYfEzej2ynpQkOR0LMMeDGmWgP6gbVVzv6Y7c3_2aj4IxyKM6bSr4AxQfF778mbFlESu7uos21BsRvIbYw8wox8MiiKI98y2ye9vP_z6wJCP_DLoT-ZPgk_qtZ4nnyE-FrDgh-CDmtuLqtjN40kGf3mPHwKgUwC7HkUAsqm5P48Am3rnodbHy-ieR9dpg6Pl-coIAsry5YjYvjbYtmv7ymWYnhn3oKf8RultcDS8bb7ahm4gYuwcbWn9b6BD-8IElCjeCDjgAfargRrnoMkp6K8wRwPNoV4NZF5qqbZywJev8F1oWPLna7icJ6e8-NZvim_gGxJ4ioOIFRAPWBbBeXgOWPh3czKBcUIbbxRoXuiloCYVKS7H5UJaa8DuIl2PH1f_JjSpt-NbX7Zum0bXpLaNQjlTNsZB7fo7kQpfXB1qtRydZ4kvnpEPRpUOVnbDfQ9WAO0BLotM9572hjbD6-LomTxH4TuM2qNLmbz73ImGkk_dbYcCYTujsirzGqsczFAtIFlHfX5_8tlTDiLGyyX0GG8eX_It3BqQFyIIsSKsgyp4-9hozfhNdgntKz1tKf1InUPbl1fEDi6DvTUoT9YHYIa658e9FYDBGvXRa82fRk_V8fKPd6ekcl8NfL9ZAIYvBv4uu18L5F8N_CpLiQiIZwoMBpjjgL6gfQi1gAEc8-oVvjql_KtryP_5lL7rsIwgQERxiEUUoikKzcNlXAjyBfeqkuzdeAcf5Y726rMS3_GpxcBLg3JraLMu9ptyL6a0o41Wd8DS6bwoZvRy4MlIcsJB3JUHdSllu12-yAa5NrXOdBbcYKUJ9sPW5nIkw7gU-cLf1s0qi7LSEmbSU-oUSSxBypC3T7oigv8NOHR1y48HeyQA-OHSunTTd0c1_enzYytgBE3Q22fXtIOrY10AbQs_zZGOCartT84sGvPVwH93Rf7VQO6rgJpjEem7pb743VJmscC8yTgK9Wrgn6_hux3FsRTHCRQt8DSkITWdWboAPfM76eXVw1ArgRHaod09Z4S5mvppq-t3KZKD2oBdAx8VSStKvyheKAalY0Ku5Xbk0NQrCzUcc9u2cQIaENxrO6Gk9VV0GQSk4rreuMaqHXbcjntKt6aepU51RBv8sMXTGl-Mkuzai1gDo4ppwx8prarYKQEMtHQtkpXQldW8JeLuvO8wkpf-1UiuZ-6-3PNGL5kOzrEL0kV-kyoHbaXhec8cG6V2Gy3psNHS9fO2vjLTHwkTLY4P2lSzTo4A3BhDVo-zOCIcc-VTnNRHpyBv87oIOmM6PC16Cv0zmKL7zUC_Snr89hc00XTj/dl4/d5/L2dBISEvZ0FBIS9nQSEh/</t>
  </si>
  <si>
    <t>https://www.rti-rating.org/wp-content/uploads/2018/09/Bahamas.RTI_.2017.pdf</t>
  </si>
  <si>
    <t>Data Protection (Privacy of Personal Information) Act 2003 (in English)</t>
  </si>
  <si>
    <t>http://laws.bahamas.gov.bs/cms/images/LEGISLATION/PRINCIPAL/2003/2003-0003/DataProtectionPrivacyofPersonalInformationAct_1.pdf</t>
  </si>
  <si>
    <t>Data Protection Commissioner</t>
  </si>
  <si>
    <t>https://www.bahamas.gov.bs/wps/portal/public/Annual%20Reports/!ut/p/b1/vZXbkqJIEIafpR_Asao4XyIg5-KMwo2BLdKgHAQR5OmH3p2LdmanOzZiRuqCIPgrvsw_s7KW8XK7jKvklmfJNa-r5Pz-HdM7QrZMRyBZk6VJDqjQx6oo2YTsolkQvQuAbPL8LJApQAM1sA3eZhRkkeDf_b_5DanlZrlVojsndOqwluLj6IVFrytyqd7P4ETnvbExKOvgqbuovGKlwoRDEwtZ5EdsVqe6N8Y87jFDx1Raq6ugjPpQ3-DjmSiksVnvwnjPJfVlxykrOgKwRtpltekaMJKruEIdofCy5Xj55aaJnPYGh4ut4CunyXtyVd-MVVvJsAD9DoivxoWunJeXH_mC3zz8l_l-7tcseNhvIf_dbwHSekABA_3i96-C_1evn_eDr_Zryzjfl9-G1_Ib-AYJyEAEGZJhGI6iID2XM_7UAR19IXjvmH8En1n8uUlfCtAymgXMhxj8EMwCwLsedACL4dJfbgG584p7o06nyS3AMJliOmEpQ9AIgHmaPOxLo3fVsFkIA5AAwJOrmq2men6sdpxoH0I3WPGiSCbQ-Rn4GJEHyL8NlCmLnV1mfJunEJAt-Gwg8VRLZdsCfz3Dh6YhnT9fw4ezxnI0pBiW5FgakCTLLMMiohlxnpuiFO6a6KokHdfZa2cj8YPZOFcd0Cs5aYba3PusHa5jSdayvkvRQV2M46m7SU3MO5ZJntsYNsfIShRV1GjeOTrHQA-Vu8jHajruxaybQ0c8PohvG8hCRkTunFwSTy1oDjfa1abD0a7OnE_F2Ku3eXvJOp1LqKPWwdE702Z46eK7yDIM4V6FCmh9opO6VatpyinJYOn5ZdvxZ31Rb88le6TPY9Uak2kVO-Ky8iW3Rc7LEit1mX5-jAz0a5MxrmkCFmIGm9APdexv30swdAcBzq-RV3Tfj6B_Olu4iO6YU8zDeq7Aen3K3GEe958DVfRsIHw2kHkykCefDaSfDXx2lzp_vksfJhPNMSyEiASQQQzBoGVovGajWPOZKIluN72BJgacsK-j1drxhMzbZ0a6lfXjjj0rxWtdBrKT19dkL0xdU676-hUMMEiqmJ_q3G2ILCspm9SMtwWtqkluW-POZesC709v8D7KJtekmeyCrRV-YYTyXyN6NH1z9KZoAn4AvaANsb828CGFneEMsA1Nz9d0fHozr8Go46vxY0QLiOhi9BWQejaQeTKQQ38dqCNiBhqEgVkBohX9bOCfr-HjvU6zEACaZeF8eCiCe7_XASeS6iCp-13e9fi1SBkpGnq5Bn7XZAL23aYFgNJtitEB1fv9TqEOpJIwg62WkrLSXE8_TW3ekUxthrFSrwVOhE4L5qBQnk0trtfluOmGYuNYR4MM11x6F3y8N6x9tbhmKrWYrvK1oTQqqOIJsGvlfriRyjQ1h-wuFk21SEMH0ZybgCEIz24_CsFFblO5Gnf1NttGi_OGMwsrtpdNGdx0XTcoTXKVafthpfKtfFws_LAG_uU7mTH65A!!/dl4/d5/L2dBISEvZ0FBIS9nQSEh/</t>
  </si>
  <si>
    <t>http://unpan1.un.org/intradoc/groups/public/documents/caricad/unpan008407.pdf</t>
  </si>
  <si>
    <t xml:space="preserve">  BHS  </t>
  </si>
  <si>
    <t>GCloud</t>
  </si>
  <si>
    <t>https://www.cloudcarib.com/</t>
  </si>
  <si>
    <t>Cloud Carib Limited</t>
  </si>
  <si>
    <t>Policies are being developed. However as it relates to the GCloud Cloud Carib as Compliance requires established thresholds, benchmarks, and standards Cloud Carib defaults to the Cloud Carib Service Management Framework (SMF) when and where no standards are provided.</t>
  </si>
  <si>
    <t>Approval is required from Government of The Bahamas Services Authority and Contract Authority before sharing.</t>
  </si>
  <si>
    <t>Government Interoperability Framework (in progress/planned)</t>
  </si>
  <si>
    <t>Treasury Department, Ministry of Finance</t>
  </si>
  <si>
    <t>https://www.bahamas.gov.bs/</t>
  </si>
  <si>
    <t>Treasury Financial Management System (TFMS)</t>
  </si>
  <si>
    <t>https://www.bahamas.gov.bs/wps/portal/public/About%20Us/Treasury/!ut/p/b1/vZLJcptAGISfxQ8gM6yCIzuInWERXFQIDBYIJBBie_rgJOVKXImdQ-yZ01R1T9ff34_EyB6Jm2Q4FUl_ujTJ-eUdUwdctgyHJ2iDpggGqKhnqoJo4zKDrYJoFYC_HBb88APZYNnVL5MWDVR_69ksiQGZB0iI7JVoZvibOkpinE8wKO_aWfaM6BRwi-9GGVblS9pzcnLmnSBXeuF6MDK7LMZR5vgwvYh2KOPuId1MKDtKxo6OnWsU4E9MT7gZ0eXUoGB9WQ_x4O2eF8Jpu81ZkU3Pv1QJqG0QmaX95DS0T9WwrwK3vSdp2iSmZvm1JIoXXCg2qbnwune4KeFt61vjw8PPud8Z7J96e_UDCsVe_DoX7BgUQOwjf4jEv1f7hx--C95D8xEcU7nUT8gOiU_H-nFM60fwSG4BQdAYRTLYlqAZAgnKNZO_GKNoz8F-iKOM3jAwlSBl2bAYAihWYKq4bDLzDhfc42CnQI-LuMvtvUE4rHiW1LbXXYmaceeogmMh6kAJ2Ca0WShJQqfAFaA2VXE7c92Qt3m-kI5wLTO-Xahm7Aqf3Mx9ew9hw8x633QNKu6iaNIrgcAJqyI5jpJySyJ4Q69w2Xe7jHNlUTmqepG3h2zCLGYJeWZJ-Fi_-_tdQjg2uyKO1nq2v9Sjs-TKwCJ1XJNQzCcRD9kD4gDL-aou1eKWC0Sh4NrQrzFUD4xb6UHTP5uQMU1PnBdUD8eb-GwY1aSbXjQZmWdngetzrMBoF3z3NtDCvBfoPEppPgkgAT478M0CaOhXB-JfWqksgE8PfLM0NvbfA6-1P2g65SojXg-vt3j4BsNXmQY!/dl4/d5/L2dBISEvZ0FBIS9nQSEh/</t>
  </si>
  <si>
    <t>INFOR Financials</t>
  </si>
  <si>
    <t>Integrated Tax Administration Information System</t>
  </si>
  <si>
    <t>Unavailable</t>
  </si>
  <si>
    <t>https://www.besw.gov.bs/TFBSEW/cusLogin/login.cl</t>
  </si>
  <si>
    <t>Trade Facilitation Platform</t>
  </si>
  <si>
    <t>https://tfb.besw.gov.bs/TFB/cusLogin/login.cl</t>
  </si>
  <si>
    <t>https://www.bahamas.gov.bs/wps/portal/public/About%20Us/Units%20within%20The%20Ministry%20of%20Public%20Service/!ut/p/b1/vZTLjqJAFIafZR7ApihuuuSm3NWiEKiNARqVOzQKyNOPPelkVm3PYmLVqpLv5E99J_kpQgUUqaMhO0fXrKmj8vNN-ONeAnvXWjHiRrAEoGMB86auAF5nHkD4AMA3RwR_5hmwsUWRXdpL3lgBnTa3prUymQ3NUj4VnEJBUhp9VFV0bEmSumGPJtmeANohpNTi5ClkvHwQ9aM9H7U-3vUKHtSyMjqnO6Ahy_bvB_dAJ_NygfWRZB3WGizJzV61dks6YU3IWQsQ5kIuD5GqdBl9VaLrGKVp7687P7hlqLBmQRc5g1VkZYGjfAz9ludtKcdcP0OzNic7hdsIGeWWhlGMh6JQfNJqKPEbV-QhbOy4L09L8aYe3ED89evLy5OP_5PX74At99O8T5Gn6nnuC3i2uqchW-EngKMcralSKnxgwreYy1CYCgB7dPN7q8_FjHIwwqs6mY6SzHTsjXZuYccrJim2XJBNoBiBPRPDKegtVhzDXQX2-xp5UoqYrhkf8p8HQvjqQPrVgcKLA_VXK9X_v1KDIllcvY1J9QbeOI5jeAbyHOBYegV56lCGgiP3j5bS0ckgSSKkcY_37sqXkNdZtA47UjSn4gJxfIVT3wXFYWffx5kZOW_pSOqp79fre1WKlyu-2txok0FCGbdMJBDULjIy-j252rzbnzEdVZGcNcP9pOU3hklu9uY2mh-9a3mhKTP26sbOzlmGQpdLl2pea87C93x0E6aGUYWhJoxrrMtWBH4d46ymlXFzxAV8FN_9o7jUqcQZEm0EBWn1cp-Ckj8LhPE06O93gaZesgos2HVdaGDz2WRt5Q2mxSP1pATz3yv-BoTLuq0!/dl4/d5/L2dBISEvZ0FBIS9nQSEh/</t>
  </si>
  <si>
    <t>National Insurance Board Pension Plan</t>
  </si>
  <si>
    <t>https://www.nib-bahamas.com</t>
  </si>
  <si>
    <t>Insurance Administration system (V3)</t>
  </si>
  <si>
    <t>https://registrant.nib-bahamas.com</t>
  </si>
  <si>
    <t xml:space="preserve">Yes. We keep audit trails on each transaction indication the user performing the transaction the the timestamp of the transaction. Authentication to the application is against Active </t>
  </si>
  <si>
    <t>Electronic Procurement and Supply Registry</t>
  </si>
  <si>
    <t>https://suppliers.gov.bs</t>
  </si>
  <si>
    <t>We are currently undertaking steps to introduce a new e-procurement platform.</t>
  </si>
  <si>
    <t>Government entities and vendors are permitted to post supporting documents to the portal</t>
  </si>
  <si>
    <t>DMS</t>
  </si>
  <si>
    <t>https://mygateway.gov.bs/</t>
  </si>
  <si>
    <t>https://inlandrevenue.finance.gov.bs/</t>
  </si>
  <si>
    <t>https://www.digipay.guru/</t>
  </si>
  <si>
    <t>https://registrant.nib-bahamas.com/v3prod/app?service=page/MemberPages:MemberLogin</t>
  </si>
  <si>
    <t>https://jobseekers.bahamas.gov.bs/</t>
  </si>
  <si>
    <t>Digital Transformation Unit</t>
  </si>
  <si>
    <t>https://www.bahamas.gov.bs/dtad</t>
  </si>
  <si>
    <t>1, 2, 4, 5, 8</t>
  </si>
  <si>
    <t>The key stakeholders are the Government of The Bahamas (comprised of a Steering Committee), and the Inter-American Development Bank</t>
  </si>
  <si>
    <t>https://mygateway.gov.bs/about-mygateway/</t>
  </si>
  <si>
    <t>The Digital Transformation Unit, Ministry of Economic Affairs</t>
  </si>
  <si>
    <t xml:space="preserve">Data Protection CH.324A </t>
  </si>
  <si>
    <t>The Office of the Data Protection Commissioner</t>
  </si>
  <si>
    <t>Current year work in progress; past years submitted internally</t>
  </si>
  <si>
    <t>http://laws.bahamas.gov.bs/cms/images/LEGISLATION/PRINCIPAL/2003/2003-0004/ElectronicCommunicationsandTransactionsAct_1.pdf</t>
  </si>
  <si>
    <t xml:space="preserve">The Small Business Development Center (SBDC) participates in Tech startups initiatives. GovTech Startups will be addressed in the National ICT Strategy and private sector investments. </t>
  </si>
  <si>
    <t>https://www.accessaccelerator.org/</t>
  </si>
  <si>
    <t>Lynn L. Williams &amp; Tammy Smith</t>
  </si>
  <si>
    <t>Department of Transformation and Digitization &amp; Digital Transformation Unit</t>
  </si>
  <si>
    <t>IT Manager &amp; Monitoring and Evaluation Specialist (tammysmith@bahamas.gov.bs)</t>
  </si>
  <si>
    <t>BHS</t>
  </si>
  <si>
    <t>https://www.dict.gov.bs/dict-policies-procedures#:~:text=This%20Acceptable%20Use%20Policy%20(AUP,and%20outside%20the%20government's%20domains.</t>
  </si>
  <si>
    <t>Government Interoperability Framework</t>
  </si>
  <si>
    <t>https://www.mof.gov.bs/</t>
  </si>
  <si>
    <t>https://www.mof.gov.bs/about-the-treasury-department</t>
  </si>
  <si>
    <t>Infor Financials</t>
  </si>
  <si>
    <t>https://www.bahamas.gov.bs/agencies/treasury-department</t>
  </si>
  <si>
    <t>https://cdn.bahamas.gov.bs/tenant/tenanttgotb/documents/All%20Documents/Chap9Finance-20240202175834.pdf</t>
  </si>
  <si>
    <t>https://tfms.bahamas.gov.bs/</t>
  </si>
  <si>
    <t>Cloud Bahamas (based on Oracle Fusion HCM)</t>
  </si>
  <si>
    <t>https://getcloudbahamas.com/about/</t>
  </si>
  <si>
    <t>https://mofvendors.gov.bs/</t>
  </si>
  <si>
    <t>LDSW - DMS</t>
  </si>
  <si>
    <t xml:space="preserve">National AI policy </t>
  </si>
  <si>
    <t>https://www.tribune242.com/news/2025/sep/18/ag-says-govt-to-develop-comprehensive-ai-policy/?news</t>
  </si>
  <si>
    <t>https://jobseekers.bahamas.gov.bs/?utm_source=chatgpt.com</t>
  </si>
  <si>
    <t>https://mygateway.gov.bs/contact-us/</t>
  </si>
  <si>
    <t>https://www.dict.gov.bs/</t>
  </si>
  <si>
    <t>1, 2, 4</t>
  </si>
  <si>
    <t>https://moea.gov.bs/agencies-and-divisions/#DTU</t>
  </si>
  <si>
    <t>https://laws.bahamas.gov.bs/cms/images/LEGISLATION/PRINCIPAL/2003/2003-0003/2003-0003_1.pdf</t>
  </si>
  <si>
    <t>https://www.dataprotection.gov.bs/</t>
  </si>
  <si>
    <t>https://www.bahamas.gov.bs/news-press-release/the-bahamas-government-seeking-to-advance-strategies-to-take-advantage-of-the-benefits-of-ai</t>
  </si>
  <si>
    <t>https://laws.bahamas.gov.bs/cms/images/LEGISLATION/PRINCIPAL/2003/2003-0004/2003-0004_1.pdf</t>
  </si>
  <si>
    <t>Digilearn Bahamas</t>
  </si>
  <si>
    <t>https://digilearnbahamas.gov.bs</t>
  </si>
  <si>
    <t>Digi Innovative Awards</t>
  </si>
  <si>
    <t>https://opm.gov.bs/gob-digi-innovative-projects-grants-programme-completion/#:~:text=The%20Government%20of%20The%20Bahamas,Bahamas%20Development%20Bank%20(BDB).</t>
  </si>
  <si>
    <t>https://mygateway.gov.bs/digi-innovative-projects-application-portal-is-open/</t>
  </si>
  <si>
    <t>https://www.bahamas.gov.bs/news-press-release/economic-affairs-ministry-awards-digi-innovators-creators-of-best-solutions-for-improved-government-efficiencies#:~:text=Michael%20Halkitis.,'</t>
  </si>
  <si>
    <t>The Digital Transformation Unit of the Ministry of Economic Affairs</t>
  </si>
  <si>
    <t>The Digital Assets and Registered Exchanges Act, 2024 </t>
  </si>
  <si>
    <t>https://www.scb.gov.bs/wp-content/uploads/2024/05/Digital-Assets-and-Registered-Exchanges-Bill-2024-May-2024.pdf</t>
  </si>
  <si>
    <t>https://mofvendors.gov.bs/wp-content/uploads/2023/06/Public-Procurement-Act-2023-1.pdf</t>
  </si>
  <si>
    <t>Compl docs submitted on 28-May-25, 05-Jun-25, &amp; 29-Jul-25</t>
  </si>
  <si>
    <t>Lynn Williams</t>
  </si>
  <si>
    <t>Department of Information and Communications Technology</t>
  </si>
  <si>
    <t>Asst. Director</t>
  </si>
  <si>
    <t xml:space="preserve"> BHR </t>
  </si>
  <si>
    <t>Bahrain</t>
  </si>
  <si>
    <t>Cloud-First</t>
  </si>
  <si>
    <t>http://www.nea.gov.bh/Cloud-First-Policy</t>
  </si>
  <si>
    <t>Ministry of Finance - Kingdom of Bahrain</t>
  </si>
  <si>
    <t>http://www.mof.gov.bh</t>
  </si>
  <si>
    <t>CFS - Central Financial System</t>
  </si>
  <si>
    <t>http://www.mof.gov.bh/categorylist.asp?ctype=res</t>
  </si>
  <si>
    <t>https://www.mof.gov.bh/topiclist.asp?ctype=organ&amp;id=31&amp;from=organ</t>
  </si>
  <si>
    <t>http://www.mof.gov.bh/arb/showdatafile.asp?rid=1257</t>
  </si>
  <si>
    <t>https://www.mofne.gov.bh/Tax.aspx</t>
  </si>
  <si>
    <t>http://www.customs.gov.bh</t>
  </si>
  <si>
    <t>TWM &gt; OFOQ - Trade World Manager</t>
  </si>
  <si>
    <t>http://www.bahraincustoms.gov.bh/page.php?SID=WTBkR2JscFVNRFJQUTFwMFVGUlpiV015TURsT2Vtczk%253D</t>
  </si>
  <si>
    <t>HRPS - Human Resource and Payroll Systems</t>
  </si>
  <si>
    <t xml:space="preserve">https://www.csb.gov.bh </t>
  </si>
  <si>
    <t>PIPS - Payroll Interface and Payments System </t>
  </si>
  <si>
    <t xml:space="preserve">http://www.mof.gov.bh/topiclist.asp?ctype=fmis&amp;id=847 </t>
  </si>
  <si>
    <t>Tender Board website</t>
  </si>
  <si>
    <t>http://www.tenderboard.gov.bh</t>
  </si>
  <si>
    <t>http://www.mof.gov.bh/Categorylist.asp?cType=aboutus</t>
  </si>
  <si>
    <t>https://www.channelmiddleeast.com/581814-bahrain-ministry-of-social-development-improves-it-management</t>
  </si>
  <si>
    <t>Strategy For Adopting Modern Technologies</t>
  </si>
  <si>
    <t>https://www.iga.gov.bh/en/category/emerging-technologies</t>
  </si>
  <si>
    <t>http://oservices.bahrain.bh</t>
  </si>
  <si>
    <t>http://www.bahrain.bh/wps/portal/!ut/p/a1/jZHLDoIwEEW_hQVbOhYl1V19gBIbjYpiNwYNVhKgBlB-34JxoRG0u2nOyZ0H4shHPA3ukQiKSKZBXNXcOkwXYHUwwe5i0qNAyZaNnXEXgFkK2CsAGh6FD39tk9p3hn3bBMd8-ZiNOrMudoExZZHhar6xRwAE_5nf4KuAv_yWBn_4O8RrpG2CVqCKeALNO3QRF7E81vfY0_RoEoF4Fp7DLMyMW6a-L0VxzQc66FCWpSGkFHFonGSiwzflIvMC-e8kuiae5_kQLZMdyammPQDWGuYs/dl5/d5/L2dJQSEvUUt3QS80SmlFL1o2X0hPMDYxMjgySk9TRjgwQThWTUdCOUYzMEcz/</t>
  </si>
  <si>
    <t>https://www.data.gov.bh/ar/</t>
  </si>
  <si>
    <t>Information &amp; eGovernment Authority</t>
  </si>
  <si>
    <t>http://www.iga.gov.bh/en/article/digital-transformation</t>
  </si>
  <si>
    <t>https://www.bahrain.bh/wps/portal/!ut/p/a1/pZLLbsIwEEV_JSyyDJ7E5EF3KaK0iEcFpSXeICcYJyixQ2Kg_H0NqFIrlUJV78Y6d3zvjBFBc0QE3WWcqkwKmh9r4i0ex-DZTuD0AzzDEI69zqTdBbsHrgairwBg3D0C_rP_2na8AG7TgzPs2E8trR8OAcLgfjJ4eegA9PA1_RsiiCRClSpFEeNyV8pK0XzBhAk5FctMcKOknNUmxDStaCZqY5nxTDOGplklCiaUsZbbSrDDsVmZZEsUuSwAF9u-5QbMtVoe9a14Bdhqe57vOtRLwI4_zV844dXwUybOAa6M8AT8NqMzcNlHpI36F53oDtM_Ju_fsNdsvdmQUG9HCsXeFZr_fz36WZ7L-PQxo1DEOOCIVGzFKlY1t5W-TpUq6zsTTNjv900uJc9ZM5GFCT9JUllrX99JVBazWRHgg9XvrkYji8RuvhuEjcYHtsAH6g!!/dl5/d5/L2dBISEvZ0FBIS9nQSEh/</t>
  </si>
  <si>
    <t>https://www.bahrain.bh/wps/portal/!ut/p/a1/rZFRT4MwFIX_yvbAI-mFMiiPSHBKZDOb6OjLUqBuOGgBu0X_veBi4oPITOzbbb5zc-45iKINooKdih1ThRSs7Gdqb2-WYBsmMUOCYwze0vZXbgDGHGYdkHwHAOOgB5x759E1bQKX6cGMfOPW6vRRBOCRq9Xdw7UPMMdj-idEEc2EqtUeJXwnT7VsFSu3rNVgLyuuQXMsssOkLMThVQOWyqOa9BxvRcWF-uGr31hnRY4SOwOecm7pnHGsW2zm6m7uEj0Fi9jMyCEn-dcFA88bTWDN2vMVIzl-Ar8FdQaGfSSdUWfQSbdh_cfLwwvKLV6ahnpdRVIo_qbQ5p86qqs4rgh-18PgebHQaeJNpx-dGtOb/dl5/d5/L2dBISEvZ0FBIS9nQSEh/</t>
  </si>
  <si>
    <t>Law No. 30 of 2018 with respect to Personal Data Protection (PDPL)</t>
  </si>
  <si>
    <t>https://www.legalaffairs.gov.bh/Media/LegalPDF/K3018.pdf</t>
  </si>
  <si>
    <t>Data Protection Agency under Ministry of Justice</t>
  </si>
  <si>
    <t>https://www.moj.gov.bh/en/home</t>
  </si>
  <si>
    <t>https://www.ekey.bh/bnaf-usermgmt/pages/?loc=en</t>
  </si>
  <si>
    <t>National eGovernment Strategy</t>
  </si>
  <si>
    <t>https://www.bahrain.bh/wps/wcm/connect/fc54be3a-a0d6-43ef-9cbe-7ab640c581d3/New+eGovernment+Strategy+2012-2016.pdf?MOD=AJPERES#:~:text=with%20this%20thought%20in%20mind,and%20more%20than%20200%20eServices.</t>
  </si>
  <si>
    <t>Qudurat training program</t>
  </si>
  <si>
    <t>https://www.bahrain.bh/wps/portal/!ut/p/a1/rVHLbsIwEPyVcOAYeWMTE44porRRgQpKS3xBxnGCIbETMKj8PaGoUi8pVOreVjuzmgdiaIGY5keVcauM5vllZ3T5NAHq4QBHAZkTCCe0P-0NwBuCXwPinwAgZHABdF-77z1MA7iPD3jU9547NX80AgiDh-nL22MfYEhu8T8QQ0xoW9o1imVmjqXZWZ4vpW7D2hSyDdVBia2TK73dt0FI4xRyv-dZfRG85ELZk7M6qDxROnPKndlIYS8_S6ESFPsUUyKCnos5x27HWyUuJ8JzMRVemq78lIvOt4eGCW9mMJP66uNGkl-A36K6App1xLXQbqOS-sPsj86jO-pVm6piYV2S0VZ-WrT4t5bKYj4vAnJyo0E6HrssDlutMw4-taM!/dl5/d5/L2dBISEvZ0FBIS9nQSEh/?1dmy&amp;current=true&amp;urile=wcm%3apath%3a%2Fegovportal_en%2Fhome%2Fquick%2Blinks%2Fceo%2Bmessage%2Fqudurat%2Btraining%2Bprogram</t>
  </si>
  <si>
    <t xml:space="preserve">  BHR  </t>
  </si>
  <si>
    <t>https://www.nea.gov.bh/Cloud-First-Policy</t>
  </si>
  <si>
    <t>https://www.nea.gov.bh/Documents/AWS%20Tagging%20Standards.pdf</t>
  </si>
  <si>
    <t>https://www.bahrain.bh/savings-on-public-spending</t>
  </si>
  <si>
    <t>National Enterprise Architecture Framework (NEAF)</t>
  </si>
  <si>
    <t>https://www.nea.gov.bh/About-NEAF</t>
  </si>
  <si>
    <t>Interoperability Standards</t>
  </si>
  <si>
    <t>National Gateway Infrastructure</t>
  </si>
  <si>
    <t>https://www.bahrain.bh/wps/portal/!ut/p/a0/hY5BDoIwFESv0g3rXyASXBJjNGxINEbshjT1BwrlF9pKPL7VC7iczHuTAQEtCJKb7mXQlqT5ZlF054YXaVZmdZnfcl41xeGyP_L0xHdwRYL6H9TCQ4_rKioQylLAd4AWe7st1gVpOqSED3bGhK8vrSZmNE0-4Qotm9F72ccmDMjQoArOklYsyuhoRgpM0pPpONq732m2ODtGzsMyne4fhs_qxw!!/</t>
  </si>
  <si>
    <t>Ministry of Finance &amp; National Economy- Kingdom of Bahrain</t>
  </si>
  <si>
    <t>https://www.mofne.gov.bh/</t>
  </si>
  <si>
    <t>Central Finance System - CFS</t>
  </si>
  <si>
    <t>https://www.mofne.gov.bh/Event.aspx?a=CI1228</t>
  </si>
  <si>
    <t>Oracle E-Business Suite</t>
  </si>
  <si>
    <t>We use the standard Oracle EBS security and audit trial functionality.</t>
  </si>
  <si>
    <t>https://www.nbr.gov.bh/</t>
  </si>
  <si>
    <t>SAP Tax and Revenue Management System</t>
  </si>
  <si>
    <t>https://www.nbr.gov.bh/releases/80</t>
  </si>
  <si>
    <t>https://www.customs.gov.bh</t>
  </si>
  <si>
    <t>Bahrain Horizon - Customs Single Window for Trade TWM &gt; OFOQ-Trade Work</t>
  </si>
  <si>
    <t>https://www.bahraincustoms.gov.bh/ar/customs-single-window-ofoq</t>
  </si>
  <si>
    <t>System uses a username and password for authenticating the user logging-in to the application. the system use SSL to secure the connection between client and server. For web service, we are using a combination of username/password as well as IP restriction. HTTPS is used for web services. All the network traffics are filtered using WAF and multiple layers of firewalls. Only authorized persons can access the servers. All the user activity's are logged for auditing purposes.</t>
  </si>
  <si>
    <t>Oracle E-Business Suite - HR Module</t>
  </si>
  <si>
    <t>https://www.csb.gov.bh</t>
  </si>
  <si>
    <t>https://www.csb.gov.bh/ar/member/login/</t>
  </si>
  <si>
    <t>Oracle E-Business Suite - Payroll Module</t>
  </si>
  <si>
    <t>Social Insurance Organization</t>
  </si>
  <si>
    <t>https://www.sio.gov.bh</t>
  </si>
  <si>
    <t>Oracle E-Business Suite / In house applictaion on IBM system</t>
  </si>
  <si>
    <t>https://www.sio.gov.bh/?ln=E</t>
  </si>
  <si>
    <t>Yes. The system has inbuilt security and audit trial functionality. The operations of the system are organized in such a way that there will always be a maker and checker.</t>
  </si>
  <si>
    <t>eTendering System</t>
  </si>
  <si>
    <t>https://etendering.tenderboard.gov.bh/Tenders/publicDash</t>
  </si>
  <si>
    <t>Ministry of Finance and National Economy</t>
  </si>
  <si>
    <t>https://www.mofne.gov.bh</t>
  </si>
  <si>
    <t>Telecommunications, ICT, and Digital Economy Sector Strategy (2022-2026)</t>
  </si>
  <si>
    <t>https://www.bna.bh/en/BahrainLaunchesTelecommunicationsICTandDigitalEconomySectorStrategy20222026.aspx?cms=q8FmFJgiscL2fwIzON1%2BDpUbWj%2BMx6hmZasZxdr9ZBA%3D</t>
  </si>
  <si>
    <t>https://www.bahrain.bh/new/en/tech_en.html#:~:text=Bahrain's%20Emerging%20Technologies%20Ecosystem,helping%20to%20spur%20economic%20growth.</t>
  </si>
  <si>
    <t>https://www.bahrain.bh/new/ar/eservices-explore_ar.html</t>
  </si>
  <si>
    <t>http://www.bahrain.bh/wps/portal/PortalStats_en</t>
  </si>
  <si>
    <t>https://services.bahrain.bh/wps/portal/!ut/p/a1/jZCxDoJAEES_xYKWXQ6Q0-5EI6AG0RDxGgMGEQOHQRQ_X6CyUHS7nbzJzixwCICL8JEmYZUWIszanQ8PlM5NhVDiuBuDoKcoiDhzCa71Btg3gE6JaS1aQNV0ZNrCm_iupaKL__nNObM0Y9nIGiVoTyfW1BitEO3hf378Muzn_W0sYAe8w_padEBfzA7oyeEAT7Ii6n66ZyJSaQK8jE9xGZfyvWzkc1Vdb2MJJazrWo5SkcjHIpfwk-Fc3CoI3jm45r4fPO2Lnj2WjA0GLylrFlk!/dl5/d5/L2dBISEvZ0FBIS9nQSEh/?msclkid=bcb719efd05011ec9817067ec4e2d61a</t>
  </si>
  <si>
    <t>http://www.ofoq.gov.bh/</t>
  </si>
  <si>
    <t>https://www.sio.gov.bh/?ln=Eh</t>
  </si>
  <si>
    <t>https://www.mlsd.gov.bh/home/subservices_sections/72</t>
  </si>
  <si>
    <t>https://www.data.gov.bh/</t>
  </si>
  <si>
    <t>https://www.bahrain.bh/new/en/eparticipation_en.html?</t>
  </si>
  <si>
    <t>https://www.instagram.com/igabahrain/</t>
  </si>
  <si>
    <t>http://www.bahrain.bh/tawasul</t>
  </si>
  <si>
    <t>https://bahrain.bh/A/listentothepublic</t>
  </si>
  <si>
    <t>https://bahrain.bh/A/pollresults</t>
  </si>
  <si>
    <t>https://www.iga.gov.bh/</t>
  </si>
  <si>
    <t>1, 2, 4, 6, 8, 9</t>
  </si>
  <si>
    <t>https://www.mtt.gov.bh/</t>
  </si>
  <si>
    <t>Supreme Council for ICT</t>
  </si>
  <si>
    <t>ICT Governance Council</t>
  </si>
  <si>
    <t>https://www.nea.gov.bh/News-Details?ID=13</t>
  </si>
  <si>
    <t>Personal Data Protection Authority</t>
  </si>
  <si>
    <t>http://www.pdp.gov.bh/</t>
  </si>
  <si>
    <t>https://bahrain.bh/wps/portal/!ut/p/a1/pZJRT8IwFIX_ynjY4-jdyrri2ySIEkADoqwvpIOyjYxudAXk31tAE01EMPbtNt-5PefeIoYmiEm-zRKus0Ly_FAzMr1_BOJ61OtSPMYQPpLWsNkGtwO-AaKvAGDcPgDBU_DS9AiF6_Tg9VvuQ8Po-32AkN4Oe893LYAOvqR_RQyxmdSlTlEkkmJbFkrzfCqkDTmX80wmVskTUdkQ81TxTFbWPEsyw1iGFkquhNTWstgoKfaHZuUsm6PIFxR87AaOT4XvNAgPnHgB2GkSEvgeJzNw40_zZ054MfxIyFOACyM8Ar_N6ASc9xEZo8FZJ6bD6I_Ju1fsNVuu1yw02ymkFm8aTf6_HvNskhfx8WNGoYwxTRBTYiGUUPWNMtep1mV1Y4MNu92u_tGzHqc2_CRJi8r4-k6icjUeryjeO932YjBwWOzn215Yq70DhWFCrQ!!/dl5/d5/L2dBISEvZ0FBIS9nQSEh/</t>
  </si>
  <si>
    <t>https://www.iga.gov.bh/en/article/iga-ce-highlights-bahrains-digital-transformation-achievements-at-world-government-summit-2022</t>
  </si>
  <si>
    <t>Law No. 30 of 2018</t>
  </si>
  <si>
    <t>https://www.legalaffairs.gov.bh</t>
  </si>
  <si>
    <t>https://services.bahrain.bh/wps/portal/tawasul/!ut/p/a1/hc_NCoJQEAXgZ2nh1pmmtFu7wdASQ6Mgu5vQMDXsGmbZ42fRoqCf2Z3hOzADEkKQKrrkaVTnpYqKe5bmRgjH6pIgF2eeQA4CwcPA6iENWrBuAX4Zxn_9RaJgBfKd-csxI7Prk-0ZhD49geXwpD_wEP2x2UV2TCLDnhNOzSf4cYcLMi3K-PHTmlXcEynIKtklVVLp56pdZ3V9PI001LBpGj3OVapvy4OGnwpZeaohfHVwPITX6d4oLh53bo70svU!/dl5/d5/L2dBISEvZ0FBIS9nQSEh/#loaded</t>
  </si>
  <si>
    <t>http://www.pdp.gov.bh/en/index.html</t>
  </si>
  <si>
    <t>https://www.ekey.bh</t>
  </si>
  <si>
    <t>https://www.iga.gov.bh/en/article/more-than-190-000-new-ekey-users-registered-since-start-of-the-pandemic</t>
  </si>
  <si>
    <t>https://www.tamkeen.bh/programs/</t>
  </si>
  <si>
    <t>https://bahrain.bh/new/en/digitalliteracy-training_en.html?msclkid=7821b915d11711ecbeadafd426ca3793</t>
  </si>
  <si>
    <t>Cloud-First Policy, e-Participation Policy</t>
  </si>
  <si>
    <t>https://www.iga.gov.bh/Media/Pdf-Section/National%20Digital%20Policies/eParticipation%20Policy%20V1.0.pdf</t>
  </si>
  <si>
    <t>https://www.newsofbahrain.com/bahrain/75030.html</t>
  </si>
  <si>
    <t>Business Friendly Regulatory Framework</t>
  </si>
  <si>
    <t>https://www.bahrainedb.com/business-opportunities/information-communication-technology</t>
  </si>
  <si>
    <t>https://www.moic.gov.bh/ar/eServices/Documents/Benefits%20associated%20with%20SMEs%20Classification%20Certificate.pdf</t>
  </si>
  <si>
    <t>https://www.bahrain.bh/</t>
  </si>
  <si>
    <t>https://www.bahrainedb.com/</t>
  </si>
  <si>
    <t>https://www.tra.org.bh/</t>
  </si>
  <si>
    <t>https://www.ncsc.gov.bh/</t>
  </si>
  <si>
    <t>2 documents shared</t>
  </si>
  <si>
    <t>Ahmed Aseeri</t>
  </si>
  <si>
    <t>Director, Strategic Planning &amp; Projects</t>
  </si>
  <si>
    <t>BHR</t>
  </si>
  <si>
    <t>AWS-Microsoft Azure-Oracle</t>
  </si>
  <si>
    <t>https://www.iga.gov.bh/en/category/g2g-services</t>
  </si>
  <si>
    <t xml:space="preserve">Information and eGovernment Authority </t>
  </si>
  <si>
    <t>https://www.nea.gov.bh/Documents/CloudFirstPolicy.pdf</t>
  </si>
  <si>
    <t>https://www.iga.gov.bh/Media/Pdf-Section/Whitepapers%202023/IDC-Bahrain-Cloud-Strategy-Impact-on-Economy.pdf</t>
  </si>
  <si>
    <t>https://nea.gov.bh</t>
  </si>
  <si>
    <t xml:space="preserve">https://nea.gov.bh/EA-Maturity-Model </t>
  </si>
  <si>
    <t>Bahrain Government Interoperability Framework</t>
  </si>
  <si>
    <t>Financial Systems Development Directorate, Ministry of Finance &amp; National Economy</t>
  </si>
  <si>
    <t xml:space="preserve">Central Financial System (CFS) </t>
  </si>
  <si>
    <t>https://www.mofne.gov.bh/en/central-financial-system</t>
  </si>
  <si>
    <t>Oracle E-Business Suite Version 12.2.13</t>
  </si>
  <si>
    <t>Bahrain Intergated Taxation System</t>
  </si>
  <si>
    <t>https://eservices.nbr.gov.bh/sap/bc/ui5_ui5/sap/z_mcf_fmca/index.html#/Logonhttps://eservices.nbr.gov.bh/sap/bc/ui5_ui5/sap/z_mcf_fmca/index.html#/Logon</t>
  </si>
  <si>
    <t>https://www.nbr.gov.bh/statistics</t>
  </si>
  <si>
    <t>https://customs.gov.bh/</t>
  </si>
  <si>
    <t>OFOQ 2</t>
  </si>
  <si>
    <t>https://sew.ofoq2.gov.bh/</t>
  </si>
  <si>
    <t>Human Resources Management Information System (HoRISon)</t>
  </si>
  <si>
    <t>https://www.csb.gov.bh/Login</t>
  </si>
  <si>
    <t>Taminat System</t>
  </si>
  <si>
    <t>https://www.sio.gov.bh/en/for-individual</t>
  </si>
  <si>
    <t>https://www.data.gov.bh/explore/?disjunctive.theme&amp;sort=modified&amp;refine.publisher=Social+Insurance+Organization</t>
  </si>
  <si>
    <t>Bahrain Tender Board eTendering System</t>
  </si>
  <si>
    <t>https://etendering.tenderboard.gov.bh/</t>
  </si>
  <si>
    <t xml:space="preserve">Bahrain Tender Board encourages SME participation in government tenders, with 10% financial preference for the participating SME. * Allocation of 20% of published Tenders specifically for SMEs.  * Central Government Procurement Plan. * Approved pre-qualified vendors list. * RFP Standard Document's * Agreements with Banks to provide special offers in issuing inital bonds for SMEs </t>
  </si>
  <si>
    <t>Oracle Treasury Module</t>
  </si>
  <si>
    <t>National Digital Economy Strategy</t>
  </si>
  <si>
    <t>https://www.bahrain.bh/digitaleconomy</t>
  </si>
  <si>
    <t>https://www.iga.gov.bh</t>
  </si>
  <si>
    <t>https://www.bahrain.bh/wps/portal/en/BNP/ExploreBahrain/EmergingTechnologies</t>
  </si>
  <si>
    <t>https://services.bahrain.bh/wps/portal/en/BSP/HomeeServicesPortal/</t>
  </si>
  <si>
    <t>https://www.bahrain.bh/wps/portal/en/BNP/HomeNationalPortal/ContentDetailsPage?current=true&amp;urile=wcm:path:BNP_en/About+Us/eGovernment+Channels+Statistics/eGovernment+Channels+Statistics</t>
  </si>
  <si>
    <t>https://www.bahrain.bh/wps/portal/en/BNP/BahrainPay/!ut/p/z1/rVbLdpswEP0VusiSwwgJJC3xi9iJS4sfSdjkCBAJjQEHE6ft11fktGkMNiQ91cqS53ln5g5GYFwbQS726Z2o0iIXG3W_CexbNLXgnA0BvoyICV_X3LcHcwRzFxtXLwJgzodoSswZzOcADhv4l8uJkmfYCNTf5x7YyGTmjOEVBsezhz4fA_JG0KPvvlP_VcBbTJjSX8_dAZ_gP_qv8fPVagI2cyeE2MynFm3qA8bj2gH9QtfctBl0-XfBavnH41rgcvB1tVyDt3qn_kn8zEN9b2w5L-mN3BEBsM2m_7aDd-XfIVDrw8FxYOCbA6yqMyRNfbRcgWqQqeN7kxECgg79n-yfE8eB9-kfj586Nj3Ub4R3AUf9HyQYdJtfG4ERbKM0Nm7MWEiS8ESXFuM6sVGsh5SGOoQWJ5xZiApaS0d5ta3ujZsw397K_Ax-FE-ltkkTqaW5For7UqTqVWayvJN5lMrdGZRyIyoZa1WxTSN1r0qRJGmkiUh5lnm166nDRQNHbs8d1T0cpvali1TKLRyX3FYCpkPMhYvB-2gd2gJBd5mb_lsBdviH1znqEAi607uqK9MziZ0CdYp9Sfa4-GOhi406-7ket86BbVtoD_yNQpKeZDREjMWblscxZtQCHZEo1IkAojNTtTyjhGJTxDyyhDFrcFiLItWSSb89PgaOmo0ir-T3yriWd8V-W5SV2LzMyH2RyTN4fEqjBzUq-cOufnrW4kJL__5qht4gQ1WhN6FjWyFuiUhHcaKm1aRYF9xkuiQ2D4ExGZtWy6C_VtvFcaf0YqS6cog-bHDWtw_-DYuiZoNUbLRM7nbiTh576kbHWx4UFgGnnMVM55xEOuFxqIcWEjqKkIVCalOOkx50CP6wwVnftu9BR5RH0RFh8VRptZws80zRpWLXvxdtJ8t9Gsmd9rStxMMrUKe4bKrIbp_KZ2OVF2WmvpEWH1wB5_A70Q62PJbof90XC5kb22z15mQM_0jV0R_8sT9OPn_Wg9Da7n8uk-xKFyEDbG322TBk84o5n34Bt5qOrQ!!/dz/d5/L3dJdyEvSUVqQUFBVEFBTEEhLzRObEUvWjZfMUk1MEg4QzAwUENQNjA2NTFGSVFSNTFSNTM!/</t>
  </si>
  <si>
    <t>https://www.bahrain.bh/wps/portal/en/BNP/HomeNationalPortal/ContentDetailsPage?current=true&amp;urile=wcm:path:BNP_en/About%20Us/eGovernment%20Channels%20Statistics/eGovernment%20Channels%20Statistics</t>
  </si>
  <si>
    <t>https://www.csb.gov.bh/En/Services/JobPost/</t>
  </si>
  <si>
    <t>https://www.csb.gov.bh/En/dataStatistics/Statistics/</t>
  </si>
  <si>
    <t>https://www.bahrain.bh/wps/portal/en/BNP/HomeNationalPortal/ContentDetailsPage?current=true&amp;urile=wcm:path:BNP_en/About%20the%20Kingdom/Once-only%20Principle%20Data/Related%20Topics/The%20National%20Authentication%20Framework%20Project%20(eKey%20system)</t>
  </si>
  <si>
    <t>https://www.bahrain.bh</t>
  </si>
  <si>
    <t>https://www.bahrain.bh/wps/portal/ar/BNP/GSX-UI-AllEntities</t>
  </si>
  <si>
    <t>https://www.bahrain.bh/sharekna</t>
  </si>
  <si>
    <t>https://services.bahrain.bh/wps/portal/sharekna/en/Home/IdeaGenerationAndCoCreation/ETContentDetailsPage06/!ut/p/z1/tZJBT4NAEIX_Ch56JDOFFbm2sbaWGKIEW_bSLDDQtbJQulb9927baDRR0IN72knem7z5ZoDDErgSe1kKLWslHk2dcG8V3gbX03mAw1l4hejNRpdBFDHEmMHiKMAvb4TjO2fsIk5DB3iHf3L-rf9zp9_5OwS8O_89cOBNJnNIyPFzxrCwU1GgzRjlduq5zPaGDrnoepnvi4M6U7rRa0h2a9HSRokVqQGSKkVJFSlt6bqR2W6Au6f04y9zElZJitojWUuo3MpqO2vpVL_rCrlpRc9QJjXvZrY4xOxZS1-PxGS4-DmDIb-X9AyxqtvKHEr0R44zhHnfbszxyYftlo8M81ppetGw_D_oESloqjiOK999tTfFzcRlPGVnb_3qpQo!/dz/d5/L3dHQSEvd0pNQUtBISEvZ0EhIQ!!/</t>
  </si>
  <si>
    <t>https://www.bahrain.bh/wps/portal/en/BNP/ParticipateWithUs/PopularHashtagsInBahrain/!ut/p/z1/jZDNDoIwEISfxQNXdguK1RtIDJoo-INgL6aYCk0UTKk8vySeNKjsbTff7GQGGKTASt7InGtZlfza7kfmnMhihAGdIQbryEcnDOjYGnt2OCOQvANkHyNuDgt3G859gkMCrI8ev4yL_fQ_APb7fQLs3SLyh1abYLJ1vBVpmdEn0BHxn8kSWH6tslefbpnZNAemxEUoocyHas-F1vd6aqCBtVCNPIvazHihuCzNrDCwS1dUtYa0A4cdV3C_xXGKMrolVFN3MHgCNcE2uA!!/dz/d5/L0lHSkpZQSEhL3dMTUFOa0FFa0EhIS80TlZFL2Vu/</t>
  </si>
  <si>
    <t>https://services.bahrain.bh/wps/portal/sharekna/en/Home/Home/!ut/p/z1/hY5NC4JAEIZ_SwevzqRl1m0NMj9gqaBsL7HK6hq2ymr-_hY6CUZze-d9nmGAQQZM8bGu-FC3ijcm35n3oKckCuMEl1vqb9A7RoTurwd00hXc_gHM1PhjCBqfzSAEg7MTuIghdWaByY0YWNW0-fddonLXr4BpUQottP3WZi2Hoet3FlpYFHbOpea1snNp4Zwh236AbALCRSjoXhk-182YlmTxAfLnvKQ!/dz/d5/L3dHQSEvUUt3TS9nQSEh/</t>
  </si>
  <si>
    <t>https://www.bahrain.bh/wps/portal/en/!ut/p/z0/fY6xDoIwFAB_pUvn90BFV2KM6MTAAF1IgYoVaIG-Gv17624cL7lcDgSUIIx86l6StkaOgSuR1NFlh9nhiJglRYxJet5v8vwUbYsYriD-C6GgH8siUhCtNaReBGVj5loZjrKxnhjdFRu06Ts7cZyUdH4NxFrvyE5qZS7MuJtsv0scVzVKUh0jO-vWcfypMUe-e8M8iOoD1-yprQ!!/</t>
  </si>
  <si>
    <t>https://bahrain.bh</t>
  </si>
  <si>
    <t>http://www.bahrain.bh/committees</t>
  </si>
  <si>
    <t>https://www.nea.gov.bh/ICT-eGovernance-Committee</t>
  </si>
  <si>
    <t>Information and eGovernment Authority</t>
  </si>
  <si>
    <t>https://www.data.gov.bh/pages/open-data-policy/</t>
  </si>
  <si>
    <t>https://www.iga.gov.bh/Media/Agencies/National%20Digital%20Economy%20Strategy.pdf</t>
  </si>
  <si>
    <t>https://www.bahrain.bh/wps/portal/en/BNP/HomeNationalPortal/ContentDetailsPage/!ut/p/z0/lY9BT8JAEIX_ynroeZciBY4iidUEQQ8G90Km7bgd2M6W7VLl37uCMUa9eJvJvPfme1LLtdQMPRkI5Bhs3J91thncjlQ-uVZqNb9M1cPT9DGbLQZqcTOUd1J_F-T3q7nKlvlknI5nw-U0_Uig7X6vr6QuHQd8C3JdcLtBThQU7hBEqFHsiE3lmkQVUHsgFhUZCmCFcT16bpCD2LqDZzwmyqOFgJUIrqWyizGWzFnySqEW_AkvgCthXRmnCnu0rj1puuCj2xB2P-F_t_sn_AsxcImnx18UGJ2u-QP7fKBS-DjFlkfRWmDZ7nQxsubiHYdGB7E!/</t>
  </si>
  <si>
    <t>https://www.ncc.gov.bh/Media/Pdf/20220602104105856_otmqx233_rj4.pdf</t>
  </si>
  <si>
    <t>https://www.egovforum.bh/</t>
  </si>
  <si>
    <t>https://www.iga.gov.bh/en/article/the-information-and-egovernment-authority-iga-announces-the-successful-completion-of-training-over-800-government-employees-on-cloud-computing-services</t>
  </si>
  <si>
    <t>https://www.pdp.gov.bh/en/regulations.html</t>
  </si>
  <si>
    <t>Personal Data Protection Law (PDPL) Law No. 30 of 2018</t>
  </si>
  <si>
    <t>https://www.pdp.gov.bh/en/assets/pdf/regulations.pdf</t>
  </si>
  <si>
    <t>https://www.pdp.gov.bh/en/index.html</t>
  </si>
  <si>
    <t>https://www.bahrain.bh/GreenIT</t>
  </si>
  <si>
    <t>https://nea.gov.bh/Documents/GeneralAIPolicy.pdf</t>
  </si>
  <si>
    <t>https://www.ekey.bh/</t>
  </si>
  <si>
    <t>http://www.bahrain.bh/digitalliteracy</t>
  </si>
  <si>
    <t>National Innovation Strategy</t>
  </si>
  <si>
    <t>https://www.iga.gov.bh/en/category/innovation-hub</t>
  </si>
  <si>
    <t>https://www.iga.gov.bh/en/category/recognition-and-awards</t>
  </si>
  <si>
    <t>Directorate of Innovation and Advanced  Technologies (innovation in technology sector), Ministry of Industry and Commerce (innovation in general)</t>
  </si>
  <si>
    <t>https://www.iga.gov.bh/en/article/iga-workshop-explores-innovation-and-advanced-technologies-in-government</t>
  </si>
  <si>
    <t>SME Development Board Plan (SDB 2.0) (2022 - 2026)</t>
  </si>
  <si>
    <t>https://www.ncc.gov.bh/Media/Pdf/20220726102423985_s5d5l2vr_uy0.pdf</t>
  </si>
  <si>
    <t>https://www.moic.gov.bh/sites/default/files/2024-02/Access%20to%20Government%20Procurement.pdf</t>
  </si>
  <si>
    <t>https://www.moic.gov.bh/en/node/2793</t>
  </si>
  <si>
    <t>Compl docs submitted on 02-Jun-25, 06-Aug-25, 30-Sep-25, 07-Oct-25</t>
  </si>
  <si>
    <t xml:space="preserve"> BGD </t>
  </si>
  <si>
    <t>Bangladesh</t>
  </si>
  <si>
    <t xml:space="preserve">Government Cloud Drive </t>
  </si>
  <si>
    <t>https://drive.egovcloud.gov.bd/index.php/login</t>
  </si>
  <si>
    <t>National Enterprise Architecture</t>
  </si>
  <si>
    <t>http://bnda.gov.bd/strategy/framework.jsp</t>
  </si>
  <si>
    <t>National Data Architecture Bus</t>
  </si>
  <si>
    <t>http://bnda.gov.bd//standard/standard-single.jsp?standard=NA==</t>
  </si>
  <si>
    <t>http://www.mof.gov.bd</t>
  </si>
  <si>
    <t>iBAS++ - Integrated Budget and Accounting System</t>
  </si>
  <si>
    <t>http://www.mof.gov.bd/en/budget/11_12/digital_bd/digital_bangladesh_en.pdf</t>
  </si>
  <si>
    <t>http://www.pefa.org/en/assessment/bd-dec10-pfmpr-public-en</t>
  </si>
  <si>
    <t>http://www.nbr-bd.org</t>
  </si>
  <si>
    <t>IVMS - Integrated VAT Management System</t>
  </si>
  <si>
    <t>http://www.worldbank.org/projects/P129770?lang=en</t>
  </si>
  <si>
    <t>http://customs.gov.bd/index.jsf</t>
  </si>
  <si>
    <t>http://www.asycuda.org/pdf%20docs/bg_en_update.pdf</t>
  </si>
  <si>
    <t xml:space="preserve">http://www-wds.worldbank.org/external/default/WDSContentServer/WDSP/IB/2010/05/25/000334955_20100525030054/Rendered/INDEX/535490PAD0P090101Official0Use0Only1.txt </t>
  </si>
  <si>
    <t>https://www.pefa.org/node/506</t>
  </si>
  <si>
    <t>National e-Government Procurement Portal</t>
  </si>
  <si>
    <t xml:space="preserve">http://www.eprocure.gov.bd </t>
  </si>
  <si>
    <t>http://www.mof.gov.bd/en/</t>
  </si>
  <si>
    <t>National Strategy for Artificial Intelligence, Blockchain, IoT, Robotics</t>
  </si>
  <si>
    <t xml:space="preserve">https://ictd.gov.bd/site/view/legislative_information/%E0%A6%A8%E0%A6%BF%E0%A6%B0%E0%A7%8D%E0%A6%A6%E0%A7%87%E0%A6%B6%E0%A6%BF%E0%A6%95%E0%A6%BE-%E0%A6%93-%E0%A6%95%E0%A7%8C%E0%A6%B6%E0%A6%B2%E0%A6%AA%E0%A6%A4%E0%A7%8D%E0%A6%B0 </t>
  </si>
  <si>
    <t>http://services.portal.gov.bd/</t>
  </si>
  <si>
    <t>http://bcc.portal.gov.bd/</t>
  </si>
  <si>
    <t>http://www.nbrepayment.org/</t>
  </si>
  <si>
    <t>http://data.gov.bd/</t>
  </si>
  <si>
    <t>https://bangabhaban.gov.bd/</t>
  </si>
  <si>
    <t>https://nothi.gov.bd/dak_nagoriks/NagorikAbedon</t>
  </si>
  <si>
    <t>National Data Center</t>
  </si>
  <si>
    <t>https://ndc.bcc.gov.bd/</t>
  </si>
  <si>
    <t>https://ndc.bcc.gov.bd/?page_id=393</t>
  </si>
  <si>
    <t>https://bcc.portal.gov.bd/sites/default/files/files/bcc.portal.gov.bd/page/31ac714d_80cc_4ba7_9fa2_5030077bafb1//National%20ICT%20Policy-2018.pdf</t>
  </si>
  <si>
    <t>http://bnda.gov.bd/strategy/nda-strategy.jsp</t>
  </si>
  <si>
    <t>https://www.rti-rating.org/wp-content/uploads/Bangladesh.pdf</t>
  </si>
  <si>
    <t>http://www.cca.gov.bd/</t>
  </si>
  <si>
    <t>National ICT Policy</t>
  </si>
  <si>
    <t>National Skills Development Authority (NSDA) + Bangladesh Computer Council (BCC)</t>
  </si>
  <si>
    <t>http://nsda.gov.bd/</t>
  </si>
  <si>
    <t>a2i Innovate for All</t>
  </si>
  <si>
    <t>https://a2i.gov.bd/innovation-lab/</t>
  </si>
  <si>
    <t xml:space="preserve">  BGD  </t>
  </si>
  <si>
    <t>BCC Cloud</t>
  </si>
  <si>
    <t>Bangladesh Computer Council (BCC)</t>
  </si>
  <si>
    <t>https://shop.cirt.gov.bd/product/cloud-computing-policy-2021/</t>
  </si>
  <si>
    <t>https://shop.cirt.gov.bd/product/cii-digital-security-guideline-2021/</t>
  </si>
  <si>
    <t>Bangladesh National Digital Architecture Based on TOGAF 9.2</t>
  </si>
  <si>
    <t>https://bnda.gov.bd/</t>
  </si>
  <si>
    <t>https://bnda.gov.bd/page/assessment.jsp</t>
  </si>
  <si>
    <t xml:space="preserve">BNDA &amp; Interoperability Framework </t>
  </si>
  <si>
    <t>http://btc.portal.gov.bd/sites/default/files/files/btc.portal.gov.bd/reports/02f58ebe_6a12_429c_a619_a887bae57e56/all_standards.pdf</t>
  </si>
  <si>
    <t>BNDA Service bus</t>
  </si>
  <si>
    <t>Finance Division, Ministry of Finance</t>
  </si>
  <si>
    <t>https://ibas.finance.gov.bd/ibas/Security/Login</t>
  </si>
  <si>
    <t>LDSW &gt; iBAS++</t>
  </si>
  <si>
    <t>https://mof.portal.gov.bd/</t>
  </si>
  <si>
    <t>https://mof.portal.gov.bd/sites/default/files/files/mof.portal.gov.bd/page/2cb25ee7_d82c_4a1f_81ae_bacc4a03374e/PFM%20Reform%20Strategy%202016-21%20Final.pdf</t>
  </si>
  <si>
    <t>https://mof.portal.gov.bd/site/page/d8114ff4-04a9-4773-943e-d91bddd372b5/Treasury-Rules</t>
  </si>
  <si>
    <t>https://nbr.gov.bd/</t>
  </si>
  <si>
    <t>eTIN (Taxpayers Identification Number) Registration</t>
  </si>
  <si>
    <t>https://secure.incometax.gov.bd</t>
  </si>
  <si>
    <t>http://customs.gov.bd/</t>
  </si>
  <si>
    <t>ASYCUDA World System</t>
  </si>
  <si>
    <t>Not Publicly Shareable</t>
  </si>
  <si>
    <t>Personnel Management Information System (PMIS);  Government Resource Planning (GRP)</t>
  </si>
  <si>
    <t>http://pmis.mopa.gov.bd/</t>
  </si>
  <si>
    <t>Department of Social Services, Controller General of Accounts (CGA)</t>
  </si>
  <si>
    <t>http://www.dss.gov.bd/</t>
  </si>
  <si>
    <t>Pension and Fund Management System,   Social Safety Net Programmes MIS</t>
  </si>
  <si>
    <t>https://www.cafopfm.gov.bd/index.php (Controller General of Accounts (CGA),  mis.bhata.gov.bd/onlineApplication (Social SafetyNet Programmes, Department of Social Services)</t>
  </si>
  <si>
    <t>https://www.cafopfm.gov.bd/index.php</t>
  </si>
  <si>
    <t>e-Government Procurement (e-GP) System</t>
  </si>
  <si>
    <t>https://www.eprocure.gov.bd/</t>
  </si>
  <si>
    <t>1) Integration with  A-challan to automatic transfer of revenue to govt. treasury  2)        Integration with IBAS++ 3)        Citizen portal (https://citizen.cptu.gov.bd/) to open e-GP data to citizen and include citizen’s engagement</t>
  </si>
  <si>
    <t>https://cptu.gov.bd/iso-certificate.html</t>
  </si>
  <si>
    <t>Economic Relations Division, Ministry of Finance</t>
  </si>
  <si>
    <t>One Stop Service for Investors and Business</t>
  </si>
  <si>
    <t>https://bidaquickserv.org/articles/one-stop-service</t>
  </si>
  <si>
    <t>ICT Division</t>
  </si>
  <si>
    <t>https://www.cirt.gov.bd/iot-possibility-and-challenges-in-bangladesh-context/</t>
  </si>
  <si>
    <t>https://www.mygov.bd/</t>
  </si>
  <si>
    <t xml:space="preserve">Not publicly shareable </t>
  </si>
  <si>
    <t>https://etaxnbr.gov.bd</t>
  </si>
  <si>
    <t>https://btca-production-site.s3.amazonaws.com/document_files/8/document_files/Bangladesh_Country_Diagnostic.pdf?1650889942</t>
  </si>
  <si>
    <t>https://erecruitment.bcc.gov.bd/exam/?lang=en</t>
  </si>
  <si>
    <t>http://www.bangladesh.gov.bd/</t>
  </si>
  <si>
    <t>http://www.data.gov.bd/</t>
  </si>
  <si>
    <t>https://bangladesh.gov.bd/</t>
  </si>
  <si>
    <t>http://www.grs.gov.bd/</t>
  </si>
  <si>
    <t xml:space="preserve">http://www.grs.gov.bd/ Not publicly shareable </t>
  </si>
  <si>
    <t>http://333.gov.bd/citizen_reports.php</t>
  </si>
  <si>
    <t xml:space="preserve">ICT Division </t>
  </si>
  <si>
    <t>https://ictd.gov.bd/</t>
  </si>
  <si>
    <t>1, 2, 3, 4, 5, 6, 7, 8</t>
  </si>
  <si>
    <t>National ICT Committee</t>
  </si>
  <si>
    <t xml:space="preserve">National E-Governance Committee </t>
  </si>
  <si>
    <t>https://ictd.gov.bd/sites/default/files/files/ictd.portal.gov.bd/annual_reports/9ca19e6e_94a9_4d39_aaae_c5a1238e690c/Annual%20Report-2020-21_ictd.pdf</t>
  </si>
  <si>
    <t>https://ndc.bcc.gov.bd/?page_id=405</t>
  </si>
  <si>
    <t>https://bcc.portal.gov.bd/sites/default/files/files/bcc.portal.gov.bd/publications/3f9cd471_9905_4122_96ee_ced02b7598a9/2020-05-24-15-54-43f3d2b8b4523b5b62157b069302c4db.pdf</t>
  </si>
  <si>
    <t>Bangladesh Computer Council (BCC)    https://bcc.gov.bd/</t>
  </si>
  <si>
    <t>https://a2i.gov.bd/</t>
  </si>
  <si>
    <t xml:space="preserve">https://drive.google.com/drive/folders/1H7lMec1pcDvBgD3jdwnlwdUjiK9D3Vwl </t>
  </si>
  <si>
    <t>http://www.infocom.gov.bd/sites/default/files/files/infocom.portal.gov.bd/law/dee1e9c7_7f51_4d2a_beb0_d45443f5134f/Disclouser%20of%20Information.pdf</t>
  </si>
  <si>
    <t>Draft Data Privacy and protection Policy 2019</t>
  </si>
  <si>
    <t>https://basis.org.bd/public/files/policy/5e164ff9df15f9.%20Draft%20Data%20Privacy%20and%20protection%20Policy%202019.pdf</t>
  </si>
  <si>
    <t>Data Protection Office</t>
  </si>
  <si>
    <t>http://dsa.gov.bd/tion.pdf</t>
  </si>
  <si>
    <t>https://www.cca.gov.bd</t>
  </si>
  <si>
    <t>https://crl.cca.gov.bd/</t>
  </si>
  <si>
    <t>https://ledp.ictd.gov.bd/</t>
  </si>
  <si>
    <t xml:space="preserve">Each agency involve in digital skills development programme publishes annual report on a regular basis </t>
  </si>
  <si>
    <t xml:space="preserve">1. Gadget notification of Innovation Team,    2. Guideline for Innovation Action Plan and Evaluation,    3. Annual Performance Agreement (APA)  </t>
  </si>
  <si>
    <t>https://cabinet.portal.gov.bd/sites/default/files/files/cabinet.portal.gov.bd/page/b46fd6a1_eac0_464c_99bb_c427eb9448d3/Gazette_Innovation%20Team.pdf</t>
  </si>
  <si>
    <t>https://cabinet.gov.bd/site/page/dd86b70d-e30a-4fd3-81aa-d7923442cc77/%E0%A6%87%E0%A6%A8%E0%A7%8B%E0%A6%AD%E0%A7%87%E0%A6%B6%E0%A6%A8-%E0%A6%9F%E0%A6%BF%E0%A6%AE</t>
  </si>
  <si>
    <t>https://cabinet.gov.bd/site/page/69a2ffe6-29cf-4255-89cf-c3d3d92ad306/%E0%A6%AC%E0%A6%BE%E0%A6%B0%E0%A7%8D%E0%A6%B7%E0%A6%BF%E0%A6%95-%E0%A6%89%E0%A6%A6%E0%A7%8D%E0%A6%AD%E0%A6%BE%E0%A6%AC%E0%A6%A8-%E0%A6%95%E0%A6%B0%E0%A7%8D%E0%A6%AE%E0%A6%AA%E0%A6%B0%E0%A6%BF%E0%A6%95%E0%A6%B2%E0%A7%8D%E0%A6%AA%E0%A6%A8%E0%A6%BE-          https://cabinet.gov.bd/site/publications/1a0030fd-47d0-4489-84bf-2d37002f21cc/%E0%A6%B8%E0%A6%B0%E0%A6%95%E0%A6%BE%E0%A6%B0%E0%A6%BF-%E0%A6%95%E0%A6%B0%E0%A7%8D%E0%A6%AE%E0%A6%B8%E0%A6%AE%E0%A7%8D%E0%A6%AA%E0%A6%BE%E0%A6%A6%E0%A6%A8-%E0%A6%AC%E0%A7%8D%E0%A6%AF%E0%A6%AC%E0%A6%B8%E0%A7%8D%E0%A6%A5%E0%A6%BE%E0%A6%AA%E0%A6%A8%E0%A6%BE-</t>
  </si>
  <si>
    <t xml:space="preserve">Cabinet Division, Aspire to Innovate (a2i) Programme </t>
  </si>
  <si>
    <t>https://cabinet.gov.bd</t>
  </si>
  <si>
    <t>https://cabinet.portal.gov.bd/sites/default/files/files/cabinet.portal.gov.bd/page/2f9b12c9_b9dc_400e_9189_17bba7a81a6b/Coordination%20and%20renovation.pdf</t>
  </si>
  <si>
    <t>National ICT Policy 2018</t>
  </si>
  <si>
    <t>https://www.startupbangladesh.vc/wp-content/uploads/2021/09/State-of-the-Ecosystem-for-Youth-Entrepreneurship-in-Bangladesh.pdf</t>
  </si>
  <si>
    <t>https://cabinet.gov.bd/</t>
  </si>
  <si>
    <t>https://bcc.gov.bd/</t>
  </si>
  <si>
    <t>Dr. Dewan Muhammad Humayun Kabir</t>
  </si>
  <si>
    <t>Aspire to Innovate (a2i) Programme</t>
  </si>
  <si>
    <t>Project Director (Joint Secretary)</t>
  </si>
  <si>
    <t>BGD</t>
  </si>
  <si>
    <t>https://bcc.portal.gov.bd/sites/default/files/files/bcc.portal.gov.bd/page/37197bf9_46aa_4835_b596_647a945f64f8/2023-10-16-16-11-bf1aaac1cd14a384810f5ea831d05df1.pdf</t>
  </si>
  <si>
    <t>Bangladesh National Digital Architecture Based on TOGGAF 9.2</t>
  </si>
  <si>
    <t>https://bnda.gov.bd/standards</t>
  </si>
  <si>
    <t>https://bnda.gov.bd/page/eService.jsp</t>
  </si>
  <si>
    <t>https://ibas.finance.gov.bd</t>
  </si>
  <si>
    <t>https://ibas.finance.gov.bd/portal</t>
  </si>
  <si>
    <t>https://etaxnbr.gov.bd/#/landing-page</t>
  </si>
  <si>
    <t xml:space="preserve">https://etaxnbr.gov.bd/#/landing-page </t>
  </si>
  <si>
    <t>https://nbr.gov.bd/publications/all-publication/eng</t>
  </si>
  <si>
    <t>https://customs.gov.bd/index.jsf</t>
  </si>
  <si>
    <t>ASYCUDA WORLD SYSTEM</t>
  </si>
  <si>
    <t>Government Employee Management System (GEMS)</t>
  </si>
  <si>
    <t xml:space="preserve">https://gems.gov.bd/  </t>
  </si>
  <si>
    <t>https://gems.gov.bd/</t>
  </si>
  <si>
    <t>https://ibas.finance.gov.bd/ibas/Security/</t>
  </si>
  <si>
    <t>https://ibas.finance.gov.bd/</t>
  </si>
  <si>
    <t>Controller General of Accounts (CGA)</t>
  </si>
  <si>
    <t>https://www.cafopfm.gov.bd/</t>
  </si>
  <si>
    <t>Pension and Fund Management System</t>
  </si>
  <si>
    <t>https://www.cafopfm.gov.bd/index.php (Controller General of Accounts (CGA)</t>
  </si>
  <si>
    <t>https://www.cafopfm.gov.bd/assets/pdf/PensionFundManagement_APA.pdf</t>
  </si>
  <si>
    <t>1) Integration with  A-challan to automatic transfer of revenue to govt. treasury  2) Integration with IBAS++ 3) Citizen portal (https://citizen.bppa.gov.bd/) to open e-GP data to citizen and include citizen’s engagement 4) Integration with NID, ePMIS 5) eContract management system with eGP</t>
  </si>
  <si>
    <t>https://www.eprocure.gov.bd/RegistrationDetails.jsp</t>
  </si>
  <si>
    <t>Debt Management and Financial Analysis System (DMFAS), Economic Relations Division, Ministry of Finance</t>
  </si>
  <si>
    <t xml:space="preserve">https://dmfas.erd.gov.bd/dmfas/home.jsf;jsessionid=A51494DEE154BB4D1B04EFD7BB18804A </t>
  </si>
  <si>
    <t>DMFAS 6.2.1 Debt Management and Financial Analysis System</t>
  </si>
  <si>
    <t>https://erd.gov.bd/site/page/b0610d0e-5628-41c4-ac70-288d25e1f5ef/C--Debt-Liabilities-to-Major-Development-Partner-(As-of-30-June-2021)-(Provisional)</t>
  </si>
  <si>
    <t>National electronic-Project Management Information System</t>
  </si>
  <si>
    <t>https://epmis.gov.bd</t>
  </si>
  <si>
    <t>https://epmis.gov.bd/#/e-pmis/home</t>
  </si>
  <si>
    <t>https://edge.gov.bd/?page_id=167</t>
  </si>
  <si>
    <t>https://www.mygov.bd/application/statics.php</t>
  </si>
  <si>
    <t xml:space="preserve">https://etaxnbr.gov.bd/ </t>
  </si>
  <si>
    <t>https://bswnbr.gov.bd/wu/registration/index</t>
  </si>
  <si>
    <t>https://nbr.gov.bd/statistics/eng</t>
  </si>
  <si>
    <t>https://alljobs.teletalk.com.bd/</t>
  </si>
  <si>
    <t xml:space="preserve">https://orgbdr.portal.gov.bd/site/page/99f1b798-184f-4a1d-a297-c8ca7897f151 </t>
  </si>
  <si>
    <t>https://bangladesh.gov.bd/site/page/51ae2125-d2f7-430e-8558-53bf94990d0d/%E0%A6%A4%E0%A6%A5%E0%A7%8D%E0%A6%AF%20%E0%A6%AC%E0%A6%BE%E0%A6%A4%E0%A6%BE%E0%A7%9F%E0%A6%A8</t>
  </si>
  <si>
    <t>https://www.data.gov.bd/</t>
  </si>
  <si>
    <t xml:space="preserve">https://e-participation.gov.bd/ </t>
  </si>
  <si>
    <t>https://www.grs.gov.bd/</t>
  </si>
  <si>
    <t>https://dashboard.gov.bd/ndf/dashboard/333-dashboard/</t>
  </si>
  <si>
    <t>https://ictd.gov.bd/sites/default/files/files/ictd.portal.gov.bd/committees/275ba062_de36_4079_9ba7_823285ced63c/ICT%20Policy%20committee%20cabinet.pdf</t>
  </si>
  <si>
    <t>https://dashboard.gov.bd/ndf/dashboard/ictd/</t>
  </si>
  <si>
    <t xml:space="preserve">https://a2i.portal.gov.bd/site/view/policies  </t>
  </si>
  <si>
    <t>https://a2i.portal.gov.bd/sites/default/files/files/a2i.portal.gov.bd/policies/40061815_53a1_4ab8_981d_c002e8224f8b/2025-07-21-10-21-0c1493792b369d36ee32293dafee4ab9.pdf</t>
  </si>
  <si>
    <t>https://bnda.gov.bd/strategy/nda-strategy.jsp</t>
  </si>
  <si>
    <t>https://bcc.gov.bd/  Bangladesh Computer Council (BCC)</t>
  </si>
  <si>
    <t>https://a2i.portal.gov.bd/</t>
  </si>
  <si>
    <t>https://bnda.gov.bd/strategy/strategy%20only.pdf</t>
  </si>
  <si>
    <t>https://infocom.gov.bd/</t>
  </si>
  <si>
    <t>Personal Data Protection Ordinance, 2025</t>
  </si>
  <si>
    <t>https://ictd.gov.bd/sites/default/files/files/ictd.portal.gov.bd/law/f7ba1f25_b084_4e6c_960f_faa4fcee5391/%E0%A6%AC%E0%A7%8D%E0%A6%AF%E0%A6%95%E0%A7%8D%E0%A6%A4%E0%A6%BF%E0%A6%97%E0%A6%A4%20%E0%A6%89%E0%A6%AA%E0%A6%BE%E0%A6%A4%E0%A7%8D%E0%A6%A4%20%E0%A6%B8%E0%A7%81%E0%A6%B0%E0%A6%95%E0%A7%8D%E0%A6%B7%E0%A6%BE%20%E0%A6%85%E0%A6%A7%E0%A7%8D%E0%A6%AF%E0%A6%BE%E0%A6%A6%E0%A7%87%E0%A6%B6,%20%E0%A7%A8%E0%A7%A6%E0%A7%A8%E0%A7%AB.pdf</t>
  </si>
  <si>
    <t>National Data Management Authority</t>
  </si>
  <si>
    <t>https://unfccc.int/sites/default/files/NDC/2022-06/NDC_submission_20210826revised.pdf</t>
  </si>
  <si>
    <t xml:space="preserve">https://ictd.portal.gov.bd/sites/default/files/files/ictd.portal.gov.bd/legislative_information/c2fafbbe_599c_48e2_bae7_bfa15e0d745d/National%20Strategy%20for%20Artificial%20Intellgence%20-%20Bangladesh%20.pdf </t>
  </si>
  <si>
    <t>https://cca.gov.bd/site/view/reports/%E0%A6%B8%E0%A7%87%E0%A6%AC%E0%A6%BE-%E0%A6%AA%E0%A7%8D%E0%A6%B0%E0%A6%A6%E0%A6%BE%E0%A6%A8-%E0%A6%AA%E0%A7%8D%E0%A6%B0%E0%A6%A4%E0%A6%BF%E0%A6%B6%E0%A7%8D%E0%A6%B0%E0%A7%81%E0%A6%A4%E0%A6%BF-%E0%A6%B8%E0%A6%82%E0%A6%95%E0%A7%8D%E0%A6%B0%E0%A6%BE%E0%A6%A8%E0%A7%8D%E0%A6%A4-%E0%A6%AA%E0%A7%8D%E0%A6%B0%E0%A6%A4%E0%A6%BF%E0%A6%AC%E0%A7%87%E0%A6%A6%E0%A6%A8/%E0%A6%95%E0%A6%B0%E0%A7%8D%E0%A6%AE%E0%A6%AA%E0%A6%B0%E0%A6%BF%E0%A6%95%E0%A6%B2%E0%A7%8D%E0%A6%AA%E0%A6%A8%E0%A6%BE,-%E0%A6%AA%E0%A6%B0%E0%A6%BF%E0%A6%AC%E0%A7%80%E0%A6%95%E0%A7%8D%E0%A6%B7%E0%A6%A3-%E0%A6%93-%E0%A6%AE%E0%A7%82%E0%A6%B2%E0%A7%8D%E0%A6%AF%E0%A6%BE%E0%A7%9F%E0%A6%A8-%E0%A6%AA%E0%A7%8D%E0%A6%B0%E0%A6%A4%E0%A6%BF%E0%A6%AC%E0%A7%87%E0%A6%A6%E0%A6%A8</t>
  </si>
  <si>
    <t>https://napd.gov.bd/</t>
  </si>
  <si>
    <t>https://napd.gov.bd/sites/default/files/files/napd.portal.gov.bd/files/25e41862_3d63_4f4c_8ad3_f3f6d10b1bca/2024-09-13-11-23-d3b0499b9998cd0e38ade77dd80c8b7f.pdf</t>
  </si>
  <si>
    <t>Guideline for Innovation Action Plan and Evaluation</t>
  </si>
  <si>
    <t>https://cabinet.portal.gov.bd/sites/default/files/files/cabinet.portal.gov.bd/page/b46fd6a1_eac0_464c_99bb_c427eb9448d3/Guideline%20for%20Innovation%20Action%20Plan%20and%20Evaluation%20%281%29.pdf</t>
  </si>
  <si>
    <t xml:space="preserve">Aspire to Innovate (a2i) Programme </t>
  </si>
  <si>
    <t>https://info.undp.org/docs/pdc/Documents/BGD/UNDP%20a2i-II%20closing%20report_Final.pdf</t>
  </si>
  <si>
    <t>Compl docs submitted on 04-Aug-25, 26-Sep-25</t>
  </si>
  <si>
    <t>Md. Anowarul Arif Khan</t>
  </si>
  <si>
    <t>Aspire to Innovate (a2i), ICT Division</t>
  </si>
  <si>
    <t>Results Management Analyst</t>
  </si>
  <si>
    <t xml:space="preserve"> BRB </t>
  </si>
  <si>
    <t>Barbados</t>
  </si>
  <si>
    <t>Ministry of Finance and Economic Affairs</t>
  </si>
  <si>
    <t>http://www.gov.bb/bigportal/gov/index.php?method=detail&amp;cat=min&amp;rnum=351&amp;np=3</t>
  </si>
  <si>
    <t>https://treasury.gov.bb/?q=node/12</t>
  </si>
  <si>
    <t>SmartStream</t>
  </si>
  <si>
    <t>http://www.treasury.gov.bb/</t>
  </si>
  <si>
    <t>http://www.treasury.gov.bb/sites/default/files/Financial%20Management%20and%20Audit%20Act.pdf</t>
  </si>
  <si>
    <t>http://www.barbados.gov.bb/ird</t>
  </si>
  <si>
    <t>CIAT - Tax Management System</t>
  </si>
  <si>
    <t>http://www.barbados.gov.bb/ird/Tao/index.html</t>
  </si>
  <si>
    <t>http://www.customs.gov.bb</t>
  </si>
  <si>
    <t>http://www.customs.gov.bb/downloads/Downloads.php</t>
  </si>
  <si>
    <t>SmartStream - Human Resources Management Information System</t>
  </si>
  <si>
    <t xml:space="preserve">http://unpan1.un.org/intradoc/groups/public/documents/caricad/unpan030902.pdf </t>
  </si>
  <si>
    <t>http://www.reform.gov.bb/page/public%20sector%20reform%20in%20barbados.pdf</t>
  </si>
  <si>
    <t>PROACTIS</t>
  </si>
  <si>
    <t>https://resources.eclgrp.com/hubfs/EC-CaseStudies-pdf/government_of_barbados_case_study.pdf</t>
  </si>
  <si>
    <t>Central Bank</t>
  </si>
  <si>
    <t>http://www.centralbank.org.bb/</t>
  </si>
  <si>
    <t>https://www.blp.org.bb/wp-content/uploads/2017/07/bb_National_ICT_Strategic_Plan_Final_2010.pdf</t>
  </si>
  <si>
    <t>https://www.gov.bb</t>
  </si>
  <si>
    <t>https://www.gov.bb/Citizens/tax-online</t>
  </si>
  <si>
    <t>https://www.gov.bb/General/ezpay</t>
  </si>
  <si>
    <t>https://www.gov.bb/news_article.php?id=31</t>
  </si>
  <si>
    <t>http://www.oas.org/dil/the_constitution_of_barbados.pdf</t>
  </si>
  <si>
    <t>Data Protection Bill 2005 (in English)</t>
  </si>
  <si>
    <t>https://www.barbadosparliament.com/bills/details/396</t>
  </si>
  <si>
    <t>The Data Protection Commissioner</t>
  </si>
  <si>
    <t>http://www.commerce.gov.bb/Legislation/Documents/CAP%20308B.PDF</t>
  </si>
  <si>
    <t xml:space="preserve">  BRB  </t>
  </si>
  <si>
    <t>https://www.gov.bb/Ministries/finance-economic-affairs</t>
  </si>
  <si>
    <t>https://treasury.gov.bb/content/about-information-support-unit-isu</t>
  </si>
  <si>
    <t>https://www.barbadosparliament.com/uploads/document/ad5eeb2c55bfaed52c77c1137a8b6f50.pdf</t>
  </si>
  <si>
    <t>https://bra.gov.bb/</t>
  </si>
  <si>
    <t>Tax Administration Management Information System - TAMIS</t>
  </si>
  <si>
    <t>https://tamis.bra.gov.bb/</t>
  </si>
  <si>
    <t>https://www.gov.bb/Departments/customs</t>
  </si>
  <si>
    <t>https://asycuda.customs.gov.bb/index.jsf</t>
  </si>
  <si>
    <t>National Insurance and Social Security</t>
  </si>
  <si>
    <t>https://www.nis.gov.bb/</t>
  </si>
  <si>
    <t>National Insurance Scheme Online Portal</t>
  </si>
  <si>
    <t>https://portal.bginis.gov.bb/irj/portal</t>
  </si>
  <si>
    <t>https://www.gov.bb/Government/tenders</t>
  </si>
  <si>
    <t>Ministry of Industry, Innovation, Science and Technology (MIST)</t>
  </si>
  <si>
    <t>https://www.gov.bb/Ministries/innovation-science-smart-technology</t>
  </si>
  <si>
    <t>http://www.caribbeanelections.com/eDocs/strategy/bb_strategy/bb_National_ICT_Strategic_Plan_Final_2010.pdf</t>
  </si>
  <si>
    <t>The Data Protection Commissioner (not established yet)</t>
  </si>
  <si>
    <t>http://barbadosparliament-laws.com/en/showdoc/cs/308B</t>
  </si>
  <si>
    <t>Ministry  of Industry, Innovation, Science and Technology (MIST)</t>
  </si>
  <si>
    <t>BRB</t>
  </si>
  <si>
    <t>Ministry of Finance (Treasury Department)</t>
  </si>
  <si>
    <t>https://treasury.gov.bb/</t>
  </si>
  <si>
    <t>Infor CloudSuite Financial and Supply Management</t>
  </si>
  <si>
    <t>https://mingle-portal.inforcloudsuite.com/GOB_PRD</t>
  </si>
  <si>
    <t>Infor CloudSuite</t>
  </si>
  <si>
    <t>http://treasury.gov.bb/</t>
  </si>
  <si>
    <t>https://www.bra.gov.bb</t>
  </si>
  <si>
    <t>Tax Administration Management Information System (TAMIS)</t>
  </si>
  <si>
    <t>https://tamis.bra.gov.bb</t>
  </si>
  <si>
    <t>https://asycuda.customs.gov.bb</t>
  </si>
  <si>
    <t>SmartStream - Payroll</t>
  </si>
  <si>
    <t>https://mingle-portal.inforcloudsuite.com/GOB_PRD/</t>
  </si>
  <si>
    <t>National Insurance and Social Security Service</t>
  </si>
  <si>
    <t>https://www.nis.gov.bb</t>
  </si>
  <si>
    <t>SAP ECC 6.0</t>
  </si>
  <si>
    <t>Bonfire</t>
  </si>
  <si>
    <t>https://gov-bb.bonfirehub.com</t>
  </si>
  <si>
    <t>Ministry of Finance &amp; Central Bank</t>
  </si>
  <si>
    <t>https://thecommonwealth.org/commonwealth-meridian</t>
  </si>
  <si>
    <t>Meridian</t>
  </si>
  <si>
    <t>Public Investment Management Information System (Synergy Intl)</t>
  </si>
  <si>
    <t>https://pimis.gov.bb/login</t>
  </si>
  <si>
    <t>https://www.gov.bb/</t>
  </si>
  <si>
    <t>https://ezpay.gov.bb/about</t>
  </si>
  <si>
    <t>https://www.nis.gov.bb/portal</t>
  </si>
  <si>
    <t>https://www.nis.gov.bb/statistics/</t>
  </si>
  <si>
    <t>GovTech Barbados Limited</t>
  </si>
  <si>
    <t>https://govtech.bb/</t>
  </si>
  <si>
    <t>Data Protect Act 2019</t>
  </si>
  <si>
    <t>https://energy.gov.bb/</t>
  </si>
  <si>
    <t>Hon. Ryan Straughn M.P.</t>
  </si>
  <si>
    <t>Minister, Ministry of Finance</t>
  </si>
  <si>
    <t xml:space="preserve"> BLR </t>
  </si>
  <si>
    <t>Belarus</t>
  </si>
  <si>
    <t>beCloud</t>
  </si>
  <si>
    <t>https://en.becloud.by/</t>
  </si>
  <si>
    <t>Ministry for Finance of Belarus</t>
  </si>
  <si>
    <t xml:space="preserve">http://www.minfin.gov.by </t>
  </si>
  <si>
    <t>http://siteresources.worldbank.org/BELARUSEXTN/Resources/PEFA_Belarus_april_2009_english.pdf</t>
  </si>
  <si>
    <t>http://www.nbrb.by/</t>
  </si>
  <si>
    <t>http://www.nalog.gov.by</t>
  </si>
  <si>
    <t>Single Window - e-Tax and other portals</t>
  </si>
  <si>
    <t>http://www.nalog.gov.by/ru/el-service</t>
  </si>
  <si>
    <t>http://www.customs.gov.by</t>
  </si>
  <si>
    <t>NASED  - National Automated System of Electronic Declaration</t>
  </si>
  <si>
    <t>http://gtk.gov.by/ru/eldeclaration_new/informacija_o_NASED</t>
  </si>
  <si>
    <t>https://www.pefa.org/node/1166</t>
  </si>
  <si>
    <t>PS - Ministry Payroll Systems</t>
  </si>
  <si>
    <t>http://www.goszakupki.by</t>
  </si>
  <si>
    <t>http://www.minfin.gov.by/public_debt/</t>
  </si>
  <si>
    <t>Science and Technology Strategy</t>
  </si>
  <si>
    <t>https://nasb.gov.by/congress2/strategy_2018-2040.pdf</t>
  </si>
  <si>
    <t>https://www.portal.gov.by</t>
  </si>
  <si>
    <t>http://www.portal.nalog.gov.by/web/nalog/home</t>
  </si>
  <si>
    <t>http://www.portal.gov.by</t>
  </si>
  <si>
    <t>https://opendata.by/</t>
  </si>
  <si>
    <t>https://www.pravo.by/document/?guid=3961&amp;p0=C21600235</t>
  </si>
  <si>
    <t>https://www.mpt.gov.by/en/informatization-0</t>
  </si>
  <si>
    <t>Law Of The Republic Of Belarus On Information, Informatization and Protection of information - Law no. 8517 (in English, unofficial translation)</t>
  </si>
  <si>
    <t>http://www.e-belarus.org/docs/informationlawdraft.html</t>
  </si>
  <si>
    <t xml:space="preserve">Operational and Analytical Centre under the President of the Republic of Belarus and the Ministry of Communications and Informatisation of the Republic of Belarus </t>
  </si>
  <si>
    <t>https://oac.gov.by/</t>
  </si>
  <si>
    <t>http://www.nces.by/</t>
  </si>
  <si>
    <t xml:space="preserve">  BLR  </t>
  </si>
  <si>
    <t>Belarusian Cloud Technologies (TM beCloud)</t>
  </si>
  <si>
    <t>https://en.becloud.by/customers/documents/</t>
  </si>
  <si>
    <t>https://en.becloud.by/customers/quality/</t>
  </si>
  <si>
    <t>https://www.minfin.gov.by/ru/budget_execution/info/</t>
  </si>
  <si>
    <t>https://www.minfin.gov.by/ru/budget_execution/contact/</t>
  </si>
  <si>
    <t>https://www.nalog.gov.by/</t>
  </si>
  <si>
    <t>https://www.customs.gov.by</t>
  </si>
  <si>
    <t>NASED - National Automated System of Electronic Declaration</t>
  </si>
  <si>
    <t>Social Protection Fund</t>
  </si>
  <si>
    <t>https://www.ssf.gov.by/</t>
  </si>
  <si>
    <t>http://psz.gov.by/#/</t>
  </si>
  <si>
    <t>http://gsz.gov.by/</t>
  </si>
  <si>
    <t>Ministry of Communications and Informatization</t>
  </si>
  <si>
    <t>http://www.mpt.gov.by/</t>
  </si>
  <si>
    <t>Law of The Republic of Belarus on Information, Informatization and Protection of information - Law no. 8517 (in English, unofficial translation)</t>
  </si>
  <si>
    <t>Operational and Analytical Centre under the President of the Republic of Belarus &amp; the Ministry of Communications and Informatisation</t>
  </si>
  <si>
    <t>BLR</t>
  </si>
  <si>
    <t>beCloud - Republican Data Center</t>
  </si>
  <si>
    <t>Limited Liability Company «Belarusian Cloud Technologies»</t>
  </si>
  <si>
    <t>Unified platform for the interoperability of information resources and information systems</t>
  </si>
  <si>
    <t>https://www.mpt.gov.by/ru/gosudarstvennaya-programma-cifrovoe-razvitie-belarusi-na-2021-2025-gody</t>
  </si>
  <si>
    <t>Nationwide Automated Information System (NAIS)</t>
  </si>
  <si>
    <t>https://www.facebook.com/ncesby/?locale=ru_RU</t>
  </si>
  <si>
    <t>Ministry of Finance of the Republic of Belarus</t>
  </si>
  <si>
    <t>https://minfin.gov.by/</t>
  </si>
  <si>
    <t>Automated System of Financial Calculations</t>
  </si>
  <si>
    <t>https://www.pempal.org/sites/default/files/event/attachments/ppt_belarus_narchuk_existing-it-system_eng.pdf</t>
  </si>
  <si>
    <t>https://www.minfin.gov.by/ru/journal/stuff/archive/2024/ea280a4e94e6484f.html</t>
  </si>
  <si>
    <t xml:space="preserve">https://www.minfin.gov.by/ministry/structure/minsk/doc/fa8c6e1e48ac44a6.html </t>
  </si>
  <si>
    <t>https://nalog.gov.by/</t>
  </si>
  <si>
    <t>Automated information System “Calculation of taxes”</t>
  </si>
  <si>
    <t xml:space="preserve">https://www.customs.gov.by/ </t>
  </si>
  <si>
    <t>Unified automated information system of the Customs authorities of the Republic of Belarus</t>
  </si>
  <si>
    <t>http://portal2.ssf.gov.by/mainPage/</t>
  </si>
  <si>
    <t>The Social Protection Fund of the Ministry of Labour and Social Protection of the Republic of Belarus</t>
  </si>
  <si>
    <t xml:space="preserve">https://ssf.gov.by/ru </t>
  </si>
  <si>
    <t>Corporate portal of the Social Protection Fund of the Ministry of Labor and Social Protection of the Republic of Belarus</t>
  </si>
  <si>
    <t xml:space="preserve">http://portal2.ssf.gov.by/mainPage/ </t>
  </si>
  <si>
    <t>State Information and Analytical Public Procurement Management System</t>
  </si>
  <si>
    <t>https://gias.by/gias/</t>
  </si>
  <si>
    <t xml:space="preserve">https://www.minfin.gov.by/public_debt/ </t>
  </si>
  <si>
    <t>https://pravo.by/</t>
  </si>
  <si>
    <t>Comprehensive forecast of scientific and technological progress of the Republic of Belarus for 2026-2030 and for the period up to 2045</t>
  </si>
  <si>
    <t>https://pravo.by/document/?guid=12551&amp;p0=C22400798</t>
  </si>
  <si>
    <t>1#2#3#4#5</t>
  </si>
  <si>
    <t>https://www.gknt.gov.by/</t>
  </si>
  <si>
    <t>https://xn----ctbjblqxdiff1ap0a4fi.xn--90ais/en/</t>
  </si>
  <si>
    <t xml:space="preserve">https://e-pasluga.by/home.html </t>
  </si>
  <si>
    <t>https://nalog.gov.by/services/</t>
  </si>
  <si>
    <t>https://www.portal.nalog.gov.by/web/guest/Как-представить-налоговую-декларацию</t>
  </si>
  <si>
    <t xml:space="preserve">https://raschet.by/ </t>
  </si>
  <si>
    <t>https://raschet.by/bankam/msi/statistika/</t>
  </si>
  <si>
    <t>https://e-pasluga.by/services/granica-i-tamozna</t>
  </si>
  <si>
    <t xml:space="preserve">https://gsz.gov.by/ </t>
  </si>
  <si>
    <t>https://gsz.gov.by/directory/labour-market/56/</t>
  </si>
  <si>
    <t>https://belta.by/society/view/kogda-dva-novyh-luchshe-odnogo-starogo-belorusy-aktivno-menjajut-pasporta-na-biometricheskie-dokumenty-620947-2024/</t>
  </si>
  <si>
    <t>https://pravo.by/natsionalnyy-reestr/statistika/</t>
  </si>
  <si>
    <t>https://dataportal.belstat.gov.by/osids/home-page</t>
  </si>
  <si>
    <t xml:space="preserve">https://forumpravo.by/ </t>
  </si>
  <si>
    <t>https://xn--80abnmycp7evc.xn--90ais/</t>
  </si>
  <si>
    <t>https://forumpravo.by/</t>
  </si>
  <si>
    <t>https://xn----7sbgfh2alwzdhpc0c.xn--90ais/</t>
  </si>
  <si>
    <t>Republican Unitary Enterprise "National Center for Electronic Services" Republican Unitary Enterprise “Digital Development Center” Joint-Stock Company “Agency of service and reengineering”</t>
  </si>
  <si>
    <t>https://nces.by/</t>
  </si>
  <si>
    <t>https://www.mpt.gov.by/</t>
  </si>
  <si>
    <t>https://www.government.by/ru/</t>
  </si>
  <si>
    <t>https://minfin.gov.by/en/</t>
  </si>
  <si>
    <t>Interdepartmental Council for Government Data Management (National Statistical Committee)</t>
  </si>
  <si>
    <t>https://www.belstat.gov.by/</t>
  </si>
  <si>
    <t xml:space="preserve">https://www.mpt.gov.by/sites/default/files/new-gos-programma_post-2025.DOCX </t>
  </si>
  <si>
    <t xml:space="preserve">https://president.gov.by/ru/documents/ukaz-no-136-ot-7-aprelya-2022-g </t>
  </si>
  <si>
    <t>https://www.mpt.gov.by/en/node</t>
  </si>
  <si>
    <t>https://www.mpt.gov.by/ru/sovet-po-proektam-v-sfere-cifrovogo-razvitiya-pri-ministerstve-svyazi-i-informatizacii</t>
  </si>
  <si>
    <t>https://pravo.by/document/?guid=3871&amp;p0=h10800455</t>
  </si>
  <si>
    <t>The Law of the Republic of Belarus "On Personal Data Protection"</t>
  </si>
  <si>
    <t xml:space="preserve">https://cpd.by/en/national-regulation/the-belarusian-data-protection-act/ </t>
  </si>
  <si>
    <t>Operations and Analysis Center under the President of the Republic of Belarus</t>
  </si>
  <si>
    <t>https://www.naturegomel.by/postanovlenie-soveta-ministrov-respubliki-belarus-ot-10-dekabrya-2021-g-no-710-o-nacionalnom-plane-deystviy-po-razvitiyu-zelenoy-ekonomiki-v</t>
  </si>
  <si>
    <t>https://belta.by/tech/view/rannjaja-diagnostika-zabolevanij-obrabotka-dannyh-gde-primenjajut-belorusskie-tehnologii-v-oblasti-ii-742684-2025/</t>
  </si>
  <si>
    <t>https://etalonline.by/document/?regnum=h10900113</t>
  </si>
  <si>
    <t>Socio-economic development program for 2021-2025</t>
  </si>
  <si>
    <t>https://economy.gov.by/uploads/files/macro-prognoz/Programma-2025-nov-red.pdf</t>
  </si>
  <si>
    <t xml:space="preserve">https://www.mpt.gov.by/sites/default/files/gos-programma_post-2024_0.docx </t>
  </si>
  <si>
    <t>https://www.mpt.gov.by/ru/otchety-o-khode-realizacii-gosudarstvennoy-programmy</t>
  </si>
  <si>
    <t>State Committee on Science and Technology of the Republic of Belarus</t>
  </si>
  <si>
    <t>https://www.gknt.gov.by/en/</t>
  </si>
  <si>
    <t>http://www.belisa.org.by/ru/izd/analytical/</t>
  </si>
  <si>
    <t>The State Program on Small and Medium-sized Enterprises for 2021-2025</t>
  </si>
  <si>
    <t>https://economy.gov.by/uploads/files/gos-programmy/Postanovlenie%20SM%2056%20-%2024.pdf</t>
  </si>
  <si>
    <t>https://pravo.by/document/?guid=3871&amp;p0=h11200419</t>
  </si>
  <si>
    <t>https://www.park.by/htp/facts/</t>
  </si>
  <si>
    <t>Compl docs submitted on 08-Aug-25</t>
  </si>
  <si>
    <t>Vitali Prasvirau</t>
  </si>
  <si>
    <t>The Ministry of Communications and Informatization of the Republic of Belarus</t>
  </si>
  <si>
    <t>Deputy Head of International Relations Department</t>
  </si>
  <si>
    <t xml:space="preserve"> BEL </t>
  </si>
  <si>
    <t>Belgium</t>
  </si>
  <si>
    <t>https://www.gcloud.belgium.be/fr/home</t>
  </si>
  <si>
    <t>BelgIF</t>
  </si>
  <si>
    <t>https://www.belgif.be/en</t>
  </si>
  <si>
    <t>Federal Service Bus</t>
  </si>
  <si>
    <t>https://dt.bosa.be/en/gegevensuitwisseling</t>
  </si>
  <si>
    <t>Administration of the Treasury</t>
  </si>
  <si>
    <t>http://www.treasury.fgov.be</t>
  </si>
  <si>
    <t>FEDCOM - Federal Public Budget and Management Control</t>
  </si>
  <si>
    <t>http://www.begroting.be/NL/Pages/fedcom.aspx</t>
  </si>
  <si>
    <t>http://treasury.fgov.be</t>
  </si>
  <si>
    <t>http://www.nbb.be/pub/01_00_00_00_00/01_01_00_00_00/01_01_07_00_00.htm?l=en</t>
  </si>
  <si>
    <t>http://financien.belgium.be/nl/E-services</t>
  </si>
  <si>
    <t>Single Window - MyMinFin, Tax on web</t>
  </si>
  <si>
    <t>http://www.fiscus.fgov.be</t>
  </si>
  <si>
    <t>PLDA  - Paperless Douanes et Accises</t>
  </si>
  <si>
    <t>http://plda.fgov.be/fr/bienvenue</t>
  </si>
  <si>
    <t>DeBOHRA - Data Base Oracle for Human Resources Administration</t>
  </si>
  <si>
    <t>https://persopoint.be/nl</t>
  </si>
  <si>
    <t>Public Procurement Portal</t>
  </si>
  <si>
    <t xml:space="preserve">http://www.publicprocurement.be </t>
  </si>
  <si>
    <t>Belgium Federal Public Debt Agency</t>
  </si>
  <si>
    <t>http://www.debtagency.be/</t>
  </si>
  <si>
    <t>https://joinup.ec.europa.eu/collection/open-source-observatory-osor/news/belgium-and-netherlands-join</t>
  </si>
  <si>
    <t>AI4 Belgium</t>
  </si>
  <si>
    <t>https://www.ai4belgium.be/wp-content/uploads/2019/04/report_en.pdf</t>
  </si>
  <si>
    <t>http://my.belgium.be/login.html?locale=nl</t>
  </si>
  <si>
    <t>http://financien.belgium.be/nl/E-services/</t>
  </si>
  <si>
    <t>http://www.fedict.belgium.be/en/online_applications/interactieplatformen/detailfiches/epayment.jsp?referer=tcm:464-125178-64</t>
  </si>
  <si>
    <t>http://data.gov.be/</t>
  </si>
  <si>
    <t>https://lokaalbestuur.vlaanderen.be/werking-bestuur/burgerparticipatie</t>
  </si>
  <si>
    <t>https://www.belgium.be/en/contactinfo_en_sites/Andere/complaints/list_communities_and_regions</t>
  </si>
  <si>
    <t>Digital Belgium</t>
  </si>
  <si>
    <t>http://digitalbelgium.be/en/</t>
  </si>
  <si>
    <t>https://overheid.vlaanderen.be/informatie-vlaanderen     https://www.digitalwallonia.be/fr/projets</t>
  </si>
  <si>
    <t>FEDICT - FEDeral public service of Information Technology and Communication</t>
  </si>
  <si>
    <t>https://dt.bosa.be/sites/default/files/downloads/Algemene%20voorwaarden_%20Fedict%20diensten_FR.pdf</t>
  </si>
  <si>
    <t>http://digitalbelgium.be/</t>
  </si>
  <si>
    <t>https://www.rti-rating.org/wp-content/uploads/Belgium.pdf</t>
  </si>
  <si>
    <t xml:space="preserve">Belgium implemented the EU Data Protection Directive 95/46/EC with the Data Protection Act dated 8 December 1992 as amended in 1998 (Act). </t>
  </si>
  <si>
    <t>http://www.legislationline.org/topics/country/41/topic/3</t>
  </si>
  <si>
    <t>The Belgian Data Protection Authority (DPA), The Commission for the Protection of Privacy.</t>
  </si>
  <si>
    <t>https://www.autoriteprotectiondonnees.be/</t>
  </si>
  <si>
    <t>http://code.google.com/p/eid-dss/</t>
  </si>
  <si>
    <t>http://digitalbelgium.be/en/5-priorities/digital-skills-and-jobs/</t>
  </si>
  <si>
    <t>Digital Champions.be</t>
  </si>
  <si>
    <t>https://www.digitalchampions.be/digitalchampions/home/about-us/</t>
  </si>
  <si>
    <t>NidoLab</t>
  </si>
  <si>
    <t>https://nidolab.be/</t>
  </si>
  <si>
    <t xml:space="preserve">  BEL  </t>
  </si>
  <si>
    <t>G-Cloud Operational &amp; Program Board</t>
  </si>
  <si>
    <t>Enterprise Architecture by the Digital Transformation Office at FPS Policy &amp; Support BOSA</t>
  </si>
  <si>
    <t>https://bosa.belgium.be/nl/themas/digitale-overheid/digitale-bouwstenen-en-platformen</t>
  </si>
  <si>
    <t>Belgian Interoperability Framework</t>
  </si>
  <si>
    <t>https://www.belgif.be/index.en.html</t>
  </si>
  <si>
    <t>https://finance.belgium.be/en/about_fps/structure_and_services/general_administrations/treasury</t>
  </si>
  <si>
    <t>FEDCOM</t>
  </si>
  <si>
    <t>https://www.fedcom.be/sap/bc/gui/sap/its/webgui/</t>
  </si>
  <si>
    <t>https://www.ccrek.be/EN/Publications/Fiche.html?id=9672d98d-ba7c-4470-8930-941e5b2f62c7</t>
  </si>
  <si>
    <t>https://financien.belgium.be/nl/financi%C3%ABle-verrichtingen-van-de-schatkist-fvs</t>
  </si>
  <si>
    <t>https://financien.belgium.be/nl/over-de-thesaurie</t>
  </si>
  <si>
    <t>https://financien.belgium.be/nl/E-services/</t>
  </si>
  <si>
    <t>https://financien.belgium.be/nl/over_de_fod/structuur_en_diensten/autonome_diensten/interne_audit/fiscale_administraties</t>
  </si>
  <si>
    <t>https://financien.belgium.be/nl/douane_accijnzen</t>
  </si>
  <si>
    <t>https://financien.belgium.be/nl/douane_accijnzen/ondernemingen/douane/eu-trader-portal#q1</t>
  </si>
  <si>
    <t>Federal Public Service for Pensions</t>
  </si>
  <si>
    <t>https://www.sfpd.fgov.be/nl</t>
  </si>
  <si>
    <t>MyPension</t>
  </si>
  <si>
    <t>https://www.mypension.be/nl</t>
  </si>
  <si>
    <t>https://www.sfpd.fgov.be/nl/over-ons/organigram/departementen/interne-audit</t>
  </si>
  <si>
    <t>Yes, e.g. https://govbuysinnovation.belgium.be/</t>
  </si>
  <si>
    <t>https://www.publicprocurement.be/en</t>
  </si>
  <si>
    <t>https://joinup.ec.europa.eu/collection/open-source-observatory-osor</t>
  </si>
  <si>
    <t>AI4Belgium</t>
  </si>
  <si>
    <t>Digital Transformation Office, Federal Public Service Policy &amp; Support BOSA</t>
  </si>
  <si>
    <t>https://www.ai4belgium.be/ai-landscape/</t>
  </si>
  <si>
    <t>https://my.belgium.be/nl</t>
  </si>
  <si>
    <t>https://digitalopen.belgium.be/nl</t>
  </si>
  <si>
    <t>https://eservices.minfin.fgov.be/myminfin-web/pages</t>
  </si>
  <si>
    <t>https://dtservices.bosa.be/nl/services/ePayment</t>
  </si>
  <si>
    <t>https://financien.belgium.be/nl/douane_accijnzen/ondernemingen/reglementering/taxud</t>
  </si>
  <si>
    <t>https://www.mysocialsecurity.be/en/index.html</t>
  </si>
  <si>
    <t>https://www.selor.be/nl/</t>
  </si>
  <si>
    <t>https://mydata.belgium.be/fr</t>
  </si>
  <si>
    <t>https://data.gov.be/</t>
  </si>
  <si>
    <t>https://myopinion.belgium.be/</t>
  </si>
  <si>
    <t>Digital Transformation Office - Federal Public Service Policy &amp; Support BOSA</t>
  </si>
  <si>
    <t>https://bosa.belgium.be/nl</t>
  </si>
  <si>
    <t>1, 2, 5, 6, 7, 8</t>
  </si>
  <si>
    <t>https://overheid.vlaanderen.be/informatie-vlaanderen</t>
  </si>
  <si>
    <t>https://bosa.belgium.be/nl/themas/digitale-overheid/digitale-strategie-en-beleid</t>
  </si>
  <si>
    <t>https://www.dataprotectionauthority.be/publications/act-of-30-july-2018.pdf</t>
  </si>
  <si>
    <t>https://www.dataprotectionauthority.be/citizen</t>
  </si>
  <si>
    <t>https://www.dataprotectionauthority.be/citizen/publications/all-publications</t>
  </si>
  <si>
    <t>https://bosa.belgium.be/nl/news/ambtenaren-worden-opgeleid-om-digitale-kloof-te-dichten</t>
  </si>
  <si>
    <t>NIDO - Innovation Lab for the government</t>
  </si>
  <si>
    <t>https://www.nidolab.be/nido/nl/</t>
  </si>
  <si>
    <t>https://www.nidolab.be/nido/nl/aanpak/</t>
  </si>
  <si>
    <t>Gov Buys Innovation</t>
  </si>
  <si>
    <t>https://govbuysinnovation.belgium.be/</t>
  </si>
  <si>
    <t>Kasper Karpa</t>
  </si>
  <si>
    <t>Federal Public Service Policy &amp; Support (BOSA)</t>
  </si>
  <si>
    <t>Attaché International Relations at the Belgian Federal Digital Transformation Office</t>
  </si>
  <si>
    <t>BEL</t>
  </si>
  <si>
    <t>https://gcloud.belgium.be/nl/services</t>
  </si>
  <si>
    <t>https://bosa.belgium.be/nl/networks/federal-enterprise-architecture-community</t>
  </si>
  <si>
    <t>Federal Service Platform</t>
  </si>
  <si>
    <t>https://bosa.belgium.be/nl/services/federale-dienstenintegrator</t>
  </si>
  <si>
    <t>https://bosa.belgium.be/nl/themas/digitale-overheid/digital-dashboard/digital-dashboard-overheid#FSP</t>
  </si>
  <si>
    <t>https://bosa.belgium.be/nl/themas/begroting-en-boek-houding/overheidsboekhouding/fedcom</t>
  </si>
  <si>
    <t>https://financien.belgium.be/sites/default/files/OP2025_Tekst_Finaal_NL_250210.pdf</t>
  </si>
  <si>
    <t>MyMinFin, Tax on web</t>
  </si>
  <si>
    <t>https://infocenter.belgium.be/nl/statistieken/federaal-administratief-openbaar-ambt</t>
  </si>
  <si>
    <t>https://www.mypension.be/</t>
  </si>
  <si>
    <t>https://www.sfpd.fgov.be/files/2992/20240117_persbericht_3_000_000_unieke_bezoekers_mypension.pdf</t>
  </si>
  <si>
    <t>http://www.publicprocurement.be</t>
  </si>
  <si>
    <t>Innovations &gt; https://govbuysinnovation.belgium.be/</t>
  </si>
  <si>
    <t>https://news.belgium.be/nl/25000-gepubliceerde-overheidsopdrachten-en-50000-ondernemingen-na-meer-dan-een-jaar-e-procurement</t>
  </si>
  <si>
    <t>https://www.debtagency.be/sites/default/files/content/images/reviewoutlook20242025.jpg</t>
  </si>
  <si>
    <t>https://interoperable-europe.ec.europa.eu/sites/default/files/inline-files/OSS%20Country%20Intelligence%20Factsheet_BE.pdf</t>
  </si>
  <si>
    <t>National convergence plan for the development of artificial intelligence</t>
  </si>
  <si>
    <t>https://bosa.belgium.be/sites/default/files/content/documents/DTdocs/AI/Nationaal_convergentieplan_voor_de_ontwikkeling_van_artificiele_intelligentie.pdf</t>
  </si>
  <si>
    <t>https://bosa.belgium.be/en/themes/digital-administration</t>
  </si>
  <si>
    <t>https://bosa.belgium.be/nl/AI4Belgium/observatorium</t>
  </si>
  <si>
    <t>https://bosa.belgium.be/nl/themas/digitale-overheid/digital-dashboard/digital-dashboard-burgers#MyBelgium</t>
  </si>
  <si>
    <t>https://www.2023.jaarverslag.financien.belgium.be/pdf/2023-RA01-nl.pdf</t>
  </si>
  <si>
    <t>https://economie.fgov.be/nl/themas/online/digitale-economie-cijfers/digitale-overheid/interactie-met#:~:text=In%202023%20werden%2093%2C82,ten%20voordele%20van%20online%2Daangiften.</t>
  </si>
  <si>
    <t>https://bosa.belgium.be/nl/services/epayment</t>
  </si>
  <si>
    <t>https://finance.belgium.be/en/customs_excises/enterprises/customs/e-commerce/be-gate</t>
  </si>
  <si>
    <t>https://finance.belgium.be/en/customs_excises/enterprises/customs/e-commerce/be-gate#q3</t>
  </si>
  <si>
    <t>https://socialsecurity.belgium.be/sites/default/files/content/docs/nl/publicaties/jaarverslagen/jaarverslag-fodsz-2023-nl.pdf</t>
  </si>
  <si>
    <t>https://werkenvoor.be/nl</t>
  </si>
  <si>
    <t>https://bosa.belgium.be/nl/over-de-fod-bosa/jaarverslag-2024/werken-bij-de-overheid-2024</t>
  </si>
  <si>
    <t>https://bosa.belgium.be/nl/themas/digitale-overheid/digital-dashboard/digital-dashboard-burgers</t>
  </si>
  <si>
    <t>https://bosa.belgium.be/nl/services/expertisecentrum-voor-gebruikerservaring</t>
  </si>
  <si>
    <t>Federal Public Service Policy &amp; Support BOSA - Department for Digitalisation &amp; Simplification</t>
  </si>
  <si>
    <t>1, 2, 6, 7, 8</t>
  </si>
  <si>
    <t>https://www.vlaanderen.be/digitaal-vlaanderen, https://digitalwallonia.be/fr/, https://be.brussels/en/about-region/structure-and-organisations/administrations-and-institutions-region/paradigm</t>
  </si>
  <si>
    <t>https://bosa.belgium.be/nl/services/centraal-informatiepunt-data-governance-act</t>
  </si>
  <si>
    <t>https://smartnation.be/nl</t>
  </si>
  <si>
    <t>https://bosa.belgium.be/en/dg-simplification-and-digitalisation</t>
  </si>
  <si>
    <t>https://bosa.belgium.be/nl/networks/inter-communautair-overleg-e-government-iceg</t>
  </si>
  <si>
    <t>https://www.ejustice.just.fgov.be/cgi_loi/change_lg.pl?language=nl&amp;la=N&amp;cn=1994041151&amp;table_name=wet</t>
  </si>
  <si>
    <t>https://www.ibz.rrn.fgov.be/nl/commissies/openbaarheid-van-bestuur/principes</t>
  </si>
  <si>
    <t>General Data Protection Regulation</t>
  </si>
  <si>
    <t>https://eur-lex.europa.eu/legal-content/EN/TXT/PDF/?uri=CELEX:32016R0679</t>
  </si>
  <si>
    <t>https://www.gegevensbeschermingsautoriteit.be/publications/jaarverslag-2023.pdf</t>
  </si>
  <si>
    <t>Gegevensbeschermingsautoriteit - Autorité de protection des données</t>
  </si>
  <si>
    <t>https://www.digitalwallonia.be/en/posts/wallonie-sustainable-circular</t>
  </si>
  <si>
    <t>https://altai.ai4belgium.be/</t>
  </si>
  <si>
    <t>https://bosa.belgium.be/nl/services/federal-trust-services</t>
  </si>
  <si>
    <t>SmartNation</t>
  </si>
  <si>
    <t>https://bosa.belgium.be/nl/news/smartnation-10-ambities-voor-een-digitale-toekomst-tegen-2030</t>
  </si>
  <si>
    <t>https://bosa.belgium.be/nl/connectoo</t>
  </si>
  <si>
    <t>https://economie.fgov.be/nl/themas/online/digitale-economie-cijfers/digitale-vaardigheden-en-jobs/digitale-vaardigheden-van-ict</t>
  </si>
  <si>
    <t>Innovation Lab for the government Strategy</t>
  </si>
  <si>
    <t>https://bosa.belgium.be/nl/services/ondersteunen-van-innovatie-bij-de-overheid</t>
  </si>
  <si>
    <t>https://ec.europa.eu/assets/rtd/eis/2024/ec_rtd_eis-country-profile-be.pdf</t>
  </si>
  <si>
    <t>Federal Public Service Policy &amp; Support BOSA</t>
  </si>
  <si>
    <t>Attaché International Relations – Federal Public Service Policy &amp; Support, Directorate-General Simplification &amp; Digitalisation</t>
  </si>
  <si>
    <t xml:space="preserve"> BLZ </t>
  </si>
  <si>
    <t>Belize</t>
  </si>
  <si>
    <t>Ministry of Finance of Belize</t>
  </si>
  <si>
    <t>http://www.mof.gov.bz</t>
  </si>
  <si>
    <t>FS - Financial System</t>
  </si>
  <si>
    <t>http://cito.gov.bz/database</t>
  </si>
  <si>
    <t>http://www.cito.gov.bz/GICS.htm</t>
  </si>
  <si>
    <t>http://www.incometaxbelize.gov.bz</t>
  </si>
  <si>
    <t>http://siteresources.worldbank.org/EXTSEMCAR/Resources/SEMCAR_Second_Year_Progress_Report.pdf?resourceurlname=SEMCAR_Second_Year_Progress_Report.pdf</t>
  </si>
  <si>
    <t>http://www.customs.gov.bz</t>
  </si>
  <si>
    <t>http://www.customs.gov.bz/asycuda.html</t>
  </si>
  <si>
    <t xml:space="preserve">http://idbdocs.iadb.org/wsdocs/getdocument.aspx?docnum=831589 </t>
  </si>
  <si>
    <t>http://procurement.gov.bz/</t>
  </si>
  <si>
    <t>http://www.mof.gov.bz/</t>
  </si>
  <si>
    <t>https://belize.gov.bz/</t>
  </si>
  <si>
    <t>http://www.gst.gov.bz/press/may10_07.html</t>
  </si>
  <si>
    <t>https://cito.gov.bz/e-government/</t>
  </si>
  <si>
    <t>https://www.rti-rating.org/wp-content/uploads/Belize.pdf</t>
  </si>
  <si>
    <t>http://www.wipo.int/wipolex/en/text.jsp?file_id=209489</t>
  </si>
  <si>
    <t xml:space="preserve">  BLZ  </t>
  </si>
  <si>
    <t>Government Cloud &gt; Azure</t>
  </si>
  <si>
    <t>https://cito.gov.bz/hosting-services/</t>
  </si>
  <si>
    <t>Central Information Technology Office</t>
  </si>
  <si>
    <t>https://www.mof.gov.bz</t>
  </si>
  <si>
    <t>https://cito.gov.bz/database</t>
  </si>
  <si>
    <t>https://www.audit.gov.bz/wp-content/uploads/2018/08/Finance-and-Audit-Reform-Act.pdf</t>
  </si>
  <si>
    <t>https://bts.gov.bz/</t>
  </si>
  <si>
    <t>IRIS</t>
  </si>
  <si>
    <t>https://irisbelize.bts.gov.bz/Home</t>
  </si>
  <si>
    <t>https://www.customs.gov.bz/</t>
  </si>
  <si>
    <t>https://www.customs.gov.bz/asycuda.html</t>
  </si>
  <si>
    <t xml:space="preserve">https://idbdocs.iadb.org/wsdocs/getdocument.aspx?docnum=831589 </t>
  </si>
  <si>
    <t>Social Security Board</t>
  </si>
  <si>
    <t>https://www.socialsecurity.org.bz/</t>
  </si>
  <si>
    <t>Retirement Benefits</t>
  </si>
  <si>
    <t>https://www.socialsecurity.org.bz/long-term-retirement-benefit/</t>
  </si>
  <si>
    <t>https://irisbelize.bts.gov.bz/</t>
  </si>
  <si>
    <t>https://www.pressoffice.gov.bz/cdb-delegation-concludes-inaugural-visit-to-belize/</t>
  </si>
  <si>
    <t>https://jobs.publicservice.gov.bz/</t>
  </si>
  <si>
    <t>E-Governance Office</t>
  </si>
  <si>
    <t>Audit Department</t>
  </si>
  <si>
    <t>Ministry of Public Utilities, Energy, Logistics and E-governance</t>
  </si>
  <si>
    <t>Data Protection Act of 2021</t>
  </si>
  <si>
    <t>National Action Plan</t>
  </si>
  <si>
    <t>https://med.gov.bz/national-plans/</t>
  </si>
  <si>
    <t>Alexia Peralta</t>
  </si>
  <si>
    <t>E-Governance and Digitalization Unit, Ministry of Public Utilities, Energy, Logistics, &amp; E-Governance</t>
  </si>
  <si>
    <t>BLZ</t>
  </si>
  <si>
    <t>https://cito.gov.bz/</t>
  </si>
  <si>
    <t>Smart Stream</t>
  </si>
  <si>
    <t>https://cito.gov.bz/database/</t>
  </si>
  <si>
    <t>https://www.audit.gov.bz/legal-resources/</t>
  </si>
  <si>
    <t>MyGOB Portal</t>
  </si>
  <si>
    <t>https://mygob.gov.bz/</t>
  </si>
  <si>
    <t>https://www.socialsecurity.org.bz/publications/</t>
  </si>
  <si>
    <t>Ministry of E-Governance</t>
  </si>
  <si>
    <t>https://digitalagenda.gov.bz/</t>
  </si>
  <si>
    <t>https://www.audit.gov.bz/</t>
  </si>
  <si>
    <t>Ministry of Egovernance</t>
  </si>
  <si>
    <t>https://digitalagenda.gov.bz/2023/03/22/national-data-strategy/</t>
  </si>
  <si>
    <t>https://digitalagenda.gov.bz/digital-journey/</t>
  </si>
  <si>
    <t>https://digitalagenda.gov.bz/digital-agenda/</t>
  </si>
  <si>
    <t>https://digitalagenda.gov.bz/#intro</t>
  </si>
  <si>
    <t>https://www.agm.gov.bz/uploads/laws/63976dad2084d_Cap_13_Freedom_of_Information_Act.pdf</t>
  </si>
  <si>
    <t>https://www.nationalassembly.gov.bz/wp-content/uploads/2021/12/Act-No-45-of-2021-Data-Protection-Act.pdf</t>
  </si>
  <si>
    <t>Data Protection Commission</t>
  </si>
  <si>
    <t>https://www.mpuele.gov.bz/wp-content/uploads/2023/11/Belize-National-Energy-Policy-2023.pdf</t>
  </si>
  <si>
    <t>National Digital Agenda</t>
  </si>
  <si>
    <t>https://digitalagenda.gov.bz/wp-content/uploads/2022/05/NATIONAL-DIGITAL-AGENDA-FINAL.pdf</t>
  </si>
  <si>
    <t>Blend</t>
  </si>
  <si>
    <t>Compl docs submitted on 17-Oct-25</t>
  </si>
  <si>
    <t>Jose Urbina</t>
  </si>
  <si>
    <t>CEO</t>
  </si>
  <si>
    <t xml:space="preserve"> BEN </t>
  </si>
  <si>
    <t>Benin</t>
  </si>
  <si>
    <t>Ministry of Economy and Finances</t>
  </si>
  <si>
    <t>http://www.finances.bj</t>
  </si>
  <si>
    <t>SIGFP - Integrated Public Financial Management System / Système Intégré de Gestion des Finances Publiques</t>
  </si>
  <si>
    <t>http://www.sndi.ci/index.php/component/content/article/35-infosndi/78-sigfip.html</t>
  </si>
  <si>
    <t>COTS (PAGE)</t>
  </si>
  <si>
    <t>http://www.finances.bj/spip.php?article430</t>
  </si>
  <si>
    <t>http://afritacouest.org/images/23coEng.pdf</t>
  </si>
  <si>
    <t>http://www.impots.finances.gouv.bj/accueil</t>
  </si>
  <si>
    <t>http://www.douanes-benin.net</t>
  </si>
  <si>
    <t>ASYCUDA++ - Automated SYstem for CUstoms DAta</t>
  </si>
  <si>
    <t>http://unctad.org/en/PublicationsLibrary/dtlasycuda2011d1_en.pdf</t>
  </si>
  <si>
    <t>SIGFAE - Integrated Management System Officials and Civil Servants</t>
  </si>
  <si>
    <t>https://www.fonctionpublique.egouv.ci/?fp=personnel_pension</t>
  </si>
  <si>
    <t>https://www.pefa.org/node/1366</t>
  </si>
  <si>
    <t>SIGMAP</t>
  </si>
  <si>
    <t>http://www.armp.bj/index.php/13-reformes/42-systeme-actuel-des-marches-publics</t>
  </si>
  <si>
    <t>Ministry of Economy, Finance and Decentralization Programs</t>
  </si>
  <si>
    <t>http://www.finances.bj/spip.php?article2</t>
  </si>
  <si>
    <t>SIAPIP/DJRADO -  Integrated Public Investment Analysis and Programming  System / Système Intégré d’Analyse et de Programmation des
Investissements Publics, SIAPIP</t>
  </si>
  <si>
    <t>http://documents.worldbank.org/curated/en/441051468187769880/pdf/PAD1359-PAD-P147014-OUO-9-IDA-R2016-0135-1-Box396260B.pdf</t>
  </si>
  <si>
    <t>http://ortb.bj/archives/index.php/info/item/4447-cotonou-accueille-les-4emes-rencontres-nationales-du-logiciel-libre</t>
  </si>
  <si>
    <t>National Strategy for Artificial Intelligence</t>
  </si>
  <si>
    <t>https://adn.bj/wp-content/uploads/2020/04/SELECTION-DUN-CABINET-POUR-LA-DEFINITION-DE-LA-STRATEGIE-NATIONALE-DINTELLIGENCE-ARTIFICIELLE.pdf</t>
  </si>
  <si>
    <t>https://service-public.bj/public/services/e-services</t>
  </si>
  <si>
    <t>https://numerique.gouv.bj/images/DPS.pdf</t>
  </si>
  <si>
    <t>https://www.rti-rating.org/wp-content/uploads/2018/09/Benin.Code-on-Info.Jan2015.pdf</t>
  </si>
  <si>
    <t xml:space="preserve">Loi Portant Protection des données à Caractère Personnel  Loi n°2009-09 du 22 mai 2009 portant organisation de la protection des données à caractère personnel </t>
  </si>
  <si>
    <t xml:space="preserve">http://www.afapdp.org/wp-content/uploads/2012/01/B%C3%A9nin-LOI-SUR-PROTECTION-DES-DONNEES-A-CARACTERE-PERSONNEL-20092.pdf </t>
  </si>
  <si>
    <t>Commission Nationale de l’informatique et des libertés</t>
  </si>
  <si>
    <t>https://apdp.bj/wp-content/uploads/2016/08/Rapport-final-CNIL.pdf</t>
  </si>
  <si>
    <t>Strategic Directions of Digital Economy</t>
  </si>
  <si>
    <t>AFW</t>
  </si>
  <si>
    <t xml:space="preserve">  BEN  </t>
  </si>
  <si>
    <t>X-Road</t>
  </si>
  <si>
    <t>https://xroad.bj/</t>
  </si>
  <si>
    <t>https://statistiques.xroad.bj/</t>
  </si>
  <si>
    <t>https://www.finances.bj</t>
  </si>
  <si>
    <t>https://www.sndi.ci/index.php/component/content/article/35-infosndi/78-sigfip.html</t>
  </si>
  <si>
    <t>PAGE</t>
  </si>
  <si>
    <t>https://finances.bj/</t>
  </si>
  <si>
    <t>https://www.tresorbenin.bj/</t>
  </si>
  <si>
    <t>https://finances.bj/tresor-public-une-formation-pour-lunification-des-comptes-lancee/</t>
  </si>
  <si>
    <t>https://www.impots.bj/</t>
  </si>
  <si>
    <t>Integrated Tax and Assimilated Management System (SIGTAS)</t>
  </si>
  <si>
    <t>https://www.gouv.bj/actualite/27/lancement-du-systeme-integre-de-gestion-des-taxes-et-assimiles-sigtas-par-le-ministre-de-leconomie-et-des-finances-monsieur-romuald-wadagni/</t>
  </si>
  <si>
    <t>https://guce.gouv.bj/</t>
  </si>
  <si>
    <t>SYDONIA</t>
  </si>
  <si>
    <t>https://unctad.org/en/PublicationsLibrary/dtlasycuda2011d1_en.pdf</t>
  </si>
  <si>
    <t>http://tresorbenin.bj/</t>
  </si>
  <si>
    <t>National Social Security Fund</t>
  </si>
  <si>
    <t>https://cnss.bj/presentation/</t>
  </si>
  <si>
    <t>Pension System</t>
  </si>
  <si>
    <t>https://cnss.bj/branches-des-pensions/</t>
  </si>
  <si>
    <t>Public Procurement Portal / SIGMAP</t>
  </si>
  <si>
    <t>https://marches-publics.bj/</t>
  </si>
  <si>
    <t>Complete digitization</t>
  </si>
  <si>
    <t>SIAPIP/DJRADO -  Integrated Public Investment Analysis and Programming  System / Système Intégré d’Analyse et de Programmation desInvestissements Publics, SIAPIP</t>
  </si>
  <si>
    <t>https://documents.worldbank.org/curated/en/441051468187769880/pdf/PAD1359-PAD-P147014-OUO-9-IDA-R2016-0135-1-Box396260B.pdf</t>
  </si>
  <si>
    <t>https://budgetbenin.bj/sigfip/</t>
  </si>
  <si>
    <t>https://numerique.gouv.bj/</t>
  </si>
  <si>
    <t>MND</t>
  </si>
  <si>
    <t>https://equittancetresor.finances.bj:9051/</t>
  </si>
  <si>
    <t>https://guce.gouv.bj/?lang=en</t>
  </si>
  <si>
    <t>https://finances.bj/services/portail-fiche-pension/</t>
  </si>
  <si>
    <t>https://psie.bj/</t>
  </si>
  <si>
    <t>https://sgg.gouv.bj/</t>
  </si>
  <si>
    <t>https://benin.opendataforafrica.org/</t>
  </si>
  <si>
    <t>https://armp.bj/denonciation/</t>
  </si>
  <si>
    <t>http://instad.bj/</t>
  </si>
  <si>
    <t>ASSI - ANSSI - Seme One</t>
  </si>
  <si>
    <t>https://anssi.bj/</t>
  </si>
  <si>
    <t xml:space="preserve">Conseil national du numérique </t>
  </si>
  <si>
    <t>Agence des Services et Systèmes d'Information (ASSI)</t>
  </si>
  <si>
    <t>https://assi.bj/</t>
  </si>
  <si>
    <t xml:space="preserve">Ministere du numérique et de la digitalisation </t>
  </si>
  <si>
    <t>CNI - CNN</t>
  </si>
  <si>
    <t>Autorités de Protection de Données à caractère Personnel</t>
  </si>
  <si>
    <t>https://apdp.bj/rapports-annuels/</t>
  </si>
  <si>
    <t>https://identite-numerique.gouv.bj/</t>
  </si>
  <si>
    <t>http://ca.gouv.bj/CRLs/</t>
  </si>
  <si>
    <t>Seme One</t>
  </si>
  <si>
    <t>https://www.semecity.bj/en/</t>
  </si>
  <si>
    <t>General Directorate of the Civil Service</t>
  </si>
  <si>
    <t>https://www.gouv.bj/actualite/817/benin-administration-publique-moderne-plus-transparence-dans-organisation-concours-gestion-carrieres/</t>
  </si>
  <si>
    <t>Seme One - APIEX</t>
  </si>
  <si>
    <t>https://www.gouv.bj/actualite/1628/presentation-2021-2026-cadres-structures-gouvernement-benin/</t>
  </si>
  <si>
    <t>Aristide Adjinacou</t>
  </si>
  <si>
    <t>Agence des Services et Systèmes d'information</t>
  </si>
  <si>
    <t>Directeur Général</t>
  </si>
  <si>
    <t>BEN</t>
  </si>
  <si>
    <t>BEGEAF - Benin Government Enterprise Architecture Framework</t>
  </si>
  <si>
    <t>https://asin.bj/documents/</t>
  </si>
  <si>
    <t>https://lanation.bj/actualites/architecture-gouvernementale-pour-les-projets-numeriques-au-benin-des-cadres-formes-pour-une-gestion-coherente</t>
  </si>
  <si>
    <t>National Interoperability Framework</t>
  </si>
  <si>
    <t>https://www.xroad.bj/publications/documents</t>
  </si>
  <si>
    <t>X-Road BJ</t>
  </si>
  <si>
    <t>https://sigfp.finances.bj/sigfp_pilote/login.htm</t>
  </si>
  <si>
    <t>https://api.impots.bj/media/67b854b4ef98c_B%C3%A9nin-Loi%20de%20finances%202025.pdf</t>
  </si>
  <si>
    <t>https://e-services.impots.bj/login-facile</t>
  </si>
  <si>
    <t>https://douanes.gouv.bj/</t>
  </si>
  <si>
    <t>Customs Webb</t>
  </si>
  <si>
    <t>SIGRH - Système Intégré de Gestion des Ressources Humaines / Integrated Human Resources Management System</t>
  </si>
  <si>
    <t>http://www.weche.fpbenin.net/login</t>
  </si>
  <si>
    <t>SUNKWE - Système unifié de gestion et de contrôle de la masse salariale / Unified system for the management and control of the wage bill</t>
  </si>
  <si>
    <t>https://bulletinpaie.finances.bj/login</t>
  </si>
  <si>
    <t>https://bulletinpension.finances.bj/login</t>
  </si>
  <si>
    <t>Autonomous Debt Management Fund</t>
  </si>
  <si>
    <t>https://www.cagd.bj/</t>
  </si>
  <si>
    <t>LDSW - Benin Debt Info</t>
  </si>
  <si>
    <t>https://www.cagd.bj/category/dette-publique/bulletin-statistique-de-la-dette/</t>
  </si>
  <si>
    <t>http://numerique.gouv.bj/</t>
  </si>
  <si>
    <t>https://www.impots.bj/documentations/68577ed6-d669-4f27-8c91-aa2dd1572504/statistiques</t>
  </si>
  <si>
    <t>https://paiement.tresorbenin.bj/#/</t>
  </si>
  <si>
    <t>https://guce.gouv.bj</t>
  </si>
  <si>
    <t>https://douanes.gouv.bj/statistiques-de-la-douane/</t>
  </si>
  <si>
    <t>https://cnss.bj/</t>
  </si>
  <si>
    <t xml:space="preserve">https://psie.bj/ </t>
  </si>
  <si>
    <t>https://anip.bj/carte-didentite-biometrique/</t>
  </si>
  <si>
    <t>https://www.data.gouv.bj/</t>
  </si>
  <si>
    <t>https://www.data.gouv.bj/statistics</t>
  </si>
  <si>
    <t>https://service-public.bj/public/report</t>
  </si>
  <si>
    <t>https://denonciation.bj/</t>
  </si>
  <si>
    <t>ASIN - Agence des Systèmes d'Information / National Digital Agency</t>
  </si>
  <si>
    <t>https://asin.bj</t>
  </si>
  <si>
    <t>2, 4, 6</t>
  </si>
  <si>
    <t>https://asin.bj/articles/</t>
  </si>
  <si>
    <t>https://numerique.gouv.bj/assets/documents/national-artificial-intelligence-and-big-data-strategy-1682673348.pdf</t>
  </si>
  <si>
    <t>https://numerique.gouv.bj/publications/documents</t>
  </si>
  <si>
    <t>https://asin.bj/projets/</t>
  </si>
  <si>
    <t>https://numerique.gouv.bj/projets/la-mise-en-oeuvre-de-l-administration-intelligente-ou-smart-gouv-phase-2</t>
  </si>
  <si>
    <t>https://numerique.gouv.bj</t>
  </si>
  <si>
    <t>https://beninrevele.bj/article/81/l-etat-beninois-pres-digitalisation-complete-services/</t>
  </si>
  <si>
    <t>Law on the Protection of Personal Data Law No. 2009-09 of May 22, 2009 on the organization of the protection of personal data</t>
  </si>
  <si>
    <t>https://service.apdp.bj/</t>
  </si>
  <si>
    <t>https://www.undp.org/fr/benin/histoires/pnud-benin-le-solaire-et-des-technologies-intelligentes-pour-un-bureau-ecologique#:~:text=21%20octobre%202024&amp;text=Dans%20le%20but%20de%20r%C3%A9duire,renouvelables%20et%20des%20technologies%20intelligentes.</t>
  </si>
  <si>
    <t>https://numerique.gouv.bj/assets/documents/strategie-nationale-d'intelligence-artificielle-et-des-megadonnees-2023-2027.pdf</t>
  </si>
  <si>
    <t>https://www.afapdp.org/wp-content/uploads/2018/06/Benin-Loi-2017-20-Portant-code-du-numerique-en-Republique-du-Benin.pdf</t>
  </si>
  <si>
    <t>https://www.biometricupdate.com/202506/benin-shares-its-x-road-inspired-dpi-interoperability-experience-in-peer-learning-webinar?utm_source=chatgpt.com</t>
  </si>
  <si>
    <t>National AI Strategy &gt; Strengthening of digital skills</t>
  </si>
  <si>
    <t>Support for scientific research and innovation in Benin (PARI)</t>
  </si>
  <si>
    <t>https://beninrevele.bj/projet/168/appui-recherche-scientifique-innovation-benin-pari-/</t>
  </si>
  <si>
    <t>https://semecity.bj/nos-programmes/programmes/</t>
  </si>
  <si>
    <t>Seme City</t>
  </si>
  <si>
    <t>https://semecity.bj/</t>
  </si>
  <si>
    <t>Startup labeling</t>
  </si>
  <si>
    <t>https://sgg.gouv.bj/doc/decret-2023-095/</t>
  </si>
  <si>
    <t>Compl docs submitted on 31-May-25, 10-Oct-25</t>
  </si>
  <si>
    <t>Willibrod Dossou</t>
  </si>
  <si>
    <t>Agence des Systèmes d'Information et du Numérique</t>
  </si>
  <si>
    <t>Strategy specialist</t>
  </si>
  <si>
    <t xml:space="preserve"> BTN </t>
  </si>
  <si>
    <t>Bhutan</t>
  </si>
  <si>
    <t>Government Data Center</t>
  </si>
  <si>
    <t>https://www.neyduetewa.gov.bt/</t>
  </si>
  <si>
    <t>GEA</t>
  </si>
  <si>
    <t>https://egif.dit.gov.bt/</t>
  </si>
  <si>
    <t>eGIF</t>
  </si>
  <si>
    <t>http://www.mof.gov.bt</t>
  </si>
  <si>
    <t>PEMS - Public Expenditure Management System</t>
  </si>
  <si>
    <t>http://www.myrbpems.bt</t>
  </si>
  <si>
    <t>http://www.mof.gov.bt/content/pageContent.php?id=25</t>
  </si>
  <si>
    <t>http://www.mof.gov.bt/publication/files/pub3un3519iz.pdf</t>
  </si>
  <si>
    <t>RAMIS - Revenue Administration and Management Information System</t>
  </si>
  <si>
    <t>http://ramis.drc.gov.bt/appUserLogin.html</t>
  </si>
  <si>
    <t>CSIS - Civil service information system</t>
  </si>
  <si>
    <t>http://csis.rcsc.gov.bt/WebUI/Default.aspx</t>
  </si>
  <si>
    <t>https://epems.myrbpems.bt/</t>
  </si>
  <si>
    <t>e-GP system</t>
  </si>
  <si>
    <t>https://www.egp.gov.bt/</t>
  </si>
  <si>
    <t>http://www.mof.gov.bt/departments/department-of-public-accounts/</t>
  </si>
  <si>
    <t>https://www.moic.gov.bt/wp-content/uploads/2016/05/bips_update.pdf</t>
  </si>
  <si>
    <t>https://www.citizenservices.gov.bt/</t>
  </si>
  <si>
    <t>http://www.mof.gov.bt/pit/</t>
  </si>
  <si>
    <t>http://geo.gov.bt/</t>
  </si>
  <si>
    <t>Digital Bhutan</t>
  </si>
  <si>
    <t>https://www.moic.gov.bt/</t>
  </si>
  <si>
    <t>Department of Information Technology and Telecom</t>
  </si>
  <si>
    <t>https://dit.gov.bt/</t>
  </si>
  <si>
    <t>https://dit.gov.bt/ict-policies</t>
  </si>
  <si>
    <t>https://www.moic.gov.bt/en/policy-act-regulations/</t>
  </si>
  <si>
    <t>https://www.neyduetewa.gov.bt/?page_id=10</t>
  </si>
  <si>
    <t>Bhutan Information Communications and Media Act 2006</t>
  </si>
  <si>
    <t>https://www.moic.gov.bt/wp-content/uploads/2018/02/ICM-Act-2018.pdf</t>
  </si>
  <si>
    <t>Departmant of Information and Media</t>
  </si>
  <si>
    <t>https://www.doim.gov.bt/</t>
  </si>
  <si>
    <t>http://www.bicma.gov.bt/ACT/English.pdf</t>
  </si>
  <si>
    <t>Bhutan e-Government Master Plan</t>
  </si>
  <si>
    <t xml:space="preserve">  BTN  </t>
  </si>
  <si>
    <t xml:space="preserve">Government Data Center </t>
  </si>
  <si>
    <t>Department of IT and Telecom</t>
  </si>
  <si>
    <t xml:space="preserve">For internal consumption only- do not publish </t>
  </si>
  <si>
    <t>GEA/eGIF</t>
  </si>
  <si>
    <t>https://egif.dit.gov.bt</t>
  </si>
  <si>
    <t>https://egif.dit.gov.bt/login</t>
  </si>
  <si>
    <t>Government Exchange Platform</t>
  </si>
  <si>
    <t>For internal consumption only - do not publish the report</t>
  </si>
  <si>
    <t>https://www.mof.gov.bt</t>
  </si>
  <si>
    <t>https://www.myrbpems.bt</t>
  </si>
  <si>
    <t>http://mof.gov.bt</t>
  </si>
  <si>
    <t>https://www.mof.gov.bt/category/treasury-bills/</t>
  </si>
  <si>
    <t>https://www.mof.gov.bt/wp-content/uploads/2020/11/BHUTAN-Evolution-of-PFM-July-2020.pdf</t>
  </si>
  <si>
    <t>For internal consumption only - do not publish</t>
  </si>
  <si>
    <t>http://portal.drc.gov.bt/drc/</t>
  </si>
  <si>
    <t>RAMIS</t>
  </si>
  <si>
    <t>Compliance followed but do not publish the report</t>
  </si>
  <si>
    <t>Bhutan Automated Customs System</t>
  </si>
  <si>
    <t>Report generated as required for internal consumption</t>
  </si>
  <si>
    <t>Zhiyog Electronic System(Zest)</t>
  </si>
  <si>
    <t>https://zest.rcsc.gov.bt/</t>
  </si>
  <si>
    <t>For internal consumption only</t>
  </si>
  <si>
    <t>Government Payroll System</t>
  </si>
  <si>
    <t>https://www.myrbpems.bt/</t>
  </si>
  <si>
    <t>Royal Insurance Corporation of Bhutan/Bhutan Insurance Limited/ National Pension and Provident Fund</t>
  </si>
  <si>
    <t>https://www.ricb.bt/index/</t>
  </si>
  <si>
    <t>NPPF Portal</t>
  </si>
  <si>
    <t>https://pfportal.nppf.org.bt/nppfportal/#/usershome</t>
  </si>
  <si>
    <t>Electronic Government Procurement</t>
  </si>
  <si>
    <t>BID security need not have to submit it manually anymore</t>
  </si>
  <si>
    <t>https://www.egp.gov.bt/resources/common/ContractListing.jsp?lang=en_US&amp;langForMenu=en_US</t>
  </si>
  <si>
    <t>Public Investment Management system</t>
  </si>
  <si>
    <t>https://dit.gov.bt/sites/default/files/BIPS%20Final%20Report%20-%20v5.1.pdf</t>
  </si>
  <si>
    <t>National Frontier Strategy Roadmap</t>
  </si>
  <si>
    <t>Department of IT &amp; Telecom</t>
  </si>
  <si>
    <t>https://www.citizenservices.gov.bt/G2CPaymentAggregator/redirect.html?param=makepayment</t>
  </si>
  <si>
    <t>https://www.ricb.bt/in/</t>
  </si>
  <si>
    <t>https://www.molhr.gov.bt/molhr/ Job-a-Job-ahttps://www.jobajoba.bt</t>
  </si>
  <si>
    <t>https://www.citizenservices.gov.bt/ekaasel/public</t>
  </si>
  <si>
    <t>For internal consumption  only</t>
  </si>
  <si>
    <t>https://www.moic.gov.bt/en/</t>
  </si>
  <si>
    <t>High Level ICT steering board</t>
  </si>
  <si>
    <t>Gross National Happiness Commission/ Ministry of Finance</t>
  </si>
  <si>
    <t>https://dit.gov.bt/sites/default/files/egovPolicy.pdf</t>
  </si>
  <si>
    <t>https://www.dit.gov.bt/sites/default/files/Department%20Annual%20Report%20%282020-2021%29_0.pdf</t>
  </si>
  <si>
    <t>Information, Communication &amp; Communication Act 2018</t>
  </si>
  <si>
    <t>https://www.dit.gov.bt/sites/default/files/ICM%20Act%202018_0.pdf</t>
  </si>
  <si>
    <t>Department of Information and Media</t>
  </si>
  <si>
    <t>https://www.nab.gov.bt/assets/uploads/docs/bills/2016/FinalBICMAbill2016Eng.pdf</t>
  </si>
  <si>
    <t>e-Government system</t>
  </si>
  <si>
    <t>https://www.dit.gov.bt/sites/default/files/e_government_system_pdf_19228.pdf</t>
  </si>
  <si>
    <t>e-Governance Policy for the Royal Government of Bhutan - November 2019</t>
  </si>
  <si>
    <t>https://www.dit.gov.bt/sites/default/files/egovPolicy.pdf</t>
  </si>
  <si>
    <t>https://www.egp.gov.bt</t>
  </si>
  <si>
    <t>https://www.moea.gov.bt/?p=5032</t>
  </si>
  <si>
    <t>Sonam Penjor</t>
  </si>
  <si>
    <t xml:space="preserve">Department of IT &amp; Telecom </t>
  </si>
  <si>
    <t>Chief ICT officer</t>
  </si>
  <si>
    <t>BTN</t>
  </si>
  <si>
    <t>Government Technology Agency</t>
  </si>
  <si>
    <t>https://www.neyduetewa.gov.bt/wp-content/uploads/2021/06/GDC-PoliciesProceduresv2.0docx.pdf</t>
  </si>
  <si>
    <t>Government of Bhutan Enterprise Architecture - ICT Roadmap Framework</t>
  </si>
  <si>
    <t>https://www.moenr.gov.bt/wp-content/uploads/2018/11/Enterprise-Architecture-%E2%80%93-ICT-Roadmap-framework-final.pdf</t>
  </si>
  <si>
    <t>https://tech.gov.bt/the-e-gif-portal/</t>
  </si>
  <si>
    <t>Government Data Exchange Platform</t>
  </si>
  <si>
    <t xml:space="preserve">https://tech.gov.bt/dataexchange </t>
  </si>
  <si>
    <t>https://tech.gov.bt/dataexchange</t>
  </si>
  <si>
    <t>MYRB - Multi Year Rolling Budget and  e-PEMS - electronic Public Expenditure Management System</t>
  </si>
  <si>
    <t>https://mof.gov.bt/e-pems-launch-22-july-2019/</t>
  </si>
  <si>
    <t>https://www.rma.org.bt</t>
  </si>
  <si>
    <t>https://blog-pfm.imf.org/en/pfmblog/2021/02/bhutan-leverages-pefa-to-leap-forward-with-its-pfm-reforms</t>
  </si>
  <si>
    <t>https://www.drc.gov.bt/</t>
  </si>
  <si>
    <t>Revenue Administration Management Information System (RAMIS)</t>
  </si>
  <si>
    <t>http://ramis.drc.gov.bt/</t>
  </si>
  <si>
    <t xml:space="preserve">https://ramis.drc.gov.bt/ </t>
  </si>
  <si>
    <t>http://ecms.gov.bt/</t>
  </si>
  <si>
    <t>Electronic Custom Management System</t>
  </si>
  <si>
    <t>https://www.ecms.gov.bt/</t>
  </si>
  <si>
    <t>electronic Public Expenditure Management System (e-PEMS)</t>
  </si>
  <si>
    <t xml:space="preserve">https://www.myrbpems.bt/ </t>
  </si>
  <si>
    <t>http://www.nppf.org.bt/</t>
  </si>
  <si>
    <t>https://www.nppf.org.bt/</t>
  </si>
  <si>
    <t>Build Operate Transfer and PPP models are being proposed in the revised e-Procurement</t>
  </si>
  <si>
    <t xml:space="preserve">DMDF, Ministry of Finance </t>
  </si>
  <si>
    <t>http://dgms.systems.gov.bt/</t>
  </si>
  <si>
    <t>https://mof.gov.bt/pages/public-debt-situation-report/</t>
  </si>
  <si>
    <t>https://tech.gov.bt/wp-content/uploads/2025/05/BIPS-Final-Report-v5.1.pdf</t>
  </si>
  <si>
    <t xml:space="preserve">National AI Strategy and Block chain strategy (draft stage) </t>
  </si>
  <si>
    <t>https://docs.google.com/document/d/1KCiunjdE7M9ziLmEug_1rgeqtto80F1Q/edit#heading=h.gwop5ry3vtao</t>
  </si>
  <si>
    <t>http://ramis.drc.gov.bt</t>
  </si>
  <si>
    <t>https://birms.drc.gov.bt/</t>
  </si>
  <si>
    <t>https://ecms.gov.bt/</t>
  </si>
  <si>
    <t>http://blmis.gov.bt/</t>
  </si>
  <si>
    <t>https://dashboard.bhutanndi.com/ndi-services-landing-page</t>
  </si>
  <si>
    <t>https://nsdi.systems.gov.bt/#/</t>
  </si>
  <si>
    <t>https://ceps.systems.gov.bt/</t>
  </si>
  <si>
    <t>https://set.rcsc.gov.bt/</t>
  </si>
  <si>
    <t>https://set.rcsc.gov.bt/Page/Dashboard</t>
  </si>
  <si>
    <t xml:space="preserve">GovTech Agency </t>
  </si>
  <si>
    <t>http://tech.gov.bt/</t>
  </si>
  <si>
    <t>1, 2, 3, 4, 5, 6, 7, 8, 9</t>
  </si>
  <si>
    <t>https://www.pmo.gov.bt/newsAnnouncement</t>
  </si>
  <si>
    <t xml:space="preserve">https://tech.gov.bt/govtech-commission/ </t>
  </si>
  <si>
    <t>https://www.mof.gov.bt/</t>
  </si>
  <si>
    <t>https://tech.gov.bt/</t>
  </si>
  <si>
    <t>National Statistics Bureau</t>
  </si>
  <si>
    <t>https://www.nsb.gov.bt/</t>
  </si>
  <si>
    <t>https://tech.gov.bt/wp-content/uploads/2025/03/Bhutan-National-Data-Governance-Baseline-Report-2024-FINAL.pdf</t>
  </si>
  <si>
    <t>https://tech.gov.bt/wp-content/uploads/2025/08/Digital_Strategy-Final.pdf</t>
  </si>
  <si>
    <t>https://tech.gov.bt/wp-content/uploads/2024/07/egovPolicy.pdf</t>
  </si>
  <si>
    <t xml:space="preserve">https://tech.gov.bt/whole-of-government-systems-division/ </t>
  </si>
  <si>
    <t>http://bicma.gov.bt/</t>
  </si>
  <si>
    <t>https://www.moenr.gov.bt/wp-content/uploads/2017/07/National-Energy-Policy-2025.pdf</t>
  </si>
  <si>
    <t>https://tech.gov.bt/guideline-for-generative-artificial-intelligence-usage-in-the-civil-service-2024/</t>
  </si>
  <si>
    <t>https://ds-cid.vercel.app/digital-signature-portal</t>
  </si>
  <si>
    <t>Digital skilling programme</t>
  </si>
  <si>
    <t>https://tech.gov.bt/wp-content/uploads/2025/05/Digital-skilling-report.pdf</t>
  </si>
  <si>
    <t>https://tech.gov.bt/%F0%9F%93%A2-elevate-your-digital-skills-with-the-govtech-digital-skilling-program/#:~:text=The%20Government%20Technology%20Agency%20(GovTech,participation%20in%20the%20digital%20economy.</t>
  </si>
  <si>
    <t xml:space="preserve">Digital Strategy: Intelligent Bhutan </t>
  </si>
  <si>
    <t>https://bhutaninnovationlab.gov.bt/about/#:~:text=Our%20Story,everyday%20lives%20of%20Bhutanese%20citizens.</t>
  </si>
  <si>
    <t>https://bhutaninnovationlab.gov.bt/projects/</t>
  </si>
  <si>
    <t>GovTech Agency</t>
  </si>
  <si>
    <t>https://drive.google.com/file/d/1ew5-QqI7u9ehbBSzf9iBmYsSxsgvSunr/view</t>
  </si>
  <si>
    <t>https://tech.gov.bt/wp-content/uploads/2025/05/GovTech_Digital_Strategy.pdf</t>
  </si>
  <si>
    <t>https://www.moice.gov.bt/wp-content/uploads/2018/12/Booklet-Final.pdf</t>
  </si>
  <si>
    <t>Compl docs submitted on 07-Aug-25, 07-Oct-25</t>
  </si>
  <si>
    <t>Jigme Tenzing</t>
  </si>
  <si>
    <t xml:space="preserve">Secretary </t>
  </si>
  <si>
    <t xml:space="preserve"> BOL </t>
  </si>
  <si>
    <t>Bolivia</t>
  </si>
  <si>
    <t>Next Cloud / Sovereign Cloud</t>
  </si>
  <si>
    <t>https://intranet.agetic.gob.bo/nube/login</t>
  </si>
  <si>
    <t>Interoperability Platform</t>
  </si>
  <si>
    <t>https://interoperabilidad.agetic.gob.bo/</t>
  </si>
  <si>
    <t>http://www.economiayfinanzas.gob.bo</t>
  </si>
  <si>
    <t>SIGMA - Sistema Integrado de Gestión y Modernización Administrativa</t>
  </si>
  <si>
    <t>http://dgsgif.sigma.gob.bo</t>
  </si>
  <si>
    <t>http://www.economiayfinanzas.gob.bo/index.php?id_portal=VTCP</t>
  </si>
  <si>
    <t>http://www.economiayfinanzas.gob.bo/index.php?opcion=com_contenido&amp;ver=contenido&amp;id=1620&amp;seccion=315&amp;categoria=458</t>
  </si>
  <si>
    <t>http://www.impuestos.gob.bo</t>
  </si>
  <si>
    <t>e-Tax - Oficina Virtual del Contribuyente</t>
  </si>
  <si>
    <t>http://ov.impuestos.gob.bo/Login.aspx</t>
  </si>
  <si>
    <t>http://www.aduana.gob.bo</t>
  </si>
  <si>
    <t>http://www.sidunea.aduana.gob.bo/</t>
  </si>
  <si>
    <t>https://www.pefa.org/node/501</t>
  </si>
  <si>
    <t xml:space="preserve">http://www.sigma.gob.bo/php/index.php </t>
  </si>
  <si>
    <t>SICOES (SISTEMA DE CONTRATACIONES ESTATALES - SICOES (It is not a eProcurement transactional system)</t>
  </si>
  <si>
    <t>http://www.sicoes.gob.bo</t>
  </si>
  <si>
    <t>http://www.economiayfinanzas.gob.bo/</t>
  </si>
  <si>
    <t>SISIN Web - Sistema de Información Sobre Inversiones Web / Sistema Nacional de Inversión Pública</t>
  </si>
  <si>
    <t>https://sisin.vipfe.gob.bo/bsn/ktr1/login/login/index.php</t>
  </si>
  <si>
    <t>https://digital.gob.bo/tag/software-libre/</t>
  </si>
  <si>
    <t>https://www.gob.bo/</t>
  </si>
  <si>
    <t>http://datos.gob.bo/</t>
  </si>
  <si>
    <t>https://agetic.gob.bo/#/participacion</t>
  </si>
  <si>
    <t>https://agetic.gob.bo/2-plan-de-implementacion-de-gobierno-electronico.pdf</t>
  </si>
  <si>
    <t>https://www.rti-rating.org/wp-content/uploads/2018/09/Bolivia.RTI_.2005.informal-translation.pdf</t>
  </si>
  <si>
    <t>Citizen Law of Privacy and Data Protection (Draft) 2019</t>
  </si>
  <si>
    <t>http://www.diputados.bo/leyes/pl-n%C2%B0-1852019-2020</t>
  </si>
  <si>
    <t>https://www.bnamericas.com/en/news/bolivia-ramps-up-digital-signature-use</t>
  </si>
  <si>
    <t>BoliviaDigital 2025</t>
  </si>
  <si>
    <t>https://agetic.gob.bo/pdf/bolivia_digital.pdf</t>
  </si>
  <si>
    <t>AGETIC Digital Skills</t>
  </si>
  <si>
    <t>https://digital.gob.bo/curso-servicios-digitales/</t>
  </si>
  <si>
    <t xml:space="preserve">  BOL  </t>
  </si>
  <si>
    <t>Sovereign Cloud</t>
  </si>
  <si>
    <t>https://www.agetic.gob.bo/wp-content/uploads/2021/03/decreto-supremo-3251.pdf</t>
  </si>
  <si>
    <t>AGETIC - Ministerio de Obras Públicas Servicios y Vivienda</t>
  </si>
  <si>
    <t>Guidelines for the implementation of interoperability services for public sector entities</t>
  </si>
  <si>
    <t>https://www.ctic.gob.bo/wp-content/uploads/2017/11/Documento-interoperabilidad-v2017.pdf</t>
  </si>
  <si>
    <t>https://www.digital.gob.bo/2020/06/herramientas-digitales/</t>
  </si>
  <si>
    <t>https://www.economiayfinanzas.gob.bo/</t>
  </si>
  <si>
    <t xml:space="preserve">Sistema de Gestión y Modernizacion Administrativa </t>
  </si>
  <si>
    <t>https://dgsgif.sigma.gob.bo/</t>
  </si>
  <si>
    <t>https://www.economiayfinanzas.gob.bo/viceministerio-de-tesoro-y-credito-publico.html</t>
  </si>
  <si>
    <t>http://impuestos.gob.bo/</t>
  </si>
  <si>
    <t>SIAT - Oficina Virtual</t>
  </si>
  <si>
    <t>http://impuestos.gob.bo/pag/Portal_Oficina_Virtual</t>
  </si>
  <si>
    <t>https://www.aduana.gob.bo</t>
  </si>
  <si>
    <t>Sistema Único de Modernización Aduanera</t>
  </si>
  <si>
    <t>https://suma.aduana.gob.bo</t>
  </si>
  <si>
    <t>Registro Estatal de las servidoras y los servidores públicos</t>
  </si>
  <si>
    <t>https://www.mintrabajo.gob.bo</t>
  </si>
  <si>
    <t>Sistema de Gestión Pública</t>
  </si>
  <si>
    <t>https://sigep.sigma.gob.bo/</t>
  </si>
  <si>
    <t>Gestora Pública de la Seguridad Social de Largo Plazo</t>
  </si>
  <si>
    <t>https://www.gestora.bo</t>
  </si>
  <si>
    <t>Sucursal vitual de la Gestora</t>
  </si>
  <si>
    <t>https://oficinavirtual.gestora.bo/</t>
  </si>
  <si>
    <t>SICOES</t>
  </si>
  <si>
    <t>Central Bank and Ministry of Finance</t>
  </si>
  <si>
    <t>https://www.bcb.gob.bo/</t>
  </si>
  <si>
    <t>SIGADE</t>
  </si>
  <si>
    <t>https://sisin.vipfe.gob.bo/</t>
  </si>
  <si>
    <t>https://www.digital.gob.bo/</t>
  </si>
  <si>
    <t>https://www.ctic.gob.bo/pisleas/</t>
  </si>
  <si>
    <t>https://www.impuestos.gob.bo/</t>
  </si>
  <si>
    <t>https://siat.impuestos.gob.bo/Autenticacion/index.xhtml</t>
  </si>
  <si>
    <t>https://coplutic.gob.bo/article41.html</t>
  </si>
  <si>
    <t>https://www.aduana.gob.bo/infosuma/suma.php</t>
  </si>
  <si>
    <t>http://empleo.gob.bo/</t>
  </si>
  <si>
    <t>https://datos.gob.bo/</t>
  </si>
  <si>
    <t>Agencia de Gobierno Electrónico y Tecnologías de Información y Comunicación</t>
  </si>
  <si>
    <t>https://www.agetic.gob.bo/</t>
  </si>
  <si>
    <t xml:space="preserve">https://www.ctic.gob.bo/ </t>
  </si>
  <si>
    <t>https://www.agetic.gob.bo/marco-normativo/</t>
  </si>
  <si>
    <t>https://observatoriop10.cepal.org/es/instrumentos/decreto-acceso-la-informacion-decreto-supremo-num-28168</t>
  </si>
  <si>
    <t>Personal Data Protection Law</t>
  </si>
  <si>
    <t>https://www.agetic.gob.bo</t>
  </si>
  <si>
    <t>https://firmadigital.bo/</t>
  </si>
  <si>
    <t>Programa de Inclusión Digital</t>
  </si>
  <si>
    <t>https://www.agetic.gob.bo/wp-content/uploads/2021/05/decreto-supremo-3900.pdf</t>
  </si>
  <si>
    <t>http://www.egpp.gob.bo</t>
  </si>
  <si>
    <t>Plan Nacional de Ciencia, Tecnología e Innovación</t>
  </si>
  <si>
    <t>https://www.minedu.gob.bo/files/publicaciones/vcyt/dgcyt/PLAN-NACIONAL-CyT.pdf</t>
  </si>
  <si>
    <t>Rodrigo Martinez Flores</t>
  </si>
  <si>
    <t>Unit Chief</t>
  </si>
  <si>
    <t>BOL</t>
  </si>
  <si>
    <t>https://www.ctic.gob.bo/productos-aprobados/</t>
  </si>
  <si>
    <t>https://agetic.gob.bo/tramites-y-servicios/herramientas-y-servicios-digitales/plataforma-de-interoperabilidad-del-estado</t>
  </si>
  <si>
    <t xml:space="preserve">Sistema de Gestión Pública (SIGEP) </t>
  </si>
  <si>
    <t>https://sigep.gob.bo/rsportalsigep/#/portalSigep</t>
  </si>
  <si>
    <t>https://www.lexivox.org/norms/BO-DS-26816.html</t>
  </si>
  <si>
    <t>Sistema Integrado de Administración Tributaria SIAT V.2.</t>
  </si>
  <si>
    <t>https://suma.aduana.gob.bo/sso/indexOce.html</t>
  </si>
  <si>
    <t>Sistema de Gestión Pública SIGEP – Módulo de Administración de Personal (ADP)</t>
  </si>
  <si>
    <t>https://www.economiayfinanzas.gob.bo/node/12208</t>
  </si>
  <si>
    <t>Oficina virtual de la Gestora</t>
  </si>
  <si>
    <t>https://autenticacion.gestora.bo/realms/master/protocol/openid-connect/auth?client_id=oficina-virtual&amp;response_mode=fragment&amp;response_type=code&amp;scope=openid&amp;login=true&amp;redirect_uri=https://oficinavirtual.gestora.bo/</t>
  </si>
  <si>
    <t>SICOES (Sistema de Contrataciones Estatales)</t>
  </si>
  <si>
    <t>Mercardo virtual estatal, catálogo electrónico "compra hecho en Bolivia", subasta electrponica</t>
  </si>
  <si>
    <t>Banco Central de Bolivia y Ministerio de Economía y Finanzas Públicas</t>
  </si>
  <si>
    <t>https://sisin.planificacion.gob.bo/</t>
  </si>
  <si>
    <t>http://www.ctic.gob.bo/wp-content/uploads/2016/03/plan_software_libre_.pdf</t>
  </si>
  <si>
    <t>Agenda Digital 2030</t>
  </si>
  <si>
    <t>http://www.gacetaoficialdebolivia.gob.bo/normas/buscar/5367</t>
  </si>
  <si>
    <t>https://login.impuestos.gob.bo/</t>
  </si>
  <si>
    <t>https://agetic.gob.bo/tramites-y-servicios/herramientas-y-servicios-digitales/pasarela-de-pagos-del-estado</t>
  </si>
  <si>
    <t>https://www.aduana.gob.bo/infosuma/infogramas.php</t>
  </si>
  <si>
    <t>https://www.gestora.bo/SistemaIntegralPensiones/Aseguramiento/InformacionEstadistica/</t>
  </si>
  <si>
    <t>https://ciudadaniadigital.bo/</t>
  </si>
  <si>
    <t>https://agetic.gob.bo/tramites-y-servicios/herramientas-y-servicios-digitales/datos-abiertos</t>
  </si>
  <si>
    <t>https://adsib.gob.bo/</t>
  </si>
  <si>
    <t>https://agetic.gob.bo/memoria-institucional</t>
  </si>
  <si>
    <t>Agencia de Gobierno Electrónico y Tecnologías de Información y Comunicación AGETIC</t>
  </si>
  <si>
    <t>https://agetic.gob.bo/sites/default/files/2025-06/Presentacion-AD2030-firmado.pdf</t>
  </si>
  <si>
    <t>https://www.ctic.gob.bo/</t>
  </si>
  <si>
    <t>https://www.agetic.gob.bo/sites/default/files/2025-06/ADS5367NCPP.pdf</t>
  </si>
  <si>
    <t>https://www.agetic.gob.bo/estudios-investigaciones/</t>
  </si>
  <si>
    <t>https://adsib.gob.bo/api/adjuntos/03956b30-0f11-11f0-9e23-1d63a67cf571.pdf</t>
  </si>
  <si>
    <t>https://agetic.gob.bo/inclusi%C3%B3n_digital</t>
  </si>
  <si>
    <t>https://agetic.gob.bo/tramites-y-servicios/cursos-de-capacitacion</t>
  </si>
  <si>
    <t>Compl docs submitted on 27-May-25, 24-Sep-25</t>
  </si>
  <si>
    <t>Vladimir Teran Gutierrez</t>
  </si>
  <si>
    <t>Agencia de Gobierno Electrónico y TEcnologías de Información y Comunicación AGETIC</t>
  </si>
  <si>
    <t>Director General Ejecutivo</t>
  </si>
  <si>
    <t xml:space="preserve"> BIH </t>
  </si>
  <si>
    <t>Bosnia and Herzegovina</t>
  </si>
  <si>
    <t>http://www.fmf.gov.ba</t>
  </si>
  <si>
    <t>https://pefa.org/sites/default/files/assements/comments/BA-May14-PFMPR-Public.pdf</t>
  </si>
  <si>
    <t>http://www.vijeceministara.gov.ba/ministarstva/finansije_i_trezor/default.aspx?id=108&amp;langTag=en-US</t>
  </si>
  <si>
    <t>http://www.mft.gov.ba/bos/images/stories/ministarstvo/STRATEGIJA_PIFC_konacno_22012010_EN.pdf</t>
  </si>
  <si>
    <t>http://www.pufbih.ba</t>
  </si>
  <si>
    <t>ALICE - A Logical Integrated Computerized Environment</t>
  </si>
  <si>
    <t>http://www.uino.gov.ba/en/IT_sektor/ALICE.html</t>
  </si>
  <si>
    <t>http://www.uino.gov.ba</t>
  </si>
  <si>
    <t>http://www.uino.gov.ba/en/IT_sektor/Asycuda.html</t>
  </si>
  <si>
    <t>HRMIS - HRM Information System</t>
  </si>
  <si>
    <t>https://www.adsfbih.gov.ba/</t>
  </si>
  <si>
    <t>https://www.pefa.org/node/1226</t>
  </si>
  <si>
    <t>Go-Procure</t>
  </si>
  <si>
    <t>https://www.ejn.gov.ba/</t>
  </si>
  <si>
    <t>http://www.fbihvlada.gov.ba/</t>
  </si>
  <si>
    <t>PIMIS - Public Investment Management Information System</t>
  </si>
  <si>
    <t>http://donormapping.ba/pdf/IMF_Report_on_Public_Investment_Management_Asssessment_May_2018.pdf</t>
  </si>
  <si>
    <t>http://www.esrpska.com</t>
  </si>
  <si>
    <t>http://www.ezkrs.net/</t>
  </si>
  <si>
    <t>https://www.opengovpartnership.org/members/bosnia-and-herzegovina/</t>
  </si>
  <si>
    <t>http://rju.parco.gov.ba/wp-content/uploads/2014/02/strategy-for-public-administration-reform.pdf</t>
  </si>
  <si>
    <t>https://www.rti-rating.org/wp-content/uploads/Bosnia-and-Herzegovina.pdf</t>
  </si>
  <si>
    <t xml:space="preserve">The Law on Protection of Personal Data ('Official Gazette of BIH', nos. 49/06, 76/11 and 89/11) ('DP Law') </t>
  </si>
  <si>
    <t>http://www.azlp.gov.ba/propisi/Default.aspx?id=5&amp;pageIndex=1&amp;langTag=en-US</t>
  </si>
  <si>
    <t>The National Data Protection Authority in BiH, Agencija za zaštitu ličnih podataka 
u Bosni i Hercegovini</t>
  </si>
  <si>
    <t>http://www.azlp.ba/Default.aspx?langTag=en-US&amp;template_id=147&amp;pageIndex=1</t>
  </si>
  <si>
    <t xml:space="preserve">  BIH  </t>
  </si>
  <si>
    <t>DECISION ON ADOPTION OF THE INTEROPERABILITY FRAMEWORK OF BOSNIA AND HERZEGOVINA</t>
  </si>
  <si>
    <t>https://www.vijeceministara.gov.ba/elektronska_vlada/Akti/OdlukaSl53_18.pdf</t>
  </si>
  <si>
    <t>The Ministry of Finance and Treasury of Bosnia and Herzegovina</t>
  </si>
  <si>
    <t>https://www.mft.gov.ba/?lang=en</t>
  </si>
  <si>
    <t>https://www.mft.gov.ba/Content/Read/informaticki-sistem</t>
  </si>
  <si>
    <t>https://www.mft.gov.ba/Content/Read/trezor-pocetna</t>
  </si>
  <si>
    <t>https://www.mft.gov.ba/Content/Read/jedinstveni-racun</t>
  </si>
  <si>
    <t>http://www.pufbih.ba/v1/</t>
  </si>
  <si>
    <t>http://www.uino.gov.ba/</t>
  </si>
  <si>
    <t>ASYCUDA</t>
  </si>
  <si>
    <t>https://www.ads.gov.ba/hr</t>
  </si>
  <si>
    <t xml:space="preserve">FMIS </t>
  </si>
  <si>
    <t>Federal Ministry of Labor and Social Policy</t>
  </si>
  <si>
    <t>https://fmrsp.gov.ba/</t>
  </si>
  <si>
    <t>Pension and Disability Insurance</t>
  </si>
  <si>
    <t>https://fmrsp.gov.ba/?page_id=2007</t>
  </si>
  <si>
    <t>https://mft.qsscloud.dev/Content/Read/pimis</t>
  </si>
  <si>
    <t>http://www.pufbih.ba/v1/stranica/5</t>
  </si>
  <si>
    <t>https://info.undp.org/docs/pdc/Documents/BIH/Digital_transfromation_prodoc.docx.pdf</t>
  </si>
  <si>
    <t>http://www.sipa.gov.ba/assets/files/laws/en/lp76-11.pdf</t>
  </si>
  <si>
    <t>The National Data Protection Authority in BiH, Agencija za zaštitu ličnih podataka u Bosni i Hercegovini</t>
  </si>
  <si>
    <t>Danko Lupi</t>
  </si>
  <si>
    <t>Ministry of Communications and Transport</t>
  </si>
  <si>
    <t>Senior Associate for Informatization</t>
  </si>
  <si>
    <t>BIH</t>
  </si>
  <si>
    <t>B&amp;H interoperability based architecture framework</t>
  </si>
  <si>
    <t>http://www.sluzbenilist.ba/page/akt/yTFlwJyPk0o=</t>
  </si>
  <si>
    <t>Decision on Adoption of the Interoperability Framework of Bosnia and Herzegovina</t>
  </si>
  <si>
    <t>https://www.uino.gov.ba/portal/hr/e-usluge-hr/e-portal-2/</t>
  </si>
  <si>
    <t>https://www.uino.gov.ba/portal/hr/e-usluge-hr/e-carina-2/</t>
  </si>
  <si>
    <t>https://www.analitika.ba/sites/default/files/analysis_e-procurement_system_eng.pdf</t>
  </si>
  <si>
    <t>Ministry of Finance and Treasury of Bosnia and Herzegovina</t>
  </si>
  <si>
    <t>https://www.mft.gov.ba/Content/Read/informacije-o-javnom-dugu?lang=en</t>
  </si>
  <si>
    <t>Oracle EBS – Treasury Module</t>
  </si>
  <si>
    <t>https://www.uino.gov.ba/portal/en/e-services/e-vat/</t>
  </si>
  <si>
    <t>https://www.uino.gov.ba/portal/wp-content/uploads/8-E-PROPISI/1-ePDV/1-ePorezi-brosura.pdf</t>
  </si>
  <si>
    <t>https://www.uino.gov.ba/portal/en/e-services/e-customs/</t>
  </si>
  <si>
    <t>https://www.iddeea.gov.ba/en/e-signature/</t>
  </si>
  <si>
    <t>http://www.esrpska.com/default.aspx</t>
  </si>
  <si>
    <t>http://podaci.gov.ba/en/</t>
  </si>
  <si>
    <t>https://ekonsultacije.gov.ba</t>
  </si>
  <si>
    <t>https://ekonsultacije.gov.ba/statistic</t>
  </si>
  <si>
    <t>https://www.centar.ba/e-uprava/moj-centar</t>
  </si>
  <si>
    <t xml:space="preserve"> Ministry of Communications and Transport of Bosnia and Herzegovina</t>
  </si>
  <si>
    <t>https://www.mkt.gov.ba</t>
  </si>
  <si>
    <t>https://parco.gov.ba/en/</t>
  </si>
  <si>
    <t>https://parco.gov.ba/en/dokumenti/rju-dokumenti/</t>
  </si>
  <si>
    <t>https://www.parlament.ba/Content/Read/236?title=PristupInformacijama</t>
  </si>
  <si>
    <t>https://ti-bih.org/wp-content/uploads/2024/11/TI-BiH-Pristup-informacijama-u-BiH_WEB.pdf</t>
  </si>
  <si>
    <t>https://azlp.ba/propisi/?id=4453</t>
  </si>
  <si>
    <t>https://azlp.ba/publikacije/?id=4489</t>
  </si>
  <si>
    <t>Compl docs submitted on 10-Aug-25 &amp; 22-Sep-25</t>
  </si>
  <si>
    <t>Danko Lupi (Sabahudin Suljević - sabahudin.suljevic@parco.gov.ba)</t>
  </si>
  <si>
    <t>Ministry of Communications and Transport of BiH (PARCO)</t>
  </si>
  <si>
    <t xml:space="preserve">Senior Associate for Informatization </t>
  </si>
  <si>
    <t xml:space="preserve"> BWA </t>
  </si>
  <si>
    <t>Botswana</t>
  </si>
  <si>
    <t>Ministry of Finance and Economic Development</t>
  </si>
  <si>
    <t>http://www.finance.gov.bw</t>
  </si>
  <si>
    <t>GABS - Government Accounting and Budgeting System</t>
  </si>
  <si>
    <t>http://www.finance.gov.bw/index.php?Itemid=321&amp;option=com_content&amp;view=article&amp;id=210&amp;catid=17</t>
  </si>
  <si>
    <t>http://www.finance.gov.bw/index.php?option=com_content1&amp;parent_id=184&amp;pparent=187&amp;cat_id=304&amp;id=318</t>
  </si>
  <si>
    <t>http://www.elaws.gov.bw/default.php?UID=602</t>
  </si>
  <si>
    <t>http://www.burs.org.bw/</t>
  </si>
  <si>
    <t>TMS - Tax Management System</t>
  </si>
  <si>
    <t>http://www.burs.org.bw/?option=com_content&amp;view=article&amp;id=48&amp;Itemid=161</t>
  </si>
  <si>
    <t>http://www.burs.org.bw</t>
  </si>
  <si>
    <t>http://www.burs.org.bw/index.php?option=com_content&amp;view=article&amp;id=95&amp;Itemid=243</t>
  </si>
  <si>
    <t>HCMS - Oracle Human Capital Management System</t>
  </si>
  <si>
    <t>http://www.dcdmconsulting.com/?q=node/252</t>
  </si>
  <si>
    <t>GPPP - Government Payroll, Passages and Pensions</t>
  </si>
  <si>
    <t>https://www.pefa.org/node/1446</t>
  </si>
  <si>
    <t>Public Procurement and Asset Disposal Board (PPADB)</t>
  </si>
  <si>
    <t>http://www.ppadb.co.bw</t>
  </si>
  <si>
    <t>Ministry of Finance and Development Planning</t>
  </si>
  <si>
    <t>http://www.finance.gov.bw/</t>
  </si>
  <si>
    <t>DPMS - Development Project Management System</t>
  </si>
  <si>
    <t>https://www.dpsm.gov.bw/</t>
  </si>
  <si>
    <t>https://www.gov.bw/sites/default/files/2020-03/ETSSP%20Final%20Document_3.pdf</t>
  </si>
  <si>
    <t>http://www.gov.bw</t>
  </si>
  <si>
    <t>https://botswana.opendataforafrica.org/</t>
  </si>
  <si>
    <t>https://www.ellipsis.co.za/wp-content/uploads/2016/07/Botswana.pdf</t>
  </si>
  <si>
    <t xml:space="preserve">http://www.humanrightsinitiative.org/programs/ai/rti/international/laws_&amp;_papers.htm#12 </t>
  </si>
  <si>
    <t>Data Protection Act, 2018 (Draft)</t>
  </si>
  <si>
    <t>https://www.bocra.org.bw/sites/default/files/documents/DataProtectionAct.pdf</t>
  </si>
  <si>
    <t>The Office of Commissioner for Data Protection</t>
  </si>
  <si>
    <t>http://article.wn.com/view/2014/04/10/ELECTRONIC_COMMUNICATIONS_AND_TRANSACTIONS_BILL_PASSES_Gover/</t>
  </si>
  <si>
    <t xml:space="preserve">  BWA  </t>
  </si>
  <si>
    <t>Government Wide Enterprise Architecture</t>
  </si>
  <si>
    <t>https://bitc.co.bw/sites/default/files/ndp_11_mtr_draft_final_july_ndp_11_draft_mfed_31_july_2020.pdf</t>
  </si>
  <si>
    <t>e-Government Interoperability Framework</t>
  </si>
  <si>
    <t>https://www.mmegi.bw/business/govt-adopts-portal-to-speed-up-service-delivery/news</t>
  </si>
  <si>
    <t>https://www.finance.gov.bw</t>
  </si>
  <si>
    <t>https://www.finance.gov.bw/index.php?Itemid=321&amp;option=com_content&amp;view=article&amp;id=210&amp;catid=17</t>
  </si>
  <si>
    <t>Can be shared</t>
  </si>
  <si>
    <t>https://www.finance.gov.bw/index.php?Itemid=143&amp;option=com_content&amp;view=article&amp;id=25&amp;catid=17</t>
  </si>
  <si>
    <t>https://www.parliament.gov.bw/images/constitution.pdf</t>
  </si>
  <si>
    <t>https://www.burs.org.bw</t>
  </si>
  <si>
    <t>Lekgetho Live - Tax Management &amp; Revenue Collection System</t>
  </si>
  <si>
    <t>https://eservices.burs.org.bw</t>
  </si>
  <si>
    <t>https://www.burs.org.bw/index.php?option=com_content&amp;view=article&amp;id=95&amp;Itemid=243</t>
  </si>
  <si>
    <t>https://www.gov.bw/ministries/directorate-public-service-managementdpsm</t>
  </si>
  <si>
    <t>GPPPS - Government Payroll, Pensions and Passages System</t>
  </si>
  <si>
    <t>Government Pensions</t>
  </si>
  <si>
    <t>https://www.finance.gov.bw/</t>
  </si>
  <si>
    <t>IPMS - Intergrated Procurement Management System</t>
  </si>
  <si>
    <t>https://ipms.ppadb.co.bw/</t>
  </si>
  <si>
    <t>https://www.finance.gov.bw/index.php?option=com_content&amp;view=article&amp;id=23&amp;Itemid=139&amp;catid=16</t>
  </si>
  <si>
    <t>https://www.1gov.gov.bw</t>
  </si>
  <si>
    <t>https://eservices.burs.org.bw/</t>
  </si>
  <si>
    <t>https://ecustoms.burs.org.bw/</t>
  </si>
  <si>
    <t>https://www.Botswanalmo.org.bw/</t>
  </si>
  <si>
    <t>SmartBots</t>
  </si>
  <si>
    <t>https://smartbots.gov.bw/home</t>
  </si>
  <si>
    <t>2, 4, 8</t>
  </si>
  <si>
    <t>https://www.bih.co.bw/ Botswana Digital and Innovation Hub</t>
  </si>
  <si>
    <t>http://www.vision2036.org.bw/</t>
  </si>
  <si>
    <t>1 document shared</t>
  </si>
  <si>
    <t>BWA</t>
  </si>
  <si>
    <t>https://dl.acm.org/doi/10.1145/3712706</t>
  </si>
  <si>
    <t>Oracle e-business suite</t>
  </si>
  <si>
    <t>https://www.finance.gov.bw/index.php?Itemid=142&amp;option=com_content&amp;view=article&amp;id=25&amp;catid=17</t>
  </si>
  <si>
    <t>https://www.finance.gov.bw/images/LawRegulations/Public%20Finance%20Management.pdf</t>
  </si>
  <si>
    <t>AI-Powered Analytics</t>
  </si>
  <si>
    <t>https://www.bwtechzone.com/2024/04/botswana-goverment-ditches-microsoft.html#google_vignette</t>
  </si>
  <si>
    <t>SmartBots Strategy</t>
  </si>
  <si>
    <t>https://gov.bw/ministries/ministry-communications-knowledge-and-technology</t>
  </si>
  <si>
    <t>https://ppm.gov.bw</t>
  </si>
  <si>
    <t>https://nmg-group.com/businesses/nmg-benefits/client-logins/</t>
  </si>
  <si>
    <t>https://www.botswanaspeaks.gov.bw</t>
  </si>
  <si>
    <t>Digital Transformation Coordination Office</t>
  </si>
  <si>
    <t>http://gov.bw/ministries/ministry-communications-knowledge-and-technology</t>
  </si>
  <si>
    <t>Data Protection Act, 2024</t>
  </si>
  <si>
    <t>Information and Data Protection Commission</t>
  </si>
  <si>
    <t>https://www.dlapiperdataprotection.com/?t=authority&amp;c=BW</t>
  </si>
  <si>
    <t>https://africandchub.org/sites/default/files/2025-06/Botswana%20Long%20Term%20Vision_2024.pdf</t>
  </si>
  <si>
    <t>https://dailynews.gov.bw/news-detail/86364#:~:text=15%20May%202025,development%20aspirations%2C%E2%80%9D%20he%20emphasised.</t>
  </si>
  <si>
    <t>https://www.bocra.org.bw/electronic-communications-transactions#:~:text=Under%20the%20Electronic%20Communications%20and,choose%20during%20the%20auditing%20process.</t>
  </si>
  <si>
    <t>https://www.bih.co.bw/hackathon/</t>
  </si>
  <si>
    <t>https://www.bih.co.bw/annual-reports/</t>
  </si>
  <si>
    <t>Dr. Christopher B. Mokone</t>
  </si>
  <si>
    <t>Ministry of Communications and Innovation</t>
  </si>
  <si>
    <t>Acting Digital Transformation Coordinator</t>
  </si>
  <si>
    <t xml:space="preserve"> BRA </t>
  </si>
  <si>
    <t>Brazil</t>
  </si>
  <si>
    <t>SERPRO Multi Cloud</t>
  </si>
  <si>
    <t>https://www.serpro.gov.br/menu/noticias/noticias-2020/8-motivos-cloud-computing-para-orgaos-publicos</t>
  </si>
  <si>
    <t>Government Interoperability Bus</t>
  </si>
  <si>
    <t>https://www.gov.br/governodigital/pt-br/governanca-de-dados/padroes-de-interoperabilidade</t>
  </si>
  <si>
    <t>ePING</t>
  </si>
  <si>
    <t>http://eping.governoeletronico.gov.br/</t>
  </si>
  <si>
    <t>http://www.fazenda.gov.br</t>
  </si>
  <si>
    <t>SIAFI + SIOP - Sistema Integrado de Administração Financeira do Governo Federal</t>
  </si>
  <si>
    <t>https://www.tesouro.fazenda.gov.br/pt/siafi</t>
  </si>
  <si>
    <t>LDSW + OSS</t>
  </si>
  <si>
    <t>http://www.tesouro.fazenda.gov.br/</t>
  </si>
  <si>
    <t>http://www.tesouro.fazenda.gov.br/web/stn/sobre-o-tesouro-nacional</t>
  </si>
  <si>
    <t>http://www.receita.fazenda.gov.br</t>
  </si>
  <si>
    <t>SIEF - Sistema Integrado de Informações Econômico Fiscais, Receitanet, and more</t>
  </si>
  <si>
    <t>https://www.serpro.gov.br/conteudo-solucoes/produtos/fazenda-publica</t>
  </si>
  <si>
    <t>SISCODI - Foreign Trade Integrated System</t>
  </si>
  <si>
    <t>http://receita.economia.gov.br/interface/lista-de-servicos/aduana/siscodi/siscodi/</t>
  </si>
  <si>
    <t>SIAPE - Integrated Human Resources Management System</t>
  </si>
  <si>
    <t>https://www.pefa.org/node/2511</t>
  </si>
  <si>
    <t>SIAFI - Integrated System of Financial Administration of the Federal Government</t>
  </si>
  <si>
    <t>http://www.stn.fazenda.gov.br/siafi</t>
  </si>
  <si>
    <t>Portal de Compras</t>
  </si>
  <si>
    <t>http://www.comprasgovernamentais.gov.br</t>
  </si>
  <si>
    <t>Brazilian National Treasury Secretariat</t>
  </si>
  <si>
    <t>SIOP + SGPAC + SISPAC - Integrated Information System for Planning and Budget (SIOP) + Database of centrally-funded projects (both PAC and non-PAC) (SGPAC) + Information System for PAC Monitoring (SISPAC)</t>
  </si>
  <si>
    <t>https://www.siop.planejamento.gov.br/modulo/login/index.html#/</t>
  </si>
  <si>
    <t>http://www.softwarelivre.gov.br/documentos-oficiais</t>
  </si>
  <si>
    <t>IoT Action Plan + Brazilian Strategy for Digital Transformation</t>
  </si>
  <si>
    <t>https://www.gov.br/governodigital/pt-br/EGD2020/</t>
  </si>
  <si>
    <t>1, 3</t>
  </si>
  <si>
    <t>http://www.servicos.gov.br</t>
  </si>
  <si>
    <t>http://www.receita.fazenda.gov.br/aplicacoes/atbhe/tus/default.aspx?/p/1/a/10</t>
  </si>
  <si>
    <t>https://www.opengovpartnership.org/members/brazil/</t>
  </si>
  <si>
    <t>http://dados.gov.br</t>
  </si>
  <si>
    <t>https://www.gov.br/pt-br/participacao-social/</t>
  </si>
  <si>
    <t>https://falabr.cgu.gov.br/Login/Identificacao.aspx?idFormulario=1&amp;tipo=2&amp;ReturnUrl=%2fpublico%2fManifestacao%2fRegistrarManifestacao.aspx%3fidFormulario%3d1%26tipo%3d2%26origem%3didp%26modo%3d</t>
  </si>
  <si>
    <t>http://painelservicos.servicos.gov.br/</t>
  </si>
  <si>
    <t>GovTech Brasil</t>
  </si>
  <si>
    <t>http://govtechbrasil.org.br/mission/?lang=en</t>
  </si>
  <si>
    <t>https://brazillab.org.br/</t>
  </si>
  <si>
    <t>Central Data Governance Committee</t>
  </si>
  <si>
    <t>https://www.gov.br/governodigital/pt-br/governanca-de-dados/comite-central-de-governanca-de-dados</t>
  </si>
  <si>
    <t>https://www.gov.br/governodigital/pt-br/governanca-de-dados</t>
  </si>
  <si>
    <t>https://www.gov.br/governodigital/pt-br/governanca-de-dados/governo-como-plataforma</t>
  </si>
  <si>
    <t>https://www.rti-rating.org/wp-content/uploads/Brazil.pdf</t>
  </si>
  <si>
    <t>Protection of Personal Data Bill</t>
  </si>
  <si>
    <t>http://www.planalto.gov.br/ccivil_03/_Ato2015-2018/2018/Lei/L13709.htm</t>
  </si>
  <si>
    <t>Autoridade Nacional de Proteção de Dados (ANPD)</t>
  </si>
  <si>
    <t>https://www.serpro.gov.br/lgpd/governo/quem-vai-regular-e-fiscalizar-lgpd</t>
  </si>
  <si>
    <t>http://www.iti.gov.br/certificacao-digital/beneficios</t>
  </si>
  <si>
    <t>Digital Governance Strategy</t>
  </si>
  <si>
    <t>ENAP - Brazilian National School of Public Administration</t>
  </si>
  <si>
    <t>https://enap.gov.br/pt/servicos/adesao-institucional-a-escola-virtual-de-governo-ev-g</t>
  </si>
  <si>
    <t>ENAP - Brazilian National School of Public Administration &amp; BrazilLab</t>
  </si>
  <si>
    <t>https://enap.gov.br/pt/servicos</t>
  </si>
  <si>
    <t xml:space="preserve">  BRA  </t>
  </si>
  <si>
    <t>Nuvem Pública</t>
  </si>
  <si>
    <t>https://www.gov.br/governodigital/pt-br/estrategias-e-politicas-digitais/computacao-em-nuvem</t>
  </si>
  <si>
    <t>Secretaria de Governo Digital and  Serpro</t>
  </si>
  <si>
    <t>https://www.in.gov.br/en/web/dou/-/instrucao-normativa-n-5-de-30-de-agosto-de-2021-341649684</t>
  </si>
  <si>
    <t>Sistema de Administração dos Recursos de Tecnologia da Informação - SISP</t>
  </si>
  <si>
    <t>https://www.gov.br/governodigital/pt-br/sisp</t>
  </si>
  <si>
    <t>Governança de Dados</t>
  </si>
  <si>
    <t>Conecta GOVBR</t>
  </si>
  <si>
    <t>https://www.gov.br/governodigital/pt-br/governanca-de-dados/conecta-gov.br</t>
  </si>
  <si>
    <t>Ministério da Economia</t>
  </si>
  <si>
    <t>https://www.gov.br/economia/pt-br</t>
  </si>
  <si>
    <t>https://www.gov.br/tesouronacional/pt-br/siafi</t>
  </si>
  <si>
    <t>https://www.tesourotransparente.gov.br/ckan/dataset</t>
  </si>
  <si>
    <t>https://www.gov.br/tesouronacional/pt-br</t>
  </si>
  <si>
    <t>https://sisweb.tesouro.gov.br/apex/f?p=2501:1::::1::</t>
  </si>
  <si>
    <t>https://www.gov.br/tesouronacional/pt-br/paginas-complementares/bgu-e-relatorios-especiais</t>
  </si>
  <si>
    <t>https://www.gov.br/receitafederal/pt-br</t>
  </si>
  <si>
    <t>Custom Software</t>
  </si>
  <si>
    <t>https://www.gov.br/receitafederal/pt-br/acesso-a-informacao/auditorias</t>
  </si>
  <si>
    <t>Sou GOVBR</t>
  </si>
  <si>
    <t>https://www.gov.br/servidor/pt-br/assuntos/sou-gov</t>
  </si>
  <si>
    <t>https://www.gov.br/servidor/pt-br/acesso-a-informacao/gestao-de-pessoas/governanca</t>
  </si>
  <si>
    <t>Siape (Integrated People Management System of the Federal Government)</t>
  </si>
  <si>
    <t>https://www.siapenet.gov.br/</t>
  </si>
  <si>
    <t>Instituto Nacional do Seguro Social - INSS</t>
  </si>
  <si>
    <t>https://www.gov.br/inss/pt-br</t>
  </si>
  <si>
    <t>https://dataprev.gov.br/solucoes-exclusivas/cnis</t>
  </si>
  <si>
    <t>https://www.gov.br/inss/pt-br/acesso-a-informacao/governanca</t>
  </si>
  <si>
    <t>Compras GOVBR</t>
  </si>
  <si>
    <t>https://www.gov.br/compras/pt-br</t>
  </si>
  <si>
    <t>Participation of SME`s/Startups;</t>
  </si>
  <si>
    <t>https://www.gov.br/compras/pt-br/acesso-a-informacao</t>
  </si>
  <si>
    <t>National Treasury of Brazil</t>
  </si>
  <si>
    <t>https://www.gov.br/tesouronacional/pt-br/divida-publica-federal/divida-publica-federal-subhome</t>
  </si>
  <si>
    <t>Sistema Integrado da Dívida (SID)</t>
  </si>
  <si>
    <t>Sistema Integrado de Planejamento e Orçamento - (SIOP) + Plano Plurianual (PPA) +  Cadastro Integrado de Projetos de Investimento do Governo Federal (CIPI)</t>
  </si>
  <si>
    <t>https://www.siop.planejamento.gov.br/</t>
  </si>
  <si>
    <t>https://www.gov.br/empresas-e-negocios/pt-br/monitor-de-investimentos</t>
  </si>
  <si>
    <t>https://www.gov.br/governodigital/pt-br/software-publico</t>
  </si>
  <si>
    <t>Estratégia Brasileira para a Transformação Digital (E-Digital)</t>
  </si>
  <si>
    <t>https://www.gov.br/mcti/pt-br/acompanhe-o-mcti/transformacaodigital/estrategia-digital</t>
  </si>
  <si>
    <t>Ministério da Ciência, Tecnologia e Inovações</t>
  </si>
  <si>
    <t>https://www.gov.br/mcti/pt-br/acompanhe-o-mcti/transformacaodigital/arquivosinteligenciaartificial/ia_estrategia_diagramacao_4-979_2021.pdf</t>
  </si>
  <si>
    <t>https://gov.br</t>
  </si>
  <si>
    <t>https://painelservicos.servicos.gov.br/</t>
  </si>
  <si>
    <t>https://cav.receita.fazenda.gov.br/autenticacao/login/index</t>
  </si>
  <si>
    <t>https://www.gov.br/receitafederal/pt-br/assuntos/meu-imposto-de-renda</t>
  </si>
  <si>
    <t>https://www.gov.br/tesouronacional/pt-br/gru-e-pag-tesouro/pagtesouro</t>
  </si>
  <si>
    <t>https://portalunico.siscomex.gov.br/portal/</t>
  </si>
  <si>
    <t>https://meu.inss.gov.br/</t>
  </si>
  <si>
    <t>https://www.gov.br/pt-br/temas/carteira-de-trabalho-digital</t>
  </si>
  <si>
    <t>https://www.gov.br/cgu/pt-br/governo-aberto</t>
  </si>
  <si>
    <t>https://dados.gov.br</t>
  </si>
  <si>
    <t>https://www.gov.br/participamaisbrasil/</t>
  </si>
  <si>
    <t>https://falabr.cgu.gov.br/</t>
  </si>
  <si>
    <t>http://paineis.cgu.gov.br/resolveu/index.htm</t>
  </si>
  <si>
    <t>Secretaria de Governo Digital</t>
  </si>
  <si>
    <t>https://www.gov.br/governodigital/pt-br</t>
  </si>
  <si>
    <t>1, 2, 3, 4, 5, 7, 8, 9</t>
  </si>
  <si>
    <t>https://enap.gov.br/pt/</t>
  </si>
  <si>
    <t>https://www.gov.br/governodigital/pt-br/EGD2020/monitoramento</t>
  </si>
  <si>
    <t>Comite Central de Governanca de Dados CCGD</t>
  </si>
  <si>
    <t>https://www.gov.br/governodigital/pt-br/EGD2020</t>
  </si>
  <si>
    <t>https://www.gov.br/governodigital/</t>
  </si>
  <si>
    <t>https://www.gov.br/governodigital/pt-br/transformacao-digital/planos-digitais</t>
  </si>
  <si>
    <t>https://www.gov.br/acessoainformacao/pt-br</t>
  </si>
  <si>
    <t>http://paineis.cgu.gov.br/lai/index.htm</t>
  </si>
  <si>
    <t>Lei Geral de Proteção de Dados</t>
  </si>
  <si>
    <t>http://www.planalto.gov.br/ccivil_03/_ato2015-2018/2018/lei/l13709.htm</t>
  </si>
  <si>
    <t>https://www.gov.br/anpd/pt-br/acesso-a-informacao/auditorias-acoes-de-supervisao-e-correicao</t>
  </si>
  <si>
    <t>Autoridade Nacional de Proteção de Dados</t>
  </si>
  <si>
    <t>https://www.gov.br/anpd/pt-br</t>
  </si>
  <si>
    <t>https://www.gov.br/governodigital/pt-br/assinatura-eletronica/saiba-mais-sobre-a-assinatura-eletronica/</t>
  </si>
  <si>
    <t>https://numeros.iti.gov.br/#/</t>
  </si>
  <si>
    <t>Capacita GOVBR</t>
  </si>
  <si>
    <t>https://www.gov.br/governodigital/pt-br/sisp/governanca-de-talentos/programa-capacita-gov.br</t>
  </si>
  <si>
    <t>https://www.gov.br/governodigital/pt-br/sisp/capacita/capacita</t>
  </si>
  <si>
    <t>Moderniza Brasil</t>
  </si>
  <si>
    <t>http://www.planalto.gov.br/ccivil_03/_Ato2019-2022/2021/Decreto/D10609.htm</t>
  </si>
  <si>
    <t>https://www.gov.br/secretariageral/pt-br/moderniza-brasil</t>
  </si>
  <si>
    <t>https://www.gov.br/secretariageral/pt-br/moderniza-brasil/painel-de-monitoramento-de-projetos</t>
  </si>
  <si>
    <t>ENAP - Escola Nacional de Administração Pública</t>
  </si>
  <si>
    <t>https://enap.gov.br</t>
  </si>
  <si>
    <t>https://repositorio.enap.gov.br/handle/1/6910</t>
  </si>
  <si>
    <t>Estrategia de Governo Digital</t>
  </si>
  <si>
    <t>http://www.planalto.gov.br/ccivil_03/leis/lcp/lcp123.htm</t>
  </si>
  <si>
    <t>http://paineldecompras.economia.gov.br/licitacao-sessao</t>
  </si>
  <si>
    <t>https://www.gov.br/pt-br</t>
  </si>
  <si>
    <t>https://www.gov.br/enap</t>
  </si>
  <si>
    <t>Ciro Avelino</t>
  </si>
  <si>
    <t>Advisor</t>
  </si>
  <si>
    <t>BRA</t>
  </si>
  <si>
    <t>Public Cloud and Government Cloud - Nuvem Pública and Nuvem de Governo</t>
  </si>
  <si>
    <t>https://www.gov.br/governodigital/pt-br/estrategias-e-governanca-digital/estrategias-e-politicas-digitais/computacao-em-nuvem</t>
  </si>
  <si>
    <t>Digital Government Secretariat,  Serpro and Dataprev</t>
  </si>
  <si>
    <t>Information Technology Resources Management System - SISP and National Digital Government Network (Rede GOV.BR)</t>
  </si>
  <si>
    <t>https://www.gov.br/governodigital/pt-br/estrategias-e-governanca-digital/sisp</t>
  </si>
  <si>
    <t>https://www.gov.br/gestao/pt-br/assuntos/noticias/2025/julho/rede-gov-br-ja-esta-presente-em-mais-de-duas-mil-cidades-brasileiras</t>
  </si>
  <si>
    <t>National Data Infrastructure - IND</t>
  </si>
  <si>
    <t>https://www.gov.br/governodigital/pt-br/infraestrutura-nacional-de-dados/interoperabilidade</t>
  </si>
  <si>
    <t>https://www.gov.br/governodigital/pt-br/infraestrutura-nacional-de-dados/interoperabilidade/conecta-gov.br</t>
  </si>
  <si>
    <t>https://www.gov.br/conecta/catalogo/</t>
  </si>
  <si>
    <t>https://www.gov.br/fazenda/pt-br</t>
  </si>
  <si>
    <t>Integrated System of the Federal Administration (SIAFI)</t>
  </si>
  <si>
    <t xml:space="preserve">https://siafi.tesouro.gov.br/senha/public/pages/security/login.jsf; </t>
  </si>
  <si>
    <t>LDSW &gt; OSS</t>
  </si>
  <si>
    <t>https://www.tesourotransparente.gov.br/temas/execucao-orcamentaria-e-financeira/sistemas-de-administracao-financeira-do-tesouro</t>
  </si>
  <si>
    <t>https://www.tesourotransparente.gov.br/temas/contabilidade-e-custos/relatorios-contabeis-e-series-historicas-uniao</t>
  </si>
  <si>
    <t>e-Tax</t>
  </si>
  <si>
    <t>https://www.gov.br/receitafederal/pt-br/centrais-de-conteudo/publicacoes/relatorios</t>
  </si>
  <si>
    <t>e-Customs</t>
  </si>
  <si>
    <t>https://www.gov.br/receitafederal/pt-br/centrais-de-conteudo/publicacoes/relatorios/aduana</t>
  </si>
  <si>
    <t>SOU GOV.BR</t>
  </si>
  <si>
    <t>https://dados.gov.br/dados/conjuntos-dados/gestao-de-pessoas-executivo-federal---estatisticas-de-adesao-ao-sougov</t>
  </si>
  <si>
    <t>Integrated People Management System of the Federal Government (Siape)</t>
  </si>
  <si>
    <t>National Social Security Institute- INSS</t>
  </si>
  <si>
    <t>Meu INSS (Custom Software)</t>
  </si>
  <si>
    <t xml:space="preserve">https://www.gov.br/pt-br/temas/meu-inss; </t>
  </si>
  <si>
    <t>https://www.gov.br/inss/pt-br/noticias/meu-inss-bateu-a-marca-de-830-8-milhoes-de-acessos-no-ano-passado#:~:text=A%20plataforma%20Meu%20INSS%2C%20que,o%20site%20123%2C4%20milh%C3%B5es.</t>
  </si>
  <si>
    <t>Compras GOVBR and Contrata +Brasil</t>
  </si>
  <si>
    <t>https://www.gov.br/pncp/pt-br</t>
  </si>
  <si>
    <t>Participation of SME`s/Startups; Participation of Individual micro-entrepreneurs (MEIs)</t>
  </si>
  <si>
    <t>https://paineldecompras.economia.gov.br/licitacao-sessao</t>
  </si>
  <si>
    <t>LDSW - Integrated Debt System (SID)</t>
  </si>
  <si>
    <t>https://www.tesourotransparente.gov.br/publicacoes/relatorio-mensal-da-divida-rmd/2025/2</t>
  </si>
  <si>
    <t>Integrated Planning and Budget System (SIOP) Multiannual Plan (PPA) Integrated Registry of Federal Government Investment Projects (CIPI)</t>
  </si>
  <si>
    <t>https://www.gov.br/governodigital/pt-br/plataformas-e-servicos-digitais/software-publico</t>
  </si>
  <si>
    <t>Brazilian Strategy for Digital Transformation (E-Digital)</t>
  </si>
  <si>
    <t>https://www.gov.br/mcti/pt-br</t>
  </si>
  <si>
    <t>https://www.gov.br/governodigital/pt-br/estrategias-e-governanca-digital/EFGD/monitoramento-efgd-1</t>
  </si>
  <si>
    <t>https://www.gov.br/governodigital/pt-br/estrategias-e-governanca-digital/transformacao-digital/central-de-qualidade/painel-de-monitoramento-de-servicos-federaisv2</t>
  </si>
  <si>
    <t>https://servicos.receitafederal.gov.br/home</t>
  </si>
  <si>
    <t>https://www.gov.br/receitafederal/pt-br/acesso-a-informacao/dados-abertos</t>
  </si>
  <si>
    <t>https://www.gov.br/receitafederal/pt-br/assuntos/meu-imposto-de-renda/preenchimento/declaracao-pre-preenchida</t>
  </si>
  <si>
    <t xml:space="preserve">https://www.gov.br/gestao/pt-br/assuntos/noticias/2025/abril/quase-metade-das-declaracoes-de-imposto-de-renda-ja-entregues-foram-pre-preenchidas-via-gov.br </t>
  </si>
  <si>
    <t>https://www.bcb.gov.br/estabilidadefinanceira/estatisticaspix</t>
  </si>
  <si>
    <t>https://www.gov.br/siscomex/pt-br</t>
  </si>
  <si>
    <t>https://www.gov.br/inss/pt-br/portal-de-transparencia/portal-de-transparencia/</t>
  </si>
  <si>
    <t>https://www.gov.br/pt-br/servicos/buscar-emprego-no-sistema-nacional-de-emprego-sine</t>
  </si>
  <si>
    <t>https://app.powerbi.com/view?r=eyJrIjoiMjY4OWFhZTgtNDMyYy00YzllLWJkOWItZTNiMTUyOGZmNjQ3IiwidCI6IjNlYzkyOTY5LTVhNTEtNGYxOC04YWM5LWVmOThmYmFmYTk3OCJ9</t>
  </si>
  <si>
    <t xml:space="preserve">https://www.gov.br/cgu/pt-br/governo-aberto; </t>
  </si>
  <si>
    <t>https://centralpaineis.cgu.gov.br/visualizar/dadosabertos</t>
  </si>
  <si>
    <t>https://www.gov.br/governodigital/pt-br/infraestrutura-nacional-de-dados/maturidade-de-dados</t>
  </si>
  <si>
    <t>https://brasilparticipativo.presidencia.gov.br/</t>
  </si>
  <si>
    <t>https://www.gov.br/governodigital/pt-br/estrategias-e-governanca-digital/transformacao-digital/central-de-qualidade/labq/avaliacao</t>
  </si>
  <si>
    <t>https://www.gov.br/ouvidorias/pt-br/cidadao/painel-resolveu</t>
  </si>
  <si>
    <t>https://centralpaineis.cgu.gov.br/visualizar/resolveu</t>
  </si>
  <si>
    <t>Digital Government Secretariat</t>
  </si>
  <si>
    <t>https://enap.gov.br/pt/ https://www.gov.br/mdic/pt-br/composicao/sdic/transformacao-digital-inovacao-e-novos-negocios</t>
  </si>
  <si>
    <t>https://www.gov.br/governodigital/pt-br/estrategias-e-governanca-digital/estrategianacional</t>
  </si>
  <si>
    <t>https://www.gov.br/governodigital/pt-br/estrategias-e-governanca-digital/transformacao-digital</t>
  </si>
  <si>
    <t>Central Data Governance Committee (Comite Central de Governanca de Dados-CCGD)</t>
  </si>
  <si>
    <t>https://www.gov.br/governodigital/pt-br/infraestrutura-nacional-de-dados/governancadedados/comite-central-de-governanca-de-dados</t>
  </si>
  <si>
    <t>https://www.gov.br/governodigital/pt-br/infraestrutura-nacional-de-dados/governancadedados</t>
  </si>
  <si>
    <t>https://www.gov.br/governodigital/pt-br/estrategias-e-governanca-digital/transformacao-digital/central-de-qualidade</t>
  </si>
  <si>
    <t>https://www.gov.br/governodigital/pt-br/estrategias-e-governanca-digital/EFGD/EFGD</t>
  </si>
  <si>
    <t>https://www.gov.br/governodigital/pt-br/estrategias-e-governanca-digital/sisp/sobre-o-sisp/orgaos-do-sisp</t>
  </si>
  <si>
    <t>https://www.gov.br/governodigital/pt-br/estrategias-e-governanca-digital/sisp/comissao-de-coordenacao-do-sisp-ccsisp</t>
  </si>
  <si>
    <t>https://www.gov.br/governodigital/pt-br/estrategias-e-governanca-digital/planos-de-transformacao-digital</t>
  </si>
  <si>
    <t>https://centralpaineis.cgu.gov.br/visualizar/lai</t>
  </si>
  <si>
    <t>General Data Protection Law (Lei Geral de Proteção de Dados - LGPD)</t>
  </si>
  <si>
    <t>https://www.gov.br/anpd/pt-br/acesso-a-informacao/auditoria/acoes-de-supervisao-controle-e-correicao</t>
  </si>
  <si>
    <t>National Data Protection Authority (Autoridade Nacional de Proteção de Dados)</t>
  </si>
  <si>
    <t>https://www.gov.br/anpd/pt-br/assuntos/assuntos-internacionais/international-affairs</t>
  </si>
  <si>
    <t>https://www.gov.br/governodigital/pt-br/estrategias-e-governanca-digital/EFGD/eficiente-e-sustentavel</t>
  </si>
  <si>
    <t>https://www.gov.br/governodigital/pt-br/infraestrutura-nacional-de-dados/inteligencia-artificial-1</t>
  </si>
  <si>
    <t>https://www.gov.br/governodigital/pt-br/identidade/assinatura-eletronica</t>
  </si>
  <si>
    <t>https://www.gov.br/governodigital/pt-br/capacitacao/capacita-gov-br</t>
  </si>
  <si>
    <t>https://emnumeros.escolavirtual.gov.br/indicadores/</t>
  </si>
  <si>
    <t>National Innovation Strategy (Estratégia Nacional de Inovação)</t>
  </si>
  <si>
    <t>https://www.planalto.gov.br/ccivil_03/_ato2019-2022/2020/decreto/D10534.htm</t>
  </si>
  <si>
    <t>https://www.gov.br/governodigital/pt-br/estrategias-e-governanca-digital/estrategias-e-politicas-digitais/politica-nacional-de-inovacao</t>
  </si>
  <si>
    <t xml:space="preserve">https://www.gov.br/governodigital/pt-br/estrategias-e-governanca-digital/estrategias-e-politicas-digitais/estrategia-nacional-de-inovacao; </t>
  </si>
  <si>
    <t>National School of Public Administration (ENAP)</t>
  </si>
  <si>
    <t>https://inovagov.enap.gov.br/</t>
  </si>
  <si>
    <t>Complementary Law 182/2021 establishes the legal framework for startups and innovative entrepreneurship</t>
  </si>
  <si>
    <t>https://www.in.gov.br/en/web/dou/-/lei-complementar-n-182-de-1-de-junho-de-2021-323558527</t>
  </si>
  <si>
    <t>https://www.planalto.gov.br/ccivil_03/_ato2019-2022/2021/lei/l14133.htm</t>
  </si>
  <si>
    <t>https://conectastartupbrasil.org.br/startups/</t>
  </si>
  <si>
    <t>Compl docs submitted on 17-Jul-25</t>
  </si>
  <si>
    <t>Karine Fabiane Kraemer Barbosa</t>
  </si>
  <si>
    <t>International Advisor</t>
  </si>
  <si>
    <t>Digital Government Secretariat - Ministry of Management and Innovation in Public Services</t>
  </si>
  <si>
    <t xml:space="preserve"> BRN </t>
  </si>
  <si>
    <t>Brunei Darussalam</t>
  </si>
  <si>
    <t>OGPC One Government Private Cloud</t>
  </si>
  <si>
    <t>http://www.egnc.gov.bn/SitePages/OGPC.aspx</t>
  </si>
  <si>
    <t>http://www.mof.gov.bn</t>
  </si>
  <si>
    <t>TAFIS - Treasury Accounting and Financial Information System</t>
  </si>
  <si>
    <t>http://www.mof.gov.bn/index.php/departments/treasury</t>
  </si>
  <si>
    <t>http://www.mof.gov.bn/index.php/treasury-background</t>
  </si>
  <si>
    <t>http://www.mof.gov.bn/attachments/article/93/pembayaran%20notes%20-%20mei%202009v1.pdf</t>
  </si>
  <si>
    <t>http://www.mof.gov.bn/index.php/divisions/revenue</t>
  </si>
  <si>
    <t>STARS - System of Tax Administration and Revenue Services.</t>
  </si>
  <si>
    <t xml:space="preserve">http://www.stars.gov.bn </t>
  </si>
  <si>
    <t>https://bdnsw.mofe.gov.bn/Pages/CustomsImportDuty.aspx</t>
  </si>
  <si>
    <t>E- Customs + NSW - Electronic Customs Portal + National Single Window</t>
  </si>
  <si>
    <t>https://ecustoms.mof.gov.bn/SignIn.aspx</t>
  </si>
  <si>
    <t>GEMS - Government Empployee Management System</t>
  </si>
  <si>
    <t>https://www.gems.gov.bn/psp/paprod/EXTERNAL_SELFSERVICE/ENTP/?cmd=login&amp;languageCd=ENG&amp;</t>
  </si>
  <si>
    <t>https://www.mofe.gov.bn/SitePages/TAFIS-Treasury.aspx</t>
  </si>
  <si>
    <t>E-Government National Centre</t>
  </si>
  <si>
    <t>http://www.egnc.gov.bn/SitePages/Tender.aspx</t>
  </si>
  <si>
    <t>http://www.brunei.gov.bn</t>
  </si>
  <si>
    <t>https://www.stars.gov.bn/eServices/Public/Login.aspx</t>
  </si>
  <si>
    <t>https://ocbs.mofe.gov.bn/login</t>
  </si>
  <si>
    <t>http://www.digitalstrategy.gov.bn/Themed/index.aspx</t>
  </si>
  <si>
    <t>https://www.docusign.com/how-it-works/legality/global/brunei</t>
  </si>
  <si>
    <t>Digital Government Strategy</t>
  </si>
  <si>
    <t>Digital Literacy Certification Program</t>
  </si>
  <si>
    <t>http://www.egnc.gov.bn/Shared%20Documents/Digital%20Literacy%20Certification%20Programme/EGNC%20BOOKLET%206-4-13(LQ2).pdf</t>
  </si>
  <si>
    <t xml:space="preserve">  BRN  </t>
  </si>
  <si>
    <t>E-Government National Centre (EGNC)</t>
  </si>
  <si>
    <t>Protective security manual</t>
  </si>
  <si>
    <t>Internal Portal</t>
  </si>
  <si>
    <t>Technical Reference Model</t>
  </si>
  <si>
    <t>Internal Document</t>
  </si>
  <si>
    <t>Data Sharing Framework</t>
  </si>
  <si>
    <t>https://www.mofe.gov.bn/</t>
  </si>
  <si>
    <t>https://www.mofe.gov.bn/Treasury/Home.aspx</t>
  </si>
  <si>
    <t>Internal documents</t>
  </si>
  <si>
    <t>https://www.mofe.gov.bn/divisions/revenue-about-us.aspx</t>
  </si>
  <si>
    <t>Internal document</t>
  </si>
  <si>
    <t>https://www.mofe.gov.bn/Customs/Home.aspx</t>
  </si>
  <si>
    <t>SSM - SIstem Sumber Manusia</t>
  </si>
  <si>
    <t>https://www.ssm.gov.bn/</t>
  </si>
  <si>
    <t>Internal portal for internal use</t>
  </si>
  <si>
    <t>https://www.ssm.gov.bn</t>
  </si>
  <si>
    <t>Internal Report</t>
  </si>
  <si>
    <t>Employee Trust Fund</t>
  </si>
  <si>
    <t>http://www.tap.com.bn/Pages/EN/home.aspx</t>
  </si>
  <si>
    <t>Silverlake Integrated Provident Fund System (SiPFS) &amp; e-Amanah</t>
  </si>
  <si>
    <t>TAFIS</t>
  </si>
  <si>
    <t>http://www.tafis.gov.bn</t>
  </si>
  <si>
    <t>Digital Economy Masterplan 2025</t>
  </si>
  <si>
    <t>http://www.mtic.gov.bn/dec2025/Home.aspx</t>
  </si>
  <si>
    <t>Digital Economy Council</t>
  </si>
  <si>
    <t>https://www.gov.bn/</t>
  </si>
  <si>
    <t>http://www.egnc.gov.bn/Shared%20Documents/Report/Effectiveness%20of%20Government%20Services.pdf</t>
  </si>
  <si>
    <t>https://www.ocp.mofe.gov.bn/</t>
  </si>
  <si>
    <t>https://www.jobcentrebrunei.gov.bn/</t>
  </si>
  <si>
    <t>https://www.data.gov.bn/</t>
  </si>
  <si>
    <t>https://www.gov.bn/SitePages/eParticipation.aspx</t>
  </si>
  <si>
    <t>https://www.gov.bn/SitePages/Reach%20Us.aspx</t>
  </si>
  <si>
    <t>Survey Results</t>
  </si>
  <si>
    <t>http://www.msd.gov.bn/SitePages/PENDEKATAN%20AWAM%20OLEH%20AGENSI-AGENSI%20KERAJAAN.aspx</t>
  </si>
  <si>
    <t>E-Government National Center (EGNC)</t>
  </si>
  <si>
    <t>https://www.egnc.gov.bn/SitePages/Home.aspx</t>
  </si>
  <si>
    <t>https://www.aiti.gov.bn/
https://www.csb.gov.bn/</t>
  </si>
  <si>
    <t>https://deps.mofe.gov.bn/SitePages/RKN%20Journey.aspx</t>
  </si>
  <si>
    <t>http://www.egnc.gov.bn/</t>
  </si>
  <si>
    <t>Chief Information Officer (CIO) Forum</t>
  </si>
  <si>
    <t>Draft Personal Data Protection Order</t>
  </si>
  <si>
    <t>Civil Service Framework (CSF) 2016/2020 which was introduced by the Prime Minister’s Office</t>
  </si>
  <si>
    <t>https://www.pmo.gov.bn/Theme/Home.aspx</t>
  </si>
  <si>
    <t>http://www.msd.gov.bn/MSD%20Site%20Pages/Anugerah%20Inovasi%20Perdana.aspx</t>
  </si>
  <si>
    <t>Institut Perkhidmatan Awam</t>
  </si>
  <si>
    <t>https://www.ipa.gov.bn/Pages/IPAHome.aspx</t>
  </si>
  <si>
    <t>Local Business Development (LBD) Policy Framework for ICT Industries</t>
  </si>
  <si>
    <t>http://www.mtic.gov.bn/Documents/LBD/LBD%20Policy%20Framework%20for%20ICT%20Industry.pdf</t>
  </si>
  <si>
    <t>Nor Azemah Binti Haji Sahamd</t>
  </si>
  <si>
    <t>Officer</t>
  </si>
  <si>
    <t>BRN</t>
  </si>
  <si>
    <t>https://www.egnc.gov.bn/Pages/OGPC.aspx</t>
  </si>
  <si>
    <t>https://www.egnc.gov.bn/Shared%20Documents/EGNC%20Policies/Data%20Protection%20Policy.pdf</t>
  </si>
  <si>
    <t xml:space="preserve">Digital Economy Masterplan 2025
</t>
  </si>
  <si>
    <t>https://cicc.or.jp/japanese/wp-content/uploads/1-Brunei0109.pdf?utm_source=chatgpt.com</t>
  </si>
  <si>
    <t>https://www.gov.bn/Lists/Service/NewDisplay.aspx?ID=1</t>
  </si>
  <si>
    <t>https://www.ocp.mofe.gov.bn/resources/GettingStarted</t>
  </si>
  <si>
    <t>https://www.jpa.gov.bn/SSM/SitePages/Home.aspx</t>
  </si>
  <si>
    <t>https://www.tap.com.bn/</t>
  </si>
  <si>
    <t>Tafis Government Vendor Portal</t>
  </si>
  <si>
    <t>https://www.mofe.gov.bn/Lists/News/NewDispForm.aspx?ID=631</t>
  </si>
  <si>
    <t>https://www.mtic.gov.bn/DE2025/documents/Digital%20Economy%20Masterplan%202025.pdf</t>
  </si>
  <si>
    <t>https://www.gov.bn/SitePages/DEC.aspx</t>
  </si>
  <si>
    <t>https://www.egnc.gov.bn/Pages/e-darussalam.aspx</t>
  </si>
  <si>
    <t>https://www.researchgate.net/publication/390271730_Evaluating_the_Effectiveness_of_the_'Sistem_Sumber_Manusia'_Online_Application_for_Government_Employees_in_Brunei_Darussalam</t>
  </si>
  <si>
    <t>https://www.gov.bn/Lists/Service/NewDisplay.aspx?ID=11</t>
  </si>
  <si>
    <t>https://www.data.gov.bn/Pages/index.aspx</t>
  </si>
  <si>
    <t>E-Government National Center (EGNC</t>
  </si>
  <si>
    <t>https://www.egnc.gov.bn/EGNCSP/Home.aspx</t>
  </si>
  <si>
    <t>https://www.csb.gov.bn/</t>
  </si>
  <si>
    <t>https://www.information.gov.bn/PublishingImages/SitePages/New%20Media%20and%20IT%20Unit/Data%20Protection%20Policy%20V.2.2.pdf?utm_source=chatgpt.com</t>
  </si>
  <si>
    <t>https://www.moe.gov.bn/Shared%20Documents/MOE%20Digital%20Transformation%20Plan%202023-2027.pdf</t>
  </si>
  <si>
    <t>Personal Data Protection Order 2025</t>
  </si>
  <si>
    <t>https://www.agc.gov.bn/AGC%20Images/LAWS/Gazette_PDF/2025/EN/S%201_2025%20%5BE%5D.pdf</t>
  </si>
  <si>
    <t>https://www.docusign.com/products/electronic-signature/legality/brunei</t>
  </si>
  <si>
    <t>Civil Service Framework (CSF) 2016/2020</t>
  </si>
  <si>
    <t>https://www.pmo.gov.bn/SitePages/Home.aspx</t>
  </si>
  <si>
    <t>https://www.mtic.gov.bn/Documents/LBD/LBD%20Policy%20Framework%20for%20ICT%20Industry.pdf</t>
  </si>
  <si>
    <t xml:space="preserve"> BGR </t>
  </si>
  <si>
    <t>Bulgaria</t>
  </si>
  <si>
    <t>SEGA State eGovernment Agency</t>
  </si>
  <si>
    <t>https://e-gov.bg/wps/portal/agency-en/digital-government-infrastructure/unified-communications-network</t>
  </si>
  <si>
    <t>Architectural Council</t>
  </si>
  <si>
    <t>https://e-gov.bg/wps/portal/agency/strategies-policies/architectural-council</t>
  </si>
  <si>
    <t>BNIF - Bulgarian National Interoperability Framework</t>
  </si>
  <si>
    <t>https://e-gov.bg/wps/portal/agency-en/strategy-policy/interoperability</t>
  </si>
  <si>
    <t>Ministry of Finance of the Republic of Bulgaria</t>
  </si>
  <si>
    <t>http://www.minfin.bg</t>
  </si>
  <si>
    <t>http://www.minfin.bg/en/documents/?cat=1&amp;vid=-1&amp;dq=FMIS</t>
  </si>
  <si>
    <t>http://www.minfin.bg/en/page/58</t>
  </si>
  <si>
    <t>http://www.minfin.bg/en/page/26</t>
  </si>
  <si>
    <t>http://www.nap.bg</t>
  </si>
  <si>
    <t>RMS - Revenue Management System</t>
  </si>
  <si>
    <t>http://documents.worldbank.org/curated/en/2009/12/11691797/bulgaria-revenue-administration-reform-project</t>
  </si>
  <si>
    <t>http://www.customs.bg</t>
  </si>
  <si>
    <t>DG TAXUD - Customs Agency and the Directorate-General for Taxation and Customs Union (DG TAXUD)</t>
  </si>
  <si>
    <t>https://ep.customs.bg/eportal/?lang=en</t>
  </si>
  <si>
    <t>HeRMeS - Integrated information system for human resources management</t>
  </si>
  <si>
    <t>http://www.technologica.com/en/projects</t>
  </si>
  <si>
    <t>http://www.aop.bg</t>
  </si>
  <si>
    <t>http://www.minfin.bg/en/</t>
  </si>
  <si>
    <t>https://www.parliament.bg/bg/bills/ID/15646</t>
  </si>
  <si>
    <t>Bulgaria's National AI Strategy</t>
  </si>
  <si>
    <t>https://ec.europa.eu/knowledge4policy/ai-watch/bulgaria-ai-strategy-report</t>
  </si>
  <si>
    <t>http://www.egov.bg</t>
  </si>
  <si>
    <t>https://inetdec.nra.bg/index.html</t>
  </si>
  <si>
    <t>https://pay.egov.bg/main/en/</t>
  </si>
  <si>
    <t>https://www.opengovpartnership.org/members/bulgaria/</t>
  </si>
  <si>
    <t>https://data.egov.bg/</t>
  </si>
  <si>
    <t>https://www.mtitc.government.bg/archive/page.php?category=462&amp;id=7179</t>
  </si>
  <si>
    <t>https://www.rti-rating.org/wp-content/uploads/Bulgaria.pdf</t>
  </si>
  <si>
    <t xml:space="preserve">EU Data Protection Directive 95/46/EC with the Personal Data Protection Act </t>
  </si>
  <si>
    <t>https://www.cpdp.bg/en/?p=element&amp;aid=373</t>
  </si>
  <si>
    <t xml:space="preserve">Commission for Personal Data Protection </t>
  </si>
  <si>
    <t>https://www.cpdp.bg/</t>
  </si>
  <si>
    <t>http://www.mvr.bg/en/CSCA/default.htm</t>
  </si>
  <si>
    <t>Digital Transformation of Bulgaria</t>
  </si>
  <si>
    <t>https://www.mtitc.government.bg/sites/default/files/digital_transformation_of_bulgaria_for_the_period_2020-2030_f.pdf</t>
  </si>
  <si>
    <t>Digital National Coalition Digitial Skills and Jobs Initiative</t>
  </si>
  <si>
    <t>https://www.digitalalliance.bg/</t>
  </si>
  <si>
    <t xml:space="preserve">  BGR  </t>
  </si>
  <si>
    <t>Virtual Data Center and Virtual Private Cloud</t>
  </si>
  <si>
    <t>https://e-gov.bg/wps/portal/agency/infrastructure/virtual-cloud/virtual-cloud?contentIDR=6c1762e2-4014-4b7b-9345-cf2f35a87433&amp;useDefaultText=0&amp;useDefaultDesc=0</t>
  </si>
  <si>
    <t>Architecture of eGovernment</t>
  </si>
  <si>
    <t>https://e-gov.bg/wps/portal/agency-en/strategy-policy/startegical-documents</t>
  </si>
  <si>
    <t>BNIF</t>
  </si>
  <si>
    <t>https://www.mtitc.government.bg/upload/docs/en_BUL__FRAMEWORK.pdf</t>
  </si>
  <si>
    <t>https://www.minfin.bg</t>
  </si>
  <si>
    <t>https://www.minfin.bg/en/documents/?cat=1&amp;vid=-1&amp;dq=FMIS</t>
  </si>
  <si>
    <t>https://www.minfin.bg/en/page/58</t>
  </si>
  <si>
    <t>https://www.minfin.bg/en/page/26</t>
  </si>
  <si>
    <t>https://nra.bg/wps/portal/nra/nachalo</t>
  </si>
  <si>
    <t>https://portal.nra.bg/</t>
  </si>
  <si>
    <t>https://customs.bg/wps/portal/agency/home</t>
  </si>
  <si>
    <t>http://hermes.technologica.com/en/hermes/general-information</t>
  </si>
  <si>
    <t>National Social Security Institute</t>
  </si>
  <si>
    <t>https://www.noi.bg/en/</t>
  </si>
  <si>
    <t>National System for Award and Payment of Pensions</t>
  </si>
  <si>
    <t>https://www.noi.bg/en/newsen/4898-ipa2017award</t>
  </si>
  <si>
    <t>https://app.eop.bg/today/reporting/statistics</t>
  </si>
  <si>
    <t>https://www.mtc.government.bg/en/category/157/concept-development-artificial-intelligence-bulgaria-until-2030</t>
  </si>
  <si>
    <t>https://www.mtc.government.bg/</t>
  </si>
  <si>
    <t>https://unifiedmodel.egov.bg/wps/portal/unified-model/unified-model/statistics/statistics/</t>
  </si>
  <si>
    <t>https://egov.bg/wps/portal/egov/uslugi/danatsi%20i%20taksi%20za%20grazhdani/danatsi%20i%20osiguritelni%20plashtania</t>
  </si>
  <si>
    <t>https://pay.egov.bg/</t>
  </si>
  <si>
    <t>https://finance.belgium.be/en/customs_excises/enterprises/be-gate</t>
  </si>
  <si>
    <t>https://www.belgium.be/nl/online_dienst/app_mypension</t>
  </si>
  <si>
    <t>https://www.belgium.be/nl/jobs</t>
  </si>
  <si>
    <t>https://egov.bg/wps/portal/egov/polezni-vrazki</t>
  </si>
  <si>
    <t>State Agency for EGov</t>
  </si>
  <si>
    <t>https://e-gov.bg/wps/portal/agency/about-us</t>
  </si>
  <si>
    <t>1,2</t>
  </si>
  <si>
    <t>https://www.belgium.be/en/about_belgium/government/federal_authorities/federal_government/ministerial_council</t>
  </si>
  <si>
    <t>State Agency for eGov</t>
  </si>
  <si>
    <t>https://e-gov.bg/wps/portal/agency-en/strategy-policy/startegical-documents/startegical-documents</t>
  </si>
  <si>
    <t>https://e-gov.bg/wps/portal/agency-en/about-us</t>
  </si>
  <si>
    <t>https://www.cpdp.bg/?p=pages&amp;aid=56</t>
  </si>
  <si>
    <t>https://www.cpdp.bg/?p=rubric&amp;aid=14</t>
  </si>
  <si>
    <t>https://www.mi.government.bg/en/themes/electronic-signature-1958-482.html</t>
  </si>
  <si>
    <t>https://www.mtc.government.bg/en/category/85/national-program-digital-bulgaria-2025-and-road-map-its-implementation-are-adopted-cm-decision-no73005-12-2019</t>
  </si>
  <si>
    <t>https://www.mtc.government.bg/sites/default/files/digital_transformation_of_bulgaria_for_the_period_2020-2030_f.pdf</t>
  </si>
  <si>
    <t>Ministry of Transport and Communications</t>
  </si>
  <si>
    <t xml:space="preserve">Digital Transformation for Bulgaria 2020-2030 </t>
  </si>
  <si>
    <t>BGR</t>
  </si>
  <si>
    <t>https://iaieu.egov.bg/wps/portal/agency-iaieu/infrastructure</t>
  </si>
  <si>
    <t>Executive Agency "Electronic Governance Infrastructure"</t>
  </si>
  <si>
    <t>https://egov.government.bg/wps/portal/ministry-meu/strategies-policies/strategic-documents</t>
  </si>
  <si>
    <t>BNIF - Bulgaria National Interoperability Framework</t>
  </si>
  <si>
    <t>https://www.mtc.government.bg/archive/upload/docs/2016-01/BNIF_EN.pdf</t>
  </si>
  <si>
    <t>Interoperability Layer for Services and Data</t>
  </si>
  <si>
    <t>https://unifiedmodel.egov.bg/wps/portal/unified-model/for-administrations/integration-procedures</t>
  </si>
  <si>
    <t>https://www.minfin.bg/bg/1084</t>
  </si>
  <si>
    <t>https://www.minfin.bg/bg/1015</t>
  </si>
  <si>
    <t>https://www.nssi.bg/administrativno-obslujvane/e-uslugi-i-spravki/epeu/</t>
  </si>
  <si>
    <t>https://eportal.nssi.bg/</t>
  </si>
  <si>
    <t>https://census2021.bg/wp-content/uploads/2020/01/Electronic_Government_Act_en.pdf</t>
  </si>
  <si>
    <t>https://git.egov.bg/explore/projects</t>
  </si>
  <si>
    <t>https://www.nssi.bg/publikacii/statistika/</t>
  </si>
  <si>
    <t>https://www.az.government.bg/</t>
  </si>
  <si>
    <t>https://www.az.government.bg/stats/1/</t>
  </si>
  <si>
    <t>https://eauth.egov.bg/eauth/ssologin</t>
  </si>
  <si>
    <t>https://www.gov.bg/en</t>
  </si>
  <si>
    <t>https://www.strategy.bg/</t>
  </si>
  <si>
    <t>https://www.peticiq.com/browse.php?order_by=petition_created&amp;page=1</t>
  </si>
  <si>
    <t>https://www.strategy.bg/Forums/Default.aspx?lang=bg-BG</t>
  </si>
  <si>
    <t>https://egov.bg/wps/portal/egov/helpdesk</t>
  </si>
  <si>
    <t>https://eforms-web.egov.bg/login</t>
  </si>
  <si>
    <t>Ministry of e-Government</t>
  </si>
  <si>
    <t>https://egov.government.bg/wps/portal/ministry-meu/home</t>
  </si>
  <si>
    <t>https://egov.government.bg/wps/portal/ministry-meu/strategies-policies/digital.transformation/digital-decade-council/digital-decade-council-2024-04-12</t>
  </si>
  <si>
    <t>https://egov.government.bg/wps/portal/ministry-meu/home/budget-project-control</t>
  </si>
  <si>
    <t>https://egov.government.bg/wps/portal/ministry-meu/ministry/ministry-report</t>
  </si>
  <si>
    <t>https://negov.government.bg/wps/portal/ministry-meu/strategies-policies/digital.transformation/itis-national-strategic-documents/natioal.strategic.document.digital.transformation</t>
  </si>
  <si>
    <t>https://egov.government.bg/wps/portal/ministry-meu/strategies-policies/digital.transformation/itis-national-strategic-documents/national.strategic.document.digital.transformation</t>
  </si>
  <si>
    <t>https://iisda.government.bg/ras/executive_power/council/3493</t>
  </si>
  <si>
    <t>https://lex.bg/laws/ldoc/2134929408</t>
  </si>
  <si>
    <t>https://pitay.government.bg/statistic</t>
  </si>
  <si>
    <t>Personal Data Protection Act (PDPA)</t>
  </si>
  <si>
    <t>https://cpdp.bg/%d0%bf%d1%80%d0%b0%d0%b2%d0%bd%d0%b0-%d1%80%d0%b0%d0%bc%d0%ba%d0%b0-%d0%bd%d0%b0%d1%86%d0%b8%d0%be%d0%bd%d0%b0%d0%bb%d0%bd%d0%b0/%d0%b7%d0%b0%d0%ba%d0%be%d0%bd-%d0%b7%d0%b0-%d0%b7%d0%b0%d1%89%d0%b8%d1%82%d0%b0-%d0%bd%d0%b0-%d0%bb%d0%b8%d1%87%d0%bd%d0%b8%d1%82%d0%b5-%d0%b4%d0%b0%d0%bd%d0%bd%d0%b8-2/</t>
  </si>
  <si>
    <t>https://cpdp.bg/%d0%b3%d0%be%d0%b4%d0%b8%d1%88%d0%bd%d0%b8-%d0%b4%d0%be%d0%ba%d0%bb%d0%b0%d0%b4%d0%b8-%d0%b7%d0%b0-%d0%be%d1%86%d0%b5%d0%bd%d0%ba%d0%b0-%d0%bd%d0%b0-%d1%83%d0%b4%d0%be%d0%b2%d0%bb%d0%b5%d1%82%d0%b2/</t>
  </si>
  <si>
    <t>Commission for Personal Data Protection (CPDP)</t>
  </si>
  <si>
    <t>https://cpdp.bg/</t>
  </si>
  <si>
    <t>https://www.crc.bg/bg/rubriki/560/elektronni-udostoveritelni-uslugi</t>
  </si>
  <si>
    <t>National Strategy for Digital Transformation</t>
  </si>
  <si>
    <t>https://egov.government.bg/wps/wcm/connect/egov.government.bg-2818/f8b7ea18-7da1-49e5-81ee-99a2be9c3826/%D0%90%D0%9D%D0%90%D0%9B%D0%98%D0%97.pdf?MOD=AJPERES&amp;CVID=oWZjsRl</t>
  </si>
  <si>
    <t>Ministry of Innovation and Growth</t>
  </si>
  <si>
    <t>https://www.mig.government.bg/?lang=en</t>
  </si>
  <si>
    <t>https://www.mig.government.bg/politiki-i-strategii/inovaczii/</t>
  </si>
  <si>
    <t>The National Strategy for Small and Medium-Sized Enterprises 2021–2027</t>
  </si>
  <si>
    <t>https://www.mi.government.bg/files/useruploads/files/MSP/National%20Strategy%20for%20SMEs%20of%20Bulgaria.pdf</t>
  </si>
  <si>
    <t>Compl docs submitted on 14-Aug-25</t>
  </si>
  <si>
    <t>Georgi Bonchev</t>
  </si>
  <si>
    <t>Ministry of Electronic Governance</t>
  </si>
  <si>
    <t>Head of Interoperability Compliance Department</t>
  </si>
  <si>
    <t xml:space="preserve"> BFA </t>
  </si>
  <si>
    <t>Burkina Faso</t>
  </si>
  <si>
    <t>https://www.anptic.gov.bf/actualites/details?tx_news_pi1%5Baction%5D=detail&amp;tx_news_pi1%5Bcontroller%5D=News&amp;tx_news_pi1%5Bnews%5D=81&amp;cHash=911c411fb6be192f280659f1bf47368a</t>
  </si>
  <si>
    <t>Ministère de l'économie et des finances</t>
  </si>
  <si>
    <t>http://www.finances.gov.bf</t>
  </si>
  <si>
    <t>CID - Circuit Informatisé de la Dépense / Integrated Expenditure System</t>
  </si>
  <si>
    <t>http://www.tresor.gov.bf/index.php/procedures-et-demarches/epe</t>
  </si>
  <si>
    <t>COTS &gt; Oracle</t>
  </si>
  <si>
    <t>http://www.tresor.gov.bf/index.php</t>
  </si>
  <si>
    <t>http://www.tresor.bf/spip.php?page=articleS&amp;id_article=75</t>
  </si>
  <si>
    <t>SINTAX - Revenue Management System</t>
  </si>
  <si>
    <t>http://www.dgi.gov.bf/dgi/page2_3b.php</t>
  </si>
  <si>
    <t>http://www.douanes.bf</t>
  </si>
  <si>
    <t>http://www.douanes.bf/index.php/en/dedouanement-informatise/le-sydonia</t>
  </si>
  <si>
    <t>SIGASPE - The Integrated Administrator and Staff Employee of the State System</t>
  </si>
  <si>
    <t>http://www.aib.bf/m-201-la-decongestion-des-actes-de-gestion-pour-un-traitement-des-dossiers-avec-celerite.html</t>
  </si>
  <si>
    <t>SIMP</t>
  </si>
  <si>
    <t xml:space="preserve">http://www.dgmp.gov.bf </t>
  </si>
  <si>
    <t>Ministry of Economy and Finance</t>
  </si>
  <si>
    <t>http://www.tresor.bf/</t>
  </si>
  <si>
    <t>https://www.servicepublic.gov.bf/</t>
  </si>
  <si>
    <t>https://www.opengovpartnership.org/members/burkina-faso/</t>
  </si>
  <si>
    <t>http://data.gov.bf/</t>
  </si>
  <si>
    <t>http://www.dgtic.gov.bf/wp-content/uploads/2020/03/Strat%C3%A9gie_Nationale_de_D%C3%A9veloppment_de_Economie_Num%C3%A9rique_2018-2020.pdf</t>
  </si>
  <si>
    <t>https://www.rti-rating.org/wp-content/uploads/Burkina-Faso.pdf</t>
  </si>
  <si>
    <t>Loi n° 010-2004/AN Portant Protection des Données à
Caractère Personnel (in French)</t>
  </si>
  <si>
    <t>https://www.afapdp.org/wp-content/uploads/2012/01/Burkina-Faso-Loi-portant-protection-des-donn%c3%a9es-%c3%a0-caract%c3%a8re-personnel-20042.pdf</t>
  </si>
  <si>
    <t>Commission for Informatics and Liberties</t>
  </si>
  <si>
    <t>http://www.cil.bf/</t>
  </si>
  <si>
    <t>http://www.arce.bf/spip.php?article169</t>
  </si>
  <si>
    <t>National Strategy on Digital Economy</t>
  </si>
  <si>
    <t>National Agency for the Promotion of ICT</t>
  </si>
  <si>
    <t>https://www.anptic.gov.bf/</t>
  </si>
  <si>
    <t>Institutional Development and Innovation Dept</t>
  </si>
  <si>
    <t>https://www.fonction-publique.gov.bf/ministere/structures-centrales/details?tx_news_pi1%5Baction%5D=detail&amp;tx_news_pi1%5Bcontroller%5D=News&amp;tx_news_pi1%5Bnews%5D=90&amp;cHash=044b8984102c21b61787d057a100eaa1</t>
  </si>
  <si>
    <t xml:space="preserve">  BFA  </t>
  </si>
  <si>
    <t>https://www.anptic.gov.bf/projets-1/details?tx_news_pi1%5Baction%5D=detail&amp;tx_news_pi1%5Bcontroller%5D=News&amp;tx_news_pi1%5Bnews%5D=7&amp;cHash=4a483505ece994fce0fe680dda4406e5</t>
  </si>
  <si>
    <t>AGENCE NATIONALE DE PROMOTION DES TIC (ANPTIC)</t>
  </si>
  <si>
    <t>Non disponible</t>
  </si>
  <si>
    <t>Internal use only</t>
  </si>
  <si>
    <t>Référentiel général d’interopérabilité</t>
  </si>
  <si>
    <t>https://dgtic.mdenp.gov.bf/rgi</t>
  </si>
  <si>
    <t>Ministere de l'Economie des finances et de la prospective</t>
  </si>
  <si>
    <t>https://finances.gov.bf</t>
  </si>
  <si>
    <t>SI N@FOLO</t>
  </si>
  <si>
    <t>https://tresor.gov.bf</t>
  </si>
  <si>
    <t>https://impots.gov.bf</t>
  </si>
  <si>
    <t>eSINTAX</t>
  </si>
  <si>
    <t>https://esintax.bf/</t>
  </si>
  <si>
    <t>http://www.douanes.bf/</t>
  </si>
  <si>
    <t>SYLVIE</t>
  </si>
  <si>
    <t>SIGASPE</t>
  </si>
  <si>
    <t>https://www.dgb.gov.bf/index.php?option=com_content&amp;view=article&amp;id=109&amp;catid=2&amp;Itemid=300</t>
  </si>
  <si>
    <t>https://www.fonction-publique.gov.bf/accueil</t>
  </si>
  <si>
    <t>ALIAS / SIGASPE</t>
  </si>
  <si>
    <t>http://alias.gov.bf/connexion.jsp</t>
  </si>
  <si>
    <t>Caisse nationale de sécurité sociale (CNSS)</t>
  </si>
  <si>
    <t>https://cnssbf.org/</t>
  </si>
  <si>
    <t>https://www.dgcmef.gov.bf/fr::</t>
  </si>
  <si>
    <t>Incitation pour les solutions logicielles open source</t>
  </si>
  <si>
    <t>https://www.dgcmef.gov.bf/fr/</t>
  </si>
  <si>
    <t>Direction générale du Tresor et de la comptabilité publique  (DGTCP)</t>
  </si>
  <si>
    <t>https://tresor.gov.bf/</t>
  </si>
  <si>
    <t>Circuit Intégré des Dépenses (CID)</t>
  </si>
  <si>
    <t>https://bondoo.gov.bf/index.php/s/W5wGC8d4ZwjCzbt</t>
  </si>
  <si>
    <t>https://dgtic.mdenp.gov.bf/snpll-os/</t>
  </si>
  <si>
    <t>https://www.presimetre.bf</t>
  </si>
  <si>
    <t>https://www.eburkina.gov.bf/index.php/actualites/129-rencontre-de-suivi-pour-la-mise-a-jour-du-volet-informationnel-du-guichet-virtuel-de-l-administration-publique-du-burkina-faso</t>
  </si>
  <si>
    <t>http://cnssbf.org/</t>
  </si>
  <si>
    <t>http://www.onef.gov.bf/</t>
  </si>
  <si>
    <t>https://www.openburkina.bf/</t>
  </si>
  <si>
    <t>http://www.presimetre.bf/</t>
  </si>
  <si>
    <t>https://plaintes.gov.bf/</t>
  </si>
  <si>
    <t>www.plaintes.gov.bf</t>
  </si>
  <si>
    <t>https://www.presimetre.bf/</t>
  </si>
  <si>
    <t>Ministère de la Transition Digitale, des Postes et des Communications electroniques</t>
  </si>
  <si>
    <t>https://www.mdenp.gov.bf/accueil</t>
  </si>
  <si>
    <t>1, 2, 4, 5, 6, 7, 8, 9</t>
  </si>
  <si>
    <t>https://dgtic.mdenp.gov.bf/</t>
  </si>
  <si>
    <t>https://www.mdenp.gov.bf/</t>
  </si>
  <si>
    <t>Commission de l'informatique et des libertés</t>
  </si>
  <si>
    <t>https://www.cil.bf/</t>
  </si>
  <si>
    <t>https://dgtic.mdenp.gov.bf/snden/</t>
  </si>
  <si>
    <t>https://semainedunumerique.bf/</t>
  </si>
  <si>
    <t>https://bondoo.gov.bf/index.php/s/XnQ65QDLEebQtPS</t>
  </si>
  <si>
    <t>https://bondoo.gov.bf/index.php/s/AayFEjPwjjzn4FM</t>
  </si>
  <si>
    <t xml:space="preserve">Loi 001-2021/AN du 30 mars 2021 portant protection des personnes à l’égard du traitement des données à caractère personnel </t>
  </si>
  <si>
    <t>http://www.cil.bf/index.php/legislation/legislation-nationale</t>
  </si>
  <si>
    <t>http://www.cil.bf/index.php/utilitaires/rapports-publics</t>
  </si>
  <si>
    <t>https://www.servicepublic.gov.bf/storage/documents-officiels/PUqFePkvlO49GIIBW4CT8nQdOo7yFSYHEDMwW75X.pdf</t>
  </si>
  <si>
    <t>Stratégie nationale de developpement de l'économie numérique</t>
  </si>
  <si>
    <t>Direction générale du developpement de l'industrie numérique (DGDI)</t>
  </si>
  <si>
    <t>https://mdenp.gov.bf</t>
  </si>
  <si>
    <t>http://anssi.bf/</t>
  </si>
  <si>
    <t>Roch Omar Bougouma</t>
  </si>
  <si>
    <t>Ministère de la Transition digitale, des Postes et des Communications électroniques</t>
  </si>
  <si>
    <t>Directeur général des technologies de l'information et de la communication (DGTIC)</t>
  </si>
  <si>
    <t>BFA</t>
  </si>
  <si>
    <t>G-Cloud Burkina Faso</t>
  </si>
  <si>
    <t>https://cloud.gov.bf/</t>
  </si>
  <si>
    <t>Agence Nationale de Promotion des Technologies de l’Information et de la Communication (ANPTIC)</t>
  </si>
  <si>
    <t>Référentiel général d'interopérabilité</t>
  </si>
  <si>
    <t>https://bondoo.gov.bf/index.php/s/xFK2zZRzCi4wBpN</t>
  </si>
  <si>
    <t>Ministère de l’Economie et des Finances</t>
  </si>
  <si>
    <t>https://www.finances.gov.bf/</t>
  </si>
  <si>
    <t>https://www.finances.gov.bf/forum/detail-actualites?tx_news_pi1%5Baction%5D=detail&amp;tx_news_pi1%5Bcontroller%5D=News&amp;tx_news_pi1%5Bnews%5D=135&amp;cHash=041ff6b16d90d2b2afcd3b04b8a48b87</t>
  </si>
  <si>
    <t>https://www.tresor.gov.bf</t>
  </si>
  <si>
    <t>https://dgi.bf/</t>
  </si>
  <si>
    <t xml:space="preserve">SYDONIA World </t>
  </si>
  <si>
    <t>http://www.douanes.bf/sydoniabf/portal/userIndex.jsf</t>
  </si>
  <si>
    <t xml:space="preserve">Système Intégré de Gestion Administrative et Salariale du Personnel de l’Etat (SIGASPE) </t>
  </si>
  <si>
    <t>http://alias.gov.bf</t>
  </si>
  <si>
    <t>La Caisse nationale de sécurité sociale (CNSS) et la Caisse Autonome des Retraites des Fonctionnaires (CARFO)</t>
  </si>
  <si>
    <t>https://carfo.org</t>
  </si>
  <si>
    <t>SGRAMU et SIGA (Système Intégré de Gestion Automatisée de des pensions)</t>
  </si>
  <si>
    <t xml:space="preserve"> Direction Générale du Trésor et de la Comptabilité  Publique </t>
  </si>
  <si>
    <t xml:space="preserve">SYGADE </t>
  </si>
  <si>
    <t>https://my.fasoarzeka.bf/</t>
  </si>
  <si>
    <t>https://carfo.org/</t>
  </si>
  <si>
    <t>https://burkinafaso.opendataforafrica.org/</t>
  </si>
  <si>
    <t>https://www.mdenp.gov.bf</t>
  </si>
  <si>
    <t>1, 2, 4, 5, 6</t>
  </si>
  <si>
    <t>https://www.anptic.gov.bf</t>
  </si>
  <si>
    <t>Institut National de la Statistique et du Développement (INSD)</t>
  </si>
  <si>
    <t>https://www.insd.bf</t>
  </si>
  <si>
    <t>https://www.mdenp.gov.bf/fileadmin/user_upload/storages/documents/Strategie_Nationale_de_Developpment_de_l_Economie_Numerique_2018-2020.pdf</t>
  </si>
  <si>
    <t>https://semainedunumerique.bf</t>
  </si>
  <si>
    <t>https://cutt.ly/krgzIbDg</t>
  </si>
  <si>
    <t>Loi N°001-2021/AN du 30 mars 2021 portant protection des personnes à l'égard du traitement des données a caractère personnel</t>
  </si>
  <si>
    <t>https://cil.bf/?page_id=1017</t>
  </si>
  <si>
    <t>Commission de l’Informatique et des Libertés</t>
  </si>
  <si>
    <t xml:space="preserve">https://esign.gov.bf/web/ </t>
  </si>
  <si>
    <t>https://www.mdenp.gov.bf/fileadmin/user_upload/storages/documents/UNCDF_-_Plan_de_Renforcement_de_Lexpertise_Numerique_-_V2.pdf</t>
  </si>
  <si>
    <t>Stratégie Nationale de Modernisation de l’Administration Publique 2021-2025</t>
  </si>
  <si>
    <t>https://www.fonction-publique.gov.bf/fileadmin/user_upload/storage/21_juillet_2021-03-Document_SNMAP_Version_finale.pdf</t>
  </si>
  <si>
    <t>Secrétariat permanant de la Modernisation de l’Administration et de la Bonne Gouvernance (SP-MABG)</t>
  </si>
  <si>
    <t>https://www.fonction-publique.gov.bf/</t>
  </si>
  <si>
    <t>Law (015-2017/AN of 27 April 2017) for the Promotion of SMEs in Burkina Faso</t>
  </si>
  <si>
    <t>https://www.assembleenationale.bf/loip/46</t>
  </si>
  <si>
    <t>Compl docs submitted on 23-Sep-25</t>
  </si>
  <si>
    <t xml:space="preserve">Teg-Wende Idriss TINTO </t>
  </si>
  <si>
    <t xml:space="preserve">Ministère de la Transition digitale des Postes et des communications électroniques </t>
  </si>
  <si>
    <t xml:space="preserve">Directeur Général </t>
  </si>
  <si>
    <t xml:space="preserve"> BDI </t>
  </si>
  <si>
    <t>Burundi</t>
  </si>
  <si>
    <t>Ministère des Finances et de la Planification du Développement Economique</t>
  </si>
  <si>
    <t>http://www.finances.gov.bi</t>
  </si>
  <si>
    <t>SIGEFI - Système Intégré de Gestion des Finances / Integrated Public Financial Management System</t>
  </si>
  <si>
    <t>http://www.page.bi/spip.php?article35</t>
  </si>
  <si>
    <t>LDSW &gt; MS SQL</t>
  </si>
  <si>
    <t>http://www.finances.gov.bi/</t>
  </si>
  <si>
    <t>http://www-wds.worldbank.org/external/default/WDSContentServer/WDSP/IB/2012/10/01/000350881_20121001113803/Rendered/PDF/723340CAS0P1280Official0Use0Only090.pdf</t>
  </si>
  <si>
    <t>http://www.obr.bi</t>
  </si>
  <si>
    <t>http://www.obr.bi/index.php/publications/actualites/202-formation-des-contribuables-sur-la-procedure-de-declaration-de-la-tva-par-sigtas</t>
  </si>
  <si>
    <t>http://41.79.226.26/asycudaworld/</t>
  </si>
  <si>
    <t>http://www.ministerefptss.gov.bi/?q=pnra</t>
  </si>
  <si>
    <t>http://documents.worldbank.org/curated/en/2011/11/15495967/burundi-fifth-economic-reform-support-grant-program</t>
  </si>
  <si>
    <t>http://www.burundi.gov.bi/spip.php?rubrique7</t>
  </si>
  <si>
    <t>https://burundi.opendataforafrica.org/</t>
  </si>
  <si>
    <t>https://mintic.gov.bi/wp-content/uploads/2019/02/PNDTIC-BURUNDI_2010-14Mars_20111-1-A-1.pdf</t>
  </si>
  <si>
    <t>National School of Administration</t>
  </si>
  <si>
    <t>http://www.ena.bi/ena/public/home/index/index.html</t>
  </si>
  <si>
    <t>FCS-2</t>
  </si>
  <si>
    <t xml:space="preserve">  BDI  </t>
  </si>
  <si>
    <t>SETIC</t>
  </si>
  <si>
    <t>https://setic.gov.bi/</t>
  </si>
  <si>
    <t>No existing URL</t>
  </si>
  <si>
    <t>https://www.pefa.org/sites/pefa/files/assessments/reports/BI-Mar12-PFMPR-Public.pdf</t>
  </si>
  <si>
    <t>https://www.brb.bi/fr</t>
  </si>
  <si>
    <t>https://www.obr.bi/</t>
  </si>
  <si>
    <t>https://www.obr.bi/index.php/publications/actualites/202-formation-des-contribuables-sur-la-procedure-de-declaration-de-la-tva-par-sigtas</t>
  </si>
  <si>
    <t xml:space="preserve">OpenGRH </t>
  </si>
  <si>
    <t>OpenGRH</t>
  </si>
  <si>
    <t>Institut National de Sécurité Sociale (INSS) et Office National de Pensions  et  Risques Proffessionels (ONPR)els</t>
  </si>
  <si>
    <t>https://www.inss.gov.bi/</t>
  </si>
  <si>
    <t>ARMP</t>
  </si>
  <si>
    <t>https://armp.bi/</t>
  </si>
  <si>
    <t>Ministry in Charge of Finance</t>
  </si>
  <si>
    <t>https://isoko.bi/</t>
  </si>
  <si>
    <t>https://www.obr.bi/index.php/en/</t>
  </si>
  <si>
    <t>https://inss.gov.bi/</t>
  </si>
  <si>
    <t>https://www.esoko.bi/</t>
  </si>
  <si>
    <t xml:space="preserve">https://agasandugu.gov.bi/  </t>
  </si>
  <si>
    <t>https://www.isteebu.bi/</t>
  </si>
  <si>
    <t>Secrétariat Exécutif des Technologies de l'Information et de la Communication (SETIC)</t>
  </si>
  <si>
    <t>MoICT</t>
  </si>
  <si>
    <t>https://mincotim.gov.bi/</t>
  </si>
  <si>
    <t>Agence de Développement du Burundi (ADB)</t>
  </si>
  <si>
    <t>https://www.investburundi.bi/</t>
  </si>
  <si>
    <t xml:space="preserve">https://setic.gov.bi/, https://arct.gov.bi/, https://burundi.tradeportal.org/procedure/781?l=en&amp;includeSearch=true, http://41.79.226.26/asycudaworld/, https://www.inss.gov.bi/, https://onpr.bi/spip.php?article1, </t>
  </si>
  <si>
    <t>https://mincotim.gov.bi/ , https://www.investburundi.bi/, https://agasandugu.gov.bi/, https://bi-switch.bi/, https://www.brb.bi/, https://www.isteebu.bi/,</t>
  </si>
  <si>
    <t xml:space="preserve">http://minisante.bi/, https://dhis.snis.bi/dhis-web-commons/security/login.action, https://www.sidainfo.org/, http://www.ministerefptss.gov.bi/, </t>
  </si>
  <si>
    <t xml:space="preserve">https://armp.bi/, http://www.arca.bi/, https://isoko.bi/, https://www.mae.gov.bi/,https://www.mae.gov.bi/inscription-2021-2022/, https://www.action-visas.com/visa/Burundi, </t>
  </si>
  <si>
    <t>https://regideso.bi/paiements-en-ligne/, https://www.mctit.gov.bi/, https://mesrs.gov.bi/, https://www.presidence.gov.bi/, https://www.enama.gov.bi/, https://agasandugu.gov.bi/</t>
  </si>
  <si>
    <t>Irakoze Bienvenu</t>
  </si>
  <si>
    <t>Secrétariat Exécutif des TIC (SETIC)</t>
  </si>
  <si>
    <t>Secretaire Executif</t>
  </si>
  <si>
    <t>BDI</t>
  </si>
  <si>
    <t>https://setic.gov.bi/plan-directeur-de-digitalisation/</t>
  </si>
  <si>
    <t>Government Service Bus</t>
  </si>
  <si>
    <t>https://documents.worldbank.org/en/publication/documents-reports/documentdetail/207441655916156350/burundi-digital-foundations-project#:~:text=Burundi%20%2D%20Digital%20Foundations%20Project%20(English,iii)%20Local%20access...</t>
  </si>
  <si>
    <t>https://www.obr.bi/index.php/rapports</t>
  </si>
  <si>
    <t>https://asycuda.org/wp-content/uploads/ASYCUDA-Compendium-2022-Burundi.pdf</t>
  </si>
  <si>
    <t>https://minfpte.gov.bi</t>
  </si>
  <si>
    <t>Institut National de Sécurité Sociale (INSS) et Office National de Pensions  et  Risques Proffessionels (ONPR)</t>
  </si>
  <si>
    <t>https://onpr.bi/online-service</t>
  </si>
  <si>
    <t>Monitoring System for Projects and Programs supported by PADs (SYSPAP) </t>
  </si>
  <si>
    <t>https://syspap.gov.bi</t>
  </si>
  <si>
    <t>https://umutangakori.obr.gov.bi/login-econtribuableobr</t>
  </si>
  <si>
    <t>https://www.insbu.bi</t>
  </si>
  <si>
    <t>http://agasandugu.gov.bi/</t>
  </si>
  <si>
    <t>https://mincotim.gov.bi</t>
  </si>
  <si>
    <t>https://setic.gov.bi</t>
  </si>
  <si>
    <t>Data Governance Entity</t>
  </si>
  <si>
    <t>https://arct.gov.bi</t>
  </si>
  <si>
    <t>https://setic.gov.bi/decret-n100-012-du-27-janvier-2025-portant-creationcomposition-missions-organisation-et-fonctionnement-du-comite-national-de-pilotage-de-la-digitalisation-des-services-publics-cnpdsp/</t>
  </si>
  <si>
    <t>https://enquete.setic.gov.bi/</t>
  </si>
  <si>
    <t>Décret sur la Protection des Données à caractères personnelles (En cours d'élaboration)</t>
  </si>
  <si>
    <t>https://www.adaptation-undp.org/resources/burundis-vision-burundi-2025-june-2011#:~:text=The%20document%20looks%20at%208%20pillars%20of,dependent%20on%20the%20vagaries%20of%20the%20climate.</t>
  </si>
  <si>
    <t>https://au.int/en/documents/20240809/continental-artificial-intelligence-strategy#:~:text=The%20Continental%20AI%20Strategy%20calls,African%20Digital%20Compact</t>
  </si>
  <si>
    <t>Vision Burundi Pays Emergent en 2040 et Pays Développé en 2060</t>
  </si>
  <si>
    <t>https://finances.gov.bi/index.php/2023/12/15/vision-burundi-pays-emergent-en-2040-et-pays-developpe-en-2060/</t>
  </si>
  <si>
    <t>https://pafen.gov.bi/facilitateurs-de-la-prestation-de-services-publics/</t>
  </si>
  <si>
    <t>https://investburundi.bi</t>
  </si>
  <si>
    <t>https://investburundi.bi/technologie/</t>
  </si>
  <si>
    <t>Compl docs submitted on 16-Apr-25 &amp; 26-May-25</t>
  </si>
  <si>
    <t>Bienvenu Irakoze</t>
  </si>
  <si>
    <t>Secrétaire Exécutif</t>
  </si>
  <si>
    <t xml:space="preserve"> CPV </t>
  </si>
  <si>
    <t>Cabo Verde</t>
  </si>
  <si>
    <t>NOSI Cloud</t>
  </si>
  <si>
    <t>https://www.nosi.cv/index.php/en/services/data-center</t>
  </si>
  <si>
    <t>Ministério das Finanças e do Planeamento</t>
  </si>
  <si>
    <t>https://www.mf.gov.cv/</t>
  </si>
  <si>
    <t>SIGOF - Sistema Integrado de Gestão Orçamental e Financeira</t>
  </si>
  <si>
    <t>http://www.nosi.cv/index.php/solucoes/financas</t>
  </si>
  <si>
    <t>https://www.mf.gov.cv/web/mf/pesquisa?q=treasury#footer</t>
  </si>
  <si>
    <t>https://www.mf.gov.cv/web/dgt/documentac%C3%A3o</t>
  </si>
  <si>
    <t>http://www.dgci.gov.cv</t>
  </si>
  <si>
    <t>http://www.dgci.gov.cv/index.php/a-dgci/organizacao/servicos-centrais</t>
  </si>
  <si>
    <t>http://www.alfandegas.cv</t>
  </si>
  <si>
    <t>SIGOF - Integrated System of Budget and Financial Management</t>
  </si>
  <si>
    <t xml:space="preserve">http://www.nosi.cv/index.php/pt/solucoes-v15-121/sigof </t>
  </si>
  <si>
    <t>National Procurement Portal</t>
  </si>
  <si>
    <t>http://www.arap.cv</t>
  </si>
  <si>
    <t>http://www.minfin.gov.cv/</t>
  </si>
  <si>
    <t>https://portoncv.gov.cv</t>
  </si>
  <si>
    <t>https://portoncv.gov.cv/portonprd/portoncv?p=C8A8A6B0A5C4BDB9C7AEABC4C4</t>
  </si>
  <si>
    <t>https://portoncv.gov.cv/portonprd/portoncv?p=AACEC7BDB7C4BCBAADABA0BCBEACBEB2C4C4</t>
  </si>
  <si>
    <t>https://www.opengovpartnership.org/members/cabo-verde/</t>
  </si>
  <si>
    <t>https://caboverde.opendataforafrica.org/</t>
  </si>
  <si>
    <t>https://estrategiadigital.gov.cv/index.php/pt/</t>
  </si>
  <si>
    <t>Regime Jurídico Geral de Protecção de Dados Pessoais a Pessoas Singulares</t>
  </si>
  <si>
    <t xml:space="preserve">http://www.afapdp.org/wp-content/uploads/2012/01/Cap-vert-Lei-n%C2%B0133-V-2001-do-22-janeiro-20011.pdf </t>
  </si>
  <si>
    <t>Comissão Nacional de Proteção de Dados Pessoais, Commission for National Data Protection
authority.</t>
  </si>
  <si>
    <t>https://www.cnpd.pt/bin/cnpd/acnpd.htm</t>
  </si>
  <si>
    <t>http://www.anac.cv/index.php?option=com_content&amp;view=article&amp;id=150%3Aanac-promove-formacao-em-certificacao-digital&amp;catid=37%3Aeventos&amp;Itemid=64&amp;lang=pt</t>
  </si>
  <si>
    <t>Cape Verde's Digital Transformation Agenda</t>
  </si>
  <si>
    <t>NOSiAkademia</t>
  </si>
  <si>
    <t>https://akademia.nosi.cv/</t>
  </si>
  <si>
    <t>WebLab</t>
  </si>
  <si>
    <t>https://weblab.gov.cv/</t>
  </si>
  <si>
    <t xml:space="preserve">  CPV  </t>
  </si>
  <si>
    <t>https://www.nosi.cv</t>
  </si>
  <si>
    <t>NOSi EPE</t>
  </si>
  <si>
    <t>No</t>
  </si>
  <si>
    <t>Integrated Goverment Resource Planning</t>
  </si>
  <si>
    <t>https://igrp.cv/</t>
  </si>
  <si>
    <t>https://igrp.cv/index.php/desenvolva/documentos</t>
  </si>
  <si>
    <t>PDEX (Data Exchange Platform)</t>
  </si>
  <si>
    <t>https://pdex.gov.cv/</t>
  </si>
  <si>
    <t>https://pdex.gov.cv/index.php/desenvolver</t>
  </si>
  <si>
    <t>https://pdex.gov.cv/index.php</t>
  </si>
  <si>
    <t>Ministério das Finanças e do Fomento Empresarial</t>
  </si>
  <si>
    <t>https://www.mf.gov.cv</t>
  </si>
  <si>
    <t>https://nosiapps2.gov.cv/</t>
  </si>
  <si>
    <t>LDSW&gt;Oracle</t>
  </si>
  <si>
    <t>https://mf.gov.cv/web/dnocp/finan%C3%A7as-p%C3%Bablicas</t>
  </si>
  <si>
    <t>https://www.mf.gov.cv/web/dgt</t>
  </si>
  <si>
    <t>https://www.mf.gov.cv/documents/92878/122657/7.BO+n%C2%BA+20+Novo+Regime+Juridico+da+Tesouraria+do+Estado.pdf/92cf3cc7-7f64-1d25-dab1-12e3ded39ce5?t=1552995995858</t>
  </si>
  <si>
    <t>https://www.mf.gov.cv/web/dnre/dire%C3%A7%C3%A3o-geral-das-contribui%C3%A7%C3%B5es-e-impostos</t>
  </si>
  <si>
    <t>GRE - Gestão de Receitas do Estado</t>
  </si>
  <si>
    <t>https://mf.gov.cv/web/dnre/legislacao/-/document_library/kawUcttkhMXD/view/63598?_com_liferay_document_library_web_portlet_DLPortlet_INSTANCE_kawUcttkhMXD_redirect=https%3A%2F%2Fmf.gov.cv%2Fweb%2Fdnre%2Flegislacao%3Fp_p_id%3Dcom_liferay_document_library_web_portlet_DLPortlet_INSTANCE_kawUcttkhMXD%26p_p_lifecycle%3D0%26p_p_state%3Dnormal%26p_p_mode%3Dview</t>
  </si>
  <si>
    <t>https://www.mf.gov.cv/web/dnre/direca-geral-das-alfandegas</t>
  </si>
  <si>
    <t>http://asyworld.alfandegas.cv/index_pt.html</t>
  </si>
  <si>
    <t>BDAP - Base de Dados de Recursos Humanos da Administração PÚblica</t>
  </si>
  <si>
    <t>https://www.mf.gov.cv/documents/89129/2603159/Decreto-Regulamentar+n%C2%BA+5_2004+de+27+de+Setembro.pdf</t>
  </si>
  <si>
    <t>Instituto Nacional de Previdência Social</t>
  </si>
  <si>
    <t>https://inps.cv/</t>
  </si>
  <si>
    <t>Sistema Integrado da Providência Social</t>
  </si>
  <si>
    <t>https://inps.cv/home-page/</t>
  </si>
  <si>
    <t>https://inps.cv/termos-legais/</t>
  </si>
  <si>
    <t>eCOMPRAS.cv ou sistema eletrónico de compras públicas</t>
  </si>
  <si>
    <t>https://www.mf.gov.cv/web/ecompras</t>
  </si>
  <si>
    <t>Incentives for Open Source software solution with IGRPWeb</t>
  </si>
  <si>
    <t>https://www.mf.gov.cv/web/ecompras/legisla%C3%A7%C3%B5es</t>
  </si>
  <si>
    <t>https://www.mf.gov.cv/web/mf</t>
  </si>
  <si>
    <t>Bancarização</t>
  </si>
  <si>
    <t>SNI - Sistema Nacional de Investimento</t>
  </si>
  <si>
    <t>https://mf.gov.cv/dnp</t>
  </si>
  <si>
    <t>https://www.governo.cv/documentos/estrategia-para-governacao-digital-de-cabo-verde/</t>
  </si>
  <si>
    <t>https://www.esop.pt/destaque/premio-abertura-2021-distingue-colaboracao-internacional-portugal-cabo-verde-em-open</t>
  </si>
  <si>
    <t>Estratégia para a Governação Digital de Cabo Verde</t>
  </si>
  <si>
    <t>https://www.governo.cv/governo/ministerios/ministra-da-modernizacao-do-estado-e-da-administracao-publica/</t>
  </si>
  <si>
    <t>https://wso2.com/about/customers/nosi/</t>
  </si>
  <si>
    <t>https://portondinosilhas.gov.cv/</t>
  </si>
  <si>
    <t>https://portondinosilhas.gov.cv/portonprd/porton.portoncv_v3?p=B4B7B8B4B4C4B7CAAFBDB6C4C4CE</t>
  </si>
  <si>
    <t>https://mf.gov.cv/web/dnre</t>
  </si>
  <si>
    <t>https://portondinosilhas.gov.cv/portonprd/porton.portoncv_v3?p=ACBEABACBEC4B3C6ABB4B9C4C4</t>
  </si>
  <si>
    <t>https://www.sisp.cv/</t>
  </si>
  <si>
    <t>https://www.mf.gov.cv/web/dnap/concurso-externo</t>
  </si>
  <si>
    <t>https://idecv-ingt.opendata.arcgis.com/</t>
  </si>
  <si>
    <t>https://eparticipa.gov.cv/</t>
  </si>
  <si>
    <t>https://eparticipa.gov.cv/sobre/#impactoesperado</t>
  </si>
  <si>
    <t>https://portondinosilhas.gov.cv/portonprd/porton.portoncv_v3?p=B4B7B8B4B4C4B7CAAFBDB6C4C4</t>
  </si>
  <si>
    <t>https://nosi.cv/</t>
  </si>
  <si>
    <t>2, 4, 6, 7, 8</t>
  </si>
  <si>
    <t>https://mf.gov.cv/utic;https://portondinosilhas.gov.cv/portonprd/porton.portoncv_v3?p=B4B7B8B4B4C4CECCCDCBC9C4C4</t>
  </si>
  <si>
    <t>https://www.governo.cv/governo/ministerios/ministra-da-modernizacao-do-estado-e-da-administracao-publica/;https://mf.gov.cv/dgted;https://www.governo.cv/governo/ministerios/vicepm-ministro-financas-e-e-do-fomento-empresarial-e-ministro-da-economia-digital/</t>
  </si>
  <si>
    <t>https://nosi.cv/web/guest/publica%C3%A7%C3%B5es-corporativas</t>
  </si>
  <si>
    <t xml:space="preserve">Ministério da Modernização do Estado e da Administração Pública - https://www.facebook.com/mmeapGovCV, https://www.governo.cv/governo/ministerios/ministra-da-modernizacao-do-estado-e-da-administracao-publica/, </t>
  </si>
  <si>
    <t>https://www.mf.gov.cv/documents/89129/1436520/Proposta+de+Lei+que+aprova+o+Regime+de+Acesso+e+Reutiliza%C3%A7%C3%A3o+de+Documentos+e+Informa%C3%A7%C3%B5es+Administrativas.pdf/04c6a890-87b2-1654-0fc3-4e1f0494785e?t=1646922461279</t>
  </si>
  <si>
    <t>https://www.cnpd.cv/leis/Lei%20n%2041_VIII_2013%20regime%20jur%C3%ADdico%20geral%20de%20protec%C3%A7%C3%A3o%20de%20dados%20pessoais%20das%20pessoas%20singulares.pdf</t>
  </si>
  <si>
    <t>https://www.cnpd.cv</t>
  </si>
  <si>
    <t>CNPD (Comissão Nacional de Proteção de Dados Pessoais, Commission for National Data Protectionauthority.)</t>
  </si>
  <si>
    <t>https://www.cnpd.cv/comunicados.php?page=1</t>
  </si>
  <si>
    <t>https://ecrcv.cv/</t>
  </si>
  <si>
    <t>Estratégia para Governação Digital de Cabo Verde</t>
  </si>
  <si>
    <t>https://www.facebook.com/nosicv/posts/5273519206054533</t>
  </si>
  <si>
    <t>https://akademia.nosi.cv/en/highlights/</t>
  </si>
  <si>
    <t>NOSi</t>
  </si>
  <si>
    <t>Cabo Verde Digital</t>
  </si>
  <si>
    <t>https://www.digital.cv/index.php/pt/#programs</t>
  </si>
  <si>
    <t>https://www.digital.cv/index.php/pt/#aboutcvd2</t>
  </si>
  <si>
    <t>https://www.nosi.cv/documents/20121/728716/Pol%C3%ADtica%20Interna%20de%20Seguran%C3%A7a%20da%20Informa%C3%A7%C3%A3o.pdf/cfbdef48-a317-a6a0-00ab-d754205b5a98</t>
  </si>
  <si>
    <t>https://www.mf.gov.cv/documents/89129/2610499/Decreto-Lei+n%C2%BA+19_2010+de+14+de+Junho+-+RTPE.pdf/238d21d2-173f-5d18-0342-f596a0a5926d?t=1651169579905</t>
  </si>
  <si>
    <t>https://www.mf.gov.cv/documents/89129/2603155/Retifica%C3%A7%C3%A3o+n%C2%BA+190_2021_Resolu%C3%A7%C3%A3o+n%C2%BA+113_2021+de+14+de+dezembro.pdf/f3dd3e01-0ad1-074e-a061-426305530083?t=1650981117124</t>
  </si>
  <si>
    <t>https://e-residencia.gov.cv/</t>
  </si>
  <si>
    <t>Mário João Gomes Cardoso</t>
  </si>
  <si>
    <t>Ministry for State and Public Administration Modernization</t>
  </si>
  <si>
    <t>Special Advisor for Digital Governance</t>
  </si>
  <si>
    <t>CPV</t>
  </si>
  <si>
    <t>https://nosi.cv/en/-/provider</t>
  </si>
  <si>
    <t>https://www.nosi.cv/en/-/webhosting</t>
  </si>
  <si>
    <t>https://igrp.cv/en</t>
  </si>
  <si>
    <t>Public Administration Information Systems Interoperability Framework </t>
  </si>
  <si>
    <t>https://nosi.cv/en/web/guest/w/interoperability-government-cloud?redirect=%2Fen%2Fe-gov</t>
  </si>
  <si>
    <t>https://www.nosi.cv/en/solu%C3%A7%C3%B5es-egov</t>
  </si>
  <si>
    <t>https://www.mf.gov.cv/web/dnocp</t>
  </si>
  <si>
    <t>http://asyworld.alfandegas.cv/</t>
  </si>
  <si>
    <t>https://inps.cv/estatiticas/</t>
  </si>
  <si>
    <t>LDSW - Bancarização</t>
  </si>
  <si>
    <t>Estratégia para a Governação DigiEstratégia de Economia Digital de Cabo Verde</t>
  </si>
  <si>
    <t>https://med.gov.cv/web/med/eedcv</t>
  </si>
  <si>
    <t>https://med.gov.cv/web/med/</t>
  </si>
  <si>
    <t>https://portaldocomercio.gov.cv/web/portal</t>
  </si>
  <si>
    <t>https://enapor.cv/page/estatisticas</t>
  </si>
  <si>
    <t>https://portal-autentika.gov.cv/-/chave-movel-de-cabo-verde</t>
  </si>
  <si>
    <t>https://www.governo.cv/</t>
  </si>
  <si>
    <t>https://portondinosilhas.gov.cv/portonprd/porton.igrp_portal.load_doc?p=CEB0B0BECBC4CCCFC9CCC4CDCDC9CE</t>
  </si>
  <si>
    <t>https://eparticipa.gov.cv/sobre/#estatisticas</t>
  </si>
  <si>
    <t>https://mf.gov.cv/utic; https://portondinosilhas.gov.cv/portonprd/porton.portoncv_v3?p=B4B7B8B4B4C4CECCCDCBC9C4C4</t>
  </si>
  <si>
    <t>https://www.governo.cv/governo/ministerios/ministro-promocao-investimentos-fomento-empresarial-e-ministro-da-modernizacao-do-estado-e-da-administracao-publica/</t>
  </si>
  <si>
    <t>https://www.governo.cv/governo/ministerios/vicepm-ministro-financas-e-ministro-da-economia-digital/</t>
  </si>
  <si>
    <t>https://nosi.cv/en/e-gov#:~:text=Strategic%20Plan%20for%20Sustainable%20Development,reference%20countries%20in%20the%20sector.</t>
  </si>
  <si>
    <t>https://nosi.cv/documents/20121/3048318/Estrat%C3%A9gia%20para%20a%20Governa%C3%A7%C3%A3o%20Digital%20Cabo%20Verde%20(2023).pdf/863c7f3d-1725-73ce-39f1-8e22a18c57b7</t>
  </si>
  <si>
    <t>https://www.governo.cv/comissao-nacional-para-a-estrategia-digital-aprova-plano-de-acao/</t>
  </si>
  <si>
    <t>https://portal-autentika.gov.cv/en/digital-signature</t>
  </si>
  <si>
    <t>Ministério da Economia Digital</t>
  </si>
  <si>
    <t>Compl docs submitted on 15-Sep-25</t>
  </si>
  <si>
    <t>João Pedro Pires da Cruz</t>
  </si>
  <si>
    <t>Direção Nacional da Modernização do Estadop</t>
  </si>
  <si>
    <t>Diretor</t>
  </si>
  <si>
    <t xml:space="preserve"> KHM </t>
  </si>
  <si>
    <t>Cambodia</t>
  </si>
  <si>
    <t>ICT Tech Center</t>
  </si>
  <si>
    <t>https://www.digitalcambodia.com.kh/</t>
  </si>
  <si>
    <t>Ministry of Economy and Finance of Cambodia</t>
  </si>
  <si>
    <t>http://www.mef.gov.kh</t>
  </si>
  <si>
    <t>http://fmis.mef.gov.kh/en/en-fmis-project/background</t>
  </si>
  <si>
    <t>People Soft, Oracle</t>
  </si>
  <si>
    <t>http://www.treasury.gov.kh/</t>
  </si>
  <si>
    <t>http://www-wds.worldbank.org/external/default/WDSContentServer/WDSP/IB/2012/06/15/000356161_20120615033527/Rendered/PDF/699640WP0P1206070023B0PFM0Web0Final.pdf</t>
  </si>
  <si>
    <t>http://www.tax.gov.kh</t>
  </si>
  <si>
    <t>http://www.tax.gov.kh/en/index.php</t>
  </si>
  <si>
    <t>http://www.customs.gov.kh</t>
  </si>
  <si>
    <t>http://fmis.mef.gov.kh/contents/uploads/2014/05/FMIS-Newsletter-001-English.pdf</t>
  </si>
  <si>
    <t>http://www.mef.gov.kh/old/procurement/bid-advertisement.php</t>
  </si>
  <si>
    <t>https://cambodiamirror.wordpress.com/2009/07/07/computer-companies-can-sell-5000-to-6000-computers-in-cambodia-per-month-monday-6-7-2009/</t>
  </si>
  <si>
    <t>http://www.owso.gov.kh/en</t>
  </si>
  <si>
    <t>https://www.pipay.com/</t>
  </si>
  <si>
    <t>http://www.opendevelopmentcambodia.net</t>
  </si>
  <si>
    <t>http://www.owso.gov.kh/en/comment/</t>
  </si>
  <si>
    <t>Digital Cambodia</t>
  </si>
  <si>
    <t>https://mptc.gov.kh/en/documents/policies/ict-development-policy-2020/</t>
  </si>
  <si>
    <t xml:space="preserve">  KHM  </t>
  </si>
  <si>
    <t>OpenStack, PaaS-TA</t>
  </si>
  <si>
    <t>https://mptc.gov.kh/</t>
  </si>
  <si>
    <t xml:space="preserve">General Department of ICT, Ministry of Post and Telecommunications </t>
  </si>
  <si>
    <t>https://mptc.gov.kh/featured-km/27849/</t>
  </si>
  <si>
    <t>Base on TOGAF</t>
  </si>
  <si>
    <t>https://www.opengroup.org/togaf</t>
  </si>
  <si>
    <t>Digital Government Development Framework</t>
  </si>
  <si>
    <t>In draft / Planned</t>
  </si>
  <si>
    <t>CamDX</t>
  </si>
  <si>
    <t>https://camdx.gov.kh/</t>
  </si>
  <si>
    <t>Oracle PeopleSoft</t>
  </si>
  <si>
    <t>http://www.treasury.gov.kh/document-all</t>
  </si>
  <si>
    <t>https://www.tax.gov.kh/</t>
  </si>
  <si>
    <t>https://owp.tax.gov.kh/gdtowpcoreweb/login</t>
  </si>
  <si>
    <t>https://customs.gov.kh/</t>
  </si>
  <si>
    <t>ASYCUDA and eCustoms</t>
  </si>
  <si>
    <t>https://apps.customs.gov.kh/login</t>
  </si>
  <si>
    <t>https://customs.gov.kh/en/asycuda</t>
  </si>
  <si>
    <t>https://hrm.mcs.gov.kh/</t>
  </si>
  <si>
    <t>National Social Protection Council</t>
  </si>
  <si>
    <t>https://nspc.gov.kh/</t>
  </si>
  <si>
    <t>New Pension Scheme</t>
  </si>
  <si>
    <t>http://www.nssf.gov.kh/default/pension-scheme-2/</t>
  </si>
  <si>
    <t>General Department of Internal Cooperation and Debt Management (Ministry of Economy and Finance)</t>
  </si>
  <si>
    <t>https://gdicdm.mef.gov.kh/</t>
  </si>
  <si>
    <t>DMFAS V6.0</t>
  </si>
  <si>
    <t>Digital Economy and Society Policy Framework 2021-2035 / Digital Government Policy 2022-2035</t>
  </si>
  <si>
    <t>https://mptc.gov.kh/en/documents/policies/28365/</t>
  </si>
  <si>
    <t>https://stopcovid.gov.kh/</t>
  </si>
  <si>
    <t>https://www.registrationservices.gov.kh/en/home/</t>
  </si>
  <si>
    <t>https://bakong.nbc.org.kh/</t>
  </si>
  <si>
    <t>https://nsw.gov.kh/</t>
  </si>
  <si>
    <t>http://www.nea.gov.kh/</t>
  </si>
  <si>
    <t>https://kampot.gov.kh/</t>
  </si>
  <si>
    <t>1, 2, 3, 4, 6, 7, 8, 9</t>
  </si>
  <si>
    <t>https://www.cadt.edu.kh/</t>
  </si>
  <si>
    <t>Digital Government Committee</t>
  </si>
  <si>
    <t>Workshop on Digital Government Policy 2022-2035</t>
  </si>
  <si>
    <t>http://a2i.info.gov.kh/</t>
  </si>
  <si>
    <t>Draft Law on Personal Data Protection</t>
  </si>
  <si>
    <t>Data Protection Authority (not established yet)</t>
  </si>
  <si>
    <t>https://mptc.gov.kh/en/laws-regulations/sub-decrees/27931/</t>
  </si>
  <si>
    <t>Cambodia Digital Government Policy 2022-2035</t>
  </si>
  <si>
    <t>https://www.cadt.edu.kh/news/the-completion-of-digital-skill-essential-course-for-civil-servants/</t>
  </si>
  <si>
    <t>Cambodia Academy of Digital Technology</t>
  </si>
  <si>
    <t>Sub Decree on Digital Startup</t>
  </si>
  <si>
    <t>https://mptc.gov.kh/%E1%9E%85%E1%9F%92%E1%9E%94%E1%9E%B6%E1%9E%94%E1%9F%8B%E1%9E%93%E1%9E%B7%E1%9E%84%E1%9E%94%E1%9E%91%E1%9E%94%E1%9E%89%E1%9F%92%E1%9E%89%E1%9E%B6%E1%9E%8F%E1%9F%92%E1%9E%8F%E1%9E%B7/%E1%9E%A2%E1%9E%93%E1%9E%BB%E1%9E%80%E1%9F%92%E1%9E%9A%E1%9E%B9%E1%9E%8F%E1%9F%92%E1%9E%99/28567/</t>
  </si>
  <si>
    <t>Mok Khemera</t>
  </si>
  <si>
    <t>Director of e-Government Department</t>
  </si>
  <si>
    <t>KHM</t>
  </si>
  <si>
    <t>National GEA (title to be finalized)</t>
  </si>
  <si>
    <t>Cambodia Digital Government Interoperability (CAM-GIF) Framework</t>
  </si>
  <si>
    <t>https://dgc.gov.kh/cam-gif</t>
  </si>
  <si>
    <t>https://monitoring.camdx.gov.kh/</t>
  </si>
  <si>
    <t>FMIS - Financial Management Information Systema</t>
  </si>
  <si>
    <t>https://fmis.gov.kh/en</t>
  </si>
  <si>
    <t>https://fmis.gov.kh/en/fmis-modules</t>
  </si>
  <si>
    <t>https://www.treasury.gov.kh/</t>
  </si>
  <si>
    <t>https://www.fmis.gov.kh/en/faq-about-fmis</t>
  </si>
  <si>
    <t>https://www.tax.gov.kh/en/e-service</t>
  </si>
  <si>
    <t>https://customs.gov.kh/en/announcements?page=1</t>
  </si>
  <si>
    <t>https://hr.mcs.gov.kh/</t>
  </si>
  <si>
    <t>https://play.google.com/store/apps/details?id=com.mcs.mcs_app_new</t>
  </si>
  <si>
    <t>https://www.tvk.gov.kh/%E1%9E%80%E1%9F%92%E1%9E%9A%E1%9E%9F%E1%9E%BD%E1%9E%84%E1%9E%98%E1%9E%BB%E1%9E%81%E1%9E%84%E1%9E%B6%E1%9E%9A%E1%9E%9F%E1%9E%B6%E1%9E%92%E1%9E%B6%E1%9E%9A%E1%9E%8E%E1%9F%88-%E1%9E%96%E1%9E%84%E1%9F%92/</t>
  </si>
  <si>
    <t>https://nsaf.gov.kh/%e1%9e%9a%e1%9e%94%e1%9e%94%e1%9e%9f%e1%9e%93%e1%9f%92%e1%9e%8f%e1%9e%b7%e1%9e%9f%e1%9e%bb%e1%9e%81%e1%9e%9f%e1%9e%84%e1%9f%92%e1%9e%82%e1%9e%98/</t>
  </si>
  <si>
    <t>https://play.google.com/store/apps/details?id=com.nssf_mobile</t>
  </si>
  <si>
    <t>e-Procurement Portal</t>
  </si>
  <si>
    <t>https://fmis.gov.kh/en/adb</t>
  </si>
  <si>
    <t>https://mef.gov.kh/documents-category/publication/public-debt-bulletin/</t>
  </si>
  <si>
    <t>Cambodia PIMS (to be finalized)</t>
  </si>
  <si>
    <t>https://pfm.gov.kh/home</t>
  </si>
  <si>
    <t>National AI Strategy</t>
  </si>
  <si>
    <t>https://mptc.gov.kh/en/2025/04/press-release-on-the-deep-dive-workshop-on-draft-national-artificial-intelligence-strategy/</t>
  </si>
  <si>
    <t>https://mptc.gov.kh/en/</t>
  </si>
  <si>
    <t>https://apps.apple.com/us/app/cambodia-public-services/id1168922309</t>
  </si>
  <si>
    <t>https://registrationservices.gov.kh/home-en/</t>
  </si>
  <si>
    <t>https://www.tax.gov.kh/en/tax-bulletin</t>
  </si>
  <si>
    <t>https://bakong.nbc.gov.kh/en/</t>
  </si>
  <si>
    <t>https://www.khmertimeskh.com/501647607/bakong-system-sees-surge-in-transactions/</t>
  </si>
  <si>
    <t>https://stats.customs.gov.kh/en</t>
  </si>
  <si>
    <t>https://www.khmersme.gov.kh/en/news/mef-launches-cspp-v2-0-to-boost-inclusive-growth/</t>
  </si>
  <si>
    <t>https://www.nea.gov.kh/index.do</t>
  </si>
  <si>
    <t>https://apps.apple.com/kh/app/mlvt-services/id6477373035</t>
  </si>
  <si>
    <t>https://camdigikey.gov.kh/en</t>
  </si>
  <si>
    <t>https://data.mef.gov.kh/</t>
  </si>
  <si>
    <t>Digital Government Committee, Chair by Minister of the Ministry of Post and Telecommunications</t>
  </si>
  <si>
    <t>https://dgc.gov.kh/en</t>
  </si>
  <si>
    <t>https://dgc.gov.kh/en/structure</t>
  </si>
  <si>
    <t>The Ministry of Post and Telecommunications</t>
  </si>
  <si>
    <t>https://www.unapcict.org/sites/default/files/2025-01/Cambodia%20DDG%20and%20OD%20concept%20note%20v28Jan2025.pdf</t>
  </si>
  <si>
    <t>https://asset.cambodia.gov.kh/mptc/media/Cambodia_Digital_Government_Policy_2022_2035_English.pdf</t>
  </si>
  <si>
    <t>https://mptc.gov.kh/2025/03/%E1%9E%AF%E1%9E%80%E1%9E%A7%E1%9E%8F%E1%9F%92%E1%9E%8F%E1%9E%98%E1%9E%9A%E1%9E%8A%E1%9F%92%E1%9E%8B%E1%9E%98%E1%9E%93%E1%9F%92%E1%9E%8F%E1%9F%92%E1%9E%9A%E1%9E%B8-%E1%9E%87%E1%9E%B6-%E1%9E%9C-162/</t>
  </si>
  <si>
    <t>https://data.opendevelopmentcambodia.net/km/dataset/ce5299c8-a5cb-470d-8add-a8fbf0597692/resource/af2061c0-5f49-49b8-8c24-eeac7272022c/download/a2i-draft-law-eng.pdf</t>
  </si>
  <si>
    <t>https://mptc.gov.kh/2025/03/%E1%9E%AF%E1%9E%80%E1%9E%A7%E1%9E%8F%E1%9F%92%E1%9E%8F%E1%9E%98%E1%9E%9A%E1%9E%8A%E1%9F%92%E1%9E%8B%E1%9E%9B%E1%9F%81%E1%9E%81%E1%9E%B6%E1%9E%92%E1%9E%B7%E1%9E%80%E1%9E%B6%E1%9E%9A-%E1%9E%80-9/</t>
  </si>
  <si>
    <t>https://ncsd.moe.gov.kh/sites/default/files/2019-05/National%20Strategic%20Plan%20on%20Green%20Growth-Eng..pdf</t>
  </si>
  <si>
    <t>https://www.unesco.org/en/articles/cambodias-ethics-ai-readiness-assessment-advanced-strategic-multi-stakeholder-consultation</t>
  </si>
  <si>
    <t>https://asset.cambodia.gov.kh/mptc/files/2018/02/1102/20180104_sub_decree_246_digital_signature_stamp.pdf</t>
  </si>
  <si>
    <t xml:space="preserve">Cambodia Digital Skill Development Roadmap 2024-2035 </t>
  </si>
  <si>
    <t>https://asset.cambodia.gov.kh/mptc/2024/03/Cambodia-Digital-Skill-Development-Roadmap-2024-2035.pdf</t>
  </si>
  <si>
    <t>https://idg.edu.kh/digital-skill/</t>
  </si>
  <si>
    <t>https://mptc.gov.kh/en/2022/04/cambodia-digital-government-policy-2022-2035/</t>
  </si>
  <si>
    <t>https://www.idri.edu.kh/</t>
  </si>
  <si>
    <t>https://www.undp.org/cambodia/projects/accelerator-labs-cambodia</t>
  </si>
  <si>
    <t>Cambodia Digital Government Policy 2022 2035</t>
  </si>
  <si>
    <t>https://startupcambodia.gov.kh/ecosystem</t>
  </si>
  <si>
    <t>Compl docs submitted on 04-Aug-25 &amp; 29-Aug-25</t>
  </si>
  <si>
    <t>Vutha Cheang</t>
  </si>
  <si>
    <t>Ministry of Post &amp; Telecommunications</t>
  </si>
  <si>
    <t>Deputy secretary General</t>
  </si>
  <si>
    <t xml:space="preserve"> CMR </t>
  </si>
  <si>
    <t>Cameroon</t>
  </si>
  <si>
    <t>http://www.minfi.gov.cm/index.php/en/ministry</t>
  </si>
  <si>
    <t>http://www.minfi.gov.cm/index.php/en/entreprises</t>
  </si>
  <si>
    <t>http://www.dgtcfm.cm/</t>
  </si>
  <si>
    <t>http://www.dgtcfm.cm/index.php/fr/mutuelle-des-personnels-du-tresor-cameroun/2-uncategorised/394-conference-annuelle-2012-sous-theme-le-compte-unique-du-tresor-enjeux-et-perspectives.html</t>
  </si>
  <si>
    <t>http://www.impots.cm</t>
  </si>
  <si>
    <t>Web services - Online services and forms</t>
  </si>
  <si>
    <t>http://teledeclaration-dgi.cm/modules/Common/Account/Login.aspx?s=t</t>
  </si>
  <si>
    <t>http://www.douanescustoms-cm.net</t>
  </si>
  <si>
    <t>SIGIPES II - Personnel Management System</t>
  </si>
  <si>
    <t xml:space="preserve">http://www-wds.worldbank.org/external/default/WDSContentServer/WDSP/IB/2008/09/04/000334955_20080904030253/Rendered/PDF/433690PAD0P0841LY10IDA1R20081019311.pdf </t>
  </si>
  <si>
    <t>SIGIPES II &gt; ANTILOPE - Payroll Management System</t>
  </si>
  <si>
    <t>ARMP Website</t>
  </si>
  <si>
    <t>http://www.armp.cm</t>
  </si>
  <si>
    <t>Autonomous Sinking Fund of Cameroon</t>
  </si>
  <si>
    <t>http://www.caa.cm/</t>
  </si>
  <si>
    <t>http://teledeclaration-dgi.cm/modules/Common/Account/Login.aspx</t>
  </si>
  <si>
    <t>https://cameroon.opendataforafrica.org/</t>
  </si>
  <si>
    <t>https://www.minpostel.gov.cm/index.php/fr/les-grands-chantiers/138-plan-strategique-cameroun-numerique-2020</t>
  </si>
  <si>
    <t>http://egov.cm/index.php/nationale/8-pages-accueil/331-la-gestion-et-lexploitation-du-centre-pki-officiellement-confiees-a-lantic</t>
  </si>
  <si>
    <t>Digital Cameroon 2020</t>
  </si>
  <si>
    <t xml:space="preserve">  CMR  </t>
  </si>
  <si>
    <t>https://minfi.gov.cm/</t>
  </si>
  <si>
    <t>PROBMIS, CADRE</t>
  </si>
  <si>
    <t>http://www.minfi.gov.cm</t>
  </si>
  <si>
    <t>http://www.dgtcfm.cm</t>
  </si>
  <si>
    <t>https://www.impots.cm/</t>
  </si>
  <si>
    <t>HARMONY</t>
  </si>
  <si>
    <t>https://teledeclaration-dgi.cm/</t>
  </si>
  <si>
    <t>https://ept.camcis.cm/</t>
  </si>
  <si>
    <t>CAMCIS</t>
  </si>
  <si>
    <t>SIGIPES</t>
  </si>
  <si>
    <t>https://www.minfopra.gov.cm/index.php/en/reforme-administrative-2/sigipes</t>
  </si>
  <si>
    <t>ANTILOPE</t>
  </si>
  <si>
    <t>https://minfi.gov.cm/en/home/</t>
  </si>
  <si>
    <t>Ministère du Travail et de la Sécurité Sociale (MINTSS)</t>
  </si>
  <si>
    <t>http://www.mintss.cm/m/web/</t>
  </si>
  <si>
    <t>https://minfi.gov.cm/pensions-et-rentes-viageres/</t>
  </si>
  <si>
    <t>https://www.armp.cm</t>
  </si>
  <si>
    <t>PROBMIS</t>
  </si>
  <si>
    <t>https://www.dgb.cm/en/</t>
  </si>
  <si>
    <t>https://teledeclaration-dgi.cm</t>
  </si>
  <si>
    <t>https://www.guichetunique.cm/web/eguceportal/home</t>
  </si>
  <si>
    <t>https://e-services.cnps.cm</t>
  </si>
  <si>
    <t>https://nso-cameroon.opendataforafrica.org/</t>
  </si>
  <si>
    <t>https://conac.cm/fr/denoncer-la-corruption/comment-denoncer-la-corruption/</t>
  </si>
  <si>
    <t>https://conac.cm/fr/telechargements/rapports-annuels/</t>
  </si>
  <si>
    <t>National Agency for Information and Communication Technologies (ANTIC)</t>
  </si>
  <si>
    <t>https://www.antic.cm/</t>
  </si>
  <si>
    <t>https://www.minpostel.gov.cm/</t>
  </si>
  <si>
    <t>https://www.minpostel.gov.cm</t>
  </si>
  <si>
    <t>https://www.minpostel.gov.cm/index.php/en/les-grands-chantiers/138-cameroon-digital-strategic-plan-2020</t>
  </si>
  <si>
    <t xml:space="preserve">Data Protection Law </t>
  </si>
  <si>
    <t>https://camgovca.cm</t>
  </si>
  <si>
    <t>https://impots.cm</t>
  </si>
  <si>
    <t>https://www.cnps.cm</t>
  </si>
  <si>
    <t>https://www.marchespublics.cm</t>
  </si>
  <si>
    <t>https://www.minfopra.gov.cm</t>
  </si>
  <si>
    <t>Mandande Jean Willy</t>
  </si>
  <si>
    <t>Ministere de la Communication</t>
  </si>
  <si>
    <t xml:space="preserve">Chef Service des Applications Multimédias </t>
  </si>
  <si>
    <t>CMR</t>
  </si>
  <si>
    <t>https://www.minfi.gov.cm/</t>
  </si>
  <si>
    <t>https://www.dgb.cm/</t>
  </si>
  <si>
    <t>https://minfi.gov.cm/wp-content/uploads/2023/06/ESSENTIAL_THE_NEW_STATE_Accounting_ULTIMATE.pdf</t>
  </si>
  <si>
    <t>AIGLES</t>
  </si>
  <si>
    <t>https://portail.aigles.gov.cm/</t>
  </si>
  <si>
    <t>Cameroon On-line E-Procurement System (COLEPS)</t>
  </si>
  <si>
    <t>https://www.marchespublics.cm/</t>
  </si>
  <si>
    <t>Online Tendering</t>
  </si>
  <si>
    <t>https://www.development-finance.org/en/component/content/article/818-5-31-august-yaounde-dfi-assists-cameroon-in-migrating-to-meridian-debt-system#:~:text=5%2D31%20August%2C%20Yaounde%20%2D,validation%20and%20migrate%20the%20database.</t>
  </si>
  <si>
    <t>National Artificial Intelligence Strategy (SNIA)</t>
  </si>
  <si>
    <t>https://techafricanews.com/2025/07/08/cameroon-unveils-2040-ai-roadmap-anchored-on-seven-strategic-pillars/#:~:text=Innovation%20and%20Sectoral%20Use%20Cases,%2Dterm%2C%20inclusive%20digital%20economy.</t>
  </si>
  <si>
    <t>https://www.minpostel.gov.cm/index.php/en/</t>
  </si>
  <si>
    <t>1, 2, 6, 9</t>
  </si>
  <si>
    <t xml:space="preserve">LAW No: 2024/ 017 OF PERSONAL DATA PROTECTION IN CAMEROON 23  DECEMBER 2024 RELATING TO  </t>
  </si>
  <si>
    <t>https://prc.cm/en/multimedia/documents/10271-law-n-2024-017-of-23-12-2024-web</t>
  </si>
  <si>
    <t>https://minepded.gov.cm/2025/06/12/national-climate-plan/#:~:text=Aware%20of%20the%20impacts%20of,this%20national%20climate%20plan%20attached.</t>
  </si>
  <si>
    <t>https://techafricanews.com/2025/07/08/cameroon-unveils-2040-ai-roadmap-anchored-on-seven-strategic-pillars/#:~:text=The%20government%20of%20Cameroon%20has%20officially%20launched,regional%20leader%20in%20AI%20innovation%20by%202040.</t>
  </si>
  <si>
    <t>Njei Check</t>
  </si>
  <si>
    <t>ANTIC</t>
  </si>
  <si>
    <t>Director, Department of Security Audits</t>
  </si>
  <si>
    <t xml:space="preserve"> CAN </t>
  </si>
  <si>
    <t>Canada</t>
  </si>
  <si>
    <t>Cloud Services</t>
  </si>
  <si>
    <t>https://www.canada.ca/en/government/system/digital-government/modern-emerging-technologies/cloud-services.html</t>
  </si>
  <si>
    <t>Data Stewardship</t>
  </si>
  <si>
    <t>https://www.statcan.gc.ca/eng/about/datastrategy#a7</t>
  </si>
  <si>
    <t>https://www.canada.ca/en/government/system/digital-government/digital-operations-strategic-plan-2018-2022.html#ToC10_4</t>
  </si>
  <si>
    <t>http://www.fin.gc.ca</t>
  </si>
  <si>
    <t>GFMIS - Government Financial Management Information System</t>
  </si>
  <si>
    <t>https://www.tbs-sct.gc.ca/fm-gf/reports-rapports/fnsc-csgfpr-eng.asp</t>
  </si>
  <si>
    <t>http://www.tbs-sct.gc.ca/tbs-sct/index-eng.asp</t>
  </si>
  <si>
    <t>http://laws-lois.justice.gc.ca/eng/acts/F-11/page-13.html#h-12</t>
  </si>
  <si>
    <t>http://www.cra-arc.gc.ca</t>
  </si>
  <si>
    <t>e-Tax - Gov of Canada Portal</t>
  </si>
  <si>
    <t>http://www.cra-arc.gc.ca/esrvc-srvce/tx/psssrvcs/menu-eng.html</t>
  </si>
  <si>
    <t>http://www.cbsa-asfc.gc.ca</t>
  </si>
  <si>
    <t>ACROSS - Accelerated Commercial Release Operations Support System</t>
  </si>
  <si>
    <t>http://www.cbsa-asfc.gc.ca/eservices/ogd-amg/across-eng.html</t>
  </si>
  <si>
    <t>GC HRMS - Government of Canada Human Resources Management System</t>
  </si>
  <si>
    <t xml:space="preserve">http://www.psc-cfp.gc.ca/abt-aps/inta-veri/2010/ahrsp-vpsrh/index-eng.htm </t>
  </si>
  <si>
    <t>Phoenix - Phoenix</t>
  </si>
  <si>
    <t xml:space="preserve">http://www.tpsgc-pwgsc.gc.ca/remuneration-compensation/projets-projects/tpai-itap/index-eng.html </t>
  </si>
  <si>
    <t>Buy &amp; Sell</t>
  </si>
  <si>
    <t>https://buyandsell.gc.ca</t>
  </si>
  <si>
    <t>Canadian Ministry of Finance</t>
  </si>
  <si>
    <t>http://www.fin.gc.ca/</t>
  </si>
  <si>
    <t>SNGP - National Project Management System / Système National de Gestion de Projet (SNGP)</t>
  </si>
  <si>
    <t>https://www.tpsgc-pwgsc.gc.ca/biens-property/sngp-npms/index-fra.html</t>
  </si>
  <si>
    <t>https://open.canada.ca/en/blog/open-source-software-and-open-standards-government-canada</t>
  </si>
  <si>
    <t>Pan-Canadian AI Strategy</t>
  </si>
  <si>
    <t>https://www.cifar.ca/ai/pan-canadian-artificial-intelligence-strategy</t>
  </si>
  <si>
    <t>http://www.servicecanada.gc.ca/eng/online/mysca.shtml</t>
  </si>
  <si>
    <t>http://www.cra-arc.gc.ca/esrvc-srvce/tx/prprrs/menu-eng.html</t>
  </si>
  <si>
    <t>http://www.canada.ca/en/index.html</t>
  </si>
  <si>
    <t>https://www.opengovpartnership.org/members/canada/</t>
  </si>
  <si>
    <t>https://open.canada.ca/en/open-data</t>
  </si>
  <si>
    <t>https://open.canada.ca/en</t>
  </si>
  <si>
    <t>Digital Government Canada</t>
  </si>
  <si>
    <t>https://www.canada.ca/en/government/system/digital-government.html</t>
  </si>
  <si>
    <t>2, 3, 4, 5, 6</t>
  </si>
  <si>
    <t>Information Commissioner of Canada + Canadian Data Governance Standardization Collaborative</t>
  </si>
  <si>
    <t>https://www.oic-ci.gc.ca/en</t>
  </si>
  <si>
    <t>https://www.statcan.gc.ca/eng/about/policy</t>
  </si>
  <si>
    <t>https://www.canada.ca/en/government/system/digital-government/digital-operations-strategic-plan-2018-2022.html</t>
  </si>
  <si>
    <t>https://www.canada.ca/en/treasury-board-secretariat/services/reporting-government-spending/whole-government-framework.html</t>
  </si>
  <si>
    <t>https://www.rti-rating.org/wp-content/uploads/2018/09/Canada.FOI_.Aug2018.pdf</t>
  </si>
  <si>
    <t>Personal Information Protection and Electronic Documents Act</t>
  </si>
  <si>
    <t xml:space="preserve">http://laws-lois.justice.gc.ca/eng/acts/p-8.6/ </t>
  </si>
  <si>
    <t>Office of Privacy Commissioner of Canada</t>
  </si>
  <si>
    <t xml:space="preserve">https://www.priv.gc.ca </t>
  </si>
  <si>
    <t>http://www.cra-arc.gc.ca/esrvc-srvce/pki-icp/menu-eng.html</t>
  </si>
  <si>
    <t>Government of Canada Digital Standards</t>
  </si>
  <si>
    <t>https://www.canada.ca/en/government/system/digital-government/government-canada-digital-standards.html</t>
  </si>
  <si>
    <t>CSPS Digital Academy</t>
  </si>
  <si>
    <t>https://www.csps-efpc.gc.ca/digital-academy/index-eng.aspx</t>
  </si>
  <si>
    <t xml:space="preserve">Impact and Innovation Unit - Ministry of Digital Government </t>
  </si>
  <si>
    <t xml:space="preserve"> https://www.canada.ca/en/innovation-hub.html</t>
  </si>
  <si>
    <t>NAM</t>
  </si>
  <si>
    <t xml:space="preserve">  CAN  </t>
  </si>
  <si>
    <t>https://www.canada.ca/en/government/system/digital-government/digital-government-innovations/cloud-services/government-canada-cloud-adoption-strategy.html</t>
  </si>
  <si>
    <t xml:space="preserve">Shared Services Canada </t>
  </si>
  <si>
    <t>Enterprise Architecture</t>
  </si>
  <si>
    <t>https://www.canada.ca/en/government/system/digital-government/policies-standards/government-canada-enterprise-architecture-framework.html</t>
  </si>
  <si>
    <t>Digital Operations Strategic Plan</t>
  </si>
  <si>
    <t>https://www.canada.ca/en/government/system/digital-government/government-canada-secretariat-digital-operations-strategic-plans/digital-operations-strategic-plan-2018-2022.html#ToC3</t>
  </si>
  <si>
    <t>Canadian Digital Exchange Platform</t>
  </si>
  <si>
    <t>https://www.canada.ca/en/government/system/digital-government/government-canada-digital-operations-strategic-plans/digital-operations-strategic-plan-2021-2024.html</t>
  </si>
  <si>
    <t>https://www.canada.ca/en/department-finance.html</t>
  </si>
  <si>
    <t>https://www.canada.ca/en/revenue-agency.html</t>
  </si>
  <si>
    <t>https://www.canada.ca/en/revenue-agency/services/e-services/cra-login-services.html</t>
  </si>
  <si>
    <t>https://www.cbsa-asfc.gc.ca/menu-eng.html</t>
  </si>
  <si>
    <t>https://www.cbsa-asfc.gc.ca/eservices/ogd-amg/across-eng.html</t>
  </si>
  <si>
    <t>https://www.canada.ca/en/public-service-commission.html</t>
  </si>
  <si>
    <t>https://www.canada.ca/en/government/publicservice/pay.html</t>
  </si>
  <si>
    <t>Employment and Social Development Canada</t>
  </si>
  <si>
    <t>https://www.canada.ca/en/employment-social-development.html</t>
  </si>
  <si>
    <t>Service Canada</t>
  </si>
  <si>
    <t>https://www.canada.ca/en/employment-social-development/services/my-account.html</t>
  </si>
  <si>
    <t>https://www.canada.ca/en/government/system/digital-government/digital-government-innovations/open-source-software.html</t>
  </si>
  <si>
    <t>https://www.canada.ca/en/government/system/digital-government/digital-government-innovations/responsible-use-ai.html#toc1</t>
  </si>
  <si>
    <t>https://www.canada.ca/en/revenue-agency/services/e-services.html</t>
  </si>
  <si>
    <t>https://www.canada.ca/en/revenue-agency/services/payments-cra.html</t>
  </si>
  <si>
    <t>https://www.cbsa-asfc.gc.ca/prog/manif/portal-portail/menu-eng.html</t>
  </si>
  <si>
    <t>https://www.canada.ca/en/employment-social-development/corporate/portfolio/service-canada.html</t>
  </si>
  <si>
    <t>https://www.jobbank.gc.ca/home</t>
  </si>
  <si>
    <t>https://open.canada.ca/en/open-dialogue</t>
  </si>
  <si>
    <t>Treasury Board of Canada Secretariat</t>
  </si>
  <si>
    <t>https://www.canada.ca/en/treasury-board-secretariat.html</t>
  </si>
  <si>
    <t>1, 2, 3, 4, 5, 6, 7</t>
  </si>
  <si>
    <t>https://www.canada.ca/en/shared-services.html</t>
  </si>
  <si>
    <t>https://www.canada.ca/en/innovation-hub.html</t>
  </si>
  <si>
    <t>Startup Gov</t>
  </si>
  <si>
    <t>https://www.startupcan.ca/explore/startup-gov/</t>
  </si>
  <si>
    <t>CAN</t>
  </si>
  <si>
    <t>GC Hosting Services Portal</t>
  </si>
  <si>
    <t>https://www.canada.ca/en/government/system/digital-government/digital-government-innovations/2024-application-hosting-strategy.html</t>
  </si>
  <si>
    <t>Shared Services Canada</t>
  </si>
  <si>
    <t>https://www.canada.ca/en/government/system/digital-government/guideline-service-digital.html#ToC4</t>
  </si>
  <si>
    <t>https://hosting-services-hebergement.canada.ca/s/gc-cloud-one?language=en_US</t>
  </si>
  <si>
    <t>Government of Canada Enterprise Architecture Framework</t>
  </si>
  <si>
    <t>Enabling Interoperability</t>
  </si>
  <si>
    <t>https://www.canada.ca/en/government/system/digital-government/digital-government-innovations/enabling-interoperability.html</t>
  </si>
  <si>
    <t>GC Service Bus, operated by the GCinterop program at Public Services and Procurement Canada (PSPC)</t>
  </si>
  <si>
    <t>https://www.canada.ca/en/public-services-procurement.html</t>
  </si>
  <si>
    <t>Public Services and Procurement Canada (PSPC)</t>
  </si>
  <si>
    <t>https://www.canada.ca/en/public-services-procurement/corporate/transparency/departmental-plan/2024-2025-plan.html#toc02-2</t>
  </si>
  <si>
    <t>Central Financial Management and Reporting System</t>
  </si>
  <si>
    <t>https://www.tbs-sct.canada.ca/pol/doc-eng.aspx?id=17590</t>
  </si>
  <si>
    <t>COTS + LDSW</t>
  </si>
  <si>
    <t>https://search.open.canada.ca/opendata/?sort=metadata_modified+desc&amp;search_text=%22Chart+of+Accounts%22&amp;page=1</t>
  </si>
  <si>
    <t>https://www.canada.ca/en/public-services-procurement/services/payments-to-from-government.html</t>
  </si>
  <si>
    <t>https://laws-lois.justice.gc.ca/eng/acts/F-11</t>
  </si>
  <si>
    <t>https://open.canada.ca/data/dataset/e19d7468-6f95-475a-bcfc-4141cad76268</t>
  </si>
  <si>
    <t>There is no single name for the TMIS in Canada; there are dozens, if not hundreds, of systems that make up the TMIS. Please see attachment for additional information</t>
  </si>
  <si>
    <t>CBSA Assessment and Revenue Management (CARM) system - see attachment for additional information</t>
  </si>
  <si>
    <t>https://ccp-pcc.cbsa-asfc.cloud-nuage.canada.ca/en/auth/login</t>
  </si>
  <si>
    <t>https://www.cbsa-asfc.gc.ca/services/carm-gcra/menu-eng.html</t>
  </si>
  <si>
    <t>MyGCHR</t>
  </si>
  <si>
    <t>https://www.canada.ca/en/public-services-procurement/services/pay-pension/pay-administration/access-update-pay-details/pay-changes-in-your-life/new-to-public-service/departments-agencies-serviced-by-mygchr.html</t>
  </si>
  <si>
    <t>https://www.canada.ca/en/public-services-procurement/services/pay-pension/pay-administration/integrated-strategy-human-resources-pay/quarterly-progress-reports/fall-2024.html</t>
  </si>
  <si>
    <t>Phoenix</t>
  </si>
  <si>
    <t>https://www.canada.ca/en/treasury-board-secretariat/topics/pay.html</t>
  </si>
  <si>
    <t>https://www.tpsgc-pwgsc.gc.ca/remuneration-compensation/services-paye-pay-services/centre-presse-media-centre/mise-a-jour-update-eng.html</t>
  </si>
  <si>
    <t>https://www.canada.ca/en/services/benefits/publicpensions/cpp.html</t>
  </si>
  <si>
    <t>IT Renewal Delivery System (ITRDS) and Corporate Payment Management System (CPMS)</t>
  </si>
  <si>
    <t xml:space="preserve">https://www.canada.ca/en/employment-social-development/corporate/reports/state-of-service/sos-report-2025.html </t>
  </si>
  <si>
    <t>CanadaBuys</t>
  </si>
  <si>
    <t>https://canadabuys.canada.ca/en</t>
  </si>
  <si>
    <t>The CanadaBuys portal is designed so that any company – “regardless of its size or geographic location” – can create a free SAP Business Network (Ariba) profile, browse full bid documents and submit offers online. More information on what doing business through CanadaBuys looks like is available here: https://canadabuys.canada.ca/en/support/what-canadabuys</t>
  </si>
  <si>
    <t>https://open.canada.ca/data/en/dataset/6abd20d4-7a1c-4b38-baa2-9525d0bb2fd2/resource/5f1d6ffe-c038-407e-afbf-94b920286b40</t>
  </si>
  <si>
    <t>Bank of Canada as Fiscal Agent for the Government of Canada</t>
  </si>
  <si>
    <t>https://www.bankofcanada.ca/core-functions/funds-management/</t>
  </si>
  <si>
    <t>COTS + LDSW (multiple)</t>
  </si>
  <si>
    <t>https://www.budget.canada.ca/2024/report-rapport/anx2-en.html</t>
  </si>
  <si>
    <t>Enterprise Portfolio Management Solution (GC EPM)</t>
  </si>
  <si>
    <t>https://itppm.tbs-sct.gc.ca/pm/#/login</t>
  </si>
  <si>
    <t>https://www.tbs-sct.canada.ca/pol/doc-eng.aspx?id=32601</t>
  </si>
  <si>
    <t>https://code.open.canada.ca/en/open-source-softwares.html</t>
  </si>
  <si>
    <t>AI Strategy for the Federal Public Service 2025-2027</t>
  </si>
  <si>
    <t>https://www.canada.ca/en/government/system/digital-government/digital-government-innovations/responsible-use-ai/gc-ai-strategy-overview.html</t>
  </si>
  <si>
    <t>https://www.canada.ca/en/government/system/digital-government/digital-government-innovations/responsible-use-ai.html</t>
  </si>
  <si>
    <t>https://www.canada.ca/en/government/sign-in-online-account.html</t>
  </si>
  <si>
    <t>https://www.tbs-sct.canada.ca/ems-sgd/edb-bdd/index-eng.html#infographic/gov/gov/services</t>
  </si>
  <si>
    <t>https://www.canada.ca/en/revenue-agency/corporate/about-canada-revenue-agency-cra/departmental-performance-reports/2023-24-departmental-results-report.html</t>
  </si>
  <si>
    <t>https://www.canada.ca/en/revenue-agency/services/e-services/digital-services-individuals/netfile-overview.html</t>
  </si>
  <si>
    <t>https://www.canada.ca/en/revenue-agency/news/newsroom/tax-tips/tax-tips-2025/go-digital-file-taxes-online.html</t>
  </si>
  <si>
    <t>https://www.payments.ca/systems-services/payment-systems</t>
  </si>
  <si>
    <t>https://www.cbsa-asfc.gc.ca/services/carm-gcra/schedule-calendrier-eng.html</t>
  </si>
  <si>
    <t>https://www.canada.ca/en/employment-social-development/corporate/reports/departmental-results/2023-2024.html</t>
  </si>
  <si>
    <t>https://app.powerbi.com/view?r=eyJrIjoiOTlkYWRlNDUtYWQ0YS00MzMzLTgyNTMtZmJlOWFjZjhkZmU5IiwidCI6ImQwNWJjMTk0LTk0YmYtNGFkNi1hZTJlLTFkYjBmMmUzOGY1ZSJ9</t>
  </si>
  <si>
    <t>https://open.canada.ca/</t>
  </si>
  <si>
    <t xml:space="preserve">https://open.canada.ca/data/en/dataset/c4c5c7f1-bfa6-4ff6-b4a0-c164cb2060f7 </t>
  </si>
  <si>
    <t>https://open.canada.ca/data/en/dataset/2916fad5-ebcc-4c86-b0f3-4f619b29f412</t>
  </si>
  <si>
    <t>https://www.canada.ca/en/government/system/consultations/consultingcanadians.html</t>
  </si>
  <si>
    <t>https://www.ourcommons.ca/petitions/en/Home/Index</t>
  </si>
  <si>
    <t>https://open.canada.ca/data/en/dataset/7c03f039-3753-4093-af60-74b0f7b2385d</t>
  </si>
  <si>
    <t>https://design.canada.ca/feedback/index.html</t>
  </si>
  <si>
    <t>https://lookerstudio.google.com/u/0/reporting/9d977d6e-4ec6-49c2-8462-f945855f3473/page/6zXD</t>
  </si>
  <si>
    <t>https://www.tbs-sct.canada.ca/pol/doc-eng.aspx?id=32603</t>
  </si>
  <si>
    <t>Treasury Board of Canada Secretariat – Office of the Chief Information Officer of Canada</t>
  </si>
  <si>
    <t>https://www.canada.ca/en/treasury-board-secretariat/corporate/organization.html#ocio</t>
  </si>
  <si>
    <t>https://www.tbs-sct.canada.ca/ap/list-liste/cio-dpi-eng.asp</t>
  </si>
  <si>
    <t>https://www.canada.ca/en/treasury-board-secretariat/corporate/transparency/briefing-book-president-treasury-board-canada/briefing-books-chief-information-officer-canada/chief-information-officer-transition-binder-february-12-2024.html</t>
  </si>
  <si>
    <t>Privacy Commission of Canada, Treasury Board of Canada Secretariat (Chief Data Officer of Canada), and the AI and Data Governance Standardization Collaborative</t>
  </si>
  <si>
    <t>https://www.priv.gc.ca/</t>
  </si>
  <si>
    <t>https://www.canada.ca/en/treasury-board-secretariat/corporate/reports/2023-2026-data-strategy.html</t>
  </si>
  <si>
    <t xml:space="preserve">https://www.canada.ca/en/government/system/digital-government/canada-digital-ambition/canada-digital-ambition-2024-25.html </t>
  </si>
  <si>
    <t>https://www.canada.ca/en/government/system/digital-government/canada-digital-ambition/canada-digital-ambition-2023-24/digital-ambition-2023-2024-year-review.html</t>
  </si>
  <si>
    <t>https://laws-lois.justice.gc.ca/eng/acts/a-1/</t>
  </si>
  <si>
    <t>https://atip-aiprp.apps.gc.ca/atip/welcome.do</t>
  </si>
  <si>
    <t>Privacy Act</t>
  </si>
  <si>
    <t>https://laws-lois.justice.gc.ca/eng/ACTS/P-21/index.html</t>
  </si>
  <si>
    <t>Office of the Privacy Commissioner of Canada</t>
  </si>
  <si>
    <t>https://www.priv.gc.ca/en/</t>
  </si>
  <si>
    <t>https://www.priv.gc.ca/en/opc-actions-and-decisions/ar_index/</t>
  </si>
  <si>
    <t>https://www.canada.ca/en/treasury-board-secretariat/services/innovation/greening-government/strategy.html</t>
  </si>
  <si>
    <t>https://www.canada.ca/en/government/system/digital-government/online-security-privacy/security-identity-management/secure-electronic-signature-regulations-recognition-process.html</t>
  </si>
  <si>
    <t>GC Digital Talent Strategy</t>
  </si>
  <si>
    <t>https://www.canada.ca/en/government/system/digital-government/digital-talent-strategy.html</t>
  </si>
  <si>
    <t>https://www.csps-efpc.gc.ca/about_us/business_lines/digitalacademy-eng.aspx</t>
  </si>
  <si>
    <t>https://www.csps-efpc.gc.ca/about_us/currentreport/drr-rrm2023-24/index-eng.aspx</t>
  </si>
  <si>
    <t>Canada has the Impact Canada initiative and a number of other public sector innovation programs, as outlined in the supporting evidence document. The Government of Canada does not have a PSI strategy</t>
  </si>
  <si>
    <t>https://impact.canada.ca/en</t>
  </si>
  <si>
    <t>https://impact.canada.ca/en/our-projects</t>
  </si>
  <si>
    <t>Impact Canada</t>
  </si>
  <si>
    <t>Strategic Innovation Fund (SIF) Collaborations and Networks (“SIF Networks”)</t>
  </si>
  <si>
    <t>https://ised-isde.canada.ca/site/strategic-innovation-fund/en</t>
  </si>
  <si>
    <t>https://budget.canada.ca/update-miseajour/2024/report-rapport/chap3-en.html#advancing-innovative-procurement</t>
  </si>
  <si>
    <t>https://ised-isde.canada.ca/site/strategic-innovation-fund/en/investments</t>
  </si>
  <si>
    <t>Compl docs submitted on 30-May-25, 03-Aug-25, 02-Sep-25</t>
  </si>
  <si>
    <t>Andrea Peters</t>
  </si>
  <si>
    <t>Treasury Board of Canada Secretariat (Office of the Chief Information Officer)</t>
  </si>
  <si>
    <t>Director, Governance and Engagement</t>
  </si>
  <si>
    <t xml:space="preserve"> CAF </t>
  </si>
  <si>
    <t>Central African Republic</t>
  </si>
  <si>
    <t>http://www.finances-budget.cf/</t>
  </si>
  <si>
    <t>GESCO - Government Financial Management Information System / GES'CO</t>
  </si>
  <si>
    <t>http://www.finances-budget.cf/documents</t>
  </si>
  <si>
    <t>SIM-Ba &gt; MS SQL</t>
  </si>
  <si>
    <t>http://www.finances-budget.cf/le-ministere/les-directions-generales/direction-generale-du-tresor-et-de-la-comptabilite-publique-dgtcp</t>
  </si>
  <si>
    <t>http://www.finances-budget.cf/le-ministere/les-directions-generales/direction-generale-des-impots-et-des-domaines-dgid</t>
  </si>
  <si>
    <t>SYSTEMIF - Tax Management System</t>
  </si>
  <si>
    <t>https://www.pefa.org/node/2466</t>
  </si>
  <si>
    <t>http://www.douane-rca.org</t>
  </si>
  <si>
    <t>http://www.finances-budget.cf/le-ministere/les-directions-generales/direction-generale-des-marches-publics-dgmp</t>
  </si>
  <si>
    <t>https://dataportal.opendataforafrica.org/nflgbc/central-african-republic-at-a-glance</t>
  </si>
  <si>
    <t xml:space="preserve">  CAF  </t>
  </si>
  <si>
    <t>https://www.finances.gouv.cf/</t>
  </si>
  <si>
    <t>SIM-Ba &gt; Replacing GESCO - Government Financial Management Information System</t>
  </si>
  <si>
    <t>https://projects.worldbank.org/en/projects-operations/project-detail/P161730</t>
  </si>
  <si>
    <t>https://www.finances.gouv.cf/index.php/direction/19/directions-generales</t>
  </si>
  <si>
    <t>https://documents.worldbank.org/en/publication/documents-reports/documentdetail/523711498096989898/central-african-republic-public-expenditure-and-investment-management-reform-project</t>
  </si>
  <si>
    <t>https://www.edouanes.cf/</t>
  </si>
  <si>
    <t>https://asycuda.org/en/usercountries-centralafricanrepublic/</t>
  </si>
  <si>
    <t>Ministry of Labor, Employment, Professional Training, and Social Protection</t>
  </si>
  <si>
    <t>https://www.ssa.gov/policy/docs/progdesc/ssptw/2018-2019/africa/central-african-republic.html</t>
  </si>
  <si>
    <t>http://www.cnss-rca.org</t>
  </si>
  <si>
    <t>https://www.finances.gouv.cf/projet/15/patapaye</t>
  </si>
  <si>
    <t>http://cnss-rca.org/p/ser-vice#</t>
  </si>
  <si>
    <t>https://car.opendataforafrica.org/data/#topic=Economics</t>
  </si>
  <si>
    <t>Ministry of Modernization of Administration and Innovation of Public Service</t>
  </si>
  <si>
    <t>https://www.modernisation.gouv.cf/</t>
  </si>
  <si>
    <t>https://www.gouv.cf/article/62/les-ministres</t>
  </si>
  <si>
    <t>CAF</t>
  </si>
  <si>
    <t>Ministère chargé des Finances et du Budget</t>
  </si>
  <si>
    <t>https://www.finances.gouv.cf</t>
  </si>
  <si>
    <t>Sim_ba</t>
  </si>
  <si>
    <t>https://documents1.worldbank.org/curated/en/099615007112234938/pdf/BOSIB0f62f74a409b0ace801b08f4ca7e0d.pdf#:~:text=budget%20preparation%2C%20budget%20execution%2C%20cash%20management%2C%20and,information%20system%20that%20was%20appropriate%20for%20the</t>
  </si>
  <si>
    <t>MS SQL</t>
  </si>
  <si>
    <t>eTax</t>
  </si>
  <si>
    <t>https://etax.impots.gouv.cf</t>
  </si>
  <si>
    <t>SYDONIA World</t>
  </si>
  <si>
    <t>https://edouanes.cf/?lang=en#:~:text=Useful%20links,Customs%20exchange%20rates%20(XAF)</t>
  </si>
  <si>
    <t>GIRAFE &gt; HRMIS transition</t>
  </si>
  <si>
    <t>http://www.finaces.gouv.cf</t>
  </si>
  <si>
    <t>GIRAFE</t>
  </si>
  <si>
    <t>http://www.fiancnes.gouv.cf</t>
  </si>
  <si>
    <t>Ministère de la Fonction Publique et des Réformes Administratives</t>
  </si>
  <si>
    <t>https://mfpra-rca.net</t>
  </si>
  <si>
    <t>Caisse de la Sécirité Sociale</t>
  </si>
  <si>
    <t>Direction Générale de la Dette</t>
  </si>
  <si>
    <t>SYGADE</t>
  </si>
  <si>
    <t>Ministère des Postes , Télécommunications et  de l'Economie Numérique</t>
  </si>
  <si>
    <t>https://www.telecommunications.gouv.cf/</t>
  </si>
  <si>
    <t>Agence Centrafricaine du Développement du Digital</t>
  </si>
  <si>
    <t>http://www.arcep.cf</t>
  </si>
  <si>
    <t>https://arcep.cf/fr/images/documents/reglementation/decrets/decret_19_041_Interco.pdf</t>
  </si>
  <si>
    <t>https://documents.worldbank.org/en/publication/documents-reports/documentdetail/283361648600399938/central-african-republic-public-sector-digital-governance-project#:~:text=Central%20African%20Republic%20%2D%20Public%20Sector%20Digital%20Governance%20Project%20(English),budget%20process%20and%20core...</t>
  </si>
  <si>
    <t>Carla Dea-Koffemba</t>
  </si>
  <si>
    <t>Ministère Chargé des Finances et du Budget</t>
  </si>
  <si>
    <t>Chargée de Mission en matière d'innovations numériques et evaluation de projets</t>
  </si>
  <si>
    <t xml:space="preserve"> TCD </t>
  </si>
  <si>
    <t>Chad</t>
  </si>
  <si>
    <t>https://finances.gouv.td/</t>
  </si>
  <si>
    <t>http://documents.worldbank.org/curated/en/864971468235140359/pdf/869420PJPR0P14010Box385188B00OUO090.pdf</t>
  </si>
  <si>
    <t>http://www.presidencetchad.org</t>
  </si>
  <si>
    <t>http://dgitchad-finances-gouv.org</t>
  </si>
  <si>
    <t>TAS - Tax Automation Solutions</t>
  </si>
  <si>
    <t>http://dgitchad-finances-gouv.org/index.php/nos-missions</t>
  </si>
  <si>
    <t>SIGASPE - The Integrated System Administrator and Staff Employee of the State</t>
  </si>
  <si>
    <t>http://www.pamfip.org</t>
  </si>
  <si>
    <t>SIGMP</t>
  </si>
  <si>
    <t>http://www.imf.org/external/np/loi/2014/tcd/fra/072114f.pdf</t>
  </si>
  <si>
    <t>http://www.presidencetchad.org/</t>
  </si>
  <si>
    <t>Law 007/PR/2015 on the Protection of Personal Data</t>
  </si>
  <si>
    <t>https://arcep.td/sites/default/files/Loi-N%C2%B007-PR-2015.pdf</t>
  </si>
  <si>
    <t>Agence Nationale de Sécurité Informatique et de Certification Électronique (ANSICE)</t>
  </si>
  <si>
    <t>https://www.tachad.com/tchad-nominations-a-lagence-nationale-de-securite-informatique-et-de-certification-electronique-ansice</t>
  </si>
  <si>
    <t xml:space="preserve">  TCD  </t>
  </si>
  <si>
    <t>https://finances.gouv.td/index.php/directions-generales/dgtcp</t>
  </si>
  <si>
    <t>https://finances.gouv.td/index.php/directions-generales/dgi</t>
  </si>
  <si>
    <t>https://finances.gouv.td/index.php/component/k2/itemlist/category/4-fiscalite</t>
  </si>
  <si>
    <t>https://finances.gouv.td/index.php/directions-generales/dgddi</t>
  </si>
  <si>
    <t>https://asycuda.org/en/usercountries-chad/</t>
  </si>
  <si>
    <t>https://www.pefa.org/node/491</t>
  </si>
  <si>
    <t>Ministry of Public Affairs, Labor, and Social Dialogue </t>
  </si>
  <si>
    <t>https://www.ssa.gov/policy/docs/progdesc/ssptw/2018-2019/africa/chad.html</t>
  </si>
  <si>
    <t>National Social Insurance Fund</t>
  </si>
  <si>
    <t>https://chad.opendataforafrica.org/</t>
  </si>
  <si>
    <t>ADETIC - Agence de Développement des Technologies de l’Information et de la Communication</t>
  </si>
  <si>
    <t>https://adetic.td/mot/</t>
  </si>
  <si>
    <t>1,2,4,6</t>
  </si>
  <si>
    <t>https://ansice2.darkaa.com/</t>
  </si>
  <si>
    <t>https://ansice2.darkaa.com/category/publications/</t>
  </si>
  <si>
    <t>ADETIC</t>
  </si>
  <si>
    <t>TCD</t>
  </si>
  <si>
    <t>https://unctad.org/news/helping-chad-strengthen-public-debt-management</t>
  </si>
  <si>
    <t>https://cyrilla.org/entity/plvgmylt69g?page=2&amp;file=1721649762781ctjegvl2qnb.pdf</t>
  </si>
  <si>
    <t>https://ansice.td/</t>
  </si>
  <si>
    <t>https://adetic.td/</t>
  </si>
  <si>
    <t xml:space="preserve"> CHL </t>
  </si>
  <si>
    <t>Chile</t>
  </si>
  <si>
    <t>Digital Matrix</t>
  </si>
  <si>
    <t>https://www.mercadopublico.cl/Portal/CloudDataCenter/que_es.html</t>
  </si>
  <si>
    <t>Digital Transformation</t>
  </si>
  <si>
    <t>https://digital.gob.cl/plan/instructivo-transformacion</t>
  </si>
  <si>
    <t>PISEE</t>
  </si>
  <si>
    <t>https://digital.gob.cl/servicios/plataformas-compartidas/pisee</t>
  </si>
  <si>
    <t>http://www.minhda.cl</t>
  </si>
  <si>
    <t>SIGFE II - Sistema de Información para la Gestión Financiera del Estado</t>
  </si>
  <si>
    <t>http://sigfe.sigfe.cl</t>
  </si>
  <si>
    <t>http://www.tesoreria.cl/web/index.jsp</t>
  </si>
  <si>
    <t>http://documents.worldbank.org/curated/en/2007/01/7299376/reforming-payments-securities-settlement-systems-latin-america-caribbean</t>
  </si>
  <si>
    <t>http://www.sii.cl</t>
  </si>
  <si>
    <t>SII Online - e-Tax Portal</t>
  </si>
  <si>
    <t>http://www.sii.cl/botonera/interior_factura.htm</t>
  </si>
  <si>
    <t>http://www.aduana.cl</t>
  </si>
  <si>
    <t>CONAF Single Window - CONAF + Sistema Integrado de Comercio Exterior / Integrated System of Foreign Trade</t>
  </si>
  <si>
    <t>https://www.aduana.cl/aduana/site/edic/base/port/inicio.html</t>
  </si>
  <si>
    <t>SIAPER - Human Resources Management Information System</t>
  </si>
  <si>
    <t>http://siaper.contraloria.cl/opencms/opencms/siaper/index.html</t>
  </si>
  <si>
    <t>Chile Compra</t>
  </si>
  <si>
    <t>http://www.chilecompra.cl</t>
  </si>
  <si>
    <t>Ministry of Finance – Public Debt Office</t>
  </si>
  <si>
    <t>http://www.minhda.cl/</t>
  </si>
  <si>
    <t>SNI + BIP - Sistema Nacional de Inversiones (SNI) + Banco Integrado de Proyectos (BIP)</t>
  </si>
  <si>
    <t>https://bip.ministeriodesarrollosocial.gob.cl/bip2-trabajo/app/login;jsessionid=31279B98B6E456BF1C3D24787E42D2B4</t>
  </si>
  <si>
    <t>https://www.economia.gob.cl/1540/articles-186523_recurso_2.pdf</t>
  </si>
  <si>
    <t>AI Working Plan</t>
  </si>
  <si>
    <t>https://www.oecd.ai/dashboards/policy-initiatives/2019-data-policyInitiatives-24840\</t>
  </si>
  <si>
    <t>http://www.chileatiende.cl</t>
  </si>
  <si>
    <t>http://www.sii.cl/botonera/interior_iva.htm</t>
  </si>
  <si>
    <t>https://www.opengovpartnership.org/members/chile/</t>
  </si>
  <si>
    <t>http://datos.gob.cl/</t>
  </si>
  <si>
    <t>https://open.economia.cl/participacion-ciudadana/</t>
  </si>
  <si>
    <t>https://transparenciaactiva.presidencia.cl/ciudadana.html</t>
  </si>
  <si>
    <t>Pais Digital Fundacion</t>
  </si>
  <si>
    <t>https://paisdigital.org/</t>
  </si>
  <si>
    <t>Digital Government Division</t>
  </si>
  <si>
    <t>https://digital.gob.cl/</t>
  </si>
  <si>
    <t>https://digital.gob.cl/documentos/politicas</t>
  </si>
  <si>
    <t>https://digital.gob.cl/plan/estrategia</t>
  </si>
  <si>
    <t>https://www.gob.cl/matrizdigital/</t>
  </si>
  <si>
    <t>https://www.rti-rating.org/wp-content/uploads/Chile.pdf</t>
  </si>
  <si>
    <t>Privacy Law 19.628 of 1999 (in Spanish) + 2017 Bill for the protection and treatment of personal data (creates the Personal Data Protection Agency)</t>
  </si>
  <si>
    <t>https://olt.consejotransparencia.cl/Paginas/DetalleLey.aspx?ID=66</t>
  </si>
  <si>
    <t>Personal Data Protection Agency</t>
  </si>
  <si>
    <t>http://www.chileatiende.cl/fichas/ver/21201</t>
  </si>
  <si>
    <t>Digital Academy</t>
  </si>
  <si>
    <t>https://academia.digital.gob.cl/</t>
  </si>
  <si>
    <t>LabGob</t>
  </si>
  <si>
    <t>https://www.lab.gob.cl/</t>
  </si>
  <si>
    <t xml:space="preserve">  CHL  </t>
  </si>
  <si>
    <t>Cloud Store</t>
  </si>
  <si>
    <t>ChileCompra</t>
  </si>
  <si>
    <t>National Registry of Procedures</t>
  </si>
  <si>
    <t>https://tramites.gob.cl/</t>
  </si>
  <si>
    <t>Interoperability technical standard</t>
  </si>
  <si>
    <t>https://cms-dgd-prod.s3-us-west-2.amazonaws.com/uploads/pdf/Minuta_Norma_T%C3%A9cnica_de_Interoperabilidad.pdf?</t>
  </si>
  <si>
    <t>PISEE 2.0</t>
  </si>
  <si>
    <t>https://digital.gob.cl/plataformas-transversales/</t>
  </si>
  <si>
    <t>https://www.hacienda.cl/</t>
  </si>
  <si>
    <t>SIGFE II - Sistema para la Gestión Financiera del Estado</t>
  </si>
  <si>
    <t>https://sigfe.sigfe.cl/</t>
  </si>
  <si>
    <t>https://tgr.cl/</t>
  </si>
  <si>
    <t>https://www.bcn.cl/leychile/navegar?i=192316</t>
  </si>
  <si>
    <t>https://homer.sii.cl/</t>
  </si>
  <si>
    <t>https://www.sii.cl/servicios_online/</t>
  </si>
  <si>
    <t>https://www.aduana.cl/</t>
  </si>
  <si>
    <t>DIN</t>
  </si>
  <si>
    <t>https://erosprod.aduana.cl/dinint_login.jsp</t>
  </si>
  <si>
    <t>SIAPER</t>
  </si>
  <si>
    <t>http://siaper.contraloria.cl/contenido/</t>
  </si>
  <si>
    <t>Instituto de Previsión Social</t>
  </si>
  <si>
    <t>https://www.ips.gob.cl/</t>
  </si>
  <si>
    <t>IPS en línea</t>
  </si>
  <si>
    <t>https://www.ipsenlinea.cl/</t>
  </si>
  <si>
    <t>https://www.chilecompra.cl/</t>
  </si>
  <si>
    <t>Ministerio de Hacienda</t>
  </si>
  <si>
    <t>SNI + BIP</t>
  </si>
  <si>
    <t>https://bip.ministeriodesarrollosocial.gob.cl/bip2-trabajo/app/login;jsessionid=5284E093C4C024DE8E8B41D4E6C99C18</t>
  </si>
  <si>
    <t>https://bipdata.ministeriodesarrollosocial.gob.cl/</t>
  </si>
  <si>
    <t>Política Nacional de Inteligencia Artificial</t>
  </si>
  <si>
    <t>https://minciencia.gob.cl/uploads/filer_public/bc/38/bc389daf-4514-4306-867c-760ae7686e2c/documento_politica_ia_digital_.pdf</t>
  </si>
  <si>
    <t>https://minciencia.gob.cl/</t>
  </si>
  <si>
    <t>https://www.chileatiende.gob.cl/</t>
  </si>
  <si>
    <t>https://www.bne.cl/</t>
  </si>
  <si>
    <t>https://www.ogp.gob.cl/</t>
  </si>
  <si>
    <t>https://datos.gob.cl/</t>
  </si>
  <si>
    <t>https://plataforma.chileconvencion.cl/</t>
  </si>
  <si>
    <t>Report</t>
  </si>
  <si>
    <t>https://oirs.minsal.cl/</t>
  </si>
  <si>
    <t>División de Gobierno Digital</t>
  </si>
  <si>
    <t>Consejo Asesor Permanente para la Modernización del Estado</t>
  </si>
  <si>
    <t>https://cms-dgd-prod.s3-us-west-2.amazonaws.com/uploads/pdf/Estrategia_de_transformacion_digital_2019_.pdf?</t>
  </si>
  <si>
    <t>https://digital.gob.cl/transformacion-digital/ley-de-transformacion-digital/</t>
  </si>
  <si>
    <t>https://www.bcn.cl/leychile/navegar?idNorma=276363</t>
  </si>
  <si>
    <t>https://www.consejotransparencia.cl/inicio_old__trashed/estadisticas-y-analisis/</t>
  </si>
  <si>
    <t>Law No. 19.628 on Protection of private life</t>
  </si>
  <si>
    <t>https://www.bcn.cl/leychile/navegar?idNorma=141599</t>
  </si>
  <si>
    <t>https://firma.digital.gob.cl/</t>
  </si>
  <si>
    <t>https://talentodigitalparachile.cl/</t>
  </si>
  <si>
    <t>Braulio Neira Paredes</t>
  </si>
  <si>
    <t xml:space="preserve">Policy analyst </t>
  </si>
  <si>
    <t>CHL</t>
  </si>
  <si>
    <t>Multi-nube estatal</t>
  </si>
  <si>
    <t>https://minciencia.gob.cl/uploads/filer_public/95/6b/956b8c9f-d937-4b4d-8f6c-a871495a52ff/plan_nacional_de_data_centers_pdata.pdf</t>
  </si>
  <si>
    <t xml:space="preserve">Secretaría de Gobierno Digital </t>
  </si>
  <si>
    <t>https://wikiguias.digital.gob.cl/guias/guias/recomendaciones_cloud</t>
  </si>
  <si>
    <t>Decreto 12 establece la Norma Técnica de Interoperabilidad (Decree 12 established Technical Interoperability Standards)</t>
  </si>
  <si>
    <t>https://www.bcn.cl/leychile/navegar?idNorma=1195125</t>
  </si>
  <si>
    <t>PISEE - Plataforma Integrada de Servicios Electrónicos del Estado</t>
  </si>
  <si>
    <t>https://portal.pisee.cl/</t>
  </si>
  <si>
    <t>https://portal.pisee.cl/dashboard/catalogo</t>
  </si>
  <si>
    <t>SIGFE II - Sistema para la Gestión Financiera del Estado (SIGFE II - System for State Financial Management)</t>
  </si>
  <si>
    <t>https://dipres.gob.cl/590/w3-channel.html</t>
  </si>
  <si>
    <t>LDSW &gt; Oracle DB</t>
  </si>
  <si>
    <t>https://www.bcn.cl/leychile/navegar?idNorma=192316</t>
  </si>
  <si>
    <t>https://www.dipres.gob.cl/597/w3-multipropertyvalues-25910-35869.html</t>
  </si>
  <si>
    <t>SII Online</t>
  </si>
  <si>
    <t>https://www.sii.cl/sobre_el_sii/gestion_y_estadisticas.html</t>
  </si>
  <si>
    <t>SICEX, SICOMEXIN, Manifiestos, DIN, DUS, SRS ,SIROTE, DECARE, IVV</t>
  </si>
  <si>
    <t>https://www.aduana.cl/aduana/site/edic/base/port/comex.html</t>
  </si>
  <si>
    <t>SIAPER - Sistema de Información y Control del Personal de la Administración del Estado (SIAPER - Information and Personnel Management System of the State Administration)</t>
  </si>
  <si>
    <t>https://siaper.contraloria.cl/contenido/</t>
  </si>
  <si>
    <t>https://www.contraloria.cl/documents/451102/21795791/Cuenta+Publica+2024/b16ceed6-c9b9-19bc-6845-f25b40c0a761</t>
  </si>
  <si>
    <t>https://www.ips.gob.cl/inicio</t>
  </si>
  <si>
    <t>https://www.ips.gob.cl/estadisticas-ips</t>
  </si>
  <si>
    <t>Mercado Público</t>
  </si>
  <si>
    <t>https://www.mercadopublico.cl/Home</t>
  </si>
  <si>
    <t>Public Procurement of Innovation (PPI) &gt; https://www.chilecompra.cl/cpi/</t>
  </si>
  <si>
    <t>https://datos-abiertos.chilecompra.cl/</t>
  </si>
  <si>
    <t>Public Debt Office, Ministry of Finance</t>
  </si>
  <si>
    <t>https://www.hacienda.cl/english/work-areas/international-finance/public-debt-office</t>
  </si>
  <si>
    <t>LDSW - SIGFE + SIAP</t>
  </si>
  <si>
    <t>Banco Integrado de Proyectos</t>
  </si>
  <si>
    <t>https://bip.ministeriodesarrollosocial.gob.cl/bip2-trabajo/app/login;jsessionid=F014AA82CB21466AB8062D75C446E1DF</t>
  </si>
  <si>
    <t>https://bip.ministeriodesarrollosocial.gob.cl/bip2-consulta/app/parent-flow?execution=e1s1</t>
  </si>
  <si>
    <t>Política Nacional de Inteligencia Artificial (National Artificial Intelligence Policy)</t>
  </si>
  <si>
    <t>https://www.minciencia.gob.cl/areas/inteligencia-artificial/politica-nacional-de-inteligencia-artificial/</t>
  </si>
  <si>
    <t>https://www.minciencia.gob.cl/</t>
  </si>
  <si>
    <t>https://drive.google.com/file/d/1feyZ3GSPyxKXEEvi9aVZA9jS6aHdC-96/view</t>
  </si>
  <si>
    <t>https://zeusr.sii.cl//AUT2000/InicioAutenticacion/IngresoRutClave.html?https://misiir.sii.cl/cgi_misii/siihome.cgi</t>
  </si>
  <si>
    <t>https://www.tgr.cl/portal-de-integraciones-para-instituciones/integracion-de-boton-de-pago-del-estado/</t>
  </si>
  <si>
    <t>https://claveunica.gob.cl/</t>
  </si>
  <si>
    <t>https://www.ogp.gob.cl/5to-plan-de-accion/</t>
  </si>
  <si>
    <t>https://datos.gob.cl/statistics_panel</t>
  </si>
  <si>
    <t>https://www.gob.cl/masparticipacion/</t>
  </si>
  <si>
    <t>https://www.chileatiende.gob.cl/fichas/113810-oficina-de-atencion-ciudadana-del-ministerio-secretaria-general-de-gobierno#:~:text=Llame%20al%20600%20301%207000.</t>
  </si>
  <si>
    <t>https://www.gob.cl/masparticipacion/#mecanismos</t>
  </si>
  <si>
    <t>https://observatorio.msgg.gob.cl/archivos/dialogos-participativos/</t>
  </si>
  <si>
    <t>Secretaría de Gobierno Digital (Digital Government Secretariat)</t>
  </si>
  <si>
    <t>https://consejomodernizacion.cl/</t>
  </si>
  <si>
    <t>https://www.lab.gob.cl/govtech/landing</t>
  </si>
  <si>
    <t>https://wikiguias.digital.gob.cl/Estrategias/Estrategia_Datos</t>
  </si>
  <si>
    <t>https://wikiguias.digital.gob.cl/guias/Gu%C3%ADa_MGDE</t>
  </si>
  <si>
    <t>https://wikiguias.digital.gob.cl/Estrategias/Estrategia-2030</t>
  </si>
  <si>
    <t>https://digital.gob.cl/media/noticias/</t>
  </si>
  <si>
    <t>https://www.bcn.cl/leychile/navegar?idLey=20285</t>
  </si>
  <si>
    <t>https://www.consejotransparencia.cl/estadisticas-y-analisis/</t>
  </si>
  <si>
    <t>https://www.bcn.cl/leychile/navegar?idLey=21719</t>
  </si>
  <si>
    <t>https://www.consejotransparencia.cl/proteccion-datos-personales/</t>
  </si>
  <si>
    <t>Agencia de Protección de Datos Personales / Personal Data Protection Agency (PDPA)</t>
  </si>
  <si>
    <t>https://sectorpublico.gestionaenergia.cl/wp-content/uploads/2024/05/E1O2RT9-Gestion-Compras-Sustentables_v2.pdf</t>
  </si>
  <si>
    <t>https://www.minciencia.gob.cl/uploads/filer_public/bc/38/bc389daf-4514-4306-867c-760ae7686e2c/documento_politica_ia_digital_.pdf</t>
  </si>
  <si>
    <t>https://portaldatos.digital.gob.cl/dashboards/dash_tbx?dash=firma_digital_v2/Instituciones</t>
  </si>
  <si>
    <t>Estrategia de capacitaciones para la Transformación Digital del Estado (Training Strategy for the Digital Transformation of the State)</t>
  </si>
  <si>
    <t>https://wikiguias.digital.gob.cl/Estrategias/estrategia-de-capacitaciones</t>
  </si>
  <si>
    <t>https://digital.gob.cl/plataformas-transversales/academia-digital/</t>
  </si>
  <si>
    <t>https://metabase.digital.gob.cl/public/dashboard/69dd812a-d3aa-44be-8569-8f5f25e0e567</t>
  </si>
  <si>
    <t>Estrategia de Gobierno Digital 2030 (Digital Government Strategy 2030)</t>
  </si>
  <si>
    <t>https://www.lab.gob.cl/indice/home</t>
  </si>
  <si>
    <t>Laboratorio de Gobierno (Government Lab)</t>
  </si>
  <si>
    <t>https://www.lab.gob.cl/landing-publicaciones-lab</t>
  </si>
  <si>
    <t>The reform of the Public Procurement Law, by incorporating Public Procurement of Innovation (PPI), is part of a broader strategy that aims, among other objectives, to strengthen the GovTech ecosystem.</t>
  </si>
  <si>
    <t>https://www.lab.gob.cl/govtech/landing#financiamiento</t>
  </si>
  <si>
    <t>https://www.lab.gob.cl/govtech/landing#objetivos</t>
  </si>
  <si>
    <t>Compl docs submitted on 30-Sep-25</t>
  </si>
  <si>
    <t>Kareen Schramm</t>
  </si>
  <si>
    <t>Secretaría de Gobierno Digital</t>
  </si>
  <si>
    <t>Jefa de Políticas de la Secretaría de Gobierno Digital</t>
  </si>
  <si>
    <t xml:space="preserve"> CHN </t>
  </si>
  <si>
    <t>China</t>
  </si>
  <si>
    <t>Cloud Computing Service Network</t>
  </si>
  <si>
    <t>http://www.cac.gov.cn/aqpg/md/A093204index_1.htm</t>
  </si>
  <si>
    <t>Data Great Wall Program</t>
  </si>
  <si>
    <t>http://www.sic.gov.cn/Column/612/0.htm</t>
  </si>
  <si>
    <t>Ministry of Finance of the People's Republic of China</t>
  </si>
  <si>
    <t>http://www.mof.gov.cn</t>
  </si>
  <si>
    <t>http://www.bjcz.gov.cn/english/Golden%20Finance%20Project.htm</t>
  </si>
  <si>
    <t>LDSW &gt; Sybase</t>
  </si>
  <si>
    <t>http://gks.mof.gov.cn/</t>
  </si>
  <si>
    <t>http://gks.mof.gov.cn/zhengfuxinxi/guojijiejian/201007/t20100721_329034.html</t>
  </si>
  <si>
    <t>http://www.chinatax.gov.cn</t>
  </si>
  <si>
    <t>Golden Tax - Integrated Tax Management System</t>
  </si>
  <si>
    <t>http://www.chinatax.gov.cn/n2925/n2957/n2958/c674819/content.html</t>
  </si>
  <si>
    <t>http://www.customs.gov.cn</t>
  </si>
  <si>
    <t>H2010 / Golden Customs - Customs Management System / e-Customs + e-Port + …</t>
  </si>
  <si>
    <t>http://www.customs.gov.cn/publish/portal0/tab49564/?id=NTit03_con</t>
  </si>
  <si>
    <t>http://xxbs.mohrss.gov.cn/xxbs/</t>
  </si>
  <si>
    <t>CCGP Website</t>
  </si>
  <si>
    <t>http://www.ccgp.gov.cn/agency/main.htm</t>
  </si>
  <si>
    <t>The People's Bank of China</t>
  </si>
  <si>
    <t>http://www.pbc.gov.cn/</t>
  </si>
  <si>
    <t>NIP Online - National Investment Project Online</t>
  </si>
  <si>
    <t>http://bmfw.www.gov.cn/qgtzxmzxsbhbljggscx/index.html</t>
  </si>
  <si>
    <t>http://www.copu.org.cn/</t>
  </si>
  <si>
    <t>Next Generation for AI Plan</t>
  </si>
  <si>
    <t>https://www.oecd.ai/dashboards/policy-initiatives/2019-data-policyInitiatives-24274</t>
  </si>
  <si>
    <t>http://www.gov.cn/fuwu</t>
  </si>
  <si>
    <t>https://12366.chinatax.gov.cn/</t>
  </si>
  <si>
    <t>http://www.chinatax.gov.cn/chinatax/index.html</t>
  </si>
  <si>
    <t>http://data.stats.gov.cn/</t>
  </si>
  <si>
    <t>Ministry of Science and Technology of the People's Republic of China</t>
  </si>
  <si>
    <t>http://www.most.gov.cn/kjgh/</t>
  </si>
  <si>
    <t>1, 3, 4</t>
  </si>
  <si>
    <t>State Information Center</t>
  </si>
  <si>
    <t>http://www.sic.gov.cn/</t>
  </si>
  <si>
    <t>http://www.sic.gov.cn/Column/566/0.htm</t>
  </si>
  <si>
    <t>https://en.ndrc.gov.cn/policyrelease_8233/201612/P020191101482242850325.pdf</t>
  </si>
  <si>
    <t>https://www.rti-rating.org/wp-content/uploads/2020/05/China-RTI-Law-2007-Translated-by-Rogier-Creemers.pdf</t>
  </si>
  <si>
    <t>The Decision of the Standing Committee of the National People's Congress on Strengthening the Network Information Protection (2012).</t>
  </si>
  <si>
    <t>http://www.npc.gov.cn/</t>
  </si>
  <si>
    <t xml:space="preserve">Cyberspace Administration of China </t>
  </si>
  <si>
    <t>http://www.cac.gov.cn/</t>
  </si>
  <si>
    <t>https://www.bjca.cn/ProductSolutions/?MID=68#prouduct</t>
  </si>
  <si>
    <t>13th Five-Year Plan for Economic and Social Development of the People's Republic of China</t>
  </si>
  <si>
    <t>Digital Governance Innovation</t>
  </si>
  <si>
    <t xml:space="preserve">  CHN  </t>
  </si>
  <si>
    <t>China Electronics Corporation</t>
  </si>
  <si>
    <t>http://www.mof.gov.cn/</t>
  </si>
  <si>
    <t>Central Treasury Payment Management System</t>
  </si>
  <si>
    <t>http://www.mof.gov.cn/znjg/jgsz/bssydw/200805/t20080519_22893.htm</t>
  </si>
  <si>
    <t>http://gks.mof.gov.cn/ztztz/guokujizhongzhifuguanli_1/201910/t20191012_3400751.htm</t>
  </si>
  <si>
    <t>Integrated Tax Management System</t>
  </si>
  <si>
    <t>http://www.chinatax.gov.cn/chinatax/n810214/n810641/n2985871/n2986170/c101665/c5175750/content.html</t>
  </si>
  <si>
    <t>Customs Management System / e-Customs + e-Port + …</t>
  </si>
  <si>
    <t>Ministry of Human Resources and Social Security (MOHRSS)</t>
  </si>
  <si>
    <t>http://www.mohrss.gov.cn/</t>
  </si>
  <si>
    <t>Human Resources and Social Security Government Service Platform</t>
  </si>
  <si>
    <t>http://zwfw.mohrss.gov.cn/</t>
  </si>
  <si>
    <t>http://www.cac.gov.cn/2019-09/11/c_1569729940581059.htm</t>
  </si>
  <si>
    <t>Next Generation AI Development Plan</t>
  </si>
  <si>
    <t>http://kjt.zj.gov.cn/art/2020/4/16/art_1229247518_2388007.html</t>
  </si>
  <si>
    <t>http://www.most.gov.cn/</t>
  </si>
  <si>
    <t>http://gjzwfw.www.gov.cn/index.html</t>
  </si>
  <si>
    <t>http://online.customs.gov.cn/</t>
  </si>
  <si>
    <t>http://si.zwfw.mohrss.gov.cn/index.jhtml?ret_url=http%3A%2F%2Fsi.zwfw.mohrss.gov.cn%3A80%2F</t>
  </si>
  <si>
    <t>https://www.jobonline.cn/</t>
  </si>
  <si>
    <t>https://www.ndrc.gov.cn/xxgk/?code=&amp;state=123</t>
  </si>
  <si>
    <t>https://www.most.gov.cn/</t>
  </si>
  <si>
    <t>https://en.ndrc.gov.cn/policies/202204/P020220426646044910072.pdf</t>
  </si>
  <si>
    <t>The Decision of the Standing Committee of the National People's Congress on Strengthening the Network Information Protection (2012)</t>
  </si>
  <si>
    <t>http://www.npc.gov.cn/npc/c2217/200508/b304a2251f104b7d93ece5ba33e43403.shtml</t>
  </si>
  <si>
    <t>14th Five-Year Plan for Economic and Social Development of the People's Republic of China</t>
  </si>
  <si>
    <t>CHN</t>
  </si>
  <si>
    <t>CECloud</t>
  </si>
  <si>
    <t>https://www.chinadaily.com.cn/a/202009/11/WS5f5b07eea310f55b25a82010.html</t>
  </si>
  <si>
    <t>https://www.chinaport.gov.cn/</t>
  </si>
  <si>
    <t>Trade Single Window</t>
  </si>
  <si>
    <t>https://zwfw.mohrss.gov.cn/job/</t>
  </si>
  <si>
    <t>https://www.ccgp.gov.cn/</t>
  </si>
  <si>
    <t>https://en.ndrc.gov.cn/policies/202105/t20210527_1281397.html</t>
  </si>
  <si>
    <t>https://english.www.gov.cn/statecouncil/ministries/202111/30/content_WS61a60e83c6d0df57f98e5cde.html</t>
  </si>
  <si>
    <t>National AI strategy</t>
  </si>
  <si>
    <t>https://zijing.com.cn/site/article/1370715877821390848/app/content_1370715877821390848.html</t>
  </si>
  <si>
    <t>https://english.www.gov.cn/news/topnews/202101/06/content_WS5ff54e10c6d0f7257694357d.html</t>
  </si>
  <si>
    <t>https://www.gov.cn/gongbao/2025/issue_12166/202507/content_7032498.html</t>
  </si>
  <si>
    <t>https://www.chinalaw.gov.cn/</t>
  </si>
  <si>
    <t>https://gjzwfw.www.gov.cn/col/col572/index.html</t>
  </si>
  <si>
    <t>Cyberspace Administration of China</t>
  </si>
  <si>
    <t>https://www.cac.gov.cn/</t>
  </si>
  <si>
    <t>https://english.www.gov.cn/policies/latestreleases/202302/28/content_WS63fd33a8c6d0a757729e752c.html</t>
  </si>
  <si>
    <t>Personal Information Protection Law</t>
  </si>
  <si>
    <t>http://en.npc.gov.cn.cdurl.cn/2021-12/29/c_694559.htm</t>
  </si>
  <si>
    <t>https://www.mee.gov.cn/</t>
  </si>
  <si>
    <t>https://www.most.gov.cn/kjbgz/202109/t20210926_177063.html</t>
  </si>
  <si>
    <t>http://www.china.org.cn/china/LegislationsForm2001-2010/2011-02/12/content_21907893.htm</t>
  </si>
  <si>
    <t>National Innovation-Driven Development Strategy Outline</t>
  </si>
  <si>
    <t>http://www.xinhuanet.com/politics/2016-05/19/c_1118898033.htm</t>
  </si>
  <si>
    <t>Ministry of Science and Technology</t>
  </si>
  <si>
    <t>https://www.most.gov.cn/index.html</t>
  </si>
  <si>
    <t xml:space="preserve"> COL </t>
  </si>
  <si>
    <t>Colombia</t>
  </si>
  <si>
    <t>https://www.mintic.gov.co/portal/inicio/Micrositios/Beneficios-Tributarios-para-el-sector-TI/Computacion-en-la-nube/</t>
  </si>
  <si>
    <t>Government Reference Architecture</t>
  </si>
  <si>
    <t>https://mintic.gov.co/arquitecturati/630/w3-channel.html</t>
  </si>
  <si>
    <t>https://mintic.gov.co/arquitecturati/630/w3-propertyvalue-8117.html</t>
  </si>
  <si>
    <t>Ministry of Finance and Public Credit</t>
  </si>
  <si>
    <t>http://www.minhacienda.gov.co</t>
  </si>
  <si>
    <t>SIIF - Sistema Integrado de Información Financiera</t>
  </si>
  <si>
    <t>http://www.irc.gov.co/irc/en/nationaltreasury</t>
  </si>
  <si>
    <t>http://www.dian.gov.co</t>
  </si>
  <si>
    <t>e-Tax - Tax and Customs Portal</t>
  </si>
  <si>
    <t>http://www.dian.gov.co/contenidos/servicios/guia.html</t>
  </si>
  <si>
    <t>SYGA y SALIDA DE MERCANCIAS - Tax and Customs Portal</t>
  </si>
  <si>
    <t>SIGEP - Management Information System and Public Employment</t>
  </si>
  <si>
    <t>http://www.sigep.gov.co/home</t>
  </si>
  <si>
    <t>e-Procurement System</t>
  </si>
  <si>
    <t>http://www.colombiacompra.gov.co</t>
  </si>
  <si>
    <t>Colombia General Directorate of Public Credit</t>
  </si>
  <si>
    <t>http://www.minhacienda.gov.co/</t>
  </si>
  <si>
    <t>Map + SUIFP + SIP - Unified System for Public Finance and Investment / Sistema Unificado de Inversión y Finanzas Públicas (SUIFP) +  Investment Project Monitoring System / Seguimiento de Proyectos de Inversión (SPI)</t>
  </si>
  <si>
    <t>http://maparegalias.sgr.gov.co/#/</t>
  </si>
  <si>
    <t>https://gobiernodigital.gov.co/623/w3-article-145726.html</t>
  </si>
  <si>
    <t>National Digital Transformation Policy (AI Strategy is a part of DT Policy)</t>
  </si>
  <si>
    <t>https://www.mintic.gov.co/portal/604/w3-propertyvalue-34313.html?__noredirect=1</t>
  </si>
  <si>
    <t>https://www.gov.co/ficha-tramites-y-servicios/</t>
  </si>
  <si>
    <t>https://www.simit.org.co/</t>
  </si>
  <si>
    <t>https://www.opengovpartnership.org/members/colombia/</t>
  </si>
  <si>
    <t>https://datos.gov.co/</t>
  </si>
  <si>
    <t>https://www.mintic.gov.co/portal/inicio/Peticiones-quejas-reclamos-sugerencias-y-denuncias-PQRSD/</t>
  </si>
  <si>
    <t>https://www.mintic.gov.co/portal/inicio/Atencion-al-Publico/Denuncias-por-actos-de-corrupcion/</t>
  </si>
  <si>
    <t>https://gobiernodigital.mintic.gov.co/portal/Mediciones/</t>
  </si>
  <si>
    <t>Digital Transformation Office</t>
  </si>
  <si>
    <t>https://www.mintic.gov.co/portal/inicio/</t>
  </si>
  <si>
    <t>https://colombia.campus-party.org/contenidos/govtech/</t>
  </si>
  <si>
    <t>Directorate of Digital Government</t>
  </si>
  <si>
    <t>https://www.mintic.gov.co/portal/inicio/Ministerio/Viceministerio-de-Transformacion-Digital/Direccion-de-Gobierno-Digital/</t>
  </si>
  <si>
    <t>https://estrategia.gobiernoenlinea.gov.co/623/w3-propertyvalue-7650.html</t>
  </si>
  <si>
    <t>https://www.rti-rating.org/wp-content/uploads/Colombia.pdf</t>
  </si>
  <si>
    <t>Law 1266 of 2008- Habeas Data Act (in English, unofficial translation)</t>
  </si>
  <si>
    <t xml:space="preserve">http://wsp.presidencia.gov.co/Normativa/Leyes/Documents/LEY%201581%20DEL%2017%20DE%20OCTUBRE%20DE%202012.pdf </t>
  </si>
  <si>
    <t>Industria y Comercio Superintendencia, Superintendence of Industry and Commerce</t>
  </si>
  <si>
    <t>https://www.sic.gov.co/tema/proteccion-de-datos-personales</t>
  </si>
  <si>
    <t>https://www.gobiernoenlinea.gov.co/web/guest/home/-/government-services/T179/maximized</t>
  </si>
  <si>
    <t>Digital Government Policy</t>
  </si>
  <si>
    <t>LabCapital</t>
  </si>
  <si>
    <t>http://labcapital.veeduriadistrital.gov.co/curso-virtual-de-innovacion-publica</t>
  </si>
  <si>
    <t xml:space="preserve">Public Innovation Team (EiP) </t>
  </si>
  <si>
    <t>https://www.dnp.gov.co/programas/Grupo-Modernizacion-del-Estado/Paginas/default.aspx</t>
  </si>
  <si>
    <t xml:space="preserve">  COL  </t>
  </si>
  <si>
    <t xml:space="preserve">Acuerdo Marco de Nube Publica IV </t>
  </si>
  <si>
    <t>https://www.colombiacompra.gov.co/tienda-virtual-del-estado-colombiano/tecnologia/servicios-de-nube-publica-iv</t>
  </si>
  <si>
    <t>Each entity operates its own cloud</t>
  </si>
  <si>
    <t>https://www.sic.gov.co/noticias-boletin-juridico-agosto-2017/circular-no-05-del-10-de-agosto-de-2017-publicada-en-el-diario-oficial-no-50321-del-10-de-agosto-de-2017?msclkid=99ac5edfa6db11ec9b98a2bb6db5b7e1</t>
  </si>
  <si>
    <t>Marco de Referencia de Arquitectura Empresarial - MRAE</t>
  </si>
  <si>
    <t>https://mintic.gov.co/arquitecturati/630/w3-propertyvalue-8118.html</t>
  </si>
  <si>
    <t>Marco para la Interoperabilidad de Gobierno Digital</t>
  </si>
  <si>
    <t>https://mintic.gov.co/arquitecturati/630/articles-9375_recurso_4.pdf</t>
  </si>
  <si>
    <t>http://lenguaje.mintic.gov.co/sites/default/files/archivos/marco_de_interoperabilidad_para_gobierno_digital.pdf</t>
  </si>
  <si>
    <t>https://mintic.gov.co/portal/inicio/Sala-de-prensa/Noticias/103106:Inicia-implementacion-de-plataforma-digital-que-facilita-el-intercambio-de-informacion-en-el-Estado#:~:text=Es%20de%20recordar%20que%20hace,optimizar%20la%20labor%20del%20Estado.</t>
  </si>
  <si>
    <t>https://www.minhacienda.gov.co/webcenter/portal/Minhacienda</t>
  </si>
  <si>
    <t>SIIF NACION - Sistema de Presupuesto y Giro de Regalías</t>
  </si>
  <si>
    <t>https://portal2.siifnacion.gov.co/produccionexternos</t>
  </si>
  <si>
    <t>https://www.minhacienda.gov.co/webcenter/ShowProperty?nodeId=/ConexionContent/WCC_CLUSTER-171854</t>
  </si>
  <si>
    <t xml:space="preserve">https://portal2.siifnacion.gov.co/produccionexternos </t>
  </si>
  <si>
    <t>https://www.dian.gov.co</t>
  </si>
  <si>
    <t>MUISCA (Modelo Unico De Información Servicio y Control Automatizado)</t>
  </si>
  <si>
    <t>https://muisca.dian.gov.co/WebArquitectura/DefLoginMb.faces</t>
  </si>
  <si>
    <t>https://www.dian.gov.co/Paginas/Inicio.aspx</t>
  </si>
  <si>
    <t>MUISCA  y Siglo XXI</t>
  </si>
  <si>
    <t xml:space="preserve">SIGEP </t>
  </si>
  <si>
    <t>https://www.funcionpublica.gov.co/web/sigep2</t>
  </si>
  <si>
    <t>https://www.funcionpublica.gov.co/web/sigep2/que_es</t>
  </si>
  <si>
    <t>SARA</t>
  </si>
  <si>
    <t>http://sara/saraweb/webcommon/acceso.jsf</t>
  </si>
  <si>
    <t xml:space="preserve">Ministerio de Salud y Proteccion Social </t>
  </si>
  <si>
    <t>https://www.miseguridadsocial.gov.co/</t>
  </si>
  <si>
    <t xml:space="preserve">Sistema afiliación Transaccional SAT </t>
  </si>
  <si>
    <t>Each entity has a defined procedure and audit tools</t>
  </si>
  <si>
    <t>SECOP II, TVEC</t>
  </si>
  <si>
    <t>https://community.secop.gov.co/STS/Users/Login/Index?SkinName=CCE</t>
  </si>
  <si>
    <t>In SECOP II, an external module is being develop to automate hiring stamps, dematerialize them and convert them into an Electronic Stamp system.</t>
  </si>
  <si>
    <t>Each platform has a support and maintenance service contract and in turn there is an outsourced service of SOC - Security Operations Center.</t>
  </si>
  <si>
    <t>https://www.minhacienda.gov.co/webcenter/portal/AcercadelMinisterio/pages_servidores/directorgeneraldecrditopblicoydeltesoronacional</t>
  </si>
  <si>
    <t>SDP</t>
  </si>
  <si>
    <t>SUIFP + SPI &gt; Unified System for Public Finance and Investment / Sistema Unificado de Inversión y Finanzas Públicas (SUIFP) +  Investment Project Monitoring System / Seguimiento de Proyectos de Inversión (SPI)</t>
  </si>
  <si>
    <t>https://www.dnp.gov.co/programas/inversiones-y-finanzas-publicas/Sistemas-de-Informacion</t>
  </si>
  <si>
    <t>https://www.funcionpublica.gov.co/proyectos-de-inversion</t>
  </si>
  <si>
    <t>https://gobiernodigital.mintic.gov.co/portal/Iniciativas/Software-libre/</t>
  </si>
  <si>
    <t>https://www.datos.gov.co/stories/s/njj3-px5s</t>
  </si>
  <si>
    <t>Guía con lineamientos generales para el uso de tecnologías emergentes</t>
  </si>
  <si>
    <t>https://gobiernodigital.mintic.gov.co/692/articles-179148_Guia_Tecnologias_Emergentes.pdf</t>
  </si>
  <si>
    <t>https://gobiernodigital.mintic.gov.co/portal/</t>
  </si>
  <si>
    <t>https://gobiernodigital.mintic.gov.co/portal/Iniciativas/Centro-de-Innovacion-Publica-Digital/</t>
  </si>
  <si>
    <t>https://www.gov.co/</t>
  </si>
  <si>
    <t>https://www.gov.co/biblioteca/categoria/conozco/8</t>
  </si>
  <si>
    <t>http://www2.simit.org.co/Simit/indexA.jsp</t>
  </si>
  <si>
    <t>https://www.vuce.gov.co</t>
  </si>
  <si>
    <t>https://www.colpensiones.gov.co/</t>
  </si>
  <si>
    <t>https://www.serviciodeempleo.gov.co/inicio</t>
  </si>
  <si>
    <t>https://agacolombia.org/</t>
  </si>
  <si>
    <t>https://www.datos.gov.co/</t>
  </si>
  <si>
    <t>https://www.urnadecristal.gov.co/</t>
  </si>
  <si>
    <t>https://www.urnadecristal.gov.co/ejercicios-gobierno</t>
  </si>
  <si>
    <t>https://www.urnadecristal.gov.co/gobierno-responde-pregunta</t>
  </si>
  <si>
    <t>https://www.urnadecristal.gov.co/tu-opinion-cuenta/respuestas-gobierno</t>
  </si>
  <si>
    <t>MiLAB, laboratorio GovTech de Colombia</t>
  </si>
  <si>
    <t>https://innpulsacolombia.com/milab/</t>
  </si>
  <si>
    <t>https://medellin.gov.co/medeinn?utm_medium=referral&amp;utm_source=idealist</t>
  </si>
  <si>
    <t>DANE</t>
  </si>
  <si>
    <t>https://infraestructuradatos.gov.co/798/w3-channel.html</t>
  </si>
  <si>
    <t>https://colaboracion.dnp.gov.co/CDT/Conpes/Econ%C3%B3micos/4023.pdf</t>
  </si>
  <si>
    <t>https://gobiernodigital.mintic.gov.co/portal/Politica-de-Gobierno-Digital/</t>
  </si>
  <si>
    <t>Alta Consejería para la Transformación Digital</t>
  </si>
  <si>
    <t>https://www.funcionpublica.gov.co/eva/gestornormativo/norma.php?i=56882</t>
  </si>
  <si>
    <t>https://www.procuraduria.gov.co/portal/ITA.page</t>
  </si>
  <si>
    <t>Ley de Protección de Datos Personales o Ley 1581 de 2012</t>
  </si>
  <si>
    <t>https://www.funcionpublica.gov.co/eva/gestornormativo/norma.php?i=49981</t>
  </si>
  <si>
    <t>https://www.sic.gov.co/consultas-y-reclamos-pdp</t>
  </si>
  <si>
    <t>Superintendencia de Industria y Comercio - SIC</t>
  </si>
  <si>
    <t>https://www.sic.gov.co</t>
  </si>
  <si>
    <t>http://www.secretariasenado.gov.co/senado/basedoc/ley_0527_1999.html#:~:text=Leyes%20desde%201992%20%2D%20Vigencia%20expresa%20y%20control%20de%20constitucionalidad%20%5BLEY_0527_1999%5D&amp;text=Por%20medio%20de%20la%20cual,y%20se%20dictan%20otras%20disposiciones.</t>
  </si>
  <si>
    <t>Estrategia de Generación de Capacidades y Transformación Digital</t>
  </si>
  <si>
    <t>https://gobiernodigital.mintic.gov.co/portal/Iniciativas/Generacion-de-capacidad/</t>
  </si>
  <si>
    <t>https://gobiernodigital.mintic.gov.co/portal/Transformate-con-Gobierno-Digital-/Tablero-de-control/</t>
  </si>
  <si>
    <t>National Development Plan, chapter D. Public innovation for a modern country</t>
  </si>
  <si>
    <t>https://colaboracion.dnp.gov.co/CDT/ModernizacionEstado/EiP/PND_Cap%C3%ADtulo_Innovaci%C3%B3n_P%C3%BAblica_Traducci%C3%B3n.pdf</t>
  </si>
  <si>
    <t>https://www.dnp.gov.co/programas/Grupo-Modernizacion-del-Estado/Paginas/Innovacion-Publica.aspx</t>
  </si>
  <si>
    <t>Public Innovation Team</t>
  </si>
  <si>
    <t>La Estrategia de Generación de Capacidades y Transformación Digital está compuesta por los siguientes programas: - Generación de Capacidades: https://gobiernodigital.mintic.gov.co/portal/Iniciativas/Generacion-de-capacidad/ - Conéctate con Gobierno Digital: https://gobiernodigital.mintic.gov.co/portal/Iniciativas/Conectate-con-Gobierno-Digital/ - Hablemos de Gobierno Digital: https://gobiernodigital.mintic.gov.co/portal/Iniciativas/Hablemos-de-Gobierno-Digital/ - Transfórmate con Gobierno Digital: https://gobiernodigital.mintic.gov.co/portal/Iniciativas/Transformate-con-Gobierno-Digital/</t>
  </si>
  <si>
    <t xml:space="preserve">https://gobiernodigital.mintic.gov.co/portal/Iniciativas/Conectate-con-Gobierno-Digital/ </t>
  </si>
  <si>
    <t xml:space="preserve">https://gobiernodigital.mintic.gov.co/portal/Iniciativas/Hablemos-de-Gobierno-Digital/ </t>
  </si>
  <si>
    <t>https://gobiernodigital.mintic.gov.co/portal/Iniciativas/Transformate-con-Gobierno-Digital/</t>
  </si>
  <si>
    <t>María Victoria Osorio</t>
  </si>
  <si>
    <t>MinTIC Colombia - Digital Government Directorate</t>
  </si>
  <si>
    <t xml:space="preserve">Innovation Digital Center Coordinator </t>
  </si>
  <si>
    <t>COL</t>
  </si>
  <si>
    <t>https://www.sic.gov.co/noticias-boletin-juridico-agosto-2017/circular-no-05-del-10-de-agosto-de-2017-publicada-en-el-diario-oficial-no-50321-del-10-de-agosto-de-2017?msclkid=99ac5edfa6</t>
  </si>
  <si>
    <t>https://www.colombiacompra.gov.co/archivos/portfolio-item/servicios-de-nube-publica-iv</t>
  </si>
  <si>
    <t>Marco de Referencia de Arquitectura Empresarial - MRAE v 3.0</t>
  </si>
  <si>
    <t>https://mintic.gov.co/arquitecturaempresarial/portal/</t>
  </si>
  <si>
    <t xml:space="preserve">https://gobiernodigital.mintic.gov.co/portal/Mediciones/ </t>
  </si>
  <si>
    <t>Marco de Interoperabilidad para Gobierno Digital</t>
  </si>
  <si>
    <t>https://lenguaje.mintic.gov.co/te-orientamos/documentos-manuales</t>
  </si>
  <si>
    <t>https://www.minhacienda.gov.co/</t>
  </si>
  <si>
    <t>https://www.minhacienda.gov.co/normativa/decreto-unico-regulatorio-sector-hacienda</t>
  </si>
  <si>
    <t>https://www.dian.gov.co/dian/cifras/Paginas/estadisticas.aspx</t>
  </si>
  <si>
    <t>SIGEP</t>
  </si>
  <si>
    <t>https://www1.funcionpublica.gov.co/web/sigep2</t>
  </si>
  <si>
    <t>https://www.funcionpublica.gov.co/sie/servidores-publicos-en-el-estado</t>
  </si>
  <si>
    <t>In SECOP II, an external module is being develop to automate hiring stamps, dematerialize them and convert them into an Electronic Stamp system</t>
  </si>
  <si>
    <t>DEUDA PUBLICA</t>
  </si>
  <si>
    <t>https://www.minhacienda.gov.co/deuda-publica</t>
  </si>
  <si>
    <t>LDSW - SDP</t>
  </si>
  <si>
    <t>PORFIN Integrated Public Investment Platform - PIIP</t>
  </si>
  <si>
    <t>https://sts.dnp.gov.co/login.aspx?ReturnUrl=%2f%3fwa%3dwsignin1.0%26wtrealm%3dhttps%253a%252f%252fpiip.dnp.gov.co%252f%26wctx%3drm%253d0%2526id%253dpassive%2526ru%253d%25252f%26wct%3d2025-05-30T00%253a13%253a13Z&amp;wa=wsignin1.0&amp;wtrealm=https%3a%2f%2fpiip.dnp.gov.co%2f&amp;wctx=rm%3d0%26id%3dpassive%26ru%3d%252f&amp;wct=2025-05-30T00%3a13%3a13Z/ https://www.dnp.gov.co/Prensa_/Noticias/Paginas/dnp-presenta-la-nueva-plataforma-integrada-de-inversion-publica.aspx</t>
  </si>
  <si>
    <t xml:space="preserve">https://mapainversiones.dnp.gov.co/ </t>
  </si>
  <si>
    <t xml:space="preserve">https://leyes.senado.gov.co/proyectos%20/index.php/textos-radicados-senado/p-ley-2024-2025/3460-proyecto-de-ley-353-de-2024 </t>
  </si>
  <si>
    <t>Guía con lineamientos  generales para el uso de  tecnologías emergentes</t>
  </si>
  <si>
    <t>https://gobiernodigital.mintic.gov.co/portal/Biblioteca/#data=%7B%22filter%22:%22199058%22,%22page%22:1%7D</t>
  </si>
  <si>
    <t>https://territoriosia.mintic.gov.co/</t>
  </si>
  <si>
    <t xml:space="preserve">https://muisca.dian.gov.co/WebArquitectura/DefLoginMb.faces </t>
  </si>
  <si>
    <t>https://micrositios.dian.gov.co/sistema-de-facturacion-electronica/consolidado-cifras-sfe/</t>
  </si>
  <si>
    <t xml:space="preserve">https://www.dian.gov.co/Paginas/Servicio-informatico-SYGA-Importaciones.aspx </t>
  </si>
  <si>
    <t>https://miseguridadsocial.gov.co/</t>
  </si>
  <si>
    <t>https://wapp.registraduria.gov.co/identificacion/cedula-digital/</t>
  </si>
  <si>
    <t>https://www.datos.gov.co/stories/s/Reportes-Portal-Nacional-Datos-Abiertos/pvyw-9yqs</t>
  </si>
  <si>
    <t>https://www.dnp.gov.co/LaEntidad_/subdireccion-general-prospectiva-desarrollo-nacional/direccion-gobierno-ddhh-paz/Paginas/Clic-participativo.aspx</t>
  </si>
  <si>
    <t xml:space="preserve">https://app.powerbi.com/view?r=eyJrIjoiYTU1ODU0MzItMDQ5OS00NWUyLWJhZjgtOTFiMzhmZWEwY2NhIiwidCI6IjA0MjYwZTIwLTIzNGMtNGM5Zi1hOWRkLTc5Mjg2YjFiNzBhYyIsImMiOjR9&amp;pageName=ReportSectionfb21e9033cd1f48b7eff </t>
  </si>
  <si>
    <t xml:space="preserve">https://home.micolombiadigital.gov.co/territorial/ </t>
  </si>
  <si>
    <t>https://www1.funcionpublica.gov.co/web/mipg/resultados-medicion</t>
  </si>
  <si>
    <t>https://app.powerbi.com/view?r=eyJrIjoiOWYwM2U3N2MtMDY2MC00YTVjLWE1OGUtNjQ4ZjYyNDIxYTllIiwidCI6IjU1MDNhYWMyLTdhMTUtNDZhZi1iNTIwLTJhNjc1YWQxZGYxNiIsImMiOjR9</t>
  </si>
  <si>
    <t>MiLAB, Laboratorio GovTech de Colombia</t>
  </si>
  <si>
    <t>https://www.innpulsacolombia.com/milab/</t>
  </si>
  <si>
    <t xml:space="preserve">https://medellin.gov.co/medeinn?utm_medium=referral&amp;utm_source=idealist  </t>
  </si>
  <si>
    <t>https://gobiernodigital.mintic.gov.co/portal/Cursos-Talento-GovTech/</t>
  </si>
  <si>
    <t>Comité Nacional de Datos</t>
  </si>
  <si>
    <t>https://infraestructuradatos.gov.co/798/articles-195195_recurso_7.pdf</t>
  </si>
  <si>
    <t>https://infraestructuradatos.gov.co/798/w3-propertyvalue-378989.html</t>
  </si>
  <si>
    <t>https://www.dnp.gov.co/LaEntidad_/subdireccion-general-prospectiva-desarrollo-nacional/direccion-desarrollo-digital/Paginas/estrategia-nacional-digital-de-colombia.aspx</t>
  </si>
  <si>
    <t>https://colaboracion.dnp.gov.co/CDT/Desarrollo%20Digital/EVENTOS/END_Colombia_2023_2026.pdf</t>
  </si>
  <si>
    <t>https://www.suin-juriscol.gov.co/viewDocument.asp?id=30019521</t>
  </si>
  <si>
    <t>https://www.suin-juriscol.gov.co/viewDocument.asp?ruta=Decretos/30039650#:~:text=(julio%2023)-,por%20el%20cual%20se%20modifica%20la%20estructura%20del%20Ministerio%20de,la%20Informaci%C3%B3n%20y%20las%20Comunicaciones.&amp;text=Los%20datos%20publicados%20en%20SUIN,Oficial%20y%20la%20jurisprudencia%20pertinente.</t>
  </si>
  <si>
    <t xml:space="preserve">https://www.procuraduria.gov.co/Pages/ita.aspx </t>
  </si>
  <si>
    <t>Ley 1581 de 2012 por la cual se dictan disposiciones generales para la protección de datos personales</t>
  </si>
  <si>
    <t xml:space="preserve">https://www.suin-juriscol.gov.co/viewDocument.asp?ruta=Leyes/1684507 </t>
  </si>
  <si>
    <t>https://www.sic.gov.co/sanciones-proteccion-datos-personales-2020</t>
  </si>
  <si>
    <t>https://sedeelectronica.sic.gov.co/</t>
  </si>
  <si>
    <t>https://www.computadoresparaeducar.gov.co/publicaciones/5375/cenare-modelo-de-economia-circular-en-colombia/</t>
  </si>
  <si>
    <t>https://colaboracion.dnp.gov.co/CDT/Conpes/Econ%C3%B3micos/4144.pdf</t>
  </si>
  <si>
    <t>https://firmaautenticaciondigital.and.gov.co/</t>
  </si>
  <si>
    <t>Política de Gobierno Digital de Colombia</t>
  </si>
  <si>
    <t>https://gobiernodigital.mintic.gov.co/692/articles-399506_recurso_3.pdf</t>
  </si>
  <si>
    <t>El elemento transversal de la Política / Programa de Gobierno Digital "Centro de Innovación Pública Digital"</t>
  </si>
  <si>
    <t>https://gobiernodigital.mintic.gov.co/portal/Centro-de-Innovacion-Publica-Digital/Documentos-de-Interes/</t>
  </si>
  <si>
    <t>En Colombia, la innovación en el sector público es promovida por varias entidades gubernamentales:  El Departamento Nacional de Planeación (DNP): Equipo de Innovación Pública (EiP).  Ministerio de Ciencia, Tecnología e Innovación (MinCiencias): organismo encargado de formular, orientar y coordinar la política del Estado en materia de ciencia, tecnología e innovación.  Desde el Ministerio de Tecnologías de la Información y las Comunicaciones (MinTIC) a través del "" Centro de innovación Pública Digital</t>
  </si>
  <si>
    <t>https://www.dnp.gov.co/LaEntidad_/subdireccion-general-prospectiva-desarrollo-nacional/direccion-innovacion-desarrollo-empresarial/Paginas/historicos-IDIC.aspx</t>
  </si>
  <si>
    <t>Natalia del Pilar Albañil Riaño</t>
  </si>
  <si>
    <t>Information Communication and Technology Ministry - ICT Ministry of Colombia</t>
  </si>
  <si>
    <t>Deputy (Subdirector) Digital Government Director</t>
  </si>
  <si>
    <t xml:space="preserve"> COM </t>
  </si>
  <si>
    <t>Comoros</t>
  </si>
  <si>
    <t>Ministry of Finance, Budget, Economy and Planning</t>
  </si>
  <si>
    <t>http://www.beit-salam.km</t>
  </si>
  <si>
    <t>SIGIFE - Système Intégré de Gestion de l’Informations Financière de l’Etat</t>
  </si>
  <si>
    <t>http://siteresources.worldbank.org/INTDEBTDEPT/PreliminaryDocuments/22539668/ComorosPD.pdf</t>
  </si>
  <si>
    <t>http://www.beit-salam.km/article.php3?id_article=24</t>
  </si>
  <si>
    <t>http://comoros.eregulations.org/media/code%20des%20impots.pdf</t>
  </si>
  <si>
    <t>http://www.douanes.km</t>
  </si>
  <si>
    <t>http://www.douanes.km/v1/index.php/la-douane-et-vous/sydonia</t>
  </si>
  <si>
    <t>HRMIS &gt; GISE - Gestion Intégrée des Structures et des Effectifs / Human Resources Management Information System</t>
  </si>
  <si>
    <t xml:space="preserve">http://www-wds.worldbank.org/external/default/WDSContentServer/WDSP/AFR/2014/06/10/090224b0824e2cd5/1_0/Rendered/INDEX/Comoros000Econ0Report000Sequence005.txt </t>
  </si>
  <si>
    <t xml:space="preserve">GISE - Computerized wage payment system </t>
  </si>
  <si>
    <t xml:space="preserve">http://www.imf.org/external/pubs/ft/scr/2013/cr1327.pdf </t>
  </si>
  <si>
    <t>CREF Website</t>
  </si>
  <si>
    <t xml:space="preserve">http://www.cref.gouv.km </t>
  </si>
  <si>
    <t>MoF Public Debt Department (DDP)</t>
  </si>
  <si>
    <t>http://www.finances.gouv.km/v1/index.php/directions/direction-generale-de-la-comptabilite-publique/direction-nationale-de-la-dette</t>
  </si>
  <si>
    <t xml:space="preserve">  COM  </t>
  </si>
  <si>
    <t>AEG de l'Union des Comores</t>
  </si>
  <si>
    <t>Modèle d'Interopérabilité</t>
  </si>
  <si>
    <t>Ministry of Finance, Budget</t>
  </si>
  <si>
    <t>http://finances.gov.km/</t>
  </si>
  <si>
    <t>SIGIFE</t>
  </si>
  <si>
    <t>http://www.beit-salam.km/</t>
  </si>
  <si>
    <t>Forms and information</t>
  </si>
  <si>
    <t>https://douane.gov.km/fr</t>
  </si>
  <si>
    <t>ASYCUDA++ - Automated System for Customs Data</t>
  </si>
  <si>
    <t xml:space="preserve">Computerized Wage Payment System </t>
  </si>
  <si>
    <t>Caisse Nationale de Prévoyance Sociale (CNPS)</t>
  </si>
  <si>
    <t>http://www.lacipres.org/organismes-membres/article/la-caisse-nationale-de-solidarite</t>
  </si>
  <si>
    <t>Caisse de Retraite des Comores (CRC)</t>
  </si>
  <si>
    <t>https://www.caissederetraites.km/</t>
  </si>
  <si>
    <t>Comores Marchés Publics</t>
  </si>
  <si>
    <t>https://comores-mpe-rec.local-trust.com/entreprise</t>
  </si>
  <si>
    <t>Plateforme Nationale de l'Agriculture</t>
  </si>
  <si>
    <t>https://www.dimakom.km/</t>
  </si>
  <si>
    <t>Agence Nationale de Développement du Numérique</t>
  </si>
  <si>
    <t>https://anaden.org/</t>
  </si>
  <si>
    <t>https://www.hurimoney.km</t>
  </si>
  <si>
    <t>https://esirkal.gouv.km/</t>
  </si>
  <si>
    <t>Feedback exist in the portal</t>
  </si>
  <si>
    <t>https://anaden.org</t>
  </si>
  <si>
    <t>Présidence de l'Union des Comores</t>
  </si>
  <si>
    <t>https://lagazettedescomores.com/soci%C3%A9t%C3%A9/le-nouveau-code-de-l%E2%80%99information-est-enfin-promulgu%C3%A9-.html</t>
  </si>
  <si>
    <t>Loi sur la  protection des données personnelles</t>
  </si>
  <si>
    <t>Moussa Ahamada Ahamada</t>
  </si>
  <si>
    <t xml:space="preserve">Projet RCIP4 </t>
  </si>
  <si>
    <t xml:space="preserve">RAF </t>
  </si>
  <si>
    <t>COM</t>
  </si>
  <si>
    <t>Études sur l'Architecture d'Entreprise Gouvernementale du programme e-Gouvernement et cadre d'intéropérabilité en Union des Comores</t>
  </si>
  <si>
    <t>https://www.dropbox.com/scl/fi/1rwf8bdy1hqqkgl5fcpjh/AEG-Comores-L8_Rapport-final.pdf?rlkey=jrbdnku1dpnx1s8as3tu7g4tj&amp;st=rtw4oalm&amp;dl=0</t>
  </si>
  <si>
    <t>Plateforme d'intéropérabilité</t>
  </si>
  <si>
    <t>https://wso2.com/api-manager/</t>
  </si>
  <si>
    <t>Ministère des Finances et du Budget</t>
  </si>
  <si>
    <t>http://finances.gouv.km/</t>
  </si>
  <si>
    <t>https://finances.gouv.km/projet/projet-dappui-au-systeme-dinformation-de-la-gouvernance-financiere/</t>
  </si>
  <si>
    <t>https://dgi.gouv.km/fr/index.php</t>
  </si>
  <si>
    <t>https://www.douane.gov.km/fr/sydonia-world.php</t>
  </si>
  <si>
    <t>https://puc.gouv.km</t>
  </si>
  <si>
    <t>https://banque-comores.km/</t>
  </si>
  <si>
    <t>1, 2, 6, 8</t>
  </si>
  <si>
    <t>https://ancs.gouv.km/</t>
  </si>
  <si>
    <t>https://www.facebook.com/profile.php?id=100081806673371</t>
  </si>
  <si>
    <t>https://www.wearetech.africa/en/fils-uk/tech-stars/comoros-moves-closer-to-afdb-funding-for-digital-economy-project#:~:text=According%20to%20the%20National%20Digital,coverage%20across%20the%20Comorian%20archipelago.</t>
  </si>
  <si>
    <t>Loi portant sur la protection des données à caractère personnel en Union des Comores</t>
  </si>
  <si>
    <t>https://www.techhiveadvisory.africa/insights/review-of-the-comoros-data-protection-law#:~:text=On%20June%2029%2C%202021%2C%20the,the%20Comoros%20data%20protection%20law.</t>
  </si>
  <si>
    <t>Housni Issouffa</t>
  </si>
  <si>
    <t>Agence Nationale de Développement du Numérique - ANADEN</t>
  </si>
  <si>
    <t>CHef du Département Normes et services e-Gouv</t>
  </si>
  <si>
    <t xml:space="preserve"> COD </t>
  </si>
  <si>
    <t>Congo, Dem. Rep.</t>
  </si>
  <si>
    <t>http://minfinrdc.com/minfin</t>
  </si>
  <si>
    <t>http://documents.worldbank.org/curated/en/606501468018574735/pdf/PAD7890P1457470isclosed0101301400SD.pdf</t>
  </si>
  <si>
    <t>MS Navision</t>
  </si>
  <si>
    <t>http://minfinrdc.com/minfin/</t>
  </si>
  <si>
    <t>http://dgi.gouv.cd</t>
  </si>
  <si>
    <t>TMS - Tax Management System + Other Automation Solutions</t>
  </si>
  <si>
    <t>http://dgi.gouv.cd/index.php/presentation-de-la-dgi/historique</t>
  </si>
  <si>
    <t>http://www.douanesrdc.com</t>
  </si>
  <si>
    <t>http://www.douanes.gouv.cd/index.php/2013-12-05-18-10-38</t>
  </si>
  <si>
    <t>https://www.pefa.org/node/2726</t>
  </si>
  <si>
    <t>HRMIS &gt; PTS - Human Rresource Management Information System</t>
  </si>
  <si>
    <t>http://documents.worldbank.org/curated/en/2013/04/17611399/congo-democratic-republic-governance-capacity-enhancement-project</t>
  </si>
  <si>
    <t>Public Procurement Website</t>
  </si>
  <si>
    <t>http://www.budget.gouv.cd/marches-publics/avis-dappel-doffres/</t>
  </si>
  <si>
    <t xml:space="preserve">The Direction Generale de la Dette Publique </t>
  </si>
  <si>
    <t>http://www.imf.org/external/pubs/ft/scr/2010/cr10360.pdf</t>
  </si>
  <si>
    <t>https://drcongo.opendataforafrica.org/</t>
  </si>
  <si>
    <t>https://www.numerique.cd/pnn/pnn/Plan_National_du_Nume%CC%81rique_HORIZON_2025.pdf</t>
  </si>
  <si>
    <t>Horizon 2025 - Plan National du Numerique</t>
  </si>
  <si>
    <t xml:space="preserve">  COD  </t>
  </si>
  <si>
    <t>https://finances.gouv.cd/</t>
  </si>
  <si>
    <t>FMIS</t>
  </si>
  <si>
    <t>https://documents.worldbank.org/curated/en/606501468018574735/pdf/PAD7890P1457470isclosed0101301400SD.pdf</t>
  </si>
  <si>
    <t>https://dgi.gouv.cd/</t>
  </si>
  <si>
    <t>TMS</t>
  </si>
  <si>
    <t>https://douane.gouv.cd</t>
  </si>
  <si>
    <t>https://sydonia.douane.gouv.cd</t>
  </si>
  <si>
    <t>http://sydonia.douane.gouv.cd/</t>
  </si>
  <si>
    <t>HRMIS</t>
  </si>
  <si>
    <t>https://documents.worldbank.org/en/publication/documents-reports/documentdetail/911651468261576403/congo-democratic-republic-of-governance-capacity-enhancement-project</t>
  </si>
  <si>
    <t>CNSSAP</t>
  </si>
  <si>
    <t>https://cnssap.cd/</t>
  </si>
  <si>
    <t>CotizApp</t>
  </si>
  <si>
    <t>https://play.google.com/store/apps/details?id=com.sax.inc.cnssap</t>
  </si>
  <si>
    <t>https://budget.gouv.cd/appels-doffres/</t>
  </si>
  <si>
    <t xml:space="preserve">Direction Générale de la Dette Publique </t>
  </si>
  <si>
    <t>https://dgdp-rdc.org/la-dgdp/</t>
  </si>
  <si>
    <t>Stratégie Numérique de la RDC</t>
  </si>
  <si>
    <t>Ministère du Numérique</t>
  </si>
  <si>
    <t>https://finances.gouv.cd/services</t>
  </si>
  <si>
    <t>https://onem.cd/offres/</t>
  </si>
  <si>
    <t>https://finalertemanage.com/portail</t>
  </si>
  <si>
    <t>https://numerique.gouv.cd/organisation</t>
  </si>
  <si>
    <t>1, 2, 3, 4, 6, 9</t>
  </si>
  <si>
    <t>Commission Permanente eGov</t>
  </si>
  <si>
    <t>Code du Numérique</t>
  </si>
  <si>
    <t>Autorité Congolaise de Protection de Données</t>
  </si>
  <si>
    <t>Direction Culture Numérique du Ministère du Numérique</t>
  </si>
  <si>
    <t>https://numerique.gouv.cd/actualites/secretariat-general-au-numerique-:-le-cadre-organique-valide-par-le-vpm-ministre-en-charge-de-la-fonction-publique.-unlpnx</t>
  </si>
  <si>
    <t>Jean-Noel David Litanga Sangu</t>
  </si>
  <si>
    <t>Directeur de Cabinet</t>
  </si>
  <si>
    <t>COD</t>
  </si>
  <si>
    <t>PGAI</t>
  </si>
  <si>
    <t>https://documents.worldbank.org/en/publication/documents-reports/documentdetail/606501468018574735/congo-democratic-republic-of-public-financial-management-and-accountability-project#:~:text=Congo%2C%20Democratic%20Republic%20of%20%2D%20Public%20Financial%20Management%20and%20Accountability%20Project</t>
  </si>
  <si>
    <t>https://finances.gouv.cd/ministere/services-rattaches</t>
  </si>
  <si>
    <t>https://dgi.gouv.cd</t>
  </si>
  <si>
    <t>LOGIRAD 1.0</t>
  </si>
  <si>
    <t>https://logirad.dgrad.cd</t>
  </si>
  <si>
    <t>Portail de la Fonction publique</t>
  </si>
  <si>
    <t>https://fonctionpublique.gouv.cd/</t>
  </si>
  <si>
    <t>SYGECPAF SUIVI DE LA PAIE</t>
  </si>
  <si>
    <t>https://sygecpaf.com/</t>
  </si>
  <si>
    <t>Application Cotiz</t>
  </si>
  <si>
    <t>https://www.cnssap.cd/retraites/</t>
  </si>
  <si>
    <t>Direction Générale de la Dette Publique</t>
  </si>
  <si>
    <t>Plan National du Numérique de la RDC</t>
  </si>
  <si>
    <t>https://presidence.cd/uploads/files/Presentation%20PNN_03_final.pdf</t>
  </si>
  <si>
    <t>https://pt-numerique.gouv.cd</t>
  </si>
  <si>
    <t>https://www.logirad.dgrad.cd</t>
  </si>
  <si>
    <t>https://i-impots.dgirdc.cd</t>
  </si>
  <si>
    <t>https://edeclaration.cnss.cd/</t>
  </si>
  <si>
    <t>https://onem.cd/</t>
  </si>
  <si>
    <t>https://republique.cd</t>
  </si>
  <si>
    <t xml:space="preserve">Ministère des Postes- télécommunications et Numérique </t>
  </si>
  <si>
    <t>https://pt-numerique.gouv.cd/</t>
  </si>
  <si>
    <t>PT-Numerique</t>
  </si>
  <si>
    <t>https://presidence.cd/services/1/plan_national_du_numerique_horizon_2025</t>
  </si>
  <si>
    <t>https://droitnumerique.cd/wp-content/uploads/2024/08/Code-du-numerique-I-RD-Congo.pdf</t>
  </si>
  <si>
    <t>Ordonnance-Loi 23/010 du 13 mars 2023 portant Code du Numérique</t>
  </si>
  <si>
    <t>Autorité  de Protection de Données</t>
  </si>
  <si>
    <t>https://droitnumerique.cd/autorite-de-protection-des-donnees/</t>
  </si>
  <si>
    <t>Plan National du Numérique</t>
  </si>
  <si>
    <t>Promotion de l'Entreprenariat et des Startups</t>
  </si>
  <si>
    <t>https://www.leganet.cd/Legislation/Droit%20economique/Societes/OL.22.30.08.09.2022.html</t>
  </si>
  <si>
    <t>Steve Tshimpe</t>
  </si>
  <si>
    <t>Ministère des Postes, Télécommunications et Numérique</t>
  </si>
  <si>
    <t>Conseiller, point focal</t>
  </si>
  <si>
    <t xml:space="preserve"> COG </t>
  </si>
  <si>
    <t>Congo, Rep.</t>
  </si>
  <si>
    <t>Ministry of Economy, Finance, and Budget</t>
  </si>
  <si>
    <t>https://www.finances.gouv.cg/en/article-subcategory/minister</t>
  </si>
  <si>
    <t>SYSCOHADA - OHADA Accounting System</t>
  </si>
  <si>
    <t>http://www.afdb.org/fileadmin/uploads/afdb/Documents/Project-and-Operations/Republic%20of%20Congo%20-%20Country%20Governance%20Profile%20EN.pdf</t>
  </si>
  <si>
    <t>http://www.armp.cg/</t>
  </si>
  <si>
    <t>https://www.finances.gouv.cg/en/taxation-and-property</t>
  </si>
  <si>
    <t>https://douanes.gouv.cg/</t>
  </si>
  <si>
    <t>HR-Payroll - HRMIS and Payroll System</t>
  </si>
  <si>
    <t>https://www.pefa.org/node/1361</t>
  </si>
  <si>
    <t>SIBEC - Computer System Budge and Economy of the Congo</t>
  </si>
  <si>
    <t xml:space="preserve">http://fichiers.acteurspublics.com/redac/pdf/Septembre/rapport_final%20congo.pdf </t>
  </si>
  <si>
    <t>http://www.armp.cg/en-us/publications/tenders/publictender.aspx</t>
  </si>
  <si>
    <t>Caisse Congolaise D'Amortissement</t>
  </si>
  <si>
    <t>http://www.tffs.org/pdf/meet/2014/unctad0314.pdf</t>
  </si>
  <si>
    <t>https://douanes.gouv.cg/epayment/login/auth</t>
  </si>
  <si>
    <t>https://www.sgg.cg/JO/2019/congo-jo-2019-27.pdf</t>
  </si>
  <si>
    <t>National Strategy for the Development of Digital Economy</t>
  </si>
  <si>
    <t xml:space="preserve">  COG  </t>
  </si>
  <si>
    <t>https://www.afdb.org/fileadmin/uploads/afdb/Documents/Project-and-Operations/Republic%20of%20Congo%20-%20Country%20Governance%20Profile%20EN.pdf</t>
  </si>
  <si>
    <t>https://www.armp.cg/</t>
  </si>
  <si>
    <t>Ministry of Civil Service, Labour and Social Security</t>
  </si>
  <si>
    <t>https://fonction-publique.gouv.cg/en</t>
  </si>
  <si>
    <t>https://fonction-publique.gouv.cg/en/national-social-security-fund</t>
  </si>
  <si>
    <t>Ministry of Posts, Telecommunications and Digital Economy</t>
  </si>
  <si>
    <t>https://postetelecom.gouv.cg/</t>
  </si>
  <si>
    <t>COG</t>
  </si>
  <si>
    <t>GDMS</t>
  </si>
  <si>
    <t>https://www.global-dms.com/government-cloud-congo/</t>
  </si>
  <si>
    <t>Ministry of Transport</t>
  </si>
  <si>
    <t>Système Intégré de Gestion des Finances Publiques (SIGFiP)</t>
  </si>
  <si>
    <t>https://www.finances.gouv.cg/fr/atelier-sigfip_011018</t>
  </si>
  <si>
    <t>https://www.finances.gouv.cg/en/article-subcategory/treasury#:~:text=The%20Republic%20of%20Congo%20Strengthens,Language%20English</t>
  </si>
  <si>
    <t>E-Tax (SYSTAF) based on Oracle PSRM</t>
  </si>
  <si>
    <t>https://www.finances.gouv.cg/en/articles/tax-management-system-e-tax</t>
  </si>
  <si>
    <t>https://asycuda.org/en/usercountries-democraticrepubliccongo/</t>
  </si>
  <si>
    <t xml:space="preserve">SIGRHE (HRMIS) </t>
  </si>
  <si>
    <t>https://fonction-publique.gouv.cg/en/node/289</t>
  </si>
  <si>
    <t>SIPAE (Payroll system) based on Oracle EBS Payroll</t>
  </si>
  <si>
    <t>https://www.finances.gouv.cg/en/dematerialization-of-the-pay-slips_250820</t>
  </si>
  <si>
    <t>https://armp.cg/</t>
  </si>
  <si>
    <t>https://epaycongo.com/?ln=Eng</t>
  </si>
  <si>
    <t xml:space="preserve"> CRI </t>
  </si>
  <si>
    <t>Costa Rica</t>
  </si>
  <si>
    <t>http://www.hacienda.go.cr</t>
  </si>
  <si>
    <t>SFP + SIGAF - Sistema de Formulación / Sistema Integrado de Gestión para la Administración Financiera</t>
  </si>
  <si>
    <t>http://www.hacienda.go.cr/contenido/12668-sigaf-sistema-integrado-de-gestion-de-administracion-financiera</t>
  </si>
  <si>
    <t>MS SQL + SAP</t>
  </si>
  <si>
    <t>http://www.hacienda.go.cr/contenido/585-direccion-general-de-hacienda</t>
  </si>
  <si>
    <t>http://www.hacienda.go.cr/contenido/12493-tributacion-digital</t>
  </si>
  <si>
    <t xml:space="preserve">TICA - Tecnología de la Información para el Control Aduanero </t>
  </si>
  <si>
    <t>https://www.hacienda.go.cr/contenido/13227-informacion-de-interes-para-tramites-aduaneros</t>
  </si>
  <si>
    <t>INTEGRA - The database of personnel and payroll</t>
  </si>
  <si>
    <t>https://www.pefa.org/node/566</t>
  </si>
  <si>
    <t>Mer-Link / CompraRED &gt; KONEPS</t>
  </si>
  <si>
    <t>https://www.hacienda.go.cr/scripts/criiiext.dll?UTILREQ=COMPRARED</t>
  </si>
  <si>
    <t>Ministry of Treasury</t>
  </si>
  <si>
    <t>https://www.hacienda.go.cr/msib21/espanol/default.htm</t>
  </si>
  <si>
    <t>BPIP + SIGECI - Bank of Public Inv Projects (BPIP) + Intl Coop Projects Mgmg System (SIGECI)</t>
  </si>
  <si>
    <t>https://www.mideplan.go.cr/</t>
  </si>
  <si>
    <t>https://www.mopt.go.cr/wps/wcm/connect/9943f630-2d1b-466a-95d1-45817fba70ff/DAG-I-58-2018.pdf?MOD=AJPERES&amp;CACHEID=9943f630-2d1b-466a-95d1-45817fba70ff</t>
  </si>
  <si>
    <t>Digital Transformation Strategy of Costa Rica towards Bicentennial 4.0</t>
  </si>
  <si>
    <t>https://www.micit.go.cr/sites/default/files/estrategia-tdhcrb.pdf</t>
  </si>
  <si>
    <t>http://www.gobiernofacil.go.cr</t>
  </si>
  <si>
    <t>https://www.hacienda.go.cr/contenido/12499-direccion-general-de-tributacion</t>
  </si>
  <si>
    <t>https://www.opengovpartnership.org/members/costa-rica/</t>
  </si>
  <si>
    <t>https://gobiernoabierto.go.cr/datosabiertos/</t>
  </si>
  <si>
    <t>https://www.camtic.org/</t>
  </si>
  <si>
    <t>Ley de Protección de la Persona frente al tratamiento de sus datos personales, Nº 8968 (in Spanish)</t>
  </si>
  <si>
    <t xml:space="preserve">http://www.tse.go.cr/pdf/normativa/leydeprotecciondelapersona.pdf </t>
  </si>
  <si>
    <t>Agencia de Protección de Datos de los Habitantes
PRODHAB</t>
  </si>
  <si>
    <t>http://www.prodhab.go.cr/</t>
  </si>
  <si>
    <t>http://controlpas.go.cr/</t>
  </si>
  <si>
    <t>Digital Transformation of Public Administration</t>
  </si>
  <si>
    <t>https://cgrfiles.cgr.go.cr/publico/docs_cgr/2020/SIGYD_D/SIGYD_D_2020016855.pdf</t>
  </si>
  <si>
    <t xml:space="preserve">CECI - Intelligent Community Centers </t>
  </si>
  <si>
    <t>http://www.ceci.go.cr/zf_Web/Index/inicio</t>
  </si>
  <si>
    <t>Modernization of the State</t>
  </si>
  <si>
    <t>https://www.mideplan.go.cr/modernizacion-del-estado</t>
  </si>
  <si>
    <t xml:space="preserve">  CRI  </t>
  </si>
  <si>
    <t>https://projects.worldbank.org/en/projects-operations/project-detail/P172352</t>
  </si>
  <si>
    <t>Ministry of ICT</t>
  </si>
  <si>
    <t>Enterprise Architecture (EA)</t>
  </si>
  <si>
    <t>Interoperability Bus</t>
  </si>
  <si>
    <t>https://www.hacienda.go.cr</t>
  </si>
  <si>
    <t>https://www.hacienda.go.cr/Documentos/MasDetalles/HaciendaDigital/Licitaciones/CR-MOF-267124-NC-RFB_Sistema_Integrado_de_Administracion_Financiera_y_Talento_Humano/SDO_CR-MOF-267124-NC-RFB%20Anexos-001-050.pdf</t>
  </si>
  <si>
    <t>https://www.hacienda.go.cr/contenido/585-direccion-general-de-hacienda</t>
  </si>
  <si>
    <t>https://www.hacienda.go.cr/HaciendaDigital.html</t>
  </si>
  <si>
    <t>https://www.hacienda.go.cr/Documentos/MasDetalles/HaciendaDigital/Revista%20Hacienda%20Digital%201%20(marzo%202022)_.pdf</t>
  </si>
  <si>
    <t>Ministry of Labor and Social Security</t>
  </si>
  <si>
    <t>https://www.mtss.go.cr/seguridad-social/</t>
  </si>
  <si>
    <t>https://www.mtss.go.cr/seguridad-social/pensiones.html</t>
  </si>
  <si>
    <t>https://www.micitt.go.cr/publicaciones/</t>
  </si>
  <si>
    <t>Ministry of Science, Innovation, Technology and Telecommunications</t>
  </si>
  <si>
    <t>https://www.gob.go.cr/</t>
  </si>
  <si>
    <t>https://www.vuce.cr/acerca-de-vuce/</t>
  </si>
  <si>
    <t>https://www.mtss.go.cr/</t>
  </si>
  <si>
    <t>https://www.gobiernoabierto.go.cr/</t>
  </si>
  <si>
    <t>Ministerio de Ciencia, Innovación, Tecnología y Telecomunicaciones</t>
  </si>
  <si>
    <t>https://www.micitt.go.cr/</t>
  </si>
  <si>
    <t>https://www.sincyt.go.cr/</t>
  </si>
  <si>
    <t>Digital Governance Directorate (Dirección de Gobernanza Digital)</t>
  </si>
  <si>
    <t>https://www.hacienda.go.cr/</t>
  </si>
  <si>
    <t>https://www.micitt.go.cr/transparencia/</t>
  </si>
  <si>
    <t>https://www.micitt.go.cr/wp-content/uploads/2022/05/TransfDigitalCR-version-ingles-impreso-version-30-01-2020-FINAL.pdf</t>
  </si>
  <si>
    <t>Agencia de Protección de Datos de los HabitantesPRODHAB</t>
  </si>
  <si>
    <t>https://www.mifirmadigital.go.cr/</t>
  </si>
  <si>
    <t>https://www.micitt.go.cr/centros-comunitarios-inteligentes-ceci/</t>
  </si>
  <si>
    <t>Roberto Lemaitre Picado</t>
  </si>
  <si>
    <t>Director of Digital Governance</t>
  </si>
  <si>
    <t>CRI</t>
  </si>
  <si>
    <t>Normas técnicas para la gestión y el control de las tecnologías de la información</t>
  </si>
  <si>
    <t>https://micitt.go.cr/sites/default/files/GobernanzaDigital/MICITT-Marco-Normativo-Gobierno-y-Gestion-TI-v2-2022-firmado-y-sellado.pdf</t>
  </si>
  <si>
    <t>Marco de Interoperabilidad Nacional</t>
  </si>
  <si>
    <t>https://www.micitt.go.cr/sites/default/files/GobernanzaDigital/ETD%202023-2027%20V%20FINAL%2030-08-2023_v2.pdf</t>
  </si>
  <si>
    <t>https://www.justdigi.ee/sites/default/files/documents/2025-07/Costa%20Rica.pdf#:~:text=digital%20government%20and%20society%20development%2C%20work%20jointly,(including%20especially%20X%2DRoad'%20based%20data.%20exchange%20platform);</t>
  </si>
  <si>
    <t>Dirección General de Administración Financiera</t>
  </si>
  <si>
    <t>SIGAF (to be replaced by CR-TEZA based on FreeBalance)</t>
  </si>
  <si>
    <t>https://www.hacienda.go.cr/SIGAF.html</t>
  </si>
  <si>
    <t>https://juntas.mep.go.cr/wp-content/uploads/2021/08/MH-TN-PRO01-INS-001-Instructivo-para-el-Ingreso-a-Web-Banking.pdf</t>
  </si>
  <si>
    <t>https://www.hacienda.go.cr/docs/InformeDeTesoreria2022CGR.pdf</t>
  </si>
  <si>
    <t>Portal de Administración Tributaria Virtu@l</t>
  </si>
  <si>
    <t xml:space="preserve">https://atv.hacienda.go.cr/ATV/Login.aspx </t>
  </si>
  <si>
    <t>Sistema de Tecnología de Información para el Control Aduanero (TICA)</t>
  </si>
  <si>
    <t xml:space="preserve">https://ticaconsultas.hacienda.go.cr/Tica/Hcnconsvariase.aspx </t>
  </si>
  <si>
    <t>FreeBalance HRMIS - Human Resources Management Information System</t>
  </si>
  <si>
    <t xml:space="preserve">https://freebalance.com/es/historia-de-un-cliente/costa-rica/ </t>
  </si>
  <si>
    <t xml:space="preserve">FreeBalance HRMIS - Payroll </t>
  </si>
  <si>
    <t>Caja Costarricense de Seguro Social (CCSS)</t>
  </si>
  <si>
    <t>https://www.linkedin.com/company/ccssdecostarica/about/</t>
  </si>
  <si>
    <t>Régimen de Invalidez, Vejez y Muerte (IVM)</t>
  </si>
  <si>
    <t>https://pensiones.ccss.sa.cr/wappivm/(S(vnainbxrx2xd543ea34axlv4))/public/Preafiliacion/PreAfiliacion.aspx</t>
  </si>
  <si>
    <t xml:space="preserve">Sistema Integrado de Compras Públicas (SICOP) </t>
  </si>
  <si>
    <t>https://www.sicop.go.cr/</t>
  </si>
  <si>
    <t>Costa Rica ha implementado algunos enfoques innovadores en e-Procurement a través del SICOP, alineándose con tendencias globales en contratación pública digital</t>
  </si>
  <si>
    <t>https://www.observatoriocomprapublica.go.cr/indicadores/</t>
  </si>
  <si>
    <t>https://www.hacienda.go.cr/docs/Comentarios2026_230_Deuda.pdf</t>
  </si>
  <si>
    <t>DMFAS 6.2 - SIGADE</t>
  </si>
  <si>
    <t>Sistema Nacional de Inversión Pública (SNIP)</t>
  </si>
  <si>
    <t>https://www.presidencia.go.cr/noticias/ley-snip-marca-un-antes-y-un-despues-en-la-gestion-de-los-recursos-publicos-en-el-pais</t>
  </si>
  <si>
    <t>Plan de Acción de la Estrategia Nacional de Inteligencia Artificial (ENIA) 2024-2027</t>
  </si>
  <si>
    <t xml:space="preserve">https://www.micitt.go.cr/gobierno_digital/inteligencia_artificial </t>
  </si>
  <si>
    <t>https://revistasumma.com/costa-rica-micitt-e-ina-lanzan-disruptia-para-potenciar-pymes-y-pympas-con-inteligencia-artificial/</t>
  </si>
  <si>
    <t>https://puravidadigital.gob.go.cr/</t>
  </si>
  <si>
    <t>https://ovitribucr.hacienda.go.cr/home/</t>
  </si>
  <si>
    <t>https://www.bccr.fi.cr/en/payments-system/general-information#:~:text=The%20National%20System%20of%20Electronic,de%20marca%20%2D%20SINPE%E2%80%8B.)</t>
  </si>
  <si>
    <t xml:space="preserve">https://vuce20.procomer.go.cr/SIVUCEv2/Views/Login/loginOn.aspx </t>
  </si>
  <si>
    <t>https://aissfa.ccss.sa.cr/afiliacion/</t>
  </si>
  <si>
    <t xml:space="preserve">https://www.ane.cr/ </t>
  </si>
  <si>
    <t>https://www.racsa.go.cr/servicios/soluciones-digitales/verificacion-de-identidad-vid/</t>
  </si>
  <si>
    <t>https://www.gobiernoabierto.go.cr</t>
  </si>
  <si>
    <t>https://datosabiertos.inec.cr/#:~:text=Datos%20Abiertos%20INEC%20%7C%20INEC%2DEKAN</t>
  </si>
  <si>
    <t>https://participacionciudadana.poder-judicial.go.cr/index.php/conozcanos/participacion-ciudadana</t>
  </si>
  <si>
    <t>https://aresep.go.cr/</t>
  </si>
  <si>
    <t>https://aresep.go.cr/noticias/usuarios-evaluan-servicios-publicos/</t>
  </si>
  <si>
    <t>https://www.cne.go.cr/transparencia/indice_trasparencia/indice_participacion_ciudadana.aspx</t>
  </si>
  <si>
    <t>Ministerio de Ciencia, Innovación, Tecnología y Telecomunicaciones (MICITT)</t>
  </si>
  <si>
    <t xml:space="preserve">https://www.sincyt.go.cr/  https://www.grupoice.com/wps/portal/ICE/Inicio/!ut/p/z1/hY5BC4JAFIR_iwevvmexrnRbIhTRQxBkewmNbTVWV9ZN_35LdQmy5vbefDMMcCiB99XUysq2uq-Uu088OtN9zMI0wTyh6RZZcYhYSHerghI4_gO4s3FBDF2eP5Glhoy8gR8dGXCpdP2ay_p6HUvgRlyFESa4G_durB3GjY8-zvMcSK2lEsFFdz5-izR6tFB-kjB0Jd6ImnLmeQ8e1uiQ/dz/d5/L2dBISEvZ0FBIS9nQSEh/   https://www.racsa.go.cr/ </t>
  </si>
  <si>
    <t>https://www.micitt.go.cr/gobierno-digital</t>
  </si>
  <si>
    <t xml:space="preserve">Directorate of Digital Governance of MICITT </t>
  </si>
  <si>
    <t>https://www.micitt.go.cr/gobierno-digital/gobernanza-digital</t>
  </si>
  <si>
    <t xml:space="preserve">https://www.micitt.go.cr/sites/default/files/GobernanzaDigital/ETD%202023-2027%20V%20FINAL%2030-08-2023_v2.pdf </t>
  </si>
  <si>
    <t>https://www.archivonacional.go.cr/web/normativa/ley_10554.pdf</t>
  </si>
  <si>
    <t>Ley N.º 8968: Ley de Protección de la Persona frente al Tratamiento de sus Datos Personales</t>
  </si>
  <si>
    <t xml:space="preserve">http://www.pgrweb.go.cr/scij/Busqueda/Normativa/Normas/nrm_texto_completo.aspx?param1=NRTC&amp;nValor1=1&amp;nValor2=70975&amp;nValor3=85989 </t>
  </si>
  <si>
    <t>Agencia de Protección de Datos de los Habitantes (PRODHAB)</t>
  </si>
  <si>
    <t>https://www.prodhab.go.cr/</t>
  </si>
  <si>
    <t>https://www.mideplan.go.cr/estrategia-economica-territorial-para-una-economia-inclusiva-y-descarbonizada-2020-2050-en-costa/</t>
  </si>
  <si>
    <t>https://www.micitt.go.cr/sites/default/files/2025-02/National%20Artificial%20Intelligence%20Strategy%20of%20Costa%20Rica.pdf</t>
  </si>
  <si>
    <t>https://www.micitt.go.cr/servicios/firma-digital-certificada</t>
  </si>
  <si>
    <t>Estrategia de Transformación Digital 2023–2027</t>
  </si>
  <si>
    <t>https://www.ina.ac.cr/</t>
  </si>
  <si>
    <t xml:space="preserve">https://www.promotora.go.cr/retospublicosinnovadores/Home/home </t>
  </si>
  <si>
    <t>MICITT (Ministerio de Ciencia, Innovación, Tecnología y Telecomunicaciones)</t>
  </si>
  <si>
    <t>Estrategia de Transformación Digital 2023–2027 (MICITT), Fondo de Capital Semilla y Programa Greentech, Programas PROPYME e Impulso, Colaboraciones Público-Privadas y Ecosistema de Apoyo</t>
  </si>
  <si>
    <t xml:space="preserve">https://www.mideplan.go.cr/plan-estrategico-nacional-2050 </t>
  </si>
  <si>
    <t>Compl docs submitted on 25-Apr-25, 23-Jul-25, &amp; 24-Sep-25</t>
  </si>
  <si>
    <t>Diego Leiva Alfaro</t>
  </si>
  <si>
    <t>Director de Gobernanza Digital y Certificadores de Firma Digital</t>
  </si>
  <si>
    <t xml:space="preserve"> CIV </t>
  </si>
  <si>
    <t>Côte d'Ivoire</t>
  </si>
  <si>
    <t>Ministry of Economy &amp; Finance</t>
  </si>
  <si>
    <t>http://www.finances.gouv.ci</t>
  </si>
  <si>
    <t>ASTER/SIGFIP - Application des Services du Trésor en Réseau / Système Intégré de Gestion des Finances Publiques</t>
  </si>
  <si>
    <t>http://www.tresor.gov.ci/</t>
  </si>
  <si>
    <t>http://www.tresor.gov.ci/documentation/actualites/revue-de-presse/item/828-tracabilite-des-operations-financieres-de-l%E2%80%99etat-la-cr%C3%A9ation-d%E2%80%99un-compte-unique-du-tr%C3%A9sor-adopt%C3%A9-en-conseil-de-ministre.html</t>
  </si>
  <si>
    <t>https://e-impots.gouv.ci/</t>
  </si>
  <si>
    <t>e-Impouts - Forms and information</t>
  </si>
  <si>
    <t>http://www.douanes.ci</t>
  </si>
  <si>
    <t>http://www.douanes.ci/sydamworld/index.php</t>
  </si>
  <si>
    <t>SIGFAE - Systeme Integre de Gestion des Fonctionnaires et Agents de I’Etat / Integrated System for the Management o f the Civil Servants’ Records</t>
  </si>
  <si>
    <t>https://www.fonctionpublique.egouv.ci/sigfae/</t>
  </si>
  <si>
    <t>https://www.pefa.org/node/516</t>
  </si>
  <si>
    <t xml:space="preserve">SIGMAP </t>
  </si>
  <si>
    <t>http://www.anrmp.ci</t>
  </si>
  <si>
    <t>http://www.finances.gouv.ci/</t>
  </si>
  <si>
    <t>https://servicepublic.gouv.ci/</t>
  </si>
  <si>
    <t>http://servicepublic.gouv.ci/</t>
  </si>
  <si>
    <t>https://www.opengovpartnership.org/members/cote-divoire/</t>
  </si>
  <si>
    <t>https://cotedivoire.opendataforafrica.org/</t>
  </si>
  <si>
    <t>https://www.milie.ci/index.php?page=reclamation.Accueil</t>
  </si>
  <si>
    <t>https://www.artci.ci/images/stories/pdf/normalisation/forum_normalisation_innovation_2015/session3/s3_c9_ansut.pdf</t>
  </si>
  <si>
    <t>https://www.rti-rating.org/wp-content/uploads/Ivory-Coast.pdf</t>
  </si>
  <si>
    <t>Loi n° 2013-450 du 19 juin 2013 relative à la protection des données à caractère personnel (in French)</t>
  </si>
  <si>
    <t xml:space="preserve">http://www.artci.ci/images/stories/pdf/lois/loi_2013_450.pdf </t>
  </si>
  <si>
    <t>ARTCI ICT Regulatory Authority of Côte d'Ivoire</t>
  </si>
  <si>
    <t>https://www.artci.ci/</t>
  </si>
  <si>
    <t>http://lactuwebdedith.wordpress.com/2013/06/24/cote-divoire-la-loi-sur-les-transactions-electroniques-adoptee/</t>
  </si>
  <si>
    <t>Action Plan for Modernization of Public Administration</t>
  </si>
  <si>
    <t>http://www.modernisation.gouv.ci/planification/les-projets</t>
  </si>
  <si>
    <t>SNDI - Société Nationale de Développement Informatique</t>
  </si>
  <si>
    <t>https://www.sndi.ci/</t>
  </si>
  <si>
    <t>DTDAI</t>
  </si>
  <si>
    <t>http://www.modernisation.gouv.ci/ministere/dtdai</t>
  </si>
  <si>
    <t xml:space="preserve">  CIV  </t>
  </si>
  <si>
    <t>https://www.finances.gouv.ci</t>
  </si>
  <si>
    <t>Yes</t>
  </si>
  <si>
    <t>https://www.tresor.gouv.ci/tres/</t>
  </si>
  <si>
    <t>https://www.tresor.gouv.ci/tres/operationnalisation-du-compte-unique-du-tresor-les-encouragements-du-fmi-au-tresor-public/</t>
  </si>
  <si>
    <t>https://www.douanes.ci/</t>
  </si>
  <si>
    <t>https://www.douanes.ci/sydamworld/index.php</t>
  </si>
  <si>
    <t>https://www.fonctionpublique.gouv.ci</t>
  </si>
  <si>
    <t>Systeme Integre de Gestion des Fonctionnaires et Agents de I’Etat / Integrated System for the Management o f the Civil Servants’ Records</t>
  </si>
  <si>
    <t>CGRAE</t>
  </si>
  <si>
    <t>https://www.cgrae.ci/</t>
  </si>
  <si>
    <t>https://pay.tresor.gouv.ci/r/</t>
  </si>
  <si>
    <t>https://guce.gouv.ci/douanes</t>
  </si>
  <si>
    <t>https://www.agenceemploijeunes.ci</t>
  </si>
  <si>
    <t>https://www.gouv.ci/Main2.php</t>
  </si>
  <si>
    <t>https://data.gouv.ci/</t>
  </si>
  <si>
    <t>https://sndi.ci/</t>
  </si>
  <si>
    <t>https://telecom.gouv.ci/wp-content/uploads/2022/02/Strategie-Nationale-Developpement-du-Numerique-2021-2025.pdf</t>
  </si>
  <si>
    <t>https://www.fonctionpublique.gouv.ci/</t>
  </si>
  <si>
    <t>Ouattara Inza</t>
  </si>
  <si>
    <t>Fonction Public</t>
  </si>
  <si>
    <t>Director Of Information Systems</t>
  </si>
  <si>
    <t>CIV</t>
  </si>
  <si>
    <t xml:space="preserve">Cloud Microsoft Azure </t>
  </si>
  <si>
    <t>https://www.gouv.ci/</t>
  </si>
  <si>
    <t>Agence Nationale du Service Universel des Télécommunications-TIC (ANSUT)</t>
  </si>
  <si>
    <t>https://telecom.gouv.ci/new/uploads/publications/174558607847.pdf</t>
  </si>
  <si>
    <t>https://telecom.gouv.ci/new/uploads/publications/175829869673.xlsx</t>
  </si>
  <si>
    <t>Cadre commun d'architecture de référentiel de données</t>
  </si>
  <si>
    <t>https://www.autoritedeprotection.ci/docs/decret_2021_911_cadre_commun_architecture_donnees.pdf</t>
  </si>
  <si>
    <t xml:space="preserve">Ministère des Finances et du budget </t>
  </si>
  <si>
    <t>ASTER WEB</t>
  </si>
  <si>
    <t>https://asterweb.tresor.ci/</t>
  </si>
  <si>
    <t>https://tresor.gouv.ci/tres/</t>
  </si>
  <si>
    <t>https://bibliotheque.tresor.ci/bndgtcp/opac_css/</t>
  </si>
  <si>
    <t>https://www.dgi.gouv.ci/</t>
  </si>
  <si>
    <t>E-IMPOT</t>
  </si>
  <si>
    <t>https://www.e-impots.gouv.ci/</t>
  </si>
  <si>
    <t xml:space="preserve">SYDAM World </t>
  </si>
  <si>
    <t>http://www.douanes.ci/index.php</t>
  </si>
  <si>
    <t>https://sigfae.fonctionpublique.gouv.ci/</t>
  </si>
  <si>
    <t>SOLDE AN 2000</t>
  </si>
  <si>
    <t>https://blogs.worldbank.org/en/nasikiliza/in-cote-divoire-every-story-counts-new-computerized-personnel-and-wage-management-system-has#:~:text=In%20C%C3%B4te%20d'Ivoire%2C%20every,effectiveness%20in%20the%20civil%20service</t>
  </si>
  <si>
    <t>IPS CGRAE</t>
  </si>
  <si>
    <t>Système Intégré de Gestion des Opérations des Marchés Publics (SIGOMAP)</t>
  </si>
  <si>
    <t xml:space="preserve">https://admin.sigomap.gouv.ci/login </t>
  </si>
  <si>
    <t>SYGADE 6</t>
  </si>
  <si>
    <t>https://www.dgf.gouv.ci/images/app/contenu/181/public-debt-statistica-eng.pdf</t>
  </si>
  <si>
    <t>SINAPSE (Système Intégré d'Analyse, de Programmation et de Suivi-Evaluation)</t>
  </si>
  <si>
    <t>https://culture.gouv.ci/tag/sinapse/#:~:text=SINAPSE%20%E2%80%93%20Minist%C3%A8re%20de%20la%20Culture,standards%20internationaux%20des%20projets%20publics.</t>
  </si>
  <si>
    <t>Stratégie Nationale de l’Intelligence Artificielle – SNIA 2030 of Côte d’Ivoire</t>
  </si>
  <si>
    <t>https://telecom.gouv.ci/new/uploads/publications/174196670372.pdf</t>
  </si>
  <si>
    <t>https://telecom.gouv.ci/new/index.php/accueil</t>
  </si>
  <si>
    <t>https://www.milie.ci/</t>
  </si>
  <si>
    <t>https://www.milie.ci/index.php?page=reclamation.Statistic</t>
  </si>
  <si>
    <t>https://e-impots.gouv.ci</t>
  </si>
  <si>
    <t>https://apif.finances.gouv.ci/index.php?option=com_content&amp;view=article&amp;id=214&amp;catid=5&amp;Itemid=230#:~:text=Selon%20Yves%20Kouam%C3%A9%2C%20cette%20plateforme,pour%20l'ann%C3%A9e%202021%20%C2%BB.</t>
  </si>
  <si>
    <t>http://douanes.ci/index.php</t>
  </si>
  <si>
    <t>https://news.abidjan.net/photos/814603-cote-divoire-paiement-des-bourses-par-tresor-pay-tresor-money-le-tresor-public-rassure-les-etudiants</t>
  </si>
  <si>
    <t>https://guce.gouv.ci/</t>
  </si>
  <si>
    <t>https://e.cnps.ci/</t>
  </si>
  <si>
    <t>https://www.cleiss.fr/docs/regimes/regime_cotedivoire.html</t>
  </si>
  <si>
    <t>https://directiongeneraleemploi.ci</t>
  </si>
  <si>
    <t>https://directiongeneraleemploi.ci/documentations/statistiques</t>
  </si>
  <si>
    <t>https://www.ogp.gouv.ci/</t>
  </si>
  <si>
    <t>https://share.google/5avDcWwPXWEP9THRz</t>
  </si>
  <si>
    <t>Ministère de la Transition Numérique et de la Digitalisation</t>
  </si>
  <si>
    <t>https://telecom.gouv.ci/new/index.php</t>
  </si>
  <si>
    <t>https://www.sndi.ci/index.php/nos-references.html</t>
  </si>
  <si>
    <t>https://www.telecom.gouv.ci/new/uploads/publications/171137227746.pdf</t>
  </si>
  <si>
    <t>https://telecom.gouv.ci/new/uploads/publications/175821477415.pdf</t>
  </si>
  <si>
    <t>https://www.caidp.ci/om_caidp/static/src/img/LOI_2013-867%20%20AAI.pdf</t>
  </si>
  <si>
    <t>https://www.caidp.ci/citoyen</t>
  </si>
  <si>
    <t>Loi n°2013-450 du 19 juin 2013  relative à la Protection des Données à caractère personnel</t>
  </si>
  <si>
    <t xml:space="preserve">https://www.autoritedeprotection.ci/docs/loi_2013_450_journal.pdf </t>
  </si>
  <si>
    <t>https://www.artci.ci/images/stories/pdf/rapport_activite/rapport_activites_artci_2022.pdf</t>
  </si>
  <si>
    <t>https://www.autoritedeprotection.ci/ et www.artci.ci</t>
  </si>
  <si>
    <t>https://gggi.org/the-government-of-cote-divoire-gggi-and-koica-launch-8-25m-genie-initiative-to-train-over-45000-youth-in-digital-skills-and-green-entrepreneurship-through-35-centers-across-the-country/</t>
  </si>
  <si>
    <t>https://www.droit-afrique.com/upload/doc/cote-divoire/RCI-Loi-2013-546-transactions-electroniques.pdf?utm_source=chatgpt.com</t>
  </si>
  <si>
    <t>https://www.datacardshop.com/cases-en/ivoorkust-en.html#:~:text=Public%20Key%20Infrastructure%20(PKI).,Public%20Key%20Infrastructure%20(PKI).</t>
  </si>
  <si>
    <t>Stratégie Nationale de Développement du  Numérique de la Côte d'Ivoire</t>
  </si>
  <si>
    <t>https://telecom.gouv.ci/new/index.php/publications/sous-categorie/1</t>
  </si>
  <si>
    <t xml:space="preserve">Stratégie Nationale du Dévelopement du Numérique en Côte d'Ivoire 2021 - 2025 </t>
  </si>
  <si>
    <t>https://www.ictworks.org/wp-content/uploads/2024/01/cote_divoire_e-overnment_strengthening_support_project.pdf</t>
  </si>
  <si>
    <t>l'Agence Nationale du Service Universel des Télécommunications/TIC (ANSUT)</t>
  </si>
  <si>
    <t>https://ansut.ci/</t>
  </si>
  <si>
    <t>https://drive.google.com/file/d/1_EhF_cP62Ev517zFkHQaGJyW12Co8ZKQ/view?usp=drive_link</t>
  </si>
  <si>
    <t>Loi n°2013-901 du 23 novembre 2023 Portant promotion des stratups numériques</t>
  </si>
  <si>
    <t>https://telecom.gouv.ci/new/uploads/publications/172242499628.pdf</t>
  </si>
  <si>
    <t>https://projets.agenceemploijeunes.ci/startup</t>
  </si>
  <si>
    <t>https://lespepitestech.com/french-tech-hub/french-tech-abidjan</t>
  </si>
  <si>
    <t>Compl docs submitted on 26-Sep-25</t>
  </si>
  <si>
    <t>Rockya Fofana</t>
  </si>
  <si>
    <t>Directrice de Cabinet Adjoint</t>
  </si>
  <si>
    <t xml:space="preserve"> HRV </t>
  </si>
  <si>
    <t>Croatia</t>
  </si>
  <si>
    <t>State Cloud</t>
  </si>
  <si>
    <t>https://uprava.gov.hr/eu-projekti/uspostava-centra-dijeljenih-usluga-16184/16184</t>
  </si>
  <si>
    <t>Croatian Interoperability Framework</t>
  </si>
  <si>
    <t>http://www.propisi.hr/print.php?id=10461</t>
  </si>
  <si>
    <t>http://www.mfin.hr</t>
  </si>
  <si>
    <t>IFMIS - Integrated Financial Management Information System</t>
  </si>
  <si>
    <t>http://www.mfin.hr/adminmax/docs/strategija2007_eng.pdf</t>
  </si>
  <si>
    <t>http://www.mfin.hr/en/state-treasury</t>
  </si>
  <si>
    <t>http://www.mfin.hr/en/financial-management-information-systems-fmis-review-and-integration</t>
  </si>
  <si>
    <t>http://www.porezna-uprava.hr/Stranice/Naslovnica.aspx</t>
  </si>
  <si>
    <t>e-Porezna - Electronic Tax Services</t>
  </si>
  <si>
    <t>http://www.porezna-uprava.hr/bi/Stranice/ElektronickeUsluge.aspx</t>
  </si>
  <si>
    <t>http://www.carina.hr</t>
  </si>
  <si>
    <t>e-Customs / NCTS - New Computerized Transit System</t>
  </si>
  <si>
    <t>http://www.carina.hr/e_carina/G2B.aspx</t>
  </si>
  <si>
    <t>RegZap - Register of employment in the public sector</t>
  </si>
  <si>
    <t>http://www.fina.hr/Default.aspx?sec=1169</t>
  </si>
  <si>
    <t>COP - Centralized Payroll and Human Resources Management</t>
  </si>
  <si>
    <t>https://uprava.gov.hr/centralni-obracun-placa/12961</t>
  </si>
  <si>
    <t>http://www.javnanabava.hr</t>
  </si>
  <si>
    <t>http://www.mfin.hr/</t>
  </si>
  <si>
    <t>eCatalogue - eCatalogue of investment projects</t>
  </si>
  <si>
    <t>http://investcroatia.gov.hr/en/ecatalog/</t>
  </si>
  <si>
    <t>https://joinup.ec.europa.eu/collection/egovernment/news/hr-cautious-start-open-s</t>
  </si>
  <si>
    <t>Croatia's National AI Strategy</t>
  </si>
  <si>
    <t>https://ec.europa.eu/knowledge4policy/ai-watch/croatia-ai-strategy-report_en</t>
  </si>
  <si>
    <t>https://www.gov.hr</t>
  </si>
  <si>
    <t>https://e-porezna.porezna-uprava.hr/Prijava.aspx?ReturnUrl=%2f</t>
  </si>
  <si>
    <t>https://www.opengovpartnership.org/members/croatia/</t>
  </si>
  <si>
    <t>https://data.gov.hr/</t>
  </si>
  <si>
    <t>https://uprava.gov.hr/pristup-informacijama/16</t>
  </si>
  <si>
    <t>eCroatia Program</t>
  </si>
  <si>
    <t>https://rdd.gov.hr/o-sredisnjem-drzavnom-uredu/9</t>
  </si>
  <si>
    <t>Central State Office for the Development of the Digital Society + Information Commissioner</t>
  </si>
  <si>
    <t>https://rdd.gov.hr/</t>
  </si>
  <si>
    <t>https://www.pristupinfo.hr/o-povjereniku-za-informiranje/planovi-i-izvjesca/</t>
  </si>
  <si>
    <t>https://pravosudje.gov.hr/UserDocsImages/dokumenti/Strategije,%20planovi,%20izvje%C5%A1%C4%87a/Planovi/Strate%C5%A1ki%20plan%20Ministarstva%20pravosu%C4%91a%20za%20razdoblje%202019%20do%202021..pdf</t>
  </si>
  <si>
    <t>https://www.rti-rating.org/wp-content/uploads/Croatia.pdf</t>
  </si>
  <si>
    <t>Act on Personal Data Protection (in English)</t>
  </si>
  <si>
    <t xml:space="preserve">http://www.right2info.org/resources/publications/laws-1/croatia-personal-data-protection-act/at_download/file </t>
  </si>
  <si>
    <t>Agencija za zastitu osobnih podataka, Data Protection Agency</t>
  </si>
  <si>
    <t>http://www.azop.hr</t>
  </si>
  <si>
    <t>http://www.fina.hr/Default.aspx?sec=1714</t>
  </si>
  <si>
    <t>e-Croatia digital Strategy</t>
  </si>
  <si>
    <t>https://uprava.gov.hr/UserDocsImages/Istaknute%20teme/e-Hrvatska/e-Croatia%202020%20Strategy%20-final.pdf</t>
  </si>
  <si>
    <t>National Coalition for Digital Skills and Jobs</t>
  </si>
  <si>
    <t>https://digitalnakoalicija.hup.hr/</t>
  </si>
  <si>
    <t xml:space="preserve">  HRV  </t>
  </si>
  <si>
    <t>https://rdd.gov.hr/projekti-i-eu-projekti/eu-projekti/uspostava-centra-dijeljenih-usluga/1596</t>
  </si>
  <si>
    <t>Central State Office for the Development of Digital Society</t>
  </si>
  <si>
    <t>https://vlada.gov.hr/UserDocsImages/2016/Sjednice/2022/Travanj/113%20sjednica%20VRH/113%20-%2021.docx</t>
  </si>
  <si>
    <t>Shared Service Center platform architecture</t>
  </si>
  <si>
    <t>https://rdd.gov.hr/interoperabilnost-sustava-javne-uprave-drzavna-sabirnica-gsb/1873</t>
  </si>
  <si>
    <t>https://mfin.gov.hr/</t>
  </si>
  <si>
    <t>IFMIS - Integrated Financial Management Information System (SAP)</t>
  </si>
  <si>
    <t>https://mfin.gov.hr/istaknute-teme/drzavna-riznica/103</t>
  </si>
  <si>
    <t>SAP / Hybrid</t>
  </si>
  <si>
    <t>https://mfin.gov.hr/highlights-2848/state-treasury-2868/2868</t>
  </si>
  <si>
    <t>https://mfin.gov.hr/UserDocsImages/dokumenti/drzavna-riznica/prilozi-za-izradu-financijskih-planova/Budget%20Act%20-%20consolidated%20text.pdf</t>
  </si>
  <si>
    <t>https://www.porezna-uprava.hr/en/Pages/default.aspx</t>
  </si>
  <si>
    <t>https://e-porezna.porezna-uprava.hr/Prijava.aspx</t>
  </si>
  <si>
    <t>https://www.porezna-uprava.hr/bi/Stranice/InformacijskaSigurnost.aspx</t>
  </si>
  <si>
    <t>https://carina.gov.hr/</t>
  </si>
  <si>
    <t>ISCU</t>
  </si>
  <si>
    <t>Hrvatski zavod za mirovinsko osiguranje (HZMO) CPII</t>
  </si>
  <si>
    <t>https://www.mirovinsko.hr</t>
  </si>
  <si>
    <t>Pension insurance system</t>
  </si>
  <si>
    <t>Electronic Public Procurement System of the Republic of Croatia</t>
  </si>
  <si>
    <t>https://eojn.nn.hr/Oglasnik/</t>
  </si>
  <si>
    <t>http://www.javnanabava.hr/userdocsimages/userfiles/file/Statisti%C4%8Dka%20izvje%C5%A1%C4%87a/Godi%C5%A1nja/Statisticko_izvjesce_JN-2020(1).pdf</t>
  </si>
  <si>
    <t>Ministry of finance</t>
  </si>
  <si>
    <t>Finance Kit</t>
  </si>
  <si>
    <t>https://investcroatia.gov.hr/en/investment-projects/</t>
  </si>
  <si>
    <t>https://investcroatia.gov.hr/en/publications/</t>
  </si>
  <si>
    <t>Croatian Digital Strategy 2030</t>
  </si>
  <si>
    <t>https://rdd.gov.hr/vijesti/vlada-republike-hrvatske-donijela-odluku-o-izradi-strategije-digitalne-hrvatske-za-razdoblje-do-2030-godine/1844</t>
  </si>
  <si>
    <t>Central State Office for Development Digital Society and other lined Ministries</t>
  </si>
  <si>
    <t>https://gov.hr/</t>
  </si>
  <si>
    <t>https://e-carina.carina.hr/emcs/</t>
  </si>
  <si>
    <t>https://www.mirovinsko.hr/hr/e-usluge/16</t>
  </si>
  <si>
    <t>https://burzarada.hzz.hr</t>
  </si>
  <si>
    <t>https://data.gov.hr</t>
  </si>
  <si>
    <t>https://esavjetovanja.gov.hr/ECon/Dashboard</t>
  </si>
  <si>
    <t>https://www.openpetition.eu/hr/region/petition/Hrvatska</t>
  </si>
  <si>
    <t xml:space="preserve">Central state office for development of digital society </t>
  </si>
  <si>
    <t>State Information Infrastructure Council</t>
  </si>
  <si>
    <t>https://vlada.gov.hr/UserDocsImages//2016/Sjednice/2021/Rujan/74%20sjednica%20VRH//74%20-%2015%20Izvje%C5%A1%C4%87e.docx</t>
  </si>
  <si>
    <t>Central State Office for the Development of the Digital Society</t>
  </si>
  <si>
    <t>https://rdd.gov.hr/vijesti/digitalna-hrvatska-2030-zapoceo-razvoj-strategije-digitalne-hrvatske/1929</t>
  </si>
  <si>
    <t>https://pristupinfo.hr/pravni-okvir/?lang=en</t>
  </si>
  <si>
    <t>https://pristupinfo.hr/dokumenti-i-publikacije/izvjesca-o-provedbi-zppi/?lang=en</t>
  </si>
  <si>
    <t>https://www.zakon.hr/z/1023/Zakon-o-provedbi-Op%C4%87e-uredbe-o-za%C5%A1titi-podataka</t>
  </si>
  <si>
    <t>https://azop.hr/godisnja-izvjesca-o-radu/</t>
  </si>
  <si>
    <t>Agencija za zaštitu osobnih podataka</t>
  </si>
  <si>
    <t>https://azop.hr/</t>
  </si>
  <si>
    <t>https://web.epotpis.rdd.hr</t>
  </si>
  <si>
    <t>https://www.id.hr</t>
  </si>
  <si>
    <t>Croatian Digital Strategy 2030 - under the National Plan for Recovery and Resiliance</t>
  </si>
  <si>
    <t>https://planoporavka.gov.hr/UserDocsImages/dokumenti/Plan%20oporavka%20i%20otpornosti%2C%20srpanj%202021..pdf?vel=13435491</t>
  </si>
  <si>
    <t xml:space="preserve">Ministry of Economy and Sustainable Development, Ministry of  Science and Education </t>
  </si>
  <si>
    <t>https://mzo.gov.hr/</t>
  </si>
  <si>
    <t>Ministry of Economy and Sustainable Development</t>
  </si>
  <si>
    <t>https://narodne-novine.nn.hr/clanci/sluzbeni/2013_11_136_2926.html</t>
  </si>
  <si>
    <t>Bernard Gršić</t>
  </si>
  <si>
    <t>Chief Information Officer</t>
  </si>
  <si>
    <t>HRV</t>
  </si>
  <si>
    <t>https://www.purestorage.com/content/dam/pdf/en/case-studies/cs-apis-it.pdf</t>
  </si>
  <si>
    <t>Ministry of Justice, Public Administration and Digital Tranformation</t>
  </si>
  <si>
    <t>https://mpudt.gov.hr/strategija-digitalne-hrvatske-za-razdoblje-do-2032/29168</t>
  </si>
  <si>
    <t>https://vlada.gov.hr/UserDocsImages//2016/Sjednice/2024/Rujan/22_sjednica_VRH//22%20-%2020_Izvjesce.docx</t>
  </si>
  <si>
    <t>https://mpudt.gov.hr/c2-3-r3-i1-upgrading-the-shared-services-centre/30122</t>
  </si>
  <si>
    <t>https://mpudt.gov.hr/digitalna-transformacija/uspostava-sredisnjeg-sustava-interoperabilnosti/29156</t>
  </si>
  <si>
    <t>https://mpudt.gov.hr/interoperabilnost-sustava-javne-uprave-drzavna-sabirnica-gsb/29044</t>
  </si>
  <si>
    <t>https://mfin.gov.hr/vijesti/1686</t>
  </si>
  <si>
    <t>https://www.fina.hr/javna-tijela/registar-zaposlenih-u-drzavnoj-sluzbi-i-javnim-sluzbama</t>
  </si>
  <si>
    <t>https://www.fina.hr/javna-tijela/centralizirani-obracun-placa-u-drzavnoj-sluzbi-i-javnim-sluzbama</t>
  </si>
  <si>
    <t>https://www.javnanabava.hr/statistika-javne-nabave/statisticka-godisnja-izvjesca</t>
  </si>
  <si>
    <t>LDSW - Finance Kit</t>
  </si>
  <si>
    <t>https://mpudt.gov.hr/strategija-digitalne-hrvatske-za-razdoblje-do-2032/29168?lang=hr</t>
  </si>
  <si>
    <t>https://mpudt.gov.hr/en</t>
  </si>
  <si>
    <t>https://gov.hr/en/using-and-activating-the-electronic-identity-card-eoi/368#:~:text=The%20electronic%20identity%20card%20provides,%2C%20Iceland%2C%20and%20Lichtenstein).</t>
  </si>
  <si>
    <t>https://udruge.gov.hr/partnerstvo-za-otvorenu-vlast-271/271</t>
  </si>
  <si>
    <t>https://udruge.gov.hr/pristup-informacijama/strategije-planovi-i-izvjesca/2780</t>
  </si>
  <si>
    <t>https://data.gov.hr/aplikacije?dataUsage=APPLICATION</t>
  </si>
  <si>
    <t>https://gov.hr/en/complaints-of-unethical-conduct-of-civil-servants-and-commendations-for-their-work/1240#:~:text=a%20police%20officer-,Complaints%20of%20unethical%20conduct%20of%20civil%20servants%20and%20commendations%20for,towards%20citizens%20and%20legal%20persons.</t>
  </si>
  <si>
    <t>https://mpudt.gov.hr/UserDocsImages//dokumenti/Projekti/TSI//OECD-Croatia%20Analysis%20Citizen%20Satisfaction%2030042025.pdf</t>
  </si>
  <si>
    <t>Ministry of Justice, Public Administration and Digital Transformation</t>
  </si>
  <si>
    <t>1, 2, 4, 6, 8</t>
  </si>
  <si>
    <t>https://www.srce.unizg.hr/; https://www.apis-it.hr/; https://www.carnet.hr/</t>
  </si>
  <si>
    <t>https://mpudt.gov.hr/news-25399/final-proposal-of-government-information-infrastructure-act-presented-in-parliament/30031</t>
  </si>
  <si>
    <t>https://mpudt.gov.hr/vijesti/sjednica-vlade-usvojeno-izvjesce-o-radu-i-razvoju-drzavne-informacijske-infrastrukture-za-2023-godinu/29334?lang=hr</t>
  </si>
  <si>
    <t>https://mpudt.gov.hr/print.aspx?id=30146&amp;url=print</t>
  </si>
  <si>
    <t>https://mpudt.gov.hr/UserDocsImages//RDD/SDURDD-dokumenti//Strategija_Digitalne_Hrvatske_final_v4.pdf</t>
  </si>
  <si>
    <t>https://pristupinfo.hr/dokumenti-i-publikacije-izvjesca-o-provedbi-zppi/izvjesca-o-provedbi-zppi/</t>
  </si>
  <si>
    <t>https://digit.mzom.hr/wp-content/uploads/2025/05/1.-Guidelines-for-Applicants-Challenge.pdf</t>
  </si>
  <si>
    <t>Digital Croatia Strategy 2032</t>
  </si>
  <si>
    <t>https://mpudt.gov.hr/UserDocsImages/RDD/SDURDD-dokumenti/Strategija_Digitalne_Hrvatske_final_v1_EN.pdf?lang=de</t>
  </si>
  <si>
    <t>National Development Strategy of the Republic of Croatia until 2030</t>
  </si>
  <si>
    <t>https://hrvatska2030.hr/wp-content/uploads/2021/02/Nacionalna-razvojna-strategija-RH-do-2030.-godine.pdf</t>
  </si>
  <si>
    <t>Zaklina Olujic</t>
  </si>
  <si>
    <t>Head of Unit</t>
  </si>
  <si>
    <t xml:space="preserve"> CUB </t>
  </si>
  <si>
    <t>Cuba</t>
  </si>
  <si>
    <t>http://www.mfp.gob.cu/inicio/portada.php</t>
  </si>
  <si>
    <t>http://www.cepal.org/publicaciones/xml/0/13430/SYC_29.pdf</t>
  </si>
  <si>
    <t>http://www.mfp.cu/html_inicio/i_mfp.php</t>
  </si>
  <si>
    <t>http://www.mfp.gob.cu/nosotros/onat.php</t>
  </si>
  <si>
    <t>ITS - Tax Management System &gt; Integrated Tax System</t>
  </si>
  <si>
    <t>http://www.ecured.cu/index.php/ONAT</t>
  </si>
  <si>
    <t>http://www.aduana.co.cu</t>
  </si>
  <si>
    <t>Customs Portal / SADEM - CADI &gt; Customs Portal / Automated System for Release of Goods (SADEM)</t>
  </si>
  <si>
    <t>http://www.ecured.cu/index.php/Centro_de_Automatizaci%C3%B3n_para_la_Direcci%C3%B3n_y_la_Informaci%C3%B3n</t>
  </si>
  <si>
    <t>http://www.mfp.gob.cu/inicio/publicaciones.php</t>
  </si>
  <si>
    <t>http://scielo.sld.cu/scielo.php?script=sci_arttext&amp;pid=S2218-36202015000300018</t>
  </si>
  <si>
    <t xml:space="preserve">Science, Technology and Innovation National Program </t>
  </si>
  <si>
    <t>https://www.mindus.gob.cu/sites/default/files/Documentos/04-PNCTI-Automatica-Robotica-e-Inteligencia-Artificial.pdf</t>
  </si>
  <si>
    <t>http://www.cuba.cu/</t>
  </si>
  <si>
    <t>https://www.presidencia.gob.cu/es/pensar-como-pais/marti-conmigo-con-nosotros/</t>
  </si>
  <si>
    <t>https://www.mincom.gob.cu/sites/default/files/marcoregulatorio/dl_370-18_informatizacion_sociedad.pdf</t>
  </si>
  <si>
    <t>Right to Data Protection in Cuba</t>
  </si>
  <si>
    <t>http://www.scielo.org.co/pdf/jusju/v12n2/1692-8571-jusju-12-02-00087.pdf</t>
  </si>
  <si>
    <t>Policy for the Improvement of the Computerization of Society in Cuba</t>
  </si>
  <si>
    <t>https://www.mincom.gob.cu/en/marco-legal</t>
  </si>
  <si>
    <t>ESCEG - Higher School of State and Government Staff</t>
  </si>
  <si>
    <t>https://www.mes.gob.cu/es/ingreso/instituciones/escuela-superior-de-cuadros-del-estado-y-el-gobierno</t>
  </si>
  <si>
    <t>Development and Innovation Units, Ministry of Science, Technology and Environment</t>
  </si>
  <si>
    <t>http://www.citma.gob.cu/unidades-desarollo-e-innovacion/</t>
  </si>
  <si>
    <t xml:space="preserve">  CUB  </t>
  </si>
  <si>
    <t>https://www.mfp.gob.cu/inicio/portada.php</t>
  </si>
  <si>
    <t>https://asip.org.ar/el-sistema-de-administracion-financiera-cubano-situacion-actual-y-perspectivas/</t>
  </si>
  <si>
    <t>https://www.mfp.cu/html_inicio/i_mfp.php</t>
  </si>
  <si>
    <t>https://www.onat.gob.cu/</t>
  </si>
  <si>
    <t>Portal Tributario</t>
  </si>
  <si>
    <t>https://www.onat.gob.cu/home/modelos-formularios</t>
  </si>
  <si>
    <t>https://www.aduana.gob.cu/</t>
  </si>
  <si>
    <t>Ventanilla Unica de Comercio Exterior (VUCE)</t>
  </si>
  <si>
    <t>https://www.mincex.gob.cu/es/Noticia/Ventanilla_Unica_de_Comercio_Exterior_de_Cuba_inicia_tramites/</t>
  </si>
  <si>
    <t>Sistema Informático para la Gestión de los Recursos Humanos</t>
  </si>
  <si>
    <t>https://www.camaguey.gob.cu/es/i-entidades/i-trabajo/11651-sistema-informatico-para-la-gestion-de-los-recursos-humanos-en-cuba</t>
  </si>
  <si>
    <t>Instituto Nacional de Seguridad Social</t>
  </si>
  <si>
    <t>https://www.mtss.gob.cu/entidades/instituto-nacional-de-seguridad-social</t>
  </si>
  <si>
    <t>https://www.gacetaoficial.gob.cu/es/credito-publico</t>
  </si>
  <si>
    <t>http://scielo.sld.cu/scielo.php?script=sci_arttext&amp;pid=S2227-18992014000500007</t>
  </si>
  <si>
    <t>https://www.icimaf.cu/</t>
  </si>
  <si>
    <t>https://www.onat.gob.cu/home/tramites-servicios/tramites</t>
  </si>
  <si>
    <t>https://www.etecsa.cu/es/telefonia_movil/transfermovil</t>
  </si>
  <si>
    <t>https://www.mtss.gob.cu/proteccion_social</t>
  </si>
  <si>
    <t>https://www.presidencia.gob.cu/es/gobierno/servicios/poblacion/</t>
  </si>
  <si>
    <t>Ministry of Communication</t>
  </si>
  <si>
    <t>https://www.mincom.gob.cu/es/gobierno-electronico</t>
  </si>
  <si>
    <t>http://www.acn.cu/cuba/94381-cuenta-cuba-con-ley-de-proteccion-de-datos-personales</t>
  </si>
  <si>
    <t>https://d-cuba.com/e-firma</t>
  </si>
  <si>
    <t>https://siteal.iiep.unesco.org/sites/default/files/sit_accion_files/11171.pdf</t>
  </si>
  <si>
    <t>Ministerio de Economía y Planificación</t>
  </si>
  <si>
    <t>https://www.mep.gob.cu/es/documento/ciencia-tecnologia-e-innovacion</t>
  </si>
  <si>
    <t>CUB</t>
  </si>
  <si>
    <t>Government Cloud - Integro Cloud</t>
  </si>
  <si>
    <t xml:space="preserve">https://www.mincom.gob.cu/es/marco-legal </t>
  </si>
  <si>
    <t>Empresa de Telecomunicaciones de Cuba S.A. (ETECSA) </t>
  </si>
  <si>
    <t>National Digital Architecture</t>
  </si>
  <si>
    <t>https://www.mincom.gob.cu/sites/default/files/documentos_politica_regulatoria/politica_de_transformacion_digital_de_cuba_agenda_digital_y_estrategia_de_inteligencia_artificial.pdf</t>
  </si>
  <si>
    <t>Cuban Interoperability Framework</t>
  </si>
  <si>
    <t>https://www.mfp.gob.cu/</t>
  </si>
  <si>
    <t>Sistema Unica de Aduanas (SUA)</t>
  </si>
  <si>
    <t>https://www.aduana.gob.cu/noticias/ventanilla-unica-de-aduana-0</t>
  </si>
  <si>
    <t>Sistema Informático para la Gestión de los Recursos Humanos (SIGERH)</t>
  </si>
  <si>
    <t>https://www.mtss.gob.cu/noticias/que-es-el-sigerh-sistema-cubano-informatizado-para-la-jubilacion-en-linea</t>
  </si>
  <si>
    <t> Ministry of Social Security (MTSS)</t>
  </si>
  <si>
    <t>https://www.mtss.gob.cu/</t>
  </si>
  <si>
    <t>https://www.mfp.gob.cu/revista/index.php/RCFP/article/download/03_V5N42021_CAPSyNPM/03_V5N42021_CAPSyNPM/215</t>
  </si>
  <si>
    <t>https://csirt.biocubafarma.cu/storage/marco_regulatorio/GOC-2019-O45.pdf</t>
  </si>
  <si>
    <t>Strategy for the Development of Artificial Intelligence in Cuba</t>
  </si>
  <si>
    <t>https://www.mincom.gob.cu/</t>
  </si>
  <si>
    <t xml:space="preserve">https://www.mincom.gob.cu/es/gobierno-electronico </t>
  </si>
  <si>
    <t>http://www.cubadebate.cu/noticias/2022/03/29/cuba-de-la-informatizacion-de-la-sociedad-a-la-transformacion-digital/</t>
  </si>
  <si>
    <t>https://www.mfp.gob.cu/nosotros/onat.php</t>
  </si>
  <si>
    <t>https://razonesdecuba.cu/fortalecimiento-de-la-bancarizacion-y-pago-electronico-en-cuba/</t>
  </si>
  <si>
    <t>http://ofertas.cu/</t>
  </si>
  <si>
    <t>https://www.parlamentocubano.gob.cu/index.php/atencion-la-poblacion</t>
  </si>
  <si>
    <t>https://www.mincom.gob.cu/es/marco-legal</t>
  </si>
  <si>
    <t>https://www.mincom.gob.cu</t>
  </si>
  <si>
    <t>https://www.presidencia.gob.cu/es/noticias/ley-de-transparencia-y-acceso-a-la-informacion-primera-en-la-historia-de-cuba/</t>
  </si>
  <si>
    <t>http://www.inder.gob.cu/wp-content/uploads/2024/09/ley-de-Proteccion-de-Datos-Personales-2.pdf</t>
  </si>
  <si>
    <t>https://www.citma.gob.cu/macroprogama-ma/</t>
  </si>
  <si>
    <t>National Economic and Social Development Plan until 2030</t>
  </si>
  <si>
    <t>https://www.presidencia.gob.cu/es/gobierno/plan-nacional-de-desarrollo-economico-y-social-hasta-el-2030/</t>
  </si>
  <si>
    <t>National Innovation Council</t>
  </si>
  <si>
    <t>https://www.presidencia.gob.cu/es/presidencia/consejo-nacional-de-innovacion/</t>
  </si>
  <si>
    <t>Digital Transformation. Policy and the 2030 Agenda</t>
  </si>
  <si>
    <t xml:space="preserve"> CYP </t>
  </si>
  <si>
    <t>Cyprus</t>
  </si>
  <si>
    <t>Cyprus Cloud</t>
  </si>
  <si>
    <t>https://joinup.ec.europa.eu/sites/default/files/inline-files/Digital_Government_Factsheets_Cyprus_2019_0.pdf</t>
  </si>
  <si>
    <t>http://dits.dmrid.gov.cy/dmrid/dits/dits.nsf/all/B83AA8E4EB4EFD19C225855800288B10/$file/Cyprus%20eGovernment%20Interoperability%20Framework_new%20EIF_v2.0-To%20Publish.pdf</t>
  </si>
  <si>
    <t>http://www.mof.gov.cy</t>
  </si>
  <si>
    <t xml:space="preserve">FIMAS - Financial Information and Management Accounting System </t>
  </si>
  <si>
    <t>http://www.treasury.gov.cy/treasury/treasury.nsf/financial_en/financial_en?OpenDocument</t>
  </si>
  <si>
    <t>http://www.treasury.gov.cy</t>
  </si>
  <si>
    <t>http://www.mof.gov.cy/mof/ird/ird.nsf/dmlindex_gr/dmlindex_gr?OpenDocument</t>
  </si>
  <si>
    <t>TAXISNET - Tax Management System</t>
  </si>
  <si>
    <t>https://taxisnet.mof.gov.cy/displayWelcome.do</t>
  </si>
  <si>
    <t>http://www.mof.gov.cy/ce</t>
  </si>
  <si>
    <t>e-Customs &gt; THESEAS  - Customs and Excise Electronic Systems</t>
  </si>
  <si>
    <t>http://www.mof.gov.cy/mof/customs/customs.nsf/ced12_gr/ced12_gr?OpenDocument</t>
  </si>
  <si>
    <t>HRMIS - Human Resource Management Information system</t>
  </si>
  <si>
    <t>http://www.mof.gov.cy/mof/papd/papd.nsf/page41_gr/page41_gr?OpenDocument</t>
  </si>
  <si>
    <t>e-PS</t>
  </si>
  <si>
    <t xml:space="preserve">https://www.eprocurement.gov.cy/ceproc/home.do </t>
  </si>
  <si>
    <t>Ministry of Finance of Republic of Cyprus</t>
  </si>
  <si>
    <t>http://www.mof.gov.cy/mof/mof.nsf/index_en/index_en?OpenDocument</t>
  </si>
  <si>
    <t>National AI Strategy (approved) &amp; National Blockchain Strategy (in progress)</t>
  </si>
  <si>
    <t>https://ec.europa.eu/knowledge4policy/sites/know4pol/files/cyprus_ai_strategy.pdf</t>
  </si>
  <si>
    <t>http://www.cyprus.gov.cy</t>
  </si>
  <si>
    <t>https://www.jccsmart.com</t>
  </si>
  <si>
    <t>https://www.data.gov.cy/</t>
  </si>
  <si>
    <t>https://www.mof.gov.cy/mof/papd/papd.nsf/page50_gr/page50_gr?OpenDocument</t>
  </si>
  <si>
    <t>http://www.cyprus.gov.cy/portal/portal.nsf/gwp.getCategory?OpenForm&amp;access=0&amp;SectionId=citizen&amp;SelectionId=Complaints&amp;SelectionId=none&amp;print=0&amp;lang=en</t>
  </si>
  <si>
    <t>Chief Statistics Officer</t>
  </si>
  <si>
    <t>http://www.cystat.gov.cy/mof/cystat/statistics.nsf/history_en/history_en?OpenDocument</t>
  </si>
  <si>
    <t>http://www.dmrid.gov.cy/dmrid/research.nsf/planning_el/planning_el?OpenDocument</t>
  </si>
  <si>
    <t>https://dec.dmrid.gov.cy/dmrid/DEC/ws_dec.nsf/13759F2509EB4039C2258570003F8543/$file/01%CE%A8%CE%B7%CF%86%CE%B9%CE%B1%CE%BA%CE%AE%20%CE%A3%CF%84%CF%81%CE%B1%CF%84%CE%B7%CE%B3%CE%B9%CE%BA%CE%AE%20%CF%84%CE%B7%CF%82%20%CE%9A%CF%8D%CF%80%CF%81%CE%BF%CF%85.pdf</t>
  </si>
  <si>
    <t>https://www.rti-rating.org/wp-content/uploads/2019/09/Cyprus.RTI_.2017.Greek_.pdf</t>
  </si>
  <si>
    <t>The Processing of Personal Data (Protection of the Individual) Law</t>
  </si>
  <si>
    <t>http://www.dataprotection.gov.cy/dataprotection/dataprotection.nsf/page3d_gr/page3d_gr?opendocument</t>
  </si>
  <si>
    <t>Personal Data Protection Commissioner</t>
  </si>
  <si>
    <t>http://www.dataprotection.gov.cy/</t>
  </si>
  <si>
    <t>http://www.mcw.gov.cy/mcw/dec/dec.nsf/DMLresponsibilities_en/DMLresponsibilities_en?OpenDocument#</t>
  </si>
  <si>
    <t>Digital Strategy of Cyprus + National Initiatives on Digitising Industry</t>
  </si>
  <si>
    <t>Grow Digital - National Alliance</t>
  </si>
  <si>
    <t>http://www.digitaljobs.cyprus-digitalchampion.gov.cy/el/page/home</t>
  </si>
  <si>
    <t xml:space="preserve">  CYP  </t>
  </si>
  <si>
    <t xml:space="preserve">Gov.CyCloud </t>
  </si>
  <si>
    <t>Under development</t>
  </si>
  <si>
    <t>Procurement not completed yet</t>
  </si>
  <si>
    <t>Gov.CyArchitecture</t>
  </si>
  <si>
    <t>Under preparation - expected soon</t>
  </si>
  <si>
    <t>Cyprus eGovernment Interoperability Report</t>
  </si>
  <si>
    <t>https://dits.dmrid.gov.cy/dmrid/dits/dits.nsf/all/B83AA8E4EB4EFD19C225855800288B10/$file/Cyprus%20eGovernment%20Interoperability%20Framework_new%20EIF_v2.0-To%20Publish.pdf</t>
  </si>
  <si>
    <t>http://dits.dmrid.gov.cy</t>
  </si>
  <si>
    <t>FIMAS</t>
  </si>
  <si>
    <t>Infor SunSystems</t>
  </si>
  <si>
    <t>http://www.treasury.gov.cy/</t>
  </si>
  <si>
    <t>TAXISnet</t>
  </si>
  <si>
    <t>https://taxisnet.mof.gov.cy</t>
  </si>
  <si>
    <t>https://www.mof.gov.cy/mof/customs/customs.nsf</t>
  </si>
  <si>
    <t>THESEAS</t>
  </si>
  <si>
    <t>https://www.mof.gov.cy/mof/ce/theseas/theseas.nsf/index_en/index_en</t>
  </si>
  <si>
    <t>Public Administration and Personnel Department</t>
  </si>
  <si>
    <t>To be provided</t>
  </si>
  <si>
    <t>https://payroll.treasury.gov.cy/Payroll/Authentication/Login.aspx</t>
  </si>
  <si>
    <t>Social Insurance Services</t>
  </si>
  <si>
    <t>http://www.mlsi.gov.cy/mlsi/sid/sidv2.nsf/index_en/index_en</t>
  </si>
  <si>
    <t>SISnet</t>
  </si>
  <si>
    <t>https://sisweb.mlsi.gov.cy/</t>
  </si>
  <si>
    <t>e-PPS</t>
  </si>
  <si>
    <t>https://www.eprocurement.gov.cy/</t>
  </si>
  <si>
    <t>Public Debt Management Office</t>
  </si>
  <si>
    <t>https://www.mof.gov.cy/mof/pdmo/pdmo.nsf/index_en/index_en</t>
  </si>
  <si>
    <t>AI and BLOCKCHAIN Strategies</t>
  </si>
  <si>
    <t>https://tinyurl.com/4344sx76</t>
  </si>
  <si>
    <t>1, 2, 5</t>
  </si>
  <si>
    <t>https://www.dmrid.gov.cy/dmrid/research.nsf/home/home?openform</t>
  </si>
  <si>
    <t>https://tinyurl.com/2syene6v (announcment page of DMRID)</t>
  </si>
  <si>
    <t>https://cge.cyprus.gov.cy/cyloginregistration/register</t>
  </si>
  <si>
    <t>https://taxportal.mof.gov.cy/</t>
  </si>
  <si>
    <t>https://taxisnet.mof.gov.cy/</t>
  </si>
  <si>
    <t>https://www.jccsmart.com/</t>
  </si>
  <si>
    <t>https://www.mof.gov.cy/mof/ce/theseas/theseas.nsf/index_gr/index_gr?OpenDocument</t>
  </si>
  <si>
    <t>https://www.pescps.dl.mlsi.gov.cy/CPSWeb/f001w.jsp</t>
  </si>
  <si>
    <t>https://www.gov.cy/</t>
  </si>
  <si>
    <t>Digital Services Factory</t>
  </si>
  <si>
    <t>https://www.dmrid.gov.cy/</t>
  </si>
  <si>
    <t>Deputy Ministry of Research, Innovation and Digital Policy (dmrid.gov.cy)</t>
  </si>
  <si>
    <t>https://tinyurl.com/95xvntx3</t>
  </si>
  <si>
    <t xml:space="preserve">DMRID EA </t>
  </si>
  <si>
    <t>https://www.dmrid.gov.cy/dmrid/research.nsf/all/927EA351714F99EDC22587CE0028C090/$file/Digital%20Strategy%202020-2025.pdf?openelement</t>
  </si>
  <si>
    <t>https://dmrid.gov.cy</t>
  </si>
  <si>
    <t>http://www.cylaw.org/nomoi/enop/non-ind/2017_1_184/index.html</t>
  </si>
  <si>
    <t>Office of the Commissioner for personal data protection</t>
  </si>
  <si>
    <t>https://www.dataprotection.gov.cy/</t>
  </si>
  <si>
    <t>https://www.dataprotection.gov.cy/dataprotection/dataprotection.nsf/page1i_en/page1i_en?opendocument</t>
  </si>
  <si>
    <t>https://www.dataprotection.gov.cy/dataprotection/dataprotection.nsf/dp06_en/dp06_en?opendocument</t>
  </si>
  <si>
    <t>https://dec.dmrid.gov.cy/dmrid/dec/ws_dec.nsf/elaw_el/elaw_el?OpenDocument</t>
  </si>
  <si>
    <t>Action plan for digital skills 2021-2025</t>
  </si>
  <si>
    <t>https://www.dmrid.gov.cy/dmrid/research.nsf/all/927EA351714F99EDC22587CE0028C090/$file/%CE%95%CE%B8%CE%BD%CE%B9%CE%BA%CF%8C%20%CE%A3%CF%87%CE%AD%CE%B4%CE%B9%CE%BF%20%CE%94%CF%81%CE%AC%CF%83%CE%B7%CF%82%20%CE%B3%CE%B9%CE%B1%20%CE%A8%CE%B7%CF%86%CE%B9%CE%B1%CE%BA%CE%AD%CF%82%20%CE%94%CE%B5%CE%BE%CE%B9%CF%8C%CF%84%CE%B7%CF%84%CE%B5%CF%82%202021-2025.pdf?openelement</t>
  </si>
  <si>
    <t>Digital, AI and Blockchain Strategies</t>
  </si>
  <si>
    <t>https://www.dmrid.gov.cy/dmrid/research.nsf/planning_en/planning_en?OpenDocument</t>
  </si>
  <si>
    <t>Deputy Ministry of Research, Innovation and Digital Policy</t>
  </si>
  <si>
    <t>Digital Cyprus 2025</t>
  </si>
  <si>
    <t>Kyriaki Pantziarou</t>
  </si>
  <si>
    <t>Head of Deputy Minister's Office</t>
  </si>
  <si>
    <t>CYP</t>
  </si>
  <si>
    <t>Gov.CyCloud</t>
  </si>
  <si>
    <t>https://govcloud.gov.cy/</t>
  </si>
  <si>
    <t>Department of Information Technology Services</t>
  </si>
  <si>
    <t>https://www.gov.cy/dmrid/en/enhancing-e-government/</t>
  </si>
  <si>
    <t>https://www.gov.cy/dmrid/en/enhancing-e-government/#:~:text=Through%20the%20redesign%20and%20modernization,changing%20demands%20of%20digital%20transformation.</t>
  </si>
  <si>
    <t>Cyprus Interoperability Framework</t>
  </si>
  <si>
    <t>https://www.gov.cy/media/sites/14/2025/08/Cyprus-eGovernment-Interoperability-Framework_new-EIF_v2.0-To-Publish.pdf</t>
  </si>
  <si>
    <t>CY Connect</t>
  </si>
  <si>
    <t>https://dsf.dmrid.gov.cy/2024/10/08/connecting-digital-services/#:~:text=CY%20Login%20documentation-,CY%20Sign,CY%20Notify</t>
  </si>
  <si>
    <t>https://www.mof.gov.cy/mof/TAX/taxdep.nsf/All/2DE1B1C7053E582BC2258CBB00389DE6/$file/%CE%95%CE%A4%CE%97%CE%A3%CE%99%CE%91 %CE%95%CE%9A%CE%98%CE%95%CE%A3%CE%97 %CE%A4%CE%A6 2024.pdf?OpenElement</t>
  </si>
  <si>
    <t>https://www.mof.gov.cy/mof/customs/customs.nsf/All/2EDBA8A916121953C2258B470021B81F/$file/annual report2024_LAST.pdf?OpenElement</t>
  </si>
  <si>
    <t>https://www.mof.gov.cy/papd</t>
  </si>
  <si>
    <t>https://www.mlsi.gov.cy/mlsi/sid/sidv2.nsf/All/037498474C81244AC2258C30002DAAFA?OpenDocument</t>
  </si>
  <si>
    <t>https://www.eprocurement.gov.cy/epps/viewInfo.do?section=statistics&amp;selectedItem=viewInfo.do%3Fsection%3Dstatistics</t>
  </si>
  <si>
    <t>AI Strategy</t>
  </si>
  <si>
    <t>https://www.gov.cy/media/sites/13/2024/04/%CE%95%CE%B8%CE%BD%CE%B9%CE%BA%CE%AE-%CE%A3%CF%84%CF%81%CE%B1%CF%84%CE%B7%CE%B3%CE%B9%CE%BA%CE%AE-%CE%A4%CE%9D.pdf</t>
  </si>
  <si>
    <t xml:space="preserve">https://www.gov.cy/en/the-digital-assistant/ , </t>
  </si>
  <si>
    <t>https://www.gov.cy/mlsi/documents/etisies-ektheseis/2001-2022/</t>
  </si>
  <si>
    <t>https://www.idme.gov.cy/chrisi-e-id/tropoi-chrisis-e-id/</t>
  </si>
  <si>
    <t>https://www.gov.cy/news/</t>
  </si>
  <si>
    <t>https://www.data.gov.cy/index.php/en/search?s=&amp;f%5B0%5D=content_type%3Adataset.dataset</t>
  </si>
  <si>
    <t>https://citizenvoice.gov.cy/</t>
  </si>
  <si>
    <t>https://citizenvoice.gov.cy/en/results/a7048cc1-1b9c-4212-b98d-d2f424815e50</t>
  </si>
  <si>
    <t xml:space="preserve">https://www.diakivernisi.gov.cy/gr/symmetexo/e-sigisi </t>
  </si>
  <si>
    <t>Deputy Ministry of Research, Innovation &amp; Digital Policy</t>
  </si>
  <si>
    <t>https://www.gov.cy/dmrid/en/</t>
  </si>
  <si>
    <t>https://dsf.dmrid.gov.cy/</t>
  </si>
  <si>
    <t xml:space="preserve">https://www.gov.cy/dmrid/en/about/departments/ </t>
  </si>
  <si>
    <t xml:space="preserve">DMRID - Enterprize Architecture Unit </t>
  </si>
  <si>
    <t>https://www.gov.cy/app/uploads/sites/13/2024/04/Digital-Strategy-2020-2025.pdf</t>
  </si>
  <si>
    <t>LAW 125(I) of 2018 - LAW PROVIDING FOR THE PROTECTION OF NATURAL PERSONS WITH REGARD TO THE PROCESSING OF PERSONAL DATA AND FOR THE FREE MOVEMENT OF SUCH DATA</t>
  </si>
  <si>
    <t>https://www.dataprotection.gov.cy/dataprotection/dataprotection.nsf/2B53605103DCE4A4C225826300362211/$file/Law%20125(I)%20of%202018%20ENG%20final.pdf</t>
  </si>
  <si>
    <t>https://www.dataprotection.gov.cy/dataprotection/dataprotection.nsf/7F4C5A2E78AEA8A6C2258BE2003E55BB/$file/BIIDPA%2020240926-27%20-%20Presentation.pdf</t>
  </si>
  <si>
    <t>https://www.gov.cy/media/sites/13/2024/04/%CE%A3%CF%84%CF%81%CE%B1%CF%84%CE%B7%CE%B3%CE%B9%CE%BA%CE%AE-%CE%88%CE%BE%CF%85%CF%80%CE%BD%CE%B7%CF%82-%CE%95%CE%BE%CE%B5%CE%B9%CE%B4%CE%AF%CE%BA%CE%B5%CF%85%CF%83%CE%B7%CF%82-2023-2030.pdf</t>
  </si>
  <si>
    <t>https://dsf.dmrid.gov.cy/2024/10/08/connecting-digital-services/#cy-sign</t>
  </si>
  <si>
    <t>https://www.gov.cy/app/uploads/sites/13/2024/04/%CE%95%CE%B8%CE%BD%CE%B9%CE%BA%CF%8C-%CE%A3%CF%87%CE%AD%CE%B4%CE%B9%CE%BF-%CE%94%CF%81%CE%AC%CF%83%CE%B7%CF%82-%CE%B3%CE%B9%CE%B1-%CE%A8%CE%B7%CF%86%CE%B9%CE%B1%CE%BA%CE%AD%CF%82-%CE%94%CE%B5%CE%BE%CE%B9%CF%8C%CF%84%CE%B7%CF%84%CE%B5%CF%82-2021-2025.pdf</t>
  </si>
  <si>
    <t>https://www.gov.cy/media/sites/11/2024/06/%CE%A3%CE%A7%CE%95%CE%94%CE%99%CE%9F-%CE%94%CE%A1%CE%91%CE%A3%CE%97%CE%A3-%CE%A5%CE%A0%CE%9F%CE%99%CE%9A-2025.pdf</t>
  </si>
  <si>
    <t>https://www.gov.cy/dmrid/en/documents/</t>
  </si>
  <si>
    <t>https://www.gov.cy/media/sites/13/2024/04/%CE%A3%CE%A7%CE%95%CE%94%CE%99%CE%9F-%CE%94%CE%A1%CE%91%CE%A3%CE%97%CE%A3-%CE%95%CE%9A.pdf</t>
  </si>
  <si>
    <t>Compl docs submitted on 22-Sep-25</t>
  </si>
  <si>
    <t>Chara Apostolou</t>
  </si>
  <si>
    <t>Officer at Directorate of Digital Policy and Communications</t>
  </si>
  <si>
    <t xml:space="preserve"> CZE </t>
  </si>
  <si>
    <t>Czech Republic</t>
  </si>
  <si>
    <t>eGC</t>
  </si>
  <si>
    <t>https://www.mvcr.cz/clanek/egovernment-cloud.aspx</t>
  </si>
  <si>
    <t>National Architectural Framework</t>
  </si>
  <si>
    <t>https://archi.gov.cz/nar-dokument:nar</t>
  </si>
  <si>
    <t>eGSB</t>
  </si>
  <si>
    <t>https://www.mvcr.cz/clanek/dokumentace-egsb.aspx</t>
  </si>
  <si>
    <t>Ministry of Finance of the Czech Republic</t>
  </si>
  <si>
    <t>http://www.mfcr.cz</t>
  </si>
  <si>
    <t>IISSP - Integrovaného informačního systému Státní pokladny / State Treasury Integrated Information System</t>
  </si>
  <si>
    <t>http://www.mfcr.cz/cs/o-ministerstvu/informacni-systemy</t>
  </si>
  <si>
    <t>http://www.mfcr.cz/en/about-ministry/organisation-chart/section-04-financial-management-and-audi/dept-54-state-treasury-public-sector-con</t>
  </si>
  <si>
    <t>http://www.mfcr.cz/cs/verejny-sektor/regulace/statni-pokladna</t>
  </si>
  <si>
    <t>http://www.financnisprava.cz</t>
  </si>
  <si>
    <t>e-Tax Portal</t>
  </si>
  <si>
    <t>http://adisspr.mfcr.cz/adistc/adis/idpr_pub/dpr/uvod.faces</t>
  </si>
  <si>
    <t>http://www.celnisprava.cz</t>
  </si>
  <si>
    <t>e-Dovoz / AIS / ECS - e-Imports / Automated Import System / Export Control System</t>
  </si>
  <si>
    <t>http://www.celnisprava.cz/en/applications/Pages/default.aspx</t>
  </si>
  <si>
    <t>HR Portal - Human Resource Portal</t>
  </si>
  <si>
    <t>https://www.mvcr.cz/</t>
  </si>
  <si>
    <t>ISP - Information System for Promoters/Salaries</t>
  </si>
  <si>
    <t>http://www.mfcr.cz/cs/o-ministerstvu/zakladni-informace/informacni-systemy/is-o-platech</t>
  </si>
  <si>
    <t>ISPC</t>
  </si>
  <si>
    <t xml:space="preserve">http://www.isvz.cz </t>
  </si>
  <si>
    <t>Czech Republic Ministry of Finance</t>
  </si>
  <si>
    <t>http://www.mfcr.cz/</t>
  </si>
  <si>
    <t>https://www.mvcr.cz/clanek/rada-vlady-pro-informacni-spolecnost.aspx?q=Y2hudW09Ng%3d%3d</t>
  </si>
  <si>
    <t xml:space="preserve">National Strategy for Artificial Intelligence </t>
  </si>
  <si>
    <t>https://www.mpo.cz/assets/en/guidepost/for-the-media/press-releases/2019/5/NAIS_eng_web.pdf</t>
  </si>
  <si>
    <t>http://portal.gov.cz</t>
  </si>
  <si>
    <t>http://www.financnisprava.cz/cs/dane-elektronicky/danovy-portal/elektronicka-podani-pro-financni-spravu</t>
  </si>
  <si>
    <t>http://www.praha.eu/jnp/cz/potrebuji_resit/zivotni_situace/poplatky/index.html</t>
  </si>
  <si>
    <t>https://www.opengovpartnership.org/members/czech-republic/</t>
  </si>
  <si>
    <t>https://data.gov.cz/</t>
  </si>
  <si>
    <t>Digitalni Cesko</t>
  </si>
  <si>
    <t>https://www.digitalnicesko.cz/</t>
  </si>
  <si>
    <t>https://www.hlidacstatu.cz/</t>
  </si>
  <si>
    <t>Chief Architect of eGovernment</t>
  </si>
  <si>
    <t>https://www.mvcr.cz/clanek/agenda-odboru-hlavniho-architekta-egovernmentu-agenda-odboru-hlavniho-architekta-egovernmentu.aspx</t>
  </si>
  <si>
    <t>https://www.mvcr.cz/clanek/agenda-odboru-hlavniho-architekta-egovernmentu-agenda-odboru-hlavniho-architekta-egovernmentu.aspx?q=Y2hudW09Mg%3d%3d</t>
  </si>
  <si>
    <t>https://www.mpo.cz/en/business/digital-society/digital-czech-republic--243601/</t>
  </si>
  <si>
    <t>https://www.rti-rating.org/wp-content/uploads/Czech-Republic.pdf</t>
  </si>
  <si>
    <t>Personal Data Protection Act</t>
  </si>
  <si>
    <t>http://www.legislationline.org/documents/action/popup/id/6854</t>
  </si>
  <si>
    <t>https://www.uoou.cz/</t>
  </si>
  <si>
    <t>http://www.mvcr.cz/mvcren/article/electronic-signature-773488.aspx?q=Y2hudW09Mw%3d%3d</t>
  </si>
  <si>
    <t>Digital Czechia Program</t>
  </si>
  <si>
    <t>Czech National Coalition for Digital Jobs and Skills</t>
  </si>
  <si>
    <t>https://digikoalice.cz/</t>
  </si>
  <si>
    <t>Digital Innovation Hubs</t>
  </si>
  <si>
    <t>https://www.digitalnicesko.cz/potencial-a-vyuziti-center-pro-digitalni-inovace/</t>
  </si>
  <si>
    <t xml:space="preserve">  CZE  </t>
  </si>
  <si>
    <t>Ministry of Interior</t>
  </si>
  <si>
    <t>https://www.mvcr.cz/clanek/egovernment-cloud.aspx?q=Y2hudW09Mg%3d%3d</t>
  </si>
  <si>
    <t>https://www.mvcr.cz/clanek/egovernment-cloud.aspx?q=Y2hudW09NQ%3d%3d / catalogue of used cloud services is prepared, however is still empty.</t>
  </si>
  <si>
    <t>https://archi.gov.cz/en:nar_dokument</t>
  </si>
  <si>
    <t>Implementation plans of the Information strategy</t>
  </si>
  <si>
    <t>https://www.digitalnicesko.cz/informacni-koncepce-cr/</t>
  </si>
  <si>
    <t>https://archi.gov.cz/en:nap:egsb</t>
  </si>
  <si>
    <t>https://www.mfcr.cz</t>
  </si>
  <si>
    <t>IISSP (Integrated Information system of Stete treasury</t>
  </si>
  <si>
    <t>https://www.mfcr.cz/cs/o-ministerstvu/informacni-systemy/portal-iissp</t>
  </si>
  <si>
    <t>SAP + Open source</t>
  </si>
  <si>
    <t xml:space="preserve">https://monitor.statnipokladna.cz/ </t>
  </si>
  <si>
    <t>https://www.statnipokladna.cz/</t>
  </si>
  <si>
    <t>https://www.mfcr.cz/cs/verejny-sektor/rizeni-statniho-dluhu/likvidita-statu-a-statni-pokladna</t>
  </si>
  <si>
    <t>https://www.nku.cz/scripts/rka/detail.asp?cisloakce=16/30</t>
  </si>
  <si>
    <t>https://www.financnisprava.cz/</t>
  </si>
  <si>
    <t>ADIS (Automatizovaní daňový informační systém =  Automated Tax Information system)</t>
  </si>
  <si>
    <t>https://adisspr.mfcr.cz/pmd/home</t>
  </si>
  <si>
    <t>https://www.financnisprava.cz/cs/dane</t>
  </si>
  <si>
    <t>https://www.celnisprava.cz/en/Pages/default.aspx</t>
  </si>
  <si>
    <t>Custom Declarations Information system</t>
  </si>
  <si>
    <t>https://cportal.celnisprava.cz/</t>
  </si>
  <si>
    <t>ISoSS</t>
  </si>
  <si>
    <t>https://portal.isoss.cz/irj/portal/anonymous/anonym-base-page</t>
  </si>
  <si>
    <t>https://www.mvcr.cz/sluzba/clanek/podpora-a-technicke-informace.aspx</t>
  </si>
  <si>
    <t>ISP - IS o Platech</t>
  </si>
  <si>
    <t>https://www.mfcr.cz/cs/o-ministerstvu/informacni-systemy/is-o-platech</t>
  </si>
  <si>
    <t>https://www.mfcr.cz/cs/o-ministerstvu/informacni-systemy/is-o-platech#12781</t>
  </si>
  <si>
    <t>Czech Social Security Administration (CSSA)</t>
  </si>
  <si>
    <t>https://www.cssz.cz</t>
  </si>
  <si>
    <t>General Pension Insurance</t>
  </si>
  <si>
    <t>https://www.cssz.cz/web/cz/informace-pro-vyvojare-mzdovych-a-personalnich-systemu</t>
  </si>
  <si>
    <t>NEN</t>
  </si>
  <si>
    <t>https://nen.nipez.cz/</t>
  </si>
  <si>
    <t>Finance KIT, Version 6.5.10 / Wall Streer Systems Sweden AB</t>
  </si>
  <si>
    <t>https://iongroup.com/</t>
  </si>
  <si>
    <t>WSS</t>
  </si>
  <si>
    <t>https://www.pirati.cz/assets/pdf/akcni-plan-opensource-v3.pdf</t>
  </si>
  <si>
    <t>https://www.mpo.cz/assets/cz/rozcestnik/pro-media/tiskove-zpravy/2019/6/NAIS_eng_korektura_06-19_web.pdf</t>
  </si>
  <si>
    <t>Ministry of Industry and Trade</t>
  </si>
  <si>
    <t>https://portal.gov.cz/</t>
  </si>
  <si>
    <t>https://www.czso.cz/csu/czso/informacni-spolecnost-v-cislech-2022</t>
  </si>
  <si>
    <t>https://www.celnisprava.cz/cz/aplikace/Stranky/default.aspx</t>
  </si>
  <si>
    <t>https://postaticfiles.z6.web.core.windows.net/pdf/vystupy-pruzkumu-DNS-PB-pro-dotaznik-Svetove-banky-GovTech-Maturity-Index-Survey.pdf</t>
  </si>
  <si>
    <t>https://www.cssz.cz/</t>
  </si>
  <si>
    <t>https://www.uradprace.cz/</t>
  </si>
  <si>
    <t>https://korupce.cz/</t>
  </si>
  <si>
    <t>https://portal.gov.cz/e-petice/</t>
  </si>
  <si>
    <t>https://obcan.portal.gov.cz/prihlaseni</t>
  </si>
  <si>
    <t>Digitalni Cesko / Cabinet of digitalization, Government office</t>
  </si>
  <si>
    <t>1, 2, 3, 4, 5, 7</t>
  </si>
  <si>
    <t>https://www.nakit.cz</t>
  </si>
  <si>
    <t>https://www.mvcr.cz/clanek/agenda-odboru-hlavniho-architekta-egovernmentu-agenda-odboru-hlavniho-architekta-egovernmentu.aspx?q=Y2hudW09NQ%3d%3d</t>
  </si>
  <si>
    <t>https://www.digitalnicesko.cz/zakladni-informace/</t>
  </si>
  <si>
    <t>https://data.gov.cz/2022/04/13/dashboardy.html</t>
  </si>
  <si>
    <t>https://www.mpo.cz/en/business/ris3-strategy/ris3-strategy--265275/</t>
  </si>
  <si>
    <t>Department of Digitization, Government Office</t>
  </si>
  <si>
    <t>https://www.psp.cz/en/docs/laws/listina.html</t>
  </si>
  <si>
    <t>https://www.uoou.cz/en/assets/File.ashx?id_org=200156&amp;id_dokumenty=1837</t>
  </si>
  <si>
    <t>Commission for Personal Data Protection</t>
  </si>
  <si>
    <t>https://www.uoou.cz/prehled-prestupku/ds-5466/archiv=0&amp;p1=2567</t>
  </si>
  <si>
    <t>https://www.ica.cz/english</t>
  </si>
  <si>
    <t>https://revize.edu.cz/</t>
  </si>
  <si>
    <t>Client-oriented Public Administration 2030; Objective 2.5 Creating an environment supporting innovations and developing AI and automation</t>
  </si>
  <si>
    <t>https://www.mvcr.cz/clanek/koncepce-klientsky-orientovana-verejna-sprava-2030.aspx</t>
  </si>
  <si>
    <t>https://www.tacr.cz/programy-a-souteze/b2/</t>
  </si>
  <si>
    <t xml:space="preserve">http://kvalitavs.cz/survey-on-innovations-in-czech-public-administration/ </t>
  </si>
  <si>
    <t>Analytical and Innovation Unit, Department for Strategic Development and Coordination of Public Administration, Ministry of Interior</t>
  </si>
  <si>
    <t>https://www.mvcr.cz/clanek/modernizace-a-inovace-ve-verejne-sprave.aspx</t>
  </si>
  <si>
    <t>http://kvalitavs.cz/data/</t>
  </si>
  <si>
    <t>National Research and Innovation Strategy for Smart Specialization of the Czech Republic (RIS3) National Strategy of Artificial Intelligence SMEs Support Strategy for the period 2021 - 2027</t>
  </si>
  <si>
    <t>https://www.mpo.cz/en/business/ris3-strategy/#:~:text=3.1.,effectively%20targeted%20at%20supporting%20oriented%E2%80%A6</t>
  </si>
  <si>
    <t>Renata Brozkova</t>
  </si>
  <si>
    <t>Ministry of the Interior</t>
  </si>
  <si>
    <t>Head of the International eGovernment Unit</t>
  </si>
  <si>
    <t>CZE</t>
  </si>
  <si>
    <t>eGovernment Cloud = eGC (consisting of the State-owned “SPCSS Cloud”, and the Commercial platforms Microsoft Cloud, Oracle Cloud, SAP Cloud, O2 Cloud, Master Internet Cloud, K-net Cloud, Vodafone Cloud and many others listed in the Cloud Catalogue)</t>
  </si>
  <si>
    <t>https://www.dia.gov.cz/oha/katalog-cloud-computingu/</t>
  </si>
  <si>
    <t>Státní pokladna Centrum sdílených služeb, s. p. (SPCSS) operating the State-owned cloud;  Digitální a informační agentura (DIA) operating the Cloud Catalogue</t>
  </si>
  <si>
    <t>https://nukib.gov.cz/download/publications_en/legislation/DECREE%20No.%20316_2021.pdf</t>
  </si>
  <si>
    <t>https://app.powerbi.com/view?r=eyJrIjoiY2VjYWRiYzktOGZhNi00MmQ2LThlMjQtNWJhYzM0NDY2MDkwIiwidCI6IjViNmI4NWNkLTQ0ZWYtNGQ2Ni04NmQ0LTYwM2RkMjE2MDc4MCIsImMiOjl9&amp;pageName=ReportSection3066b7d1d83a917a734d</t>
  </si>
  <si>
    <t>https://archi.gov.cz/en:nar_dokument:uvod</t>
  </si>
  <si>
    <t>Informační koncepce České republiky</t>
  </si>
  <si>
    <t>https://archi.gov.cz/en:ikcr</t>
  </si>
  <si>
    <t>https://www.szrcr.cz/cs/org-prevodnik-identifikatoru/mesicni-statistiky-org</t>
  </si>
  <si>
    <t>Informační systém sdílené služby (Shared services IS)</t>
  </si>
  <si>
    <t>https://pruvodcepripojenim.gov.cz/</t>
  </si>
  <si>
    <t>https://szrcr.cz/images/dokumenty/ISSS/Publikace_AIS_na_ISSS_v1_09_20231016.pdf</t>
  </si>
  <si>
    <t>IISSP (State Treasury Integrated Information System)</t>
  </si>
  <si>
    <t>https://www.statnipokladna.cz/cs/risre/zakladni-popis</t>
  </si>
  <si>
    <t>https://www.statnipokladna.cz</t>
  </si>
  <si>
    <t>https://www.mfcr.cz/cs/rozpoctova-politika/rizeni-statniho-dluhu/likvidita-statu-a-statni-pokladna</t>
  </si>
  <si>
    <t>https://www.statnipokladna.cz/cs/o-statni-pokladne/integrovany-informacni-system-statni-pok</t>
  </si>
  <si>
    <t>https://adisspr.mfcr.cz/pmd/dokumentace</t>
  </si>
  <si>
    <t>https://celnisprava.gov.cz/cz/statistiky/Stranky/vyrocni-zpravy.aspx</t>
  </si>
  <si>
    <t>Civil Service Information System  (in Czech ISoSS)</t>
  </si>
  <si>
    <t>https://portal.isoss.gov.cz/irj/portal/anonymous/dokument?cd=home</t>
  </si>
  <si>
    <t>Czech Social Security Administration</t>
  </si>
  <si>
    <t>https://www.cssz.cz/web/lang?lang=en</t>
  </si>
  <si>
    <t>https://www.cssz.cz/web/cz/statisticke-rocenky</t>
  </si>
  <si>
    <t>1. ROZZA Platform: Supplier Centric Integration - single acces point, tool Integration, enahanced transparency: https://rozza.cz/    2. Public tenders for innovative solutions guideline: https://tacr.gov.cz/wp-content/uploads/documents/2022/09/27/1664284386_Metodika_VZ_na_Inovace%20-%20Jana%20Slipkova_en%20-%20Jana%20Sl%C3%ADpkov%C3%A1.pdf     3. Register of Contracts:  https://smlouvy.gov.cz/</t>
  </si>
  <si>
    <t>https://portal-vz.cz/nipez/</t>
  </si>
  <si>
    <t>https://www.mfcr.cz/</t>
  </si>
  <si>
    <t>https://www.mfcr.cz/cs/rozpoctova-politika/rizeni-statniho-dluhu</t>
  </si>
  <si>
    <t>Decentralised set of systems.1 - ISPROFIN,  2 Registr dotací</t>
  </si>
  <si>
    <t xml:space="preserve">https://isprofin.mfcr.cz/Rezortni  </t>
  </si>
  <si>
    <t>https://www.mfcr.cz/cs/ministerstvo/informacni-systemy/programove-financovani/eds-smvs</t>
  </si>
  <si>
    <t>https://nukib.gov.cz/cs/infoservis/doporuceni/1827-nukib-a-ministerstvo-vnitra-vydaly-bezpecnostni-doporuceni-pro-vyvoj-otevreneho-softwaru/</t>
  </si>
  <si>
    <t>https://code.gov.cz/</t>
  </si>
  <si>
    <t>National Strategy for Artifical Intelligence  (update)</t>
  </si>
  <si>
    <t>https://mpo.gov.cz/assets/cz/rozcestnik/pro-media/tiskove-zpravy/2024/8/AI_strategie_1.pdf</t>
  </si>
  <si>
    <t>https://mpo.gov.cz/en/business/digital-economy/artificial-intelligence/</t>
  </si>
  <si>
    <t>https://gov.cz/</t>
  </si>
  <si>
    <t xml:space="preserve">https://csu.gov.cz/produkty/informacni-spolecnost-v-cislech-0s2jhpch3i   </t>
  </si>
  <si>
    <t>https://financnisprava.gov.cz/cs/dane/dane-elektronicky/danovy-portal/pocty-podani-epo</t>
  </si>
  <si>
    <t>https://portal.gov.cz/kam-dal/zrizeni-platebni-brany</t>
  </si>
  <si>
    <t xml:space="preserve">https://celnisprava.gov.cz/cz/form/Stranky/default.aspx </t>
  </si>
  <si>
    <t xml:space="preserve">https://eportal.cssz.cz/web/portal </t>
  </si>
  <si>
    <t>https://www.cssz.cz/web/cz/zpravy-o-cinnosti</t>
  </si>
  <si>
    <t>https://www.uradprace.cz/volna-mista-v-cr</t>
  </si>
  <si>
    <t>https://www.mpsv.cz/prace-a-zamestnani</t>
  </si>
  <si>
    <t xml:space="preserve">https://info.identita.gov.cz/   </t>
  </si>
  <si>
    <t>https://vlada.gov.cz/cz/partnerstvi-pro-otevrene-vladnuti/partnerstvi-pro-otevrene-vladnuti-ogp-104810/</t>
  </si>
  <si>
    <t xml:space="preserve">https://korupce.cz/wp-content/uploads/2023/02/Zaverecna-sebehodnotici-zprava-Akcniho-planu-Ceske-republiky-Partnerstvi-pro-otevrene-vladnuti-na-obdobi-let-2020-az-2022.pdf    </t>
  </si>
  <si>
    <t>https://data.gov.cz/datov%C3%A9-sady</t>
  </si>
  <si>
    <t xml:space="preserve">https://en.cesko.digital/projekty/sluzby-digital/home </t>
  </si>
  <si>
    <t>https://gov.cz/tiraz/prohlaseni-o-pristupnosti</t>
  </si>
  <si>
    <t xml:space="preserve">https://www.mpsv.cz/klientska-zona-jenda-dostala-od-zadatelu-jednicku-mpsv-sbira-zpetnou-vazbu-na-on-line-zadost-o-rodicovsky-prispevek </t>
  </si>
  <si>
    <t>Digital and Information Agency,</t>
  </si>
  <si>
    <t>https://dia.gov.cz</t>
  </si>
  <si>
    <t>https://nakit.cz/</t>
  </si>
  <si>
    <t xml:space="preserve">https://vlada.gov.cz/cz/ppov/rvis/rada-vlady-pro-informacni-spolecnost-198607/ </t>
  </si>
  <si>
    <t>https://vlada.gov.cz/cz/ppov/rvis/rada-vlady-pro-informacni-spolecnost-198607/</t>
  </si>
  <si>
    <t>https://nakit.cz/en/projects/</t>
  </si>
  <si>
    <t>Digital and Information Agency - Chief Architect of eGovernment</t>
  </si>
  <si>
    <t>https://www.dia.gov.cz/cs/nase-cinnosti/na-cem-pracujeme/data</t>
  </si>
  <si>
    <t>https://data.gov.cz/p%C5%99%C3%ADlohy/%C4%8Dl%C3%A1nky/projekt-DIA-pom%C5%AF%C5%BEe-%C3%BA%C5%99ad%C5%AFm-zlep%C5%A1it-spr%C3%A1vu-dat/Strategie%20pro%20spr%C3%A1vu%20dat%20ve%20VS.pdf</t>
  </si>
  <si>
    <t>https://data.gov.cz/english/</t>
  </si>
  <si>
    <t>https://digitalnicesko.gov.cz/media/files/The_Path_to_Europes_Digital_Decade_The_Strategic_Plan_for_the_Digitalization_of_Czechia_by_2030_oOROu6I.pdf</t>
  </si>
  <si>
    <t>https://digital-strategy.ec.europa.eu/en/factpages/czech-republic-2025-digital-decade-country-report</t>
  </si>
  <si>
    <t>https://digitalnicesko.gov.cz/</t>
  </si>
  <si>
    <t>https://www.e-sbirka.cz/sb/1999/106?zalozka=text</t>
  </si>
  <si>
    <t xml:space="preserve">https://data.gov.cz/english/  </t>
  </si>
  <si>
    <t>Personal Data Processing Act</t>
  </si>
  <si>
    <t>https://uoou.gov.cz/en/legislation/act-no-1102019-coll</t>
  </si>
  <si>
    <t>https://uoou.gov.cz/media/vyrocni-zpravy/dokumenty/vz2024-elektronicka-verze.pdf</t>
  </si>
  <si>
    <t>Office for Personal Data Protection</t>
  </si>
  <si>
    <t>https://uoou.gov.cz/</t>
  </si>
  <si>
    <t>https://uoou.gov.cz/en/about-the-czech-dpa</t>
  </si>
  <si>
    <t>https://planobnovy.gov.cz/hlavni-pilire/fyzicka-infrastruktura-a-zelena-tranzice/</t>
  </si>
  <si>
    <t>https://asociace.ai/kodex/;</t>
  </si>
  <si>
    <t>https://www.dia.gov.cz/cs/legislativa/eidas-sluzby-vytvarejici-duveru-a-elektronicka-identifikace/informace-pro-uzivatele/seznam-vydavanych-kvalifikovanych-prostredku-pro-vytvareni-elektronickych-podpisu-v-ceske-republice</t>
  </si>
  <si>
    <t>https://portaldigi.cz/cesi-prijimaji-digitalizaci-pruzkum-potvrzuje-rostouci-vyuzivani-elektronickych-podpisu/#:~:text=Podle%20pr%C5%AFzkumu%20agentury%20STEM%2FMARK%20pro%20Podpisovna.cz%20m%C3%A1%20s,podle%20pr%C5%AFzkumu%20se%20vzd%C4%9Bl%C3%A1n%C3%ADm%20a%20kles%C3%A1%20s%20v%C4%9Bkem.</t>
  </si>
  <si>
    <t>Digital Czechia Program - Skills (IV. Pillar)</t>
  </si>
  <si>
    <t>https://digitalnicesko.gov.cz/vize/</t>
  </si>
  <si>
    <t>https://vlada.gov.cz/assets/ppov/rvis/Digitalni-vzdelavani-2024.pdf</t>
  </si>
  <si>
    <t>Digital Czech Republic is a part of the "Path to Europes Digital Decade: Strategic Plan for the Digitalisation of Czechia by 2030"</t>
  </si>
  <si>
    <t>https://digitalnicesko.gov.cz</t>
  </si>
  <si>
    <t>https://digital-strategy.ec.europa.eu/en/factpages/czechia-2024-digital-decade-country-report</t>
  </si>
  <si>
    <t>https://mv.gov.cz/clanek/inovace-ve-verejne-sprave.aspx</t>
  </si>
  <si>
    <t>https://kvalitavs.gov.cz/</t>
  </si>
  <si>
    <t>https://mpo.gov.cz/cz/podnikani/podpora-vyzkumu-a-vyvoje/technologicka-inkubace-startupu/technologicka-inkubace-start-upu--275257/</t>
  </si>
  <si>
    <t>https://technologickainkubace.org/tiskova-zprava/projekt-technologicka-inkubace-vrcholi-brzy-dosahne-sveho-cile-podporit-250-inovativnich-firem-z-celeho-ceska/</t>
  </si>
  <si>
    <t>Compl docs submitted on 30-Apr-25, 24-Jul-25, and 22-Sep-25</t>
  </si>
  <si>
    <t>Digital and Information Agency</t>
  </si>
  <si>
    <t>International Cooperation Department</t>
  </si>
  <si>
    <t xml:space="preserve"> DNK </t>
  </si>
  <si>
    <t>Denmark</t>
  </si>
  <si>
    <t>Public Cloud</t>
  </si>
  <si>
    <t>https://digst.dk/media/16165/ds_singlepage_uk_web.pdf</t>
  </si>
  <si>
    <t>FDA Framework Architecture + IT Architecture</t>
  </si>
  <si>
    <t>https://arkitektur.digst.dk/rammearkitektur/introduktion-til-fda-rammearkitektur</t>
  </si>
  <si>
    <t>Danish NIF</t>
  </si>
  <si>
    <t>http://uk.fm.dk</t>
  </si>
  <si>
    <t>http://www.oes.dk/Systemer/Navision-Stat</t>
  </si>
  <si>
    <t>http://www.fm.dk/om-os/historie/den-roede-bygning/</t>
  </si>
  <si>
    <t>http://www.fm.dk/publikationer/2006/introduktion-til-et-omkostningsbaseret-bevillingssystem-april-2006/3-den-nye-bevillingsmodel/</t>
  </si>
  <si>
    <t>http://www.skm.dk</t>
  </si>
  <si>
    <t>TastSelv - e-Tax Portal</t>
  </si>
  <si>
    <t>https://www.tastselv.skat.dk</t>
  </si>
  <si>
    <t>https://www.skat.dk</t>
  </si>
  <si>
    <t>ICSsystemet - e-Customs / Customs Mgmt System</t>
  </si>
  <si>
    <t>https://www.skat.dk/SKAT.aspx?oId=1970723</t>
  </si>
  <si>
    <t>Moderniseringsstyrelsen - Agency for the Modernisation of Public Administration</t>
  </si>
  <si>
    <t xml:space="preserve">http://hr.modst.dk/Toolbox.aspx </t>
  </si>
  <si>
    <t>ISOLA - Information on pay and employment conditions</t>
  </si>
  <si>
    <t>http://hr.modst.dk/Arbejdspladsen/Saet%20tal%20paa%20HR/Lonstyring/ISOLA.aspx</t>
  </si>
  <si>
    <t>UDBUD / ETHICS</t>
  </si>
  <si>
    <t>http://www.innovasion.dk</t>
  </si>
  <si>
    <t>Denmark's National bank</t>
  </si>
  <si>
    <t>http://www.nationalbanken.dk/</t>
  </si>
  <si>
    <t>SBS - State Budget System</t>
  </si>
  <si>
    <t>https://oes.dk/systemer/budgettering/om-statens-budgetsystem/</t>
  </si>
  <si>
    <t>https://arkitektur.digst.dk/sites/default/files/white_paper_on_a_common_public-sector_digital_architecture_pdfa.pdf</t>
  </si>
  <si>
    <t>National Strategy for Artificial Intelligence (also IoT and Drones)</t>
  </si>
  <si>
    <t>https://en.digst.dk/media/19337/305755_gb_version_final-a.pdf</t>
  </si>
  <si>
    <t>https://www.borger.dk</t>
  </si>
  <si>
    <t>http://skat.dk/data.aspx?oId=80112&amp;vId=0</t>
  </si>
  <si>
    <t>https://betalingsservice.nets.eu/Pages/default.aspx</t>
  </si>
  <si>
    <t>https://www.opengovpartnership.org/members/denmark/</t>
  </si>
  <si>
    <t>http://digitaliser.dk/</t>
  </si>
  <si>
    <t>https://www.borger.dk/</t>
  </si>
  <si>
    <t>GovTech-Programmet</t>
  </si>
  <si>
    <t>https://govtechprogram.dk/</t>
  </si>
  <si>
    <t>Agency for Digitisation</t>
  </si>
  <si>
    <t>https://en.digst.dk/</t>
  </si>
  <si>
    <t>https://en.digst.dk/data-and-it-architecture/</t>
  </si>
  <si>
    <t>https://en.digst.dk/policy-and-strategy/digital-strategy/</t>
  </si>
  <si>
    <t>https://en.digst.dk/policy-and-strategy/digital-strategy/digital-strategy-2016-2020/</t>
  </si>
  <si>
    <t>https://www.rti-rating.org/wp-content/uploads/Denmark.pdf</t>
  </si>
  <si>
    <t>Act on Processing of Personal Data</t>
  </si>
  <si>
    <t>https://www.datatilsynet.dk/generelt-om-databeskyttelse/lovgivning</t>
  </si>
  <si>
    <t>Datatilsynet, Data Protection Agency</t>
  </si>
  <si>
    <t>https://www.datatilsynet.dk/</t>
  </si>
  <si>
    <t>http://www.digst.dk/Servicemenu/English/Digitisation/Digital-Signature</t>
  </si>
  <si>
    <t>Strategy for ICT Management in Central Government</t>
  </si>
  <si>
    <t>https://en.digst.dk/media/15367/a-solid-ict-foundation-strategy-for-ict-management-in-central-government.pdf</t>
  </si>
  <si>
    <t>Technology Pact</t>
  </si>
  <si>
    <t>https://eng.em.dk/news/2018/april/the-danish-government-launches-the-technology-pact/</t>
  </si>
  <si>
    <t>COI - National Center for Public Sector Innovation + Digital Hub Denmark</t>
  </si>
  <si>
    <t>https://www.coi.dk/en/</t>
  </si>
  <si>
    <t xml:space="preserve">  DNK  </t>
  </si>
  <si>
    <t>https://govcloud.dk/</t>
  </si>
  <si>
    <t>Statens It</t>
  </si>
  <si>
    <t>https://arkitektur.digst.dk/</t>
  </si>
  <si>
    <t>https://en.fm.dk/</t>
  </si>
  <si>
    <t>FMIS - Financial Management</t>
  </si>
  <si>
    <t>https://oes.dk/systemer/</t>
  </si>
  <si>
    <t>Navision Stat</t>
  </si>
  <si>
    <t>https://oes.dk/oekonomi/offentlige-betalinger/betalinger-i-skbobs/</t>
  </si>
  <si>
    <t>https://www.retsinformation.dk/eli/lta/1984/131</t>
  </si>
  <si>
    <t>https://danskebank.dk/skbobs</t>
  </si>
  <si>
    <t>skat.dk - Skatteforvaltningens digitale indgang til selvbetjening og vejledning om skatter og afgifter</t>
  </si>
  <si>
    <t>https://skat.dk/data.aspx?oid=2270552</t>
  </si>
  <si>
    <t>https://skat.dk</t>
  </si>
  <si>
    <t>Several individual systems</t>
  </si>
  <si>
    <t>Økonomistyrelsen</t>
  </si>
  <si>
    <t>https://www.medst.dk/arbejdsomraader/hr/</t>
  </si>
  <si>
    <t>Statens Loensloesning</t>
  </si>
  <si>
    <t>https://oes.dk/systemer/loenudbetaling/</t>
  </si>
  <si>
    <t>Udbetaling Danmark</t>
  </si>
  <si>
    <t>https://www.atp.dk/en/our-tasks/processing-welfare-benefits/udbetaling-danmark</t>
  </si>
  <si>
    <t>UDK Pension</t>
  </si>
  <si>
    <t>https://www.borger.dk/pension-og-efterloen/Folkepension-oversigt/Folkepension-kontakt</t>
  </si>
  <si>
    <t>udbud.dk</t>
  </si>
  <si>
    <t>https://www.udbud.dk/</t>
  </si>
  <si>
    <t>New SME-oriented portal</t>
  </si>
  <si>
    <t>https://www.rigsrevisionen.dk</t>
  </si>
  <si>
    <t>https://oes.dk/systemer/budgettering/</t>
  </si>
  <si>
    <t>https://arkitektur.digst.dk/node/1172</t>
  </si>
  <si>
    <t>Ministry of Finance and Ministry of Industry, Business and Financial Affairs</t>
  </si>
  <si>
    <t>https://digst.dk/media/24196/temperaturmaaling-af-signaturprojekterne-endelig.pdf</t>
  </si>
  <si>
    <t xml:space="preserve">https://digst.dk/ </t>
  </si>
  <si>
    <t>https://skat.dk/</t>
  </si>
  <si>
    <t>http://www.skat.dk</t>
  </si>
  <si>
    <t>https://oes.dk/oekonomi/offentlige-betalinger/e-indbetaling/</t>
  </si>
  <si>
    <t>https://skat.dk/data.aspx?oid=2247443</t>
  </si>
  <si>
    <t>https://job.jobnet.dk/CV/frontpage</t>
  </si>
  <si>
    <t>https://www.dst.dk/da/</t>
  </si>
  <si>
    <t>https://www.borgerforslag.dk/</t>
  </si>
  <si>
    <t>https://hoeringsportalen.dk/</t>
  </si>
  <si>
    <t>https://www.dst.dk/da/Statistik/emner/borgere/demokrati/folketingsvalg</t>
  </si>
  <si>
    <t>Agency for Digital Government</t>
  </si>
  <si>
    <t>https://em.dk/ministeriet/arbejdsomraader/samfundsoekonomi-konkurrenceevne-og-digitalisering/govtech/</t>
  </si>
  <si>
    <t>https://en.digst.dk/policy/the-danish-digital-journey/</t>
  </si>
  <si>
    <t xml:space="preserve">Cross government steering committee </t>
  </si>
  <si>
    <t>https://www.retsinformation.dk/eli/lta/2020/145</t>
  </si>
  <si>
    <t>https://www.justitsministeriet.dk/sites/default/files/media/Pressemeddelelser/pdf/2017/redegoerelse_om_offentlighedsloven.pdf</t>
  </si>
  <si>
    <t>https://www.datatilsynet.dk/afgoerelser/afgoerelser</t>
  </si>
  <si>
    <t>https://www.datatilsynet.dk/om-datatilsynet/aarsberetninger-og-aarsrapporter</t>
  </si>
  <si>
    <t>https://www.ca1.gov.dk/services/signering/</t>
  </si>
  <si>
    <t>https://www.ca1.gov.dk/forside/</t>
  </si>
  <si>
    <t>Statens Digitaliseringsakademi</t>
  </si>
  <si>
    <t>https://digst.dk/styring/statens-digitaliseringsakademi/om-akademiet/</t>
  </si>
  <si>
    <t>Digital Denmark</t>
  </si>
  <si>
    <t>https://co-pi.dk/</t>
  </si>
  <si>
    <t>COPI- Center for Offentlig Privat Innovation</t>
  </si>
  <si>
    <t xml:space="preserve">Its the first year of CO-PI, so performance will come next year. </t>
  </si>
  <si>
    <t>Innovationesfondnen</t>
  </si>
  <si>
    <t>https://innovationsfonden.dk/da</t>
  </si>
  <si>
    <t>https://innovationsfonden.dk/da/saadan-investerer-vi</t>
  </si>
  <si>
    <t>Magnus Antono Salcedo  Jakobsen</t>
  </si>
  <si>
    <t xml:space="preserve">Erhvervsministeriet, Denmark </t>
  </si>
  <si>
    <t>Fuldmægtig</t>
  </si>
  <si>
    <t>DNK</t>
  </si>
  <si>
    <t>https://govcloud.dk/media/ejmnf1we/govcloud-servicespecifikation-2024-02-02-2024.pdf</t>
  </si>
  <si>
    <t>Den fællesoffentlige Digitaliseringsstrategi, Fællesoffentlige Digitale Arkitektur (FDA)</t>
  </si>
  <si>
    <t>https://en.digst.dk/digital-governance/digital-architecture</t>
  </si>
  <si>
    <t>https://arkitektur.digst.dk/kom-i-gang/fda-i-praksis-saadan-skaber-arkitektur-vaerdi-i-den-offentlige-sektor</t>
  </si>
  <si>
    <t>Fællesoffentlige Digitale Arkitektur (FDA), Hvidbog, (White Paper on a common public-sector digital architecture)</t>
  </si>
  <si>
    <t>https://arkitektur.digst.dk/node/1175</t>
  </si>
  <si>
    <t>https://arkitektur.digst.dk/referencearkitekturer/deling-af-data-og-dokumenter/referencearkitektur-deling-af-data-og-dokumenter</t>
  </si>
  <si>
    <t>Datafordeleren</t>
  </si>
  <si>
    <t>https://datafordeler.dk/</t>
  </si>
  <si>
    <t>https://datafordeler.dk/dataoversigt/</t>
  </si>
  <si>
    <t>MS Navision Stat</t>
  </si>
  <si>
    <t>https://oes.dk/digitale-loesninger/navision-stat/</t>
  </si>
  <si>
    <t>https://oes.dk/statsregnskab/offentlige-betalinger/betalinger-i-skbobs/</t>
  </si>
  <si>
    <t>https://skat.dk/borger</t>
  </si>
  <si>
    <t>skat.dk</t>
  </si>
  <si>
    <t>https://toldst.dk/en-us</t>
  </si>
  <si>
    <t>Several systems -  Main for customs declarations is DMS</t>
  </si>
  <si>
    <t>https://toldst.dk/erhverv/toldsystemer/dms/log-paa-dms-online</t>
  </si>
  <si>
    <t>https://github.com/skat/dms-public</t>
  </si>
  <si>
    <t>Statens HR</t>
  </si>
  <si>
    <t>https://oes.dk/digitale-loesninger/statens-hr/</t>
  </si>
  <si>
    <t>https://oes.dk/digitale-loesninger/statens-loenloesning/</t>
  </si>
  <si>
    <t>Multiple portals on open market. One is udbud.dk</t>
  </si>
  <si>
    <t>https://udbud.dk/</t>
  </si>
  <si>
    <t>https://udbud.dk/information/om-udbud-dk</t>
  </si>
  <si>
    <t>Nasdaq CALYPSO</t>
  </si>
  <si>
    <t>https://www.nasdaq.com/solutions/fintech/nasdaq-calypso</t>
  </si>
  <si>
    <t>CALYPSO</t>
  </si>
  <si>
    <t>https://oes.dk/digitale-loesninger/statens-budgetsystem/</t>
  </si>
  <si>
    <t>https://oes.dk/media/zzifp1xy/produktstrategi-sbs-2023_web.pdf</t>
  </si>
  <si>
    <t>https://arkitektur.digst.dk/metoder/arkitekturmetoder/introduktion-til-vejledning-om-brug-af-open-source-i-den-offentlige-sektor</t>
  </si>
  <si>
    <t>https://www.retsinformation.dk/eli/ft/20051CB00103</t>
  </si>
  <si>
    <t xml:space="preserve">Strategic Approach to Artificial Intelligence </t>
  </si>
  <si>
    <t>https://www.digmin.dk/digitalisering/nyheder/nyhedsarkiv/2024/dec/ny-strategisk-indsats-skal-bane-vej-for-kunstig-intelligens-i-danmark</t>
  </si>
  <si>
    <t>https://www.digmin.dk/</t>
  </si>
  <si>
    <t>https://www.datatilsynet.dk/Media/638321078593916218/Brug%20af%20kunstig%20intelligens%20i%20den%20offentlige%20sektor_%20kortl%C3%A6gning.pdf</t>
  </si>
  <si>
    <t>https://virk.dk/</t>
  </si>
  <si>
    <t>https://digst.dk/it-loesninger/borgerdk/om-loesningen/tal-og-statistik-om-borgerdk/</t>
  </si>
  <si>
    <t>https://digst.dk/digital-inklusion/principper-for-digital-inklusion/design-loesninger-for-alle/case-fra-udviklings-og-forenklingsstyrelsen/</t>
  </si>
  <si>
    <t>https://sktst.dk/publikationer/danskernes-skattebetaling-2023</t>
  </si>
  <si>
    <t>https://oes.dk/statsregnskab/offentlige-betalinger/e-indbetaling/</t>
  </si>
  <si>
    <t>https://www.retsinformation.dk/eli/lta/2023/494</t>
  </si>
  <si>
    <t>https://www.borger.dk/pension-og-efterloen</t>
  </si>
  <si>
    <t>https://job.jobnet.dk/CV/Frontpage</t>
  </si>
  <si>
    <t>https://jobindsats.dk/databank/arbejdsmarked/status-pa-arbejdsmarkedet/ledighed/faktiske-antal-tilmeldte-ledige-og-fuldtidsledige-pa-jobnet/</t>
  </si>
  <si>
    <t>https://www.mitid.dk/om-mitid/mitid-statistik/?language=da-dk</t>
  </si>
  <si>
    <t>https://regeringen.dk/</t>
  </si>
  <si>
    <t>https://datavejviser.dk/katalog</t>
  </si>
  <si>
    <t>https://en.digst.dk/digital-governance/data/the-danish-data-portal/</t>
  </si>
  <si>
    <t>https://data.europa.eu/en/publications/open-data-maturity/2024</t>
  </si>
  <si>
    <t>https://www.borgerforslag.dk/opret-forslag/</t>
  </si>
  <si>
    <t>https://lifeindenmark.borger.dk/ActionPage?selfserviceId=0f337b9b-dc31-4a2f-9a4c-50dd2b427ec6</t>
  </si>
  <si>
    <t>https://www.folketingstidende.dk/da/dokumenttyper/beslutningsforslag?startDate=20150101&amp;caseStatus=VEDT&amp;searchText=borgerforslag</t>
  </si>
  <si>
    <t>https://www.ft.dk/da/dokumenter/dokumentlister/borgerforslag</t>
  </si>
  <si>
    <t>Ministry for Digital Affairs</t>
  </si>
  <si>
    <t>https://www.english.digmin.dk/</t>
  </si>
  <si>
    <t>https://www.digmin.dk/digitalisering/publikationer</t>
  </si>
  <si>
    <t>Agency for Digitisation &amp; Danish Data Protection Agency</t>
  </si>
  <si>
    <t>https://en.digst.dk/digital-governance/data/</t>
  </si>
  <si>
    <t>https://www.digmin.dk/Media/638493860920667569/SVM%20regeringen_Danmarks%20digitaliseringsstrategi_2023_V9_Online_Final%20(1)-a.pdf</t>
  </si>
  <si>
    <t>https://en.digst.dk/numbers-and-statistics/</t>
  </si>
  <si>
    <t>https://en.digst.dk/strategy/the-joint-government-digital-strategy/</t>
  </si>
  <si>
    <t>https://www.borger.dk/samfund-og-rettigheder/Offentlighed-i-forvaltningen</t>
  </si>
  <si>
    <t>Danish Data Protection Act</t>
  </si>
  <si>
    <t>https://www.datatilsynet.dk/media/7753/danish-data-protection-act.pdf</t>
  </si>
  <si>
    <t>https://www.datatilsynet.dk/afgoerelser</t>
  </si>
  <si>
    <t>https://www.datatilsynet.dk/english</t>
  </si>
  <si>
    <t>https://www.datatilsynet.dk/english/the-danish-dpa-in-numbers</t>
  </si>
  <si>
    <t>https://oes.dk/indkoeb/strategi-for-groenne-offentlige-indkoeb/implementering-af-strategi-for-groenne-offentlige-indkoeb/</t>
  </si>
  <si>
    <t>https://www.digmin.dk/Media/638688933086845319/Regeringspublikation,-Kunstig-intelligens_TILG.pdf</t>
  </si>
  <si>
    <t>https://www.ca1.gov.dk/servicebeskrivelser/signering/</t>
  </si>
  <si>
    <t>https://www.ca1.gov.dk/efterlevelseserklaeringer/</t>
  </si>
  <si>
    <t>Campus E-læring (No Strategy, Only Program)</t>
  </si>
  <si>
    <t>https://www.digmin.dk/ministeriet</t>
  </si>
  <si>
    <t>https://oes.dk/digitale-loesninger/campus/</t>
  </si>
  <si>
    <t>National Strategy for Digitalisation</t>
  </si>
  <si>
    <t>https://www.co-pi.dk/</t>
  </si>
  <si>
    <t>https://www.co-pi.dk/cases/?take=12&amp;skip=0</t>
  </si>
  <si>
    <t>Innovation Fund Denmark</t>
  </si>
  <si>
    <t>https://innovationsfonden.dk/en</t>
  </si>
  <si>
    <t>https://innovationsfonden.dk/da/soegemuligheder</t>
  </si>
  <si>
    <t>https://innovationsfonden.dk/da/investeringer/investeringsoversigt</t>
  </si>
  <si>
    <t>Ditte Mathilde Jonasson</t>
  </si>
  <si>
    <t xml:space="preserve">Ministry of Digital Affairs </t>
  </si>
  <si>
    <t>Student Assistant</t>
  </si>
  <si>
    <t xml:space="preserve"> DJI </t>
  </si>
  <si>
    <t>Djibouti</t>
  </si>
  <si>
    <t>http://www.ministere-finances.dj</t>
  </si>
  <si>
    <t>http://documents.worldbank.org/curated/en/2006/04/6756520/djibouti-public-expenditure-review-making-public-finances-work-growth-poverty-reduction</t>
  </si>
  <si>
    <t>http://www.tresor.economie.gouv.fr/pays/djibouti</t>
  </si>
  <si>
    <t>http://www.ministere-finances.dj/FISCALITEE.html</t>
  </si>
  <si>
    <t>Tax System - Tax Management System</t>
  </si>
  <si>
    <t>http://www.douanes.dj</t>
  </si>
  <si>
    <t>UPR - Unique Personnel Registry</t>
  </si>
  <si>
    <t>http://www.ministere-finances.dj/REFORMES%20PROJETS%20FICHIER%20UNIQUE.html</t>
  </si>
  <si>
    <t>http://www-wds.worldbank.org/external/default/WDSContentServer/WDSP/IB/2006/04/28/000012009_20060428084124/Rendered/PDF/346240rev0DJI.pdf</t>
  </si>
  <si>
    <t>http://www.ministere-finances.dj/</t>
  </si>
  <si>
    <t>https://djibouti.opendataforafrica.org/</t>
  </si>
  <si>
    <t>https://www.ansie.dj/actualites/e-gouvernement-lansie-lance-le-processus-delaboration-de-la-strategie-nationale-2019-2022/</t>
  </si>
  <si>
    <t>National e-Government Strategy (2019-2022)</t>
  </si>
  <si>
    <t xml:space="preserve">  DJI  </t>
  </si>
  <si>
    <t>Djibouti Interoperabilty Framework</t>
  </si>
  <si>
    <t>https://www.ansie.dj/Pages/detailRubriquePages/58</t>
  </si>
  <si>
    <t>https://www.pni.dj</t>
  </si>
  <si>
    <t>https://documents.worldbank.org/curated/en/2006/04/6756520/djibouti-public-expenditure-review-making-public-finances-work-growth-poverty-reduction</t>
  </si>
  <si>
    <t>https://www.tresor.economie.gouv.fr/pays/djibouti</t>
  </si>
  <si>
    <t>SIGTAS</t>
  </si>
  <si>
    <t>https://www.sogematech.com/fr/nouvelles/sogema-technologies-has-been-awarded-a-contract-for-providing-implementing-and-supporting-the-standardized-integrated-tax-administration-system-sigtas-to-the-government-of-the-republic-of-djibouti-financed-by-the-world-bank</t>
  </si>
  <si>
    <t>https://www.douanes.dj</t>
  </si>
  <si>
    <t>ASYCUDA World</t>
  </si>
  <si>
    <t>http://sydoniaworld.douanes.dj/</t>
  </si>
  <si>
    <t>CNSS - Caisse Nationale de Sécurité Sociale Securité Sociale
Sécurité Sociale</t>
  </si>
  <si>
    <t>https://www.cnss.dj</t>
  </si>
  <si>
    <t>Marches Publics</t>
  </si>
  <si>
    <t>https://communication.gouv.dj/pages/DetailPages/74</t>
  </si>
  <si>
    <t>Ministere du Budget - Direction de la Dette Publique</t>
  </si>
  <si>
    <t>https://ddp.gouv.dj/</t>
  </si>
  <si>
    <t>https://www.egouv.dj/</t>
  </si>
  <si>
    <t>http://anefip-emploi.com/fr/</t>
  </si>
  <si>
    <t>Agence Nationale des Systèmes d'Information de l'Etat</t>
  </si>
  <si>
    <t>https://www.ansie.dj</t>
  </si>
  <si>
    <t>2, 8</t>
  </si>
  <si>
    <t>https://numerique.gouv.dj/</t>
  </si>
  <si>
    <t>Institut National de la Statistique</t>
  </si>
  <si>
    <t>http://www.instad.dj/accueil.php</t>
  </si>
  <si>
    <t>https://numerique.gouv.dj/Articles/detailArticle/17</t>
  </si>
  <si>
    <t>https://numerique.gouv.dj</t>
  </si>
  <si>
    <t>Code du Numerique</t>
  </si>
  <si>
    <t>https://numerique.gouv.dj/Articles/detailArticle/14</t>
  </si>
  <si>
    <t>Commission Nationale de la Protection des Données</t>
  </si>
  <si>
    <t>https://ra.gouvca.dj/main.sg</t>
  </si>
  <si>
    <t>Roadmap For The Digital Transformation Of Djibouti</t>
  </si>
  <si>
    <t>https://numerique.gouv.dj/uploads/images_evenement/3f32c33290d1ddaca19e28a5516e1a45.pdf</t>
  </si>
  <si>
    <t>http://www.guichet-unique.dj</t>
  </si>
  <si>
    <t>https://www.evisa.gouv.dj</t>
  </si>
  <si>
    <t>https://www.egouv.dj</t>
  </si>
  <si>
    <t>https://www.dpcs.dj</t>
  </si>
  <si>
    <t>3 documents shared</t>
  </si>
  <si>
    <t>Moustapha Mohamed Ismail</t>
  </si>
  <si>
    <t>Agence Nationale des Systèmes d'Information de l'Etat (ANSIE)</t>
  </si>
  <si>
    <t>Directeur General</t>
  </si>
  <si>
    <t>DJI</t>
  </si>
  <si>
    <t>https://budget.gouv.dj/dtg/</t>
  </si>
  <si>
    <t>https://douanes.gouv.dj/</t>
  </si>
  <si>
    <t>Port Community System</t>
  </si>
  <si>
    <t>https://dpfza.gov.dj/facilities/Djibouti-port-community-system</t>
  </si>
  <si>
    <t>CNSS - Caisse Nationale de Sécurité Sociale</t>
  </si>
  <si>
    <t>https://cnss.dj/historique-de-la-cnss/</t>
  </si>
  <si>
    <t>https://www.egouv.dj/Welcome/index/2</t>
  </si>
  <si>
    <t>https://apps.apple.com/us/app/djibouti-mobile-id/id6484163491</t>
  </si>
  <si>
    <t>Digital Economy and Innovation Roadmap</t>
  </si>
  <si>
    <t>https://dco.org/council/djibouti/</t>
  </si>
  <si>
    <t xml:space="preserve"> DMA </t>
  </si>
  <si>
    <t>Dominica</t>
  </si>
  <si>
    <t>Ministry of Finance, Economic Affairs, Investment, Planning, Resilience, Sustainable Development, Telecommunications and Broadcasting</t>
  </si>
  <si>
    <t>http://finance.gov.dm</t>
  </si>
  <si>
    <t>SIGFIS - Standardized Integrated Government Financial Information System</t>
  </si>
  <si>
    <t>https://openknowledge.worldbank.org/bitstream/handle/10986/14506/298040DO.pdf?sequence=1</t>
  </si>
  <si>
    <t>http://finance.gov.dm/index.php/about-us/departments/18-treasury-division</t>
  </si>
  <si>
    <t>http://www.dominica.gov.dm/laws/1994/act4-1994.pdf</t>
  </si>
  <si>
    <t>http://ird.gov.dm</t>
  </si>
  <si>
    <t>http://ird.gov.dm/index.php?option=com_content&amp;view=article&amp;id=116:systems-section&amp;catid=36:about-us&amp;Itemid=59</t>
  </si>
  <si>
    <t>http://customs.gov.dm</t>
  </si>
  <si>
    <t>http://customs.gov.dm/about-customs/asycuda-world</t>
  </si>
  <si>
    <t>HRIS - Human Resource Information System</t>
  </si>
  <si>
    <t>http://eportal.dominica.gov.dm/</t>
  </si>
  <si>
    <t>https://procurement.oecs.org/epps/home.do</t>
  </si>
  <si>
    <t>http://finance.gov.dm/</t>
  </si>
  <si>
    <t>http://www.dominica.gov.dm/services</t>
  </si>
  <si>
    <t>https://eservices.gov.dm/taxefs/auth/Public/LogOn.aspx?ReturnUrl=%2ftaxefs%2fonline%2fdefault.aspx</t>
  </si>
  <si>
    <t>https://dominica.gov.dm/images/documents/national_resilience_development_strategy_2030.pdf</t>
  </si>
  <si>
    <t>http://www.humanrightsinitiative.org/programs/ai/rti/international/laws_&amp;_papers.htm#12 \</t>
  </si>
  <si>
    <t>Privacy and Data Protection Bill 2007</t>
  </si>
  <si>
    <t>http://dominica.gov.dm/laws-of-dominica</t>
  </si>
  <si>
    <t xml:space="preserve">  DMA  </t>
  </si>
  <si>
    <t xml:space="preserve">Government of Dominica GEA Framework </t>
  </si>
  <si>
    <t xml:space="preserve">Government of Dominica GIF </t>
  </si>
  <si>
    <t xml:space="preserve">Ministry of Finance </t>
  </si>
  <si>
    <t>SIGFIS</t>
  </si>
  <si>
    <t>Smartstream</t>
  </si>
  <si>
    <t>https://dominica.gov.dm/</t>
  </si>
  <si>
    <t>HRIS</t>
  </si>
  <si>
    <t>https://eportal.dominica.gov.dm/</t>
  </si>
  <si>
    <t>Dominica Soclai Security</t>
  </si>
  <si>
    <t>https://dss.dm/</t>
  </si>
  <si>
    <t>http://76.12.33.122/pensioners.cfm</t>
  </si>
  <si>
    <t>https://epayment.dominica.gov.dm/</t>
  </si>
  <si>
    <t>http://ird.gov.dm/</t>
  </si>
  <si>
    <t>https://eservices.gov.dm/</t>
  </si>
  <si>
    <t>http://customs.gov.dm/</t>
  </si>
  <si>
    <t xml:space="preserve">Information and Communication Technology Unit </t>
  </si>
  <si>
    <t>https://publicworks.gov.dm/</t>
  </si>
  <si>
    <t>https://cardtp.gov.dm/</t>
  </si>
  <si>
    <t>https://publicworks.dominica.gov.dm/</t>
  </si>
  <si>
    <t>Data Privacy and Protection Law</t>
  </si>
  <si>
    <t>https://dominica.gov.dm</t>
  </si>
  <si>
    <t>Digital Skills and Technology Adoption</t>
  </si>
  <si>
    <t>http://cardtp.gov.dm/index.php/about-the-project/project-components/component-3-digital-skills-and-technology-adoption</t>
  </si>
  <si>
    <t>Caribbean Digital Transformation Project</t>
  </si>
  <si>
    <t>http://cardtp.gov.dm/</t>
  </si>
  <si>
    <t>Jermaine Jewel Jean-Pierre</t>
  </si>
  <si>
    <t>Government of the Commonwealth of Dominica</t>
  </si>
  <si>
    <t>Project Manager</t>
  </si>
  <si>
    <t>DMA</t>
  </si>
  <si>
    <t>Government of Dominica GEA Framework</t>
  </si>
  <si>
    <t>https://documents1.worldbank.org/curated/en/848701593136915061/pdf/Dominica-Grenada-St-Lucia-St-Vincent-and-the-Grenadines-and-the-Organization-of-Eastern-Caribbean-States-Caribbean-Digital-Transformation-Project-Digital-Caribbean.pdf</t>
  </si>
  <si>
    <t>Government of Dominica GIF</t>
  </si>
  <si>
    <t>https://www.dom767.com/dompedia/consolidated-fund-of-dominica/</t>
  </si>
  <si>
    <t>https://dss.dm/online/</t>
  </si>
  <si>
    <t>https://eservices.gov.dm</t>
  </si>
  <si>
    <t>https://projectfeedback.dominica.gov.dm/</t>
  </si>
  <si>
    <t>Information and Communication Technology Unit</t>
  </si>
  <si>
    <t>https://www.dom767.com/dompages/information-and-communication-technology-ict-unit/#:~:text=Description,of%20ICT%20in%20public%20administration.</t>
  </si>
  <si>
    <t>https://cardtp.gov.dm/documents/1-documents/2-dynamic-dominica-national-digital-transformation-strategy-2022-2026</t>
  </si>
  <si>
    <t xml:space="preserve">Government of the Commonwealth of Dominica </t>
  </si>
  <si>
    <t>Project Manager - Caribbean Digital Transformation Project</t>
  </si>
  <si>
    <t xml:space="preserve"> DOM </t>
  </si>
  <si>
    <t>Dominican Republic</t>
  </si>
  <si>
    <t>OPTICloud</t>
  </si>
  <si>
    <t>http://optic.gob.do/servicio/nube-computacional-gubernamental-opticloud/</t>
  </si>
  <si>
    <t>http://www.hacienda.gov.do</t>
  </si>
  <si>
    <t>SIGEF - Sistema Integrado de Gestion Financiera</t>
  </si>
  <si>
    <t>http://transparenciafiscal.gob.do/en/web/transparenciafiscal/sigef</t>
  </si>
  <si>
    <t>http://www.tesoreria.gov.do/</t>
  </si>
  <si>
    <t>http://www.tesoreria.gov.do/index.php/component/phocadownload/category/30</t>
  </si>
  <si>
    <t>http://www.dgii.gov.do</t>
  </si>
  <si>
    <t>e-Tax - Virtual Office + Web Services</t>
  </si>
  <si>
    <t>http://www.dgii.gov.do/pst/Paginas/default.aspx</t>
  </si>
  <si>
    <t>http://www.aduanas.gob.do</t>
  </si>
  <si>
    <t>SIGA &gt; Single Window - Integrated Customs Management System + Single Window</t>
  </si>
  <si>
    <t>https://www.aduanas.gob.do/descargas/files/instructivos/manual-pago-electronico-SIGA.pdf</t>
  </si>
  <si>
    <t>SASP - Sistema de Administración de Servidores Públicos / Civil Servant Administration System</t>
  </si>
  <si>
    <t>http://map.gob.do/sasp/</t>
  </si>
  <si>
    <t>Compras Dominicana</t>
  </si>
  <si>
    <t>http://www.comprasdominicana.gov.do</t>
  </si>
  <si>
    <t>http://www.hacienda.gov.do/</t>
  </si>
  <si>
    <t>SNIP - Sistema Nacional de Inversión Pública</t>
  </si>
  <si>
    <t>http://mepyd.gob.do/SNIP</t>
  </si>
  <si>
    <t>https://optic.gob.do/nortic/images/documentos/normas/nortic-a6-1-2016.pdf</t>
  </si>
  <si>
    <t>http://servicios.dominicana.gob.do/index.php</t>
  </si>
  <si>
    <t>https://www.opengovpartnership.org/members/dominican-republic/</t>
  </si>
  <si>
    <t>https://datos.gob.do/</t>
  </si>
  <si>
    <t>http://dominicana.gob.do/index.php/e-sociedad/sic/e-participacion</t>
  </si>
  <si>
    <t>http://dominicana.gob.do/index.php/e-sociedad/sic/testing</t>
  </si>
  <si>
    <t>Agenda Digital</t>
  </si>
  <si>
    <t>http://dominicana.gob.do/</t>
  </si>
  <si>
    <t>http://dominicana.gob.do/index.php/politicas/2014-12-16-20-55-59</t>
  </si>
  <si>
    <t>http://dominicana.gob.do/index.php/politicas/2014-12-16-20-56-34/politicas-para-el-buen-gobierno/gobierno-consolidado-whole-of-government</t>
  </si>
  <si>
    <t>https://www.rti-rating.org/wp-content/uploads/Dominican-Republic.pdf</t>
  </si>
  <si>
    <t>Law on Protection of Personal Data</t>
  </si>
  <si>
    <t xml:space="preserve">http://www.datacredito1.com/s_ley_buro.asp </t>
  </si>
  <si>
    <t>http://www.indotel.gob.do/index.php/sector-de-las-telecomunicaciones/comercio-electronico/descripcion-firma-digital</t>
  </si>
  <si>
    <t>Ministry of Public Administration, 2018 Operational Plan</t>
  </si>
  <si>
    <t>https://map.gob.do/sobre-nosotros/plan-estrategico/</t>
  </si>
  <si>
    <t>INAP + Republica Digital</t>
  </si>
  <si>
    <t>http://inap.gob.do/</t>
  </si>
  <si>
    <t>Change Management Directorate, MAP</t>
  </si>
  <si>
    <t>https://map.gob.do/ClimaOrganizacional/AboutUs.aspx</t>
  </si>
  <si>
    <t xml:space="preserve">  DOM  </t>
  </si>
  <si>
    <t>OGTICLOUD</t>
  </si>
  <si>
    <t>https://ogtic.gob.do/servicio/nube-computacional-gubernamental-ogticloud/</t>
  </si>
  <si>
    <t>Not available to the public</t>
  </si>
  <si>
    <t>Norma para la interoperabilidad entre los organismos del Gobierno Dominicano</t>
  </si>
  <si>
    <t>https://ogtic.gob.do/nortic-a42014/</t>
  </si>
  <si>
    <t>X-Road / PORTAL DE DESARROLLADORES</t>
  </si>
  <si>
    <t>https://developer.digital.gob.do</t>
  </si>
  <si>
    <t>https://www.hacienda.gob.do/</t>
  </si>
  <si>
    <t>https://www.transparenciafiscal.gob.do/siafe/sigef</t>
  </si>
  <si>
    <t>https://www.tesoreria.gob.do/index.php</t>
  </si>
  <si>
    <t>https://www.tesoreria.gob.do/index.php/component/phocadownload/category/30</t>
  </si>
  <si>
    <t>https://bancentral.gov.do/a/d/2646-portada</t>
  </si>
  <si>
    <t>https://dgii.gov.do/</t>
  </si>
  <si>
    <t>https://dgii.gov.do/ofv/login.aspx</t>
  </si>
  <si>
    <t>https://dgii.gov.do/transparencia/baseLegal/Paginas/default.aspx</t>
  </si>
  <si>
    <t>https://www.aduanas.gob.do/</t>
  </si>
  <si>
    <t>https://siga.aduanas.gob.do/</t>
  </si>
  <si>
    <t>https://www.aduanas.gob.do/nosotros/marco-legal/</t>
  </si>
  <si>
    <t>https://map.gob.do/sasp/</t>
  </si>
  <si>
    <t>Dirección General de Jubilaciones y Pensiones a Cargo del Estado</t>
  </si>
  <si>
    <t>https://www.dgjp.gob.do/</t>
  </si>
  <si>
    <t>Oficina Virtual</t>
  </si>
  <si>
    <t>https://accesopensionados.dgjp.gob.do/Logoando.aspx</t>
  </si>
  <si>
    <t>https://www.dgjp.gob.do/web/guest/marco-legal</t>
  </si>
  <si>
    <t>https://www.dgcp.gob.do/</t>
  </si>
  <si>
    <t>https://www.dgcp.gob.do/sobre-nosotros/marco-legal/leyes-y-decretos/</t>
  </si>
  <si>
    <t>https://mepyd.gob.do/snip</t>
  </si>
  <si>
    <t>https://mepyd.gob.do/dgip/datosnip</t>
  </si>
  <si>
    <t>https://ogtic.gob.do/nortic-a62016/</t>
  </si>
  <si>
    <t>https://sisticge.dominicana.gob.do/documentos/estudios/iTICge2021.pdf</t>
  </si>
  <si>
    <t>Innovación Tecnológica (Transversal)</t>
  </si>
  <si>
    <t>https://agendadigital.gob.do/ejes/innovacion-tecnologica-transversal/</t>
  </si>
  <si>
    <t>https://agendadigital.gob.do/agenda-digital/gabinete-de-transformacion-digital/</t>
  </si>
  <si>
    <t>https://www.serviciosrd.gob.do/</t>
  </si>
  <si>
    <t>https://dgii.gov.do/Paginas/default.aspx</t>
  </si>
  <si>
    <t>https://www.sirite.gob.do/</t>
  </si>
  <si>
    <t>https://vucerd.gob.do/</t>
  </si>
  <si>
    <t>https://map.gob.do/Concursa/</t>
  </si>
  <si>
    <t>https://gobiernoabierto.gob.do/</t>
  </si>
  <si>
    <t>https://gobiernoabierto.gob.do/foro-multiactor/</t>
  </si>
  <si>
    <t>https://gobiernoabierto.gob.do/compromisos-asumidos-en-el-2do-plan-de-accion/</t>
  </si>
  <si>
    <t>https://311.gob.do/</t>
  </si>
  <si>
    <t>https://311.gob.do/documentos/estadistica/</t>
  </si>
  <si>
    <t>Oficina Gubernamental de Tecnologías de la Información y Comunicación de la República Dominicana</t>
  </si>
  <si>
    <t>https://ogtic.gob.do/</t>
  </si>
  <si>
    <t>https://sisticge.dominicana.gob.do/</t>
  </si>
  <si>
    <t>https://sisticge.dominicana.gob.do</t>
  </si>
  <si>
    <t>Dirección General de Ética e Integridad Gubernamental (DIGEIG)</t>
  </si>
  <si>
    <t>https://ogtic.gob.do/nortic-a32014/</t>
  </si>
  <si>
    <t>https://saip.gob.do/</t>
  </si>
  <si>
    <t>https://agendadigital.gob.do/</t>
  </si>
  <si>
    <t>https://agendadigital.gob.do/componentes/</t>
  </si>
  <si>
    <t>https://ogtic.gob.do/wp-content/uploads/2019/02/Ley-200-04.pdf</t>
  </si>
  <si>
    <t>https://saip.gob.do/consulta-publica-de-solicitudes</t>
  </si>
  <si>
    <t>https://www.tribunalconstitucional.gob.do/transparencia/marco-legal/leyes/ley-172-13/</t>
  </si>
  <si>
    <t>https://ogtic.gob.do/firma-digital/</t>
  </si>
  <si>
    <t>Instituto Nacional de Administración Pública (INAP)</t>
  </si>
  <si>
    <t>https://inap.gob.do/transparencia/wp-content/uploads/2021/04/PEI-2021-al-2024.pdf</t>
  </si>
  <si>
    <t>https://inap.gob.do/inap-inicia-proyecto-de-transformacion-digital-institucional-en-cumplimiento-al-cronograma-de-la-agenda-digital-2030/</t>
  </si>
  <si>
    <t>Gabinete de Innovación</t>
  </si>
  <si>
    <t>https://agendadigital.gob.do/documentos/</t>
  </si>
  <si>
    <t>https://www.dgcp.gob.do/new_dgcp/documentos/politicas_normas_y_procedimientos/leyes_y_decretos/ley-340-de-contrataciones-publicas.pdf</t>
  </si>
  <si>
    <t>https://minpre-my.sharepoint.com/personal/desarrollo_minpre_gob_do/_layouts/15/embed.aspx?uniqueId=ee28c1f5-761a-428e-bcc3-f559c8fb886c&amp;access_token=eyJ0eXAiOiJKV1QiLCJhbGciOiJub25lIn0.eyJhdWQiOiIwMDAwMDAwMy0wMDAwLTBmZjEtY2UwMC0wMDAwMDAwMDAwMDAvbWlucHJlLW15LnNoYXJlcG9pbnQuY29tQDgzYzFkOGUwLWVhZDUtNGI2ZC05OGFkLTBkMmUwZjI0YTdhMCIsImlzcyI6IjAwMDAwMDAzLTAwMDAtMGZmMS1jZTAwLTAwMDAwMDAwMDAwMCIsIm5iZiI6IjE2NTI1NDQ0NzUiLCJleHAiOiIxNjUyNTQ0Nzc1IiwiZW5kcG9pbnR1cmwiOiJ5TGFJNXAyRWJGaXgzL1BzdE9Nd0EyaXBjWmJseHNGSldmdW9PcURLeUpzPSIsImVuZHBvaW50dXJsTGVuZ3RoIjoiMTM1IiwiaXNsb29wYmFjayI6IlRydWUiLCJjaWQiOiJNVGN4WkRSa05UTXRPV1ZqTXkwME5HSmtMV0ZrTjJJdE5qTXdPVEE1TkdZeU1EQTIiLCJ2ZXIiOiJoYXNoZWRwcm9vZnRva2VuIiwic2l0ZWlkIjoiTm1KaFpUVTJOVE10TTJFNU55MDBaakUyTFdKbU16WXRaalk1WlRobU1HTTBNbVk0IiwiYXBwX2Rpc3BsYXluYW1lIjoiU2hhcmUtb25lLURyaXZlIHwgT25lRHJpdmUgKyBTaGFyZVBvaW50IHBsdWdpbiBmb3IgV29yZFByZXNzIiwiZ2l2ZW5fbmFtZSI6IkRlc2Fycm9sbG8iLCJhcHBpZCI6IjY1NWY2YTk4LWUzYjYtNDkwZi04ZWJkLWUxYTY3MTQ0NzFkNCIsInRpZCI6IjgzYzFkOGUwLWVhZDUtNGI2ZC05OGFkLTBkMmUwZjI0YTdhMCIsInVwbiI6ImRlc2Fycm9sbG9AbWlucHJlLmdvYi5kbyIsInB1aWQiOiIxMDAzMjAwMUQ2QUVFMjY3IiwiY2FjaGVrZXkiOiIwaC5mfG1lbWJlcnNoaXB8MTAwMzIwMDFkNmFlZTI2N0BsaXZlLmNvbSIsInNjcCI6ImFsbGZpbGVzLndyaXRlIGFsbHNpdGVzLndyaXRlIGFsbHByb2ZpbGVzLnJlYWQiLCJ0dCI6IjIiLCJ1c2VQZXJzaXN0ZW50Q29va2llIjpudWxsLCJpcGFkZHIiOiIyMC4xOTAuMTM1LjQ1In0.N3dseVRyWHpoUHhXeFBIUGlMcjc1OGFKcngxUGYrR1ZhaXJUMjY3SkZDTT0</t>
  </si>
  <si>
    <t>https://minpre-my.sharepoint.com/personal/desarrollo_minpre_gob_do/_layouts/15/embed.aspx?uniqueId=df3916cd-eda3-4a08-ade2-bb1ac4b0a2b8&amp;access_token=eyJ0eXAiOiJKV1QiLCJhbGciOiJub25lIn0.eyJhdWQiOiIwMDAwMDAwMy0wMDAwLTBmZjEtY2UwMC0wMDAwMDAwMDAwMDAvbWlucHJlLW15LnNoYXJlcG9pbnQuY29tQDgzYzFkOGUwLWVhZDUtNGI2ZC05OGFkLTBkMmUwZjI0YTdhMCIsImlzcyI6IjAwMDAwMDAzLTAwMDAtMGZmMS1jZTAwLTAwMDAwMDAwMDAwMCIsIm5iZiI6IjE2NTI1NDQ1MDciLCJleHAiOiIxNjUyNTQ0ODA3IiwiZW5kcG9pbnR1cmwiOiJwckdhbW92MjZkRVQxMnJYbDgrSGdab0hhd2ZJc3Fab1dRL2NCQ2FIMWM0PSIsImVuZHBvaW50dXJsTGVuZ3RoIjoiMTM1IiwiaXNsb29wYmFjayI6IlRydWUiLCJjaWQiOiJOR016TkdSa1pqWXROREF3T1MwME5HRTFMV0kxTjJJdE5XTXpaakZsTXpFNU1tTTAiLCJ2ZXIiOiJoYXNoZWRwcm9vZnRva2VuIiwic2l0ZWlkIjoiTm1KaFpUVTJOVE10TTJFNU55MDBaakUyTFdKbU16WXRaalk1WlRobU1HTTBNbVk0IiwiYXBwX2Rpc3BsYXluYW1lIjoiU2hhcmUtb25lLURyaXZlIHwgT25lRHJpdmUgKyBTaGFyZVBvaW50IHBsdWdpbiBmb3IgV29yZFByZXNzIiwiZ2l2ZW5fbmFtZSI6IkRlc2Fycm9sbG8iLCJhcHBpZCI6IjY1NWY2YTk4LWUzYjYtNDkwZi04ZWJkLWUxYTY3MTQ0NzFkNCIsInRpZCI6IjgzYzFkOGUwLWVhZDUtNGI2ZC05OGFkLTBkMmUwZjI0YTdhMCIsInVwbiI6ImRlc2Fycm9sbG9AbWlucHJlLmdvYi5kbyIsInB1aWQiOiIxMDAzMjAwMUQ2QUVFMjY3IiwiY2FjaGVrZXkiOiIwaC5mfG1lbWJlcnNoaXB8MTAwMzIwMDFkNmFlZTI2N0BsaXZlLmNvbSIsInNjcCI6ImFsbGZpbGVzLndyaXRlIGFsbHNpdGVzLndyaXRlIGFsbHByb2ZpbGVzLnJlYWQiLCJ0dCI6IjIiLCJ1c2VQZXJzaXN0ZW50Q29va2llIjpudWxsLCJpcGFkZHIiOiIyMC4xOTAuMTM1LjQ2In0.NWRBa1VGMDU3VHFrL0s0Ly9KVmZRU2xuSlltT3l0c1VqY3NSdUVmY3FHTT0</t>
  </si>
  <si>
    <t>Melvin Hilario</t>
  </si>
  <si>
    <t>Encargado de la División de Medición y Auditoría de Gobierno Digital</t>
  </si>
  <si>
    <t>DOM</t>
  </si>
  <si>
    <t>https://ogtic.gob.do/categoria/servicios/direccion-de-datacenter-del-estado</t>
  </si>
  <si>
    <t>https://ogtic.gob.do/categoria/departamentos/direccion-de-red-del-estado-dominicano</t>
  </si>
  <si>
    <t>Norma para la interoperabilidad</t>
  </si>
  <si>
    <t>https://ogtic.gob.do/categoria/normativas/nortic-a4-2024</t>
  </si>
  <si>
    <t>https://developer.digital.gob.do/</t>
  </si>
  <si>
    <t xml:space="preserve">Ministerio de Hacienda </t>
  </si>
  <si>
    <t>SIGEF - Sistema Integrado de Gestión Financiera</t>
  </si>
  <si>
    <t>https://www.transparenciafiscal.gob.do/siafe-sigef/</t>
  </si>
  <si>
    <t>https://www.transparenciafiscal.gob.do/wp-content/uploads/2024/09/Manual-Explicativo-Portal-de-Transparencia-Fiscal.pdf</t>
  </si>
  <si>
    <t>https://www.tesoreria.gob.do/transparencia/index.php/datos-abrierto/category/1199-recursos-centralizados-en-la-cuenta-unica-del-tesoro</t>
  </si>
  <si>
    <t>http://dgii.gov.do</t>
  </si>
  <si>
    <t>https://www.aduanas.gob.do/media/t3jnj3wk/manual_pago_electronico_siga.pdf</t>
  </si>
  <si>
    <t xml:space="preserve">https://web.archive.org/web/20250520170139/https://www.dgjp.gob.do/ </t>
  </si>
  <si>
    <t xml:space="preserve">Gestion Servicio Ciudadano (GSC) </t>
  </si>
  <si>
    <t>https://www.sipen.gob.do/</t>
  </si>
  <si>
    <t>https://www.sipen.gob.do/aa5185735f8cf68ce/consulta_afp.php</t>
  </si>
  <si>
    <t>https://datosabiertos.dgcp.gob.do/opendata</t>
  </si>
  <si>
    <t>https://www.creditopublico.gob.do/</t>
  </si>
  <si>
    <t>https://www.creditopublico.gob.do/inicio/estadisticas</t>
  </si>
  <si>
    <t xml:space="preserve">https://ogtic.gob.do/categoria/normativas/nortic-a62016 </t>
  </si>
  <si>
    <t>National Artificial Intelligence Strategy (ENIA)</t>
  </si>
  <si>
    <t>https://agendadigital.gob.do/wp-content/uploads/2023/10/Final_ENIA-Estrategia-Nacional-de-Inteligencia-Artificial-de-la-Republica-Dominicana-.pdf</t>
  </si>
  <si>
    <t>https://www.gob.do/</t>
  </si>
  <si>
    <t>https://dgii.gov.do/servicios/Paginas/cat-PagosRectificativasDeclaraciones.aspx</t>
  </si>
  <si>
    <t>https://web.archive.org/web/20250322152229/https://www.sirite.gob.do/</t>
  </si>
  <si>
    <t>https://gobiernoabierto.gob.do/compromisos-asumidos-en-el-3er-plan-de-accion/</t>
  </si>
  <si>
    <t>https://www.iticge.gob.do/</t>
  </si>
  <si>
    <t>https://www.iticge.gob.do</t>
  </si>
  <si>
    <t>https://www.presidencia.gob.do/noticias/map-emite-resolucion-para-fortalecer-la-interoperabilidad-y-la-gobernanza-de-datos-en-el</t>
  </si>
  <si>
    <t>https://agendadigital.gob.do/ejes/gobierno-digital/</t>
  </si>
  <si>
    <t>https://wp.ogtic.gob.do/wp-content/uploads/2019/05/Ley_No__200-04_sobre_Libre_Acceso_a_la_Informacion_Publica.pdf</t>
  </si>
  <si>
    <t>https://indotel.gob.do/firma-digital/estadisticas-de-firma-digital/</t>
  </si>
  <si>
    <t>2030 Digital Agenda</t>
  </si>
  <si>
    <t>https://inap.gob.do/serviciosinap/</t>
  </si>
  <si>
    <t>Government Innovation in the Dominican Republic</t>
  </si>
  <si>
    <t>https://inap.gob.do/primer-documento-de-referencia-de-innovacion-gubernamental-de-la-republica-dominicana/</t>
  </si>
  <si>
    <t>Oficina Gubernamental de Tecnologias de informacion y comunicacion (OGTIC)ement Directorate, MAP</t>
  </si>
  <si>
    <t>https://www.dgcp.gob.do/mipymes/</t>
  </si>
  <si>
    <t>Compl docs submitted on 11-Aug-25, 30-Sep-25</t>
  </si>
  <si>
    <t>Reyson Lizardo</t>
  </si>
  <si>
    <t>Oficina Gubernamental de las Tecnologías de Información y Comunicación (OGTIC)</t>
  </si>
  <si>
    <t>Director de Transformación Digital Gubernamental</t>
  </si>
  <si>
    <t xml:space="preserve"> ECU </t>
  </si>
  <si>
    <t>Ecuador</t>
  </si>
  <si>
    <t>https://www.gobiernoelectronico.gob.ec/avance-indicadores/</t>
  </si>
  <si>
    <t>MINTEL Government Services Bus</t>
  </si>
  <si>
    <t>https://www.gobiernoelectronico.gob.ec/bus-de-servicios-gubernamentales/</t>
  </si>
  <si>
    <t>https://www.finanzas.gob.ec/</t>
  </si>
  <si>
    <t>https://esigef.finanzas.gob.ec/esigef/login/index.htm</t>
  </si>
  <si>
    <t>http://www.sri.gob.ec/web/guest/home</t>
  </si>
  <si>
    <t>e-Tax - Web Services</t>
  </si>
  <si>
    <t>https://www.sri.gob.ec/web/guest;jsessionid=JahtOwo029d8TxlOuguWkKqJ</t>
  </si>
  <si>
    <t>http://www.aduana.gob.ec</t>
  </si>
  <si>
    <t>ECUAPASS - Web Services</t>
  </si>
  <si>
    <t>https://portal.aduana.gob.ec</t>
  </si>
  <si>
    <t>SIGEF - The Integrated Financial Management System</t>
  </si>
  <si>
    <t>http://www.finanzas.gob.ec/</t>
  </si>
  <si>
    <t>SERCOP</t>
  </si>
  <si>
    <t>http://portal.compraspublicas.gob.ec/incop</t>
  </si>
  <si>
    <t>Ministerio de Economia y Finanzas</t>
  </si>
  <si>
    <t>Map + SIPeIP - Sistema Integrado de Planificación e Inversión Pública</t>
  </si>
  <si>
    <t>https://www.planificacion.gob.ec/sistema-integrado-de-planificacion-e-inversion-publica/</t>
  </si>
  <si>
    <t>https://www.estebanmendieta.com/blog/wp-content/uploads/Decreto_1014_software_libre_Ecuador.pdf</t>
  </si>
  <si>
    <t>https://www.gob.ec/</t>
  </si>
  <si>
    <t>https://www.sri.gob.ec/web/guest/declaracion-de-impuestos-2017</t>
  </si>
  <si>
    <t>https://www.opengovpartnership.org/members/ecuador/</t>
  </si>
  <si>
    <t>http://www.datosabiertos.gob.ec/</t>
  </si>
  <si>
    <t>https://aplicaciones.administracionpublica.gob.ec/</t>
  </si>
  <si>
    <t>Smart Government</t>
  </si>
  <si>
    <t>https://www.gobiernoelectronico.gob.ec/gobierno-inteligente/?preview=true</t>
  </si>
  <si>
    <t>https://www.gobiernoelectronico.gob.ec/wp-content/uploads/2018/08/PNGE_2018_2021_21082018.pdf</t>
  </si>
  <si>
    <t>https://www.rti-rating.org/wp-content/uploads/Ecuador.pdf</t>
  </si>
  <si>
    <t xml:space="preserve">Ley de Comercio Electrónico, firmas electrónicas y mensajes de datos. Ley No. 2002-67 and Ley Del Sistema Nacional De Registro De Datos Públicos </t>
  </si>
  <si>
    <t>http://www.arcotel.gob.ec/marco-legal/</t>
  </si>
  <si>
    <t>https://www.eci.bce.ec/paso_3</t>
  </si>
  <si>
    <t>National Plan of e-Government</t>
  </si>
  <si>
    <t>Ecuador Digital</t>
  </si>
  <si>
    <t>https://www.telecomunicaciones.gob.ec/25693-2/</t>
  </si>
  <si>
    <t>Draft Law on Digital Transformation</t>
  </si>
  <si>
    <t>https://aportecivico.gobiernoelectronico.gob.ec/legislation/processes/13/draft_versions/32</t>
  </si>
  <si>
    <t xml:space="preserve">  ECU  </t>
  </si>
  <si>
    <t>https://www.gobiernoelectronico.gob.ec/wp-content/uploads/2018/10/Acuerdo-Interministerial-001-Presidencia-Senplades-Mintel.pdf</t>
  </si>
  <si>
    <t>CNT E.P.</t>
  </si>
  <si>
    <t>https://www.gobiernoelectronico.gob.ec/wp-content/uploads/2018/10/Codigo-Organico-de-la-Economia-Social-de-los-Conocimientos-Creatividad-e-Innovacion.pdf</t>
  </si>
  <si>
    <t>Electronic Government Services Framework</t>
  </si>
  <si>
    <t>https://drive.google.com/file/d/1Sgcpb7U0S8PZbYYOTMXV73kJo9cLKPv9/view</t>
  </si>
  <si>
    <t>Government Service Bus (Bus de Servicios Gubernamentales)</t>
  </si>
  <si>
    <t>https://www.gobiernoelectronico.gob.ec/interoperabilidad-gubernamental/</t>
  </si>
  <si>
    <t>MEF - Ministry of Economy and Finance (Ministerio de Economía y Finanzas)</t>
  </si>
  <si>
    <t>eSIGEF - Integrated Financial Management System (Sistema Integrado de Gestion Financiera)</t>
  </si>
  <si>
    <t>LDSW + Oracle</t>
  </si>
  <si>
    <t>https://www.finanzas.gob.ec/wp-content/uploads/downloads/2012/09/Normativa-Presupuestaria-Actualizada-al-11-10-2011.pdf</t>
  </si>
  <si>
    <t>https://www.finanzas.gob.ec/tesoreria/</t>
  </si>
  <si>
    <t>https://www.finanzas.gob.ec/wp-content/uploads/downloads/2018/04/Normativa-Presupuestaria-Codificaci%C3%B3n-5-de-abril-de-2018-OK-ilovepdf-compressed.pdf</t>
  </si>
  <si>
    <t>https://www.sri.gob.ec/web/intersri/home</t>
  </si>
  <si>
    <t>SRI System- Internal Rent Services System (Sistema del Servicio de Rentas Internas)</t>
  </si>
  <si>
    <t>https://www.sri.gob.ec/formularios-e-instructivos</t>
  </si>
  <si>
    <t>https://www.aduana.gob.ec/</t>
  </si>
  <si>
    <t>Ecuapass</t>
  </si>
  <si>
    <t>https://ecuapass.aduana.gob.ec/</t>
  </si>
  <si>
    <t>https://www.aduana.gob.ec/archivos/Ecuapass/Estandar_eDoc.pdf</t>
  </si>
  <si>
    <t>SIITH - Integrated Computer System of Human Talent (Sistema Informático Integrado de Talento Humano)</t>
  </si>
  <si>
    <t>https://siith.trabajo.gob.ec/login.jsf</t>
  </si>
  <si>
    <t>https://www.trabajo.gob.ec/wp-content/uploads/manualesSiith/2013-Acuerdo-0093-Norma-tecnica-para-SIITH.pdf</t>
  </si>
  <si>
    <t>eSIPREN - Remuneration and Payroll Budget System (Integrated with eSIGEF)</t>
  </si>
  <si>
    <t>https://esipren.finanzas.gob.ec/eSIPREN_Nomina/Login/Login.aspx</t>
  </si>
  <si>
    <t>IESS - Ecuadorian Institute of Social Security (Instituto ecuatoriano de Seguridad Social)</t>
  </si>
  <si>
    <t>https://www.iess.gob.ec/</t>
  </si>
  <si>
    <t>Pension System (IESS) Sistema de pensiones del IESS</t>
  </si>
  <si>
    <t>https://www.iess.gob.ec/prjPensionesJubilacion-web/pages/principal.jsf</t>
  </si>
  <si>
    <t>https://www.iess.gob.ec/documents/10162/8421754/10_BOLETIN_ESTADISTICO_25_2020?version=1.1</t>
  </si>
  <si>
    <t>SERCOP - National Public Procurement Service (Servicio Nacional de Contratación Pública)</t>
  </si>
  <si>
    <t>https://www.compraspublicas.gob.ec/ProcesoContratacion/compras/</t>
  </si>
  <si>
    <t>https://portal.compraspublicas.gob.ec/sercop/wp-content/uploads/2022/08/Decreto_Ejecutivo_No._458_20220520094615-1.pdf</t>
  </si>
  <si>
    <t>eSIGEF</t>
  </si>
  <si>
    <t>SIPeiP - Integrated System of Planning and Public Investment</t>
  </si>
  <si>
    <t>https://www.planificacion.gob.ec/informacion-de-inversion-publica/</t>
  </si>
  <si>
    <t>https://www.gobiernoelectronico.gob.ec/software-libre-y-software-publico-2/#1472476273412-d54007c4-2618</t>
  </si>
  <si>
    <t>Digital Transformation Agenda (Agenda de Transformación Digital)</t>
  </si>
  <si>
    <t>https://www.telecomunicaciones.gob.ec/agenda-de-transformacion-digital-ecuador/</t>
  </si>
  <si>
    <t>MINTEL - Ministry of Telecommunications and the Information Society (Ministerio de Telecomunicaciones y de la Sociedad de la Información)</t>
  </si>
  <si>
    <t>https://srienlinea.sri.gob.ec/auth/realms/Internet/protocol/openid-connect/auth?client_id=app-sri-claves-angular&amp;redirect_uri=https%3A%2F%2Fsrienlinea.sri.gob.ec%2Fsri-en-linea%2Finicio%2FNAT&amp;state=f621202b-6f16-452b-9f33-8f802a55af18&amp;nonce=9d81bd43-c837-4945-9d92-2cb2ac1ce03d&amp;response_mode=fragment&amp;response_type=code&amp;scope=openid</t>
  </si>
  <si>
    <t>https://srienlinea.sri.gob.ec/sri-en-linea/consulta/55</t>
  </si>
  <si>
    <t>https://www.gob.ec/normativa-manuales/habilitacion-proveedores-pasarelas-pago-plataforma-gobec</t>
  </si>
  <si>
    <t>https://encuentraempleo.trabajo.gob.ec/socioEmpleo-war/paginas/index.jsf</t>
  </si>
  <si>
    <t>https://www.gobiernoabierto.ec/</t>
  </si>
  <si>
    <t>https://www.datosabiertos.gob.ec/</t>
  </si>
  <si>
    <t>https://aportecivico.gobiernoelectronico.gob.ec</t>
  </si>
  <si>
    <t>https://aportecivico.gobiernoelectronico.gob.ec/legislation/processes?filter=past&amp;page=1</t>
  </si>
  <si>
    <t>https://www.trabajo.gob.ec/sistema-contacto-ciudadano-mantenimiento/</t>
  </si>
  <si>
    <t>https://www.gobiernoelectronico.gob.ec/wp-content/uploads/2019/08/4-MDT-Sistema-de-Contacto-Ciudadano.pdf</t>
  </si>
  <si>
    <t>https://www.participacionciudadana.org/web/</t>
  </si>
  <si>
    <t>https://www.telecomunicaciones.gob.ec/</t>
  </si>
  <si>
    <t>1, 2, 4, 7, 8</t>
  </si>
  <si>
    <t>https://www.gobiernoelectronico.gob.ec/</t>
  </si>
  <si>
    <t>https://www.telecomunicaciones.gob.ec/wp-content/uploads/downloads/2022/03/RENDICION-DE-CUENTAS-MINTEL-2021-VF..pdf</t>
  </si>
  <si>
    <t>DINARP - National Directorate of Public Records (Dirección Nacional de Registros Públicos)</t>
  </si>
  <si>
    <t>https://www.registrospublicos.gob.ec/</t>
  </si>
  <si>
    <t>https://www.telecomunicaciones.gob.ec/wp-content/uploads/2016/04/Ley-Organica-del-Sistema-Nacional-de-Registro-de-Datos-Publicos.pdf</t>
  </si>
  <si>
    <t>https://www.registrospublicos.gob.ec/informe-de-rendicion-de-cuenta-dinarp-2021/</t>
  </si>
  <si>
    <t>https://www.telecomunicaciones.gob.ec/wp-content/uploads/2022/08/Agenda-transformacion-digital-2022-2025.pdf</t>
  </si>
  <si>
    <t>https://www.gobiernoelectronico.gob.ec/wp-content/uploads/2018/10/Ley-Org%C3%A1nica-de-Transparencia-y-Acceso-a-la-Informaci%C3%B3n-P%C3%BAblica.pdf</t>
  </si>
  <si>
    <t>Organic Law on Personal Data Protection (Ley Orgánica de Protección de Datos Personales)</t>
  </si>
  <si>
    <t>https://www.telecomunicaciones.gob.ec/wp-content/uploads/2021/06/Ley-Organica-de-Datos-Personales.pdf</t>
  </si>
  <si>
    <t>Superintendence of Personal Data Protection (Superintendencia de Pprotección de Datos Personales)</t>
  </si>
  <si>
    <t>https://www.cpccs.gob.ec/designacion-de-autoridades/super-proteccion-datos/</t>
  </si>
  <si>
    <t>https://www.gob.ec/articulos/firmaec</t>
  </si>
  <si>
    <t>https://app.powerbi.com/view?r=eyJrIjoiZDkyOGIyNGItOTU0Zi00YWZhLTk3OTAtNmU4Yjg0ZWViMTBlIiwidCI6IjY1MjcwMjNmLWU2ODAtNDU3MS1iY2EzLWNmNWQ5MmM5Nzc5NyIsImMiOjR9</t>
  </si>
  <si>
    <t>https://puntosdelencuentro.mintel.gob.ec/capacitaciones-infocentros/</t>
  </si>
  <si>
    <t>https://puntosdelencuentro.mintel.gob.ec/estadisticas-infocentros/</t>
  </si>
  <si>
    <t>Organic Law of Entrepreneurship and Innovation (Ley Orgánica de Emprendimiento e Innovación)</t>
  </si>
  <si>
    <t>https://www.gob.ec/sites/default/files/regulations/2020-03/Documento_LEY-ORGANICA-EMPRENDIMIENTO-INNOVACION.pdf</t>
  </si>
  <si>
    <t>https://www.gob.ec/dashboard</t>
  </si>
  <si>
    <t>https://observatoriofuncionpublica.iaen.edu.ec/</t>
  </si>
  <si>
    <t>Paola Alejandra Racines Medina / Susana del Carmen Cadena Granda</t>
  </si>
  <si>
    <t xml:space="preserve">Ministerio de Telecomunicaciones y de la Sociedad de la Información </t>
  </si>
  <si>
    <t>Analista Técnico - Dirección de Simplificación de Trámites y Gobernanza Electrónica (paola.racines@mintel.gob.ec) / Especialista de gobierno electrónico</t>
  </si>
  <si>
    <t>ECU</t>
  </si>
  <si>
    <t>Smart Cloud (by CNT E.P)</t>
  </si>
  <si>
    <t>https://sc.cntcloud.com/login</t>
  </si>
  <si>
    <t>Corporación Nacional de Telecomunicaciones CNT E.P. (Public entity)</t>
  </si>
  <si>
    <t>https://www.telecomunicaciones.gob.ec/wp-content/uploads/2023/08/mintel-mintel-2023-00150928737001689010972.pdf</t>
  </si>
  <si>
    <t>Lineamientos de interoperabilidad en la Función Ejecutiva</t>
  </si>
  <si>
    <t>https://www.gobiernoelectronico.gob.ec/normativa-de-interoperabilidad/</t>
  </si>
  <si>
    <t>Government Services Bus (Bus de Servicios Gubernamentales)</t>
  </si>
  <si>
    <t>https://www.gobiernoelectronico.gob.ec/catalago-de-servicios-web/?preview=true</t>
  </si>
  <si>
    <t>https://esigef.finanzas.gob.ec</t>
  </si>
  <si>
    <t>https://www.finanzas.gob.ec/wp-content/uploads/downloads/2016/08/Que%CC%81-es-el-eSIGEF-final.pdf</t>
  </si>
  <si>
    <t>https://www.finanzas.gob.ec/normativa-de-tesoreria/</t>
  </si>
  <si>
    <t>https://www.sri.gob.ec/</t>
  </si>
  <si>
    <t>Internal Revenue Service Portal (Portal del Servicio de Rentas Internas - SRI)</t>
  </si>
  <si>
    <t>https://www.sri.gob.ec/estadisticas-sri</t>
  </si>
  <si>
    <t>https://datosabiertos.gob.ec/dataset/?organization=senae</t>
  </si>
  <si>
    <t>https://www.datosabiertos.gob.ec/dataset/servidores-registrados-en-el-sistema-informatico-integrado-de-talento-humano-siith</t>
  </si>
  <si>
    <t>eSPRYN - Remuneration and Payroll Budget Subsystem(Integrated with eSIGEF)</t>
  </si>
  <si>
    <t>https://spryn.finanzas.gob.ec</t>
  </si>
  <si>
    <t>https://www.finanzas.gob.ec/informacion-spryn/</t>
  </si>
  <si>
    <t>https://www.iess.gob.ec/es/estadisticas</t>
  </si>
  <si>
    <t>Official Public Procurement System of Ecuador - PUBLIC PROCUREMENT</t>
  </si>
  <si>
    <t>Innovation, a key factor in public procurement &gt; https://portal.compraspublicas.gob.ec/sercop/innovacion-factor-clave-en-la-contratacion-publica/</t>
  </si>
  <si>
    <t>LDSW - eSIGEF</t>
  </si>
  <si>
    <t>https://www.finanzas.gob.ec/wp-content/uploads/downloads/2025/06/Boleti%CC%81n-Deuda-Pu%CC%81blica-ABR-2025.pptx</t>
  </si>
  <si>
    <t xml:space="preserve">Public Policy for the Digital Transformation of Ecuador 2025 -2030 </t>
  </si>
  <si>
    <t>https://www.gobiernoelectronico.gob.ec/wp-content/uploads/2025/03/INSTRUMENTO-Politica-Publica-para-la-Transformacion-Digital-Ecuador-2025-2030-MINTEL-signed_f.pdf</t>
  </si>
  <si>
    <t>https://srienlinea.sri.gob.ec/sri-en-linea/inicio/NAT</t>
  </si>
  <si>
    <t>https://www.bce.fin.ec/el-numero-de-operaciones-con-medios-de-pago-electronicos-se-triplico-entre-2019-y-2023/</t>
  </si>
  <si>
    <t>https://servicios.aduana.gob.ec/servicios/</t>
  </si>
  <si>
    <t>https://sart.iess.gob.ec/SRGP/indicadores_ecuador.php</t>
  </si>
  <si>
    <t>https://www.datosabiertos.gob.ec/dataset/socio-empleo-registrados-colocados-y-capacitados</t>
  </si>
  <si>
    <t>https://www.registrocivil.gob.ec/cedula-digital/#:~:text=C%C3%A9dula%20Digital%20%E2%80%93%20Registro%20Civil,Registro%20Civil%20%3E%20Servicios%20%3E%20C%C3%A9dula%20Digital</t>
  </si>
  <si>
    <t>https://www.gobiernoabierto.ec/seguimiento-paga/</t>
  </si>
  <si>
    <t>https://datosabiertos.gob.ec/dataset/</t>
  </si>
  <si>
    <t>https://participaec.gobiernoelectronico.gob.ec/</t>
  </si>
  <si>
    <t>https://www.contactociudadano.gob.ec/</t>
  </si>
  <si>
    <t>1, 2, 4, 7, 8, 9</t>
  </si>
  <si>
    <t>https://www.telecomunicaciones.gob.ec/proceso-de-rendicion-de-cuentas-mintel-2024-fase-de-deliberacion-ciudadana/</t>
  </si>
  <si>
    <t>https://www.google.com/url?sa=t&amp;source=web&amp;rct=j&amp;opi=89978449&amp;url=https://www.registrospublicos.gob.ec/wp-content/uploads/downloads/2025/07/informe_rendicion_de_cuentas_2024-DINARP.pdf&amp;ved=2ahUKEwjs8eDNweeOAxXWRjABHdO7E3YQFnoECBcQAQ&amp;usg=AOvVaw3z4d32Xdx-mNvdb7d68ZIO</t>
  </si>
  <si>
    <t>https://www.gob.ec/sites/default/files/regulations/2024-06/LOTAIP%202023.pdf</t>
  </si>
  <si>
    <t>https://www.dpe.gob.ec/cumplimiento-lotaip/</t>
  </si>
  <si>
    <t>https://spdp.gob.ec/</t>
  </si>
  <si>
    <t>https://spdp.gob.ec/wp-content/uploads/2025/07/INFORME-RC-SPDP-2024-COMUNICACION.pdf</t>
  </si>
  <si>
    <t>https://www.ambiente.gob.ec/wp-content/uploads/downloads/2017/10/ESTRATEGIA-NACIONAL-DE-CAMBIO-CLIMATICO-DEL-ECUADOR.pdf</t>
  </si>
  <si>
    <t>https://www.unesco.org/en/articles/ecuador-adopts-first-artificial-intelligence-ai-code-ethics-public-institution</t>
  </si>
  <si>
    <t>https://www.firmadigital.gob.ec/</t>
  </si>
  <si>
    <t>https://lookerstudio.google.com/reporting/824a3ec0-8acc-4f88-8378-6f47119ea2b6/page/p_pk72dvgs7c?s=r4mCJYK5ziU</t>
  </si>
  <si>
    <t>Public Policy for the Digital Transformation of Ecuador 2025-2030</t>
  </si>
  <si>
    <t>https://www.google.com/url?sa=t&amp;source=web&amp;rct=j&amp;opi=89978449&amp;url=https://www.trabajo.gob.ec/wp-content/uploads/2024/01/3-Plan-Nacional-de-Formacion-y-Capacitacion-2022-2025_V3.pdf&amp;ved=2ahUKEwiZpb21hvSMAxXPTTABHYnEIcwQFnoECAkQAQ&amp;usg=AOvVaw3Utb1OkwaErAvQZQ9N-VEP</t>
  </si>
  <si>
    <t>https://publicadministration.desa.un.org/sites/default/files/Revised_Ecuador_Final%20Report_formatted(1).pdf</t>
  </si>
  <si>
    <t>Public Policy for the Digital Transformation of Ecuador 2025-2030 (Política Pública de Transformación Digital 2025 - 2030)</t>
  </si>
  <si>
    <t>https://siau.senescyt.gob.ec/estadisticas-de-educacion-superior-ciencia-tecnologia-e-innovacion/#</t>
  </si>
  <si>
    <t>https://www.telecomunicaciones.gob.ec/gobierno-digital-y-simplificacion-de-tramites-transformando-los-servicios-publicos-en-ecuador/</t>
  </si>
  <si>
    <t>https://www.google.com/url?sa=t&amp;source=web&amp;rct=j&amp;opi=89978449&amp;url=https://www.ambiente.gob.ec/wp-content/uploads/downloads/2018/05/Codigo-Organico-Economia-Social-de-los-Conosimientos.pdf&amp;ved=2ahUKEwjv__OG_v6PAxWtRTABHQnwMY4QFnoECAoQAQ&amp;usg=AOvVaw0dauFtg9Qwqc2e8yHDf2Ia</t>
  </si>
  <si>
    <t>https://www.idearium.gob.ec/proyecto/index</t>
  </si>
  <si>
    <t>Compl docs submitted on 31-Jul-25</t>
  </si>
  <si>
    <t>Paola Alejandra Racines Medina</t>
  </si>
  <si>
    <t>Especialista - Dirección de Simplificación de Trámites y Gobernanza Electrónica</t>
  </si>
  <si>
    <t xml:space="preserve"> EGY </t>
  </si>
  <si>
    <t>Egypt</t>
  </si>
  <si>
    <t>EG-Cloud</t>
  </si>
  <si>
    <t>http://www.mcit.gov.eg/Publication/Publication_Summary/856</t>
  </si>
  <si>
    <t>EGEAF</t>
  </si>
  <si>
    <t>http://www.egypt.gov.eg/english/documents/default.aspx</t>
  </si>
  <si>
    <t>e-Gov Interoperability Standard</t>
  </si>
  <si>
    <t>http://www.mof.gov.eg</t>
  </si>
  <si>
    <t>http://gfmis.mof.gov.eg/</t>
  </si>
  <si>
    <t>http://www.mof.gov.eg/English/About%20MOF/Pages/Treasury_Authority.aspx</t>
  </si>
  <si>
    <t>http://www.mof.gov.eg/English/MOFNews/Media/Pages/release8-8-2017.aspx</t>
  </si>
  <si>
    <t>http://www.eta.gov.eg/</t>
  </si>
  <si>
    <t>ITMAS - Integrated Tax Management and Administration System</t>
  </si>
  <si>
    <t>http://eta.gov.eg/index.php?option=com_content&amp;view=article&amp;id=6&amp;Itemid=188&amp;lang=ar</t>
  </si>
  <si>
    <t>http://www.customs.gov.eg</t>
  </si>
  <si>
    <t>NCIS - National Customs Information System</t>
  </si>
  <si>
    <t>http://www.customs.gov.eg/Services/Customs_Clearance</t>
  </si>
  <si>
    <t>http://www.caoa.gov.eg</t>
  </si>
  <si>
    <t>http://www.mof.gov.eg/Arabic/esdarate/Pages/The_latest_version.aspx</t>
  </si>
  <si>
    <t>Government Procurement Portal</t>
  </si>
  <si>
    <t>http://etenders.gov.eg</t>
  </si>
  <si>
    <t>http://www.mof.gov.eg/</t>
  </si>
  <si>
    <t>http://www.mcit.gov.eg/Upcont/Documents/FOSS_Strategy_EN_2014.pdf</t>
  </si>
  <si>
    <t>Egypt's AI Strategy</t>
  </si>
  <si>
    <t>https://www.oecd.ai/dashboards/policy-initiatives/2019-data-policyInitiatives-26476</t>
  </si>
  <si>
    <t>http://www.egypt.gov.eg</t>
  </si>
  <si>
    <t>http://www.egypt.gov.eg/services/LoadxtrServices.aspx?PgURL=63853&amp;section=subjects</t>
  </si>
  <si>
    <t>http://www.egypt.gov.eg/arabic/general/Open_Gov_Data_Initiative.aspx</t>
  </si>
  <si>
    <t>https://www.idsc.gov.eg/IDSC/Default.aspx</t>
  </si>
  <si>
    <t>http://www.parliament.gov.eg/complaints.aspx</t>
  </si>
  <si>
    <t>https://mcit.gov.eg/en/Digital_Government</t>
  </si>
  <si>
    <t>Open Data Initiative</t>
  </si>
  <si>
    <t>http://www.egypt.gov.eg/</t>
  </si>
  <si>
    <t>http://www.mcit.gov.eg/Upcont/Documents/ICT%20Strategy%202012-2017.pdf</t>
  </si>
  <si>
    <t>Data Protection Law (2020)</t>
  </si>
  <si>
    <t>http://www.mcit.gov.eg/Upcont/MediaCenter/MCIT%20in%20Press_ar_816201800AR_Cabinet_Approves_Personal_Data_Protection_Draft_Bill.pdf</t>
  </si>
  <si>
    <t>Data Protection Authority</t>
  </si>
  <si>
    <t>https://www.itida.gov.eg/English/Pages/E-Signature.aspx</t>
  </si>
  <si>
    <t>National ICT Syrategy 2012-2017</t>
  </si>
  <si>
    <t>Next Technology Leaders + eLCC + ITI + SECC + NTI</t>
  </si>
  <si>
    <t>http://mcit.gov.eg/Training</t>
  </si>
  <si>
    <t>TIEC - Technology Innovation and Entrepreneurship Center</t>
  </si>
  <si>
    <t>https://www.tiec.gov.eg/English/Pages/Vision-Mission.aspx</t>
  </si>
  <si>
    <t xml:space="preserve">  EGY  </t>
  </si>
  <si>
    <t xml:space="preserve">30/6 Primary DC + 3/7 DR </t>
  </si>
  <si>
    <t>https://www.mcit.gov.eg/en/Publication/Publication_Summary/858/</t>
  </si>
  <si>
    <t>IDSC - Information &amp; Decision Support Center</t>
  </si>
  <si>
    <t>Non Disclosed</t>
  </si>
  <si>
    <t>Ahmose Architecture</t>
  </si>
  <si>
    <t>http://www.mcit.gov.eg</t>
  </si>
  <si>
    <t>Ahmose Framework</t>
  </si>
  <si>
    <t>https://www.mcit.gov.eg/en/Digital_Government</t>
  </si>
  <si>
    <t>G2G - G2C - G2B</t>
  </si>
  <si>
    <t>GFMIS Unit - Ministry of Finance</t>
  </si>
  <si>
    <t>https://www.mof.gov.eg/</t>
  </si>
  <si>
    <t>GFMIS</t>
  </si>
  <si>
    <t>http://gfmis.mof.gov.eg</t>
  </si>
  <si>
    <t>Oracle EBS</t>
  </si>
  <si>
    <t>http://gfmis.mof.gov.eg/TSA</t>
  </si>
  <si>
    <t>https://www.eta.gov.eg/</t>
  </si>
  <si>
    <t>ITMAS</t>
  </si>
  <si>
    <t>https://gfmis.mof.gov.eg/Epayment</t>
  </si>
  <si>
    <t>https://www.customs.gov.eg/</t>
  </si>
  <si>
    <t>NCIS - NAFEZA</t>
  </si>
  <si>
    <t>https://www.nafeza.gov.eg/</t>
  </si>
  <si>
    <t>Modern Employee HMIS (New Platform)</t>
  </si>
  <si>
    <t>https://caoa.gov.eg</t>
  </si>
  <si>
    <t xml:space="preserve">Modern Employee HMIS (New Platform) </t>
  </si>
  <si>
    <t>https://www.mof.gov.eg</t>
  </si>
  <si>
    <t>NOSI - National Organization Social Insurance Organization</t>
  </si>
  <si>
    <t>http://www.nosi.gov.eg</t>
  </si>
  <si>
    <t>New Pension System</t>
  </si>
  <si>
    <t>Not Disclosed</t>
  </si>
  <si>
    <t>eProcurement</t>
  </si>
  <si>
    <t>SMEs participation percentage</t>
  </si>
  <si>
    <t>http://www.etenders.gov.eg</t>
  </si>
  <si>
    <t>DMFAS - Debt Management &amp; Financial Analysis System</t>
  </si>
  <si>
    <t>DMFAS 6.1.4.2</t>
  </si>
  <si>
    <t>https://www.mcit.gov.eg/en/Publication/Publication_Summary/857</t>
  </si>
  <si>
    <t>https://www.mcit.gov.eg/en/Artificial_Intelligence</t>
  </si>
  <si>
    <t>MCIT - AI Council - AIC</t>
  </si>
  <si>
    <t>https://mcit.gov.eg/en/Applied_innovation_Center</t>
  </si>
  <si>
    <t>http://www.digital.gov.eg</t>
  </si>
  <si>
    <t>Reports are not published</t>
  </si>
  <si>
    <t>https://eservice.incometax.gov.eg/Etax</t>
  </si>
  <si>
    <t>http://eservice.incometax.gov.eg/Etax</t>
  </si>
  <si>
    <t>https://www.capmas.gov.eg/</t>
  </si>
  <si>
    <t>http://mofdigitalgate.gov.eg/</t>
  </si>
  <si>
    <t>http://mofdigitalgate.gov.eg/home/Suggest</t>
  </si>
  <si>
    <t xml:space="preserve">Published what was done in Sohag and Qenna in partnership with World Bank </t>
  </si>
  <si>
    <t>http://www.gasc.gov.eg/pdf-files/stakholder.pdf</t>
  </si>
  <si>
    <t>MCIT - IIS Department (Information Infrastructure)</t>
  </si>
  <si>
    <t>1, 2, 4, 6, 7, 8, 9</t>
  </si>
  <si>
    <t>Supreme Council for Digital Society - Decree 501 (Year 2017) - (updated 2022)</t>
  </si>
  <si>
    <t>MCIT - IIS Department</t>
  </si>
  <si>
    <t>https://www.mcit.gov.eg/en/ICT_Strategy</t>
  </si>
  <si>
    <t>https://www.mcit.gov.eg</t>
  </si>
  <si>
    <t>Supreme Council for Digital Society</t>
  </si>
  <si>
    <t>Data Protection Law</t>
  </si>
  <si>
    <t>https://manshurat.org/node/66932</t>
  </si>
  <si>
    <t>https://itida.gov.eg/English/Pages/E-Signature.aspx</t>
  </si>
  <si>
    <t>MCIT - Building the Digital Citizen</t>
  </si>
  <si>
    <t>https://www.mcit.gov.eg/en/Human_Capacity/MCIT</t>
  </si>
  <si>
    <t>EG ICT Innovation Strategy</t>
  </si>
  <si>
    <t>https://www.mcit.gov.eg/en/Innovation//Build_Your_Talent</t>
  </si>
  <si>
    <t>https://www.mcit.gov.eg/en/Innovation/Build_Your_Talent/Introduction_to_Innovation_and_Technology</t>
  </si>
  <si>
    <t>TIEC</t>
  </si>
  <si>
    <t>https://tiec.gov.eg/English/Pages/default.aspx</t>
  </si>
  <si>
    <t>Information Technology Industry Development Agency</t>
  </si>
  <si>
    <t>https://www.mcit.gov.eg/en/ICT_Industry_Development/Business_Setup</t>
  </si>
  <si>
    <t>https://digitalopportunity.itida.gov.eg/Arabic/Pages/default.aspx#/home</t>
  </si>
  <si>
    <t>https://digital.gov.eg</t>
  </si>
  <si>
    <t>https://idsc.gov.eg</t>
  </si>
  <si>
    <t>http://www.nafeza.gov.eg</t>
  </si>
  <si>
    <t>Khaled ElAttar</t>
  </si>
  <si>
    <t>MCIT - Ministry of Communications and Information Technology</t>
  </si>
  <si>
    <t>Vice Minister for Administrative Development, Digital Transformation and Automation</t>
  </si>
  <si>
    <t>EGY</t>
  </si>
  <si>
    <t xml:space="preserve">Government Cloud - 30/6 Primary DC + 3/7 DR </t>
  </si>
  <si>
    <t>https://www.datacentermap.com/egypt/cairo/egypt-regional-data-hub/</t>
  </si>
  <si>
    <t>Supreme Council of Digital Society</t>
  </si>
  <si>
    <t>https://mcit.gov.eg/Upcont/Documents/Publications_2282024000_Cloud_First_Policy_Egypt_2024.pdf</t>
  </si>
  <si>
    <t>https://mcit.gov.eg/Upcont/MediaCenter/MCIT%20in%20Press430202400President_Sisi_Witnesses_Inauguration_of_Government_Data_Cloud_Computing_Center_29042024.pdf</t>
  </si>
  <si>
    <t>Ahmose Architecture following GovStack</t>
  </si>
  <si>
    <t>https://www.govstack.global/news/realizing-govstack-the-egyptian-journey/</t>
  </si>
  <si>
    <t>https://www.govstack.global/showcase/digital-leaders-spotlight-egypt/</t>
  </si>
  <si>
    <t>National Database &amp; Data Governance an Classification</t>
  </si>
  <si>
    <t>https://mcit.gov.eg/en/Media_Center/Press_Room/Press_Releases/66643</t>
  </si>
  <si>
    <t>https://digital.gov.eg/</t>
  </si>
  <si>
    <t>https://gfmis-eg.azurewebsites.net/#</t>
  </si>
  <si>
    <t>https://mof.gov.eg/ar/posts/projects/5fedf52484dadb000752c799/%D9%86%D8%B8%D8%A7%D9%85%20%D8%A7%D8%AF%D8%A7%D8%B1%D8%A9%20%D8%A7%D9%84%D9%85%D8%B9%D9%84%D9%88%D9%85%D8%A7%D8%AA%20%D8%A7%D9%84%D9%85%D8%A7%D9%84%D9%8A%D8%A9%20%D8%A7%D9%84%D8%AD%D9%83%D9%88%D9%85%D9%8A%D8%A9%20GFMIS</t>
  </si>
  <si>
    <t>https://gfmis-eg.azurewebsites.net/TSA</t>
  </si>
  <si>
    <t>https://portal.eta.gov.eg/en/content/guides-dealing-electronic-invoices-system</t>
  </si>
  <si>
    <t>https://english.ahram.org.eg/News/410605.aspx</t>
  </si>
  <si>
    <t>https://customs.gov.eg/</t>
  </si>
  <si>
    <t>https://www.mubasher.info/news/4210671/%D9%85%D8%B5%D8%B1-%D9%85%D9%8A%D9%83%D9%86%D8%A9-%D8%A7%D9%84%D8%AC%D9%85%D8%A7%D8%B1%D9%83-%D8%B3%D8%A7%D9%87%D9%85-%D9%81%D9%8A-%D8%AA%D8%B3%D8%B1%D9%8A%D8%B9-%D8%A5%D9%86%D9%87%D8%A7%D8%A1-%D8%A5%D8%AC%D8%B1%D8%A7%D8%A1%D8%A7%D8%AA-%D8%A7%D9%84%D8%A5%D9%81%D8%B1%D8%A7%D8%AC-%D9%84%D9%84%D8%A8%D8%B6%D8%A7%D8%A6%D8%B9/</t>
  </si>
  <si>
    <t>https://hrportal.egcloud.gov.eg</t>
  </si>
  <si>
    <t>https://www.eco24hr.com/%D8%AA%D9%86%D9%81%D9%8A%D8%B0-95-%D9%85%D9%86-%D9%85%D9%86%D8%B8%D9%88%D9%85%D8%A9-hits-%D9%84%D9%84%D9%85%D9%88%D8%A7%D8%B1%D8%AF-%D8%A7%D9%84%D8%A8%D8%B4%D8%B1%D9%8A%D8%A9-%D9%8896-%D8%A3%D9%84/</t>
  </si>
  <si>
    <t>https://www.youtube.com/playlist?list=PLfzm8q33u9jUjNPbG2bivd8BTePlutZJo</t>
  </si>
  <si>
    <t>https://payroll.org/news-resources/news/news-detail/2025/07/23/egypt-s-unified-payroll-tax-system-big-win-for-payroll-transparency</t>
  </si>
  <si>
    <t>https://www.nosi.gov.eg/ar/Services/Pages/Services/InsuranceServices.aspx</t>
  </si>
  <si>
    <t>https://en.amwalalghad.com/egypts-pm-reviews-progress-on-digital-linkage-of-social-insurance-traffic-systems/</t>
  </si>
  <si>
    <t xml:space="preserve">eProcurement </t>
  </si>
  <si>
    <t>https://etenders.gov.eg</t>
  </si>
  <si>
    <t>https://www.dailynewsegypt.com/2025/08/04/electronic-public-procurement-platform-nears-completion-kouchouk/</t>
  </si>
  <si>
    <t>https://mof.gov.eg/en/posts/publicDept/6297426243bf7b000a883a06/Government%20Debt%20and%20Debt%20Profile</t>
  </si>
  <si>
    <t>https://mof.gov.eg/ar/archive/publicDept/general/%D8%A7%D9%84%D8%AF%D9%8A%D9%86%20%D8%A7%D9%84%D8%B9%D8%A7%D9%85</t>
  </si>
  <si>
    <t>ISIPPM - Integrated System of Investment Plan Preparation and Monitoring</t>
  </si>
  <si>
    <t>https://mped.gov.eg/DynamicPage?id=77&amp;lang=en&amp;Integrated-System-for-Investment-Plan-Preparation-and-Monitoring-(ISIPPM)</t>
  </si>
  <si>
    <t>https://www.youm7.com/story/2019/2/21/%D9%88%D8%B2%D8%A7%D8%B1%D8%A9-%D8%A7%D9%84%D8%AA%D8%AE%D8%B7%D9%8A%D8%B7-%D8%AA%D8%B5%D8%AF%D8%B1-%D8%AA%D9%82%D8%B1%D9%8A%D8%B1%D9%8B%D8%A7-%D8%AD%D9%88%D9%84-%D8%A7%D9%84%D9%85%D9%86%D8%B8%D9%88%D9%85%D8%A9-%D8%A7%D9%84%D8%A5%D9%84%D9%83%D8%AA%D8%B1%D9%88%D9%86%D9%8A%D8%A9-%D8%A7%D9%84%D9%85%D8%AA%D9%83%D8%A7%D9%85%D9%84%D8%A9-%D9%84%D8%A5%D8%B9%D8%AF%D8%A7%D8%AF-%D9%88%D9%85%D8%AA%D8%A7%D8%A8%D8%B9%D8%A9/4148283</t>
  </si>
  <si>
    <t>https://mcit.gov.eg/Upcont/Documents/FOSS_Strategy_EN_2014.pdf</t>
  </si>
  <si>
    <t>https://openedx.org/blog/27-public-universities-in-egypt-adopt-the-open-edx-lms/</t>
  </si>
  <si>
    <t xml:space="preserve">Egypt National AI Strategy 2nd Edition </t>
  </si>
  <si>
    <t>https://ai.gov.eg/</t>
  </si>
  <si>
    <t>https://mcit.gov.eg/en/Artificial_Intelligence</t>
  </si>
  <si>
    <t>https://www.youm7.com/story/2025/7/17/%D8%A5%D9%86%D8%AC%D8%A7%D8%B2%D8%A7%D8%AA-%D9%88%D8%B2%D8%A7%D8%B1%D8%A9-%D8%A7%D9%84%D8%A7%D8%AA%D8%B5%D8%A7%D9%84%D8%A7%D8%AA-%D9%85%D8%B3%D9%8A%D8%B1%D8%A9-%D8%AA%D8%AD%D9%88%D9%84-%D8%B1%D9%82%D9%85%D9%89-%D9%88%D8%AA%D9%86%D9%85%D9%8A%D8%A9-%D8%B4%D8%A7%D9%85%D9%84%D8%A9/7058430</t>
  </si>
  <si>
    <t>https://mcit.gov.eg/Upcont/Documents/Publications_2732025000_MCITYearbook2024.pdf</t>
  </si>
  <si>
    <t>https://www.etax.com.eg/case-studies/?lang=en</t>
  </si>
  <si>
    <t>https://www.etax.com.eg</t>
  </si>
  <si>
    <t>https://enterprise.news/egypt/en/news/story/e2aba6f3-3259-4090-a12e-cd73c7e591ef/egypt%E2%80%99s-tax-authority-is-rolling-2.5k-companies-into-its-e-filing-system-in-1q2021</t>
  </si>
  <si>
    <t xml:space="preserve">https://payments.digital.gov.eg/digegy/CardPaymentRequestIntiation </t>
  </si>
  <si>
    <t>https://fintech-egypt.com/FinTechEgypt2023/Landscape-Report-2023-En-digital.pdf</t>
  </si>
  <si>
    <t>https://www.youm7.com/story/2025/6/15/%D8%A7%D9%84%D8%AA%D8%A3%D9%85%D9%8A%D9%86-%D8%A7%D9%84%D8%B5%D8%AD%D9%89-%D8%A7%D9%84%D8%B4%D8%A7%D9%85%D9%84-%D9%85%D9%8A%D9%83%D9%86%D8%A9-70-%D9%85%D9%86-%D8%A7%D9%84%D8%AE%D8%AF%D9%85%D8%A7%D8%AA-%D9%85%D9%89-%D9%81%D8%B1%D9%8A%D8%AF-%D8%AA%D9%82%D9%86%D9%8A%D8%A7%D8%AA/7020717</t>
  </si>
  <si>
    <t>https://www.manpower.gov.eg/index-e.html</t>
  </si>
  <si>
    <t>https://www.elwatannews.com/news/details/8118786#goog_rewarded</t>
  </si>
  <si>
    <t>https://login.di.gov.eg/realms/digitalegypt/protocol/openid-connect/auth?response_type=code&amp;redirect_uri=https://digital.gov.eg/Callback&amp;client_id=de</t>
  </si>
  <si>
    <t>https://cabinet.gov.eg/</t>
  </si>
  <si>
    <t>http://www.capmas.gov.eg</t>
  </si>
  <si>
    <t>https://english.ahram.org.eg/News/552414.aspx</t>
  </si>
  <si>
    <t>https://hewar.idsc.gov.eg/</t>
  </si>
  <si>
    <t>https://www.shakwa.eg/</t>
  </si>
  <si>
    <t>https://www.almasryalyoum.com/news/details/3560044</t>
  </si>
  <si>
    <t>https://mcit.gov.eg/en/Media_Center/Press_Room/Press_Releases/66732</t>
  </si>
  <si>
    <t>Data Governance Authority</t>
  </si>
  <si>
    <t>https://mcit.gov.eg/en</t>
  </si>
  <si>
    <t>https://www.youm7.com/story/2024/2/12/%D9%88%D8%B2%D8%A7%D8%B1%D8%A9-%D8%A7%D9%84%D8%A7%D8%AA%D8%B5%D8%A7%D9%84%D8%A7%D8%AA-%D8%AA%D9%83%D8%B4%D9%81-%D9%84%D9%84%D9%86%D9%88%D8%A7%D8%A8-%D8%AA%D9%81%D8%A7%D8%B5%D9%8A%D9%84-%D9%85%D8%B4%D8%B1%D9%88%D8%B9-%D9%82%D8%A7%D9%86%D9%88%D9%86-%D8%AC%D8%AF%D9%8A%D8%AF-%D9%84%D8%A5%D8%AA%D8%A7%D8%AD%D8%A9-%D9%88%D8%AA%D8%A8%D8%A7%D8%AF%D9%84/6477784</t>
  </si>
  <si>
    <t>https://mcit.gov.eg/Upcont/Documents/Reports%20and%20Documents_1652023000_Towards_Laying_Foundations_for_Building_Digital_Egypt_16052023.pdf</t>
  </si>
  <si>
    <t>https://mcit.gov.eg/en/Media_Center/Press_Room/Press_Releases/67460</t>
  </si>
  <si>
    <t>Data Protection law</t>
  </si>
  <si>
    <t>https://khalfelhadth.com/41922</t>
  </si>
  <si>
    <t xml:space="preserve">Data Proctection Center </t>
  </si>
  <si>
    <t>https://www.youm7.com/story/2023/6/25/%D9%85%D8%A7-%D9%85%D8%B1%D9%83%D8%B2-%D8%AD%D9%85%D8%A7%D9%8A%D8%A9-%D8%A7%D9%84%D8%A8%D9%8A%D8%A7%D9%86%D8%A7%D8%AA-%D8%A7%D9%84%D8%B4%D8%AE%D8%B5%D9%8A%D8%A9-%D9%88%D8%A3%D9%87%D8%AF%D8%A7%D9%81%D9%87-%D8%A7%D9%84%D9%82%D8%A7%D9%86%D9%88%D9%86-%D9%8A%D8%AC%D9%8A%D8%A8/6222695</t>
  </si>
  <si>
    <t>https://sgg.eg/</t>
  </si>
  <si>
    <t>https://mcit.gov.eg/en/Media_Center/Latest_News/News/67085</t>
  </si>
  <si>
    <t>http://www.crci.sci.eg/?p=11920</t>
  </si>
  <si>
    <t>https://tiec.gov.eg/English/SuccessStories/Pages/default.aspx</t>
  </si>
  <si>
    <t>https://govtechlab.gov.eg/</t>
  </si>
  <si>
    <t>https://fintechgate.net/2023/07/01/%D9%85%D8%A7%D8%B0%D8%A7-%D8%AD%D9%82%D9%82-%D9%82%D8%B7%D8%A7%D8%B9-%D8%A7%D9%84%D8%A7%D8%AA%D8%B5%D8%A7%D9%84%D8%A7%D8%AA-%D9%88%D8%AA%D9%83%D9%86%D9%88%D9%84%D9%88%D8%AC%D9%8A%D8%A7-%D8%A7%D9%84/</t>
  </si>
  <si>
    <t>Compl docs submitted on 02-Jul-25 &amp; 31-Jul-25</t>
  </si>
  <si>
    <t>Ahmed Said</t>
  </si>
  <si>
    <t>MCIT</t>
  </si>
  <si>
    <t>Advisor to the Minister for Economic and Statistical Affairs</t>
  </si>
  <si>
    <t xml:space="preserve"> SLV </t>
  </si>
  <si>
    <t>El Salvador</t>
  </si>
  <si>
    <t>http://www.mh.gob.sv</t>
  </si>
  <si>
    <t>SAFI II - Sistema de Administración Financiera Integrado</t>
  </si>
  <si>
    <t>http://www.mh.gob.sv/portal/page/portal/PMH/Novedades/Calendario/Capacitaciones/Capacitaciones_2011/Safi2011/Manual_T%E9cnico_SAFI_17-07-09.pdf</t>
  </si>
  <si>
    <t>LDSW &gt; Informix</t>
  </si>
  <si>
    <t>http://www.mh.gob.sv/portal/page/portal/MH_Fin_OLD/MH_TESORERIA</t>
  </si>
  <si>
    <t>http://www.mh.gob.sv/portal/page/portal/PMH/Institucion/Marco_Institucional/Autoridades</t>
  </si>
  <si>
    <t>http://www.mh.gob.sv/portal/page/portal/PMH/Servicios/En_Linea/Ciudadano</t>
  </si>
  <si>
    <t>http://www.mh.gob.sv/portal/page/portal/PMH/Temas/Aduana</t>
  </si>
  <si>
    <t>ASYCUDA++ &gt; World - Automated SYstem for CUstoms Data + Single Window (in 2015)</t>
  </si>
  <si>
    <t>http://www.mh.gob.sv/portal/page/portal/PMH/Temas/Operaciones_Aduaneras/Introduccion/Sistema_Informatico_Aduanero</t>
  </si>
  <si>
    <t>SIRH - Sistema de Información de Recursos Humanos / Human resource management system</t>
  </si>
  <si>
    <t>https://www.pefa.org/node/206</t>
  </si>
  <si>
    <t>Comprasal</t>
  </si>
  <si>
    <t xml:space="preserve">http://www.comprasal.gob.sv </t>
  </si>
  <si>
    <t>http://www.mh.gob.sv/</t>
  </si>
  <si>
    <t>SIP - Sistema de Inversión Pública  / Portal de Transparencia Fiscal</t>
  </si>
  <si>
    <t>http://www.transparenciafiscal.gob.sv/ptf/es/PTF2-Inversion.html</t>
  </si>
  <si>
    <t>https://www.gobiernoelectronico.gob.sv/wp-content/uploads/2019/05/Frimado-Lineamientos-uso-de-software-libre-en-el-organo-ejecutivo.pdf</t>
  </si>
  <si>
    <t>Agenda Digital El Salvador 2020-2030</t>
  </si>
  <si>
    <t>https://innovacion.gob.sv/downloads/Agenda%20Digital.pdf</t>
  </si>
  <si>
    <t>http://portaldgii.mh.gob.sv/ssc/home</t>
  </si>
  <si>
    <t>https://portaldgii.mh.gob.sv/ssc/pi/registro/</t>
  </si>
  <si>
    <t>https://www.opengovpartnership.org/members/el-salvador/</t>
  </si>
  <si>
    <t>https://datoselsalvador.org/</t>
  </si>
  <si>
    <t>https://www.transparencia.gob.sv/institutions/mjsp/participation_mechanisms</t>
  </si>
  <si>
    <t>https://innovacion.gob.sv/</t>
  </si>
  <si>
    <t>https://www.rti-rating.org/wp-content/uploads/El-Salvador.pdf</t>
  </si>
  <si>
    <t>Personal Data Protection Law (Consultations in progress)</t>
  </si>
  <si>
    <t>https://www.asamblea.gob.sv/node/9978</t>
  </si>
  <si>
    <t>http://firmaelectronica.egob.sv/?page_id=486</t>
  </si>
  <si>
    <t xml:space="preserve">ENAFOP - National School of Public Training </t>
  </si>
  <si>
    <t>http://secretariatecnica.egob.sv/enafop/</t>
  </si>
  <si>
    <t>Innovation Hub</t>
  </si>
  <si>
    <t>https://www.innovacion.gob.sv/innovacion.php</t>
  </si>
  <si>
    <t xml:space="preserve">  SLV  </t>
  </si>
  <si>
    <t>Tenoli/ Xroad</t>
  </si>
  <si>
    <t>https://www.gobiernoelectronico.gob.sv/</t>
  </si>
  <si>
    <t>Tenoly/ Xroad</t>
  </si>
  <si>
    <t>https://www.mh.gob.sv</t>
  </si>
  <si>
    <t>https://www.mh.gob.sv/portal/pag/portal/PMH/Novedades/Calendario</t>
  </si>
  <si>
    <t>LDSW&gt; informix</t>
  </si>
  <si>
    <t>https://www.transparenciafiscal.gob.sv/ptf/es/PTF2-Index.html</t>
  </si>
  <si>
    <t>https://portaldgii.mh.gob.sv/ssc/home</t>
  </si>
  <si>
    <t>https://sitio.aduana.gob.sv/</t>
  </si>
  <si>
    <t>SIDUNEAWorld</t>
  </si>
  <si>
    <t>SIRH- Sistema de Información de Recursos Humanos</t>
  </si>
  <si>
    <t>Bitácoras</t>
  </si>
  <si>
    <t>Instituto Nacional de Pensiones de los Empleados Públicos</t>
  </si>
  <si>
    <t>https://www.inpep.gob.sv</t>
  </si>
  <si>
    <t>Sistema de Trámites de pensiones, Sistema de Pago de Pensiones</t>
  </si>
  <si>
    <t>COMPRASAL</t>
  </si>
  <si>
    <t>https://www.comprasal.gob.sv/comprasalweb/</t>
  </si>
  <si>
    <t>Open source software solutions</t>
  </si>
  <si>
    <t>SIP- Sistema de Inversión Pública</t>
  </si>
  <si>
    <t>https://www.transparenciafiscal.gob.sv/ptf/es/PTF2-Inversion.html</t>
  </si>
  <si>
    <t>Agenda Digital El Salvador</t>
  </si>
  <si>
    <t>https://www.innovacion.gob.sv/</t>
  </si>
  <si>
    <t>Secretaría de innovacion</t>
  </si>
  <si>
    <t>http://simple.sv</t>
  </si>
  <si>
    <t>http://portaldgii.mh.gob.sv</t>
  </si>
  <si>
    <t>https://www4.mh.gob.sv/portalpagosdgt/#mty1odayotc5ndc2nw==</t>
  </si>
  <si>
    <t>https://sitio.aduana.gob.sv/servicios-en-ventanilla/</t>
  </si>
  <si>
    <t>http://app.isss.gob.sv</t>
  </si>
  <si>
    <t>http://salud.gob.sv</t>
  </si>
  <si>
    <t>https://globaldatabarometer.org/country/el-salvador/</t>
  </si>
  <si>
    <t>https://www.economia.gob.sv/</t>
  </si>
  <si>
    <t>Secretaría de innovación de la presidencia</t>
  </si>
  <si>
    <t>https://innovacion.gob.sv</t>
  </si>
  <si>
    <t>Secretaría de innovación https://www.innovacion.gob.sv/innovacion.php</t>
  </si>
  <si>
    <t>oni.innovacion.gob.sv</t>
  </si>
  <si>
    <t>Agencia Nacional de Innovación, Ciencia y Tecnología (in progress)</t>
  </si>
  <si>
    <t>Gabinete de innovación/ Consejo Salvadoreño de Innovación, Ciencia y Tecnología</t>
  </si>
  <si>
    <t>Instituto de Acceso a la Información Pública</t>
  </si>
  <si>
    <t>Personal Data Protection  Law (final revision)</t>
  </si>
  <si>
    <t>https://www.asamblea.gob..sv/node/9978</t>
  </si>
  <si>
    <t>Agencia Nacional de Innovación, Ciencia y Tecnología</t>
  </si>
  <si>
    <t>https://firmaelectronica.minec.gob.sv/</t>
  </si>
  <si>
    <t>https://www.firmadigital.minec.gob.sv</t>
  </si>
  <si>
    <t>https://www.innovacion.gob.sv/capacidades-servidores-publicos.php</t>
  </si>
  <si>
    <t>Ecosistema de innovación pública</t>
  </si>
  <si>
    <t>Secretaría de innovación</t>
  </si>
  <si>
    <t>Ley para el desarrollo de industrias con base tecnológica</t>
  </si>
  <si>
    <t>Fabrizio Mena</t>
  </si>
  <si>
    <t>Secretaría de Innovación</t>
  </si>
  <si>
    <t>Subsecretario de Innovación</t>
  </si>
  <si>
    <t>SLV</t>
  </si>
  <si>
    <t>Tenoli / X-Road</t>
  </si>
  <si>
    <t>https://x-road.global/xroad-case-studies-library/2024/10/21/first-steps-towards-interoperability-in-the-public-sector-of-el-salvador#:~:text=The%20solution,business%20registration%2C%E2%80%9D%20Ram%C3%ADrez%20explains.</t>
  </si>
  <si>
    <t>https://www.transparenciafiscal.gob.sv/downloads/pdf/700-DGICP-PPX-2022-0001.pdf#:~:text=El%20Subsistema%20de%20Inversi%C3%B3n%20y%20Cr%C3%A9dito%20P%C3%BAblico,originados%20por%20la%20v%C3%ADa%20del%20endeudamiento%20p%C3%BAblico</t>
  </si>
  <si>
    <t>https://dai-global-developments.com/articles/how-increasing-tax-revenue-shapes-the-lives-of-salvadorans/</t>
  </si>
  <si>
    <t>https://www.transparenciafiscal.gob.sv/ptf/es/Comercio_Exterior.html</t>
  </si>
  <si>
    <t>https://asp.salud.gob.sv/regulacion/pdf/manual/manualdeprocesosyprocedimientosparagestionareltalentohumano-Acuerdo-Ejecutivo-1094-18032025_v1.pdf</t>
  </si>
  <si>
    <t>https://www.transparenciafiscal.gob.sv/downloads/pdf/DC4761_Manual_de_Procesos_para_la_Ejecucion_Presupuestaria_29-05-12.pdf</t>
  </si>
  <si>
    <t>Instituto Salvadoreño de Pensiones</t>
  </si>
  <si>
    <t>https://www.pensiones.gob.sv</t>
  </si>
  <si>
    <t>Sistema de Pensiones</t>
  </si>
  <si>
    <t>https://www.pensiones.gob.sv/servicios/</t>
  </si>
  <si>
    <t>https://unac.mh.gob.sv/comprasalweb/</t>
  </si>
  <si>
    <t>https://unac.mh.gob.sv/comprasalweb/estadistica</t>
  </si>
  <si>
    <t>SIGADE 6.0</t>
  </si>
  <si>
    <t>https://www.transparenciafiscal.gob.sv/downloads/pdf/700-DGICP-PPX-2022-0007.pdf</t>
  </si>
  <si>
    <t>https://www.asamblea.gob.sv/sites/default/files/documents/decretos/D322BA50-F452-4939-A0BE-FF277B8975FB.pdf</t>
  </si>
  <si>
    <t xml:space="preserve">https://www.mh.gob.sv/servicios-en-linea/  </t>
  </si>
  <si>
    <t>https://portaldgii.mh.gob.sv/declaracionesOnLine/security/login</t>
  </si>
  <si>
    <t>https://app.isss.gob.sv/inicio</t>
  </si>
  <si>
    <t>https://ipsfa.gob.sv/ipsfa/?page_id=268</t>
  </si>
  <si>
    <t>https://oportunidades.mtps.gob.sv/home</t>
  </si>
  <si>
    <t>https://diariolahuella.com/promueven-oportunidades-de-empleo-para-los-salvadorenos/</t>
  </si>
  <si>
    <t>https://www.transparencia.gob.sv/</t>
  </si>
  <si>
    <t>https://www.transparencia.gob.sv</t>
  </si>
  <si>
    <t>https://opinion.salud.gob.sv/</t>
  </si>
  <si>
    <t>https://www.asamblea.gob.sv/sites/default/files/documents/correspondencia/7D94EDC0-62DF-4334-85AA-90935557B9E7.pdf</t>
  </si>
  <si>
    <t>https://www.transparencia.gob.sv/documentos/115-8</t>
  </si>
  <si>
    <t>https://www.asamblea.gob.sv/sites/default/files/documents/dictamenes/735C8568-ED94-4125-99CB-2474D2507CED.pdf</t>
  </si>
  <si>
    <t>State Cybersecurity Agency (ACE)</t>
  </si>
  <si>
    <t>https://agenciadeciberseguridad.gob.sv/</t>
  </si>
  <si>
    <t>https://www.presidencia.gob.sv/gobierno-presenta-la-nueva-politica-nacional-del-medio-ambiente-que-incorpora-criterios-de-sostenibilidad-en-el-modelo-de-desarrollo-del-pais/</t>
  </si>
  <si>
    <t>https://firmaelectronica.economia.gob.sv/</t>
  </si>
  <si>
    <t>https://firmaelectronica.economia.gob.sv/proveedores/</t>
  </si>
  <si>
    <t>https://esit.gob.sv</t>
  </si>
  <si>
    <t>https://esiap.gob.sv</t>
  </si>
  <si>
    <t>https://esit.gob.sv/logros</t>
  </si>
  <si>
    <t>https://www.undp.org/es/el-salvador/publicaciones/diagnostico-de-preparacion-digital-en-el-salvador-2024-2025-avanzar-sistematicamente-hacia-un-futuro-digital</t>
  </si>
  <si>
    <t>Ley de Fomento a la Innovación y Manufactura de Tecnologías</t>
  </si>
  <si>
    <t>https://www.asamblea.gob.sv/sites/default/files/documents/decretos/C4062E8E-154F-4F82-9835-7C1D16EF4616.pdf</t>
  </si>
  <si>
    <t>https://diario.elmundo.sv/economia/al-menos-22-empresas-ya-fueron-autorizadas-para-recibir-beneficios-fiscales-con-ley-de-fomento-a-inversiones</t>
  </si>
  <si>
    <t>Compl docs submitted on 11-Sep-25</t>
  </si>
  <si>
    <t>Daniel Ernesto Méndez Cabrera</t>
  </si>
  <si>
    <t>Secretaría de Innovación de la Presidencia</t>
  </si>
  <si>
    <t>Secretario de Innovación de la Presidencia</t>
  </si>
  <si>
    <t xml:space="preserve"> GNQ </t>
  </si>
  <si>
    <t>Equatorial Guinea</t>
  </si>
  <si>
    <t>Ministry of Finance &amp; Budget</t>
  </si>
  <si>
    <t>http://www.guineaecuatorialpress.com</t>
  </si>
  <si>
    <t>http://documents.worldbank.org/curated/en/2010/01/15553341/equatorial-guinea-public-expenditure-review</t>
  </si>
  <si>
    <t>https://eguinea.opendataforafrica.org/</t>
  </si>
  <si>
    <t>Law 1/2016 (Data protection law)</t>
  </si>
  <si>
    <t>https://media2.mofo.com/documents/170911-privacy-africa.pdf</t>
  </si>
  <si>
    <t xml:space="preserve">  GNQ  </t>
  </si>
  <si>
    <t>https://www.guineaecuatorialpress.com</t>
  </si>
  <si>
    <t>Social Security Institute</t>
  </si>
  <si>
    <t>https://www.ssa.gov/policy/docs/progdesc/ssptw/2018-2019/africa/equatorial-guinea.html</t>
  </si>
  <si>
    <t>Family Fund</t>
  </si>
  <si>
    <t>https://minhacienda-gob.com/ventanilla-unica/</t>
  </si>
  <si>
    <t>GNQ</t>
  </si>
  <si>
    <t>Ministry of Finance, Planning and Economic Development</t>
  </si>
  <si>
    <t>https://minhacienda-gob.com/</t>
  </si>
  <si>
    <t>Sistema de Gestión Integrado de las Finanzas Públicas (SIGFIP)</t>
  </si>
  <si>
    <t>https://www.pamfp.org/apoyo-para-mejorar-la-eficiencia-y-el-control-del-gasto-publico/</t>
  </si>
  <si>
    <t>https://www.cajautonoma.gq/</t>
  </si>
  <si>
    <t>https://www.guineaecuatorialpress.com/noticias/el_senado_aprueba_la_creacion_de_la_cuenta_unica_del_tesoro</t>
  </si>
  <si>
    <t>Integrated Tax Revenue Management System (SIGREF)</t>
  </si>
  <si>
    <t>https://www.pamfp.org/apoyo-al-reforzamiento-de-la-movilizacion-de-los-ingresos-no-petroleros/</t>
  </si>
  <si>
    <t>SIDUNEA World</t>
  </si>
  <si>
    <t>http://siduneage.com:8080/asycuda/index.jsf</t>
  </si>
  <si>
    <t>https://cniapge.gq/cniapge-pone-a-disposicion-dos-plataformas-electronicas-al-ministerio-de-la-funcon-publica-2/</t>
  </si>
  <si>
    <t>Social Security Institute (INSESO)</t>
  </si>
  <si>
    <t>https://minfuncionpublica.gob.gq/departamentos/direccion-general-clases-pasivas-y-relac-con-la-seguridad-social/</t>
  </si>
  <si>
    <t>Caja Autónoma de Amortización de la Deuda Pública</t>
  </si>
  <si>
    <t>https://www.cajautonoma.gq/sigade/</t>
  </si>
  <si>
    <t>Center for the Computerization of Public Administration of Equatorial Guinea (CNIAPGE)</t>
  </si>
  <si>
    <t>https://cniapge.gq/</t>
  </si>
  <si>
    <t>https://dataprotection.africa/equatorial-guinea/</t>
  </si>
  <si>
    <t xml:space="preserve"> ERI </t>
  </si>
  <si>
    <t>Eritrea</t>
  </si>
  <si>
    <t>http://www.shabait.com</t>
  </si>
  <si>
    <t>http://www.eastafritac.org/images/uploads/documents_storage/2013-10_Cash_Management_Workshop_-_Day_1_Presentations.pdf</t>
  </si>
  <si>
    <t>http://www.shabait.com/news/local-news/6953-meeting-of-ministerial-cabinet-concluded-</t>
  </si>
  <si>
    <t>http://documents.worldbank.org/curated/en/2008/03/16215845/eritrea-health-education-sectors-public-expenditure-review</t>
  </si>
  <si>
    <t xml:space="preserve">  ERI  </t>
  </si>
  <si>
    <t>https://www.shabait.com</t>
  </si>
  <si>
    <t>National Insurance Corporation Of Eritrea</t>
  </si>
  <si>
    <t>https://niceritrea.com/background.php</t>
  </si>
  <si>
    <t>General Insurance</t>
  </si>
  <si>
    <t>http://www.niceritrea.com/general_insurance/motor_insurance.php</t>
  </si>
  <si>
    <t>https://eritrea.opendataforafrica.org/</t>
  </si>
  <si>
    <t>ERI</t>
  </si>
  <si>
    <t>https://www.developmentaid.org/organizations/view/145874</t>
  </si>
  <si>
    <t>https://shabait.com/</t>
  </si>
  <si>
    <t>ASYCUDA++</t>
  </si>
  <si>
    <t>National Social Security System (NSS)</t>
  </si>
  <si>
    <t>https://www.rivermate.com/guides/eritrea/benefits</t>
  </si>
  <si>
    <t xml:space="preserve"> EST </t>
  </si>
  <si>
    <t>Estonia</t>
  </si>
  <si>
    <t>https://e-estonia.com/solutions/e-governance/government-cloud/</t>
  </si>
  <si>
    <t>RIHA + X-tee</t>
  </si>
  <si>
    <t>https://www.riha.ee/Avaleht</t>
  </si>
  <si>
    <t>X-road + UXP</t>
  </si>
  <si>
    <t>https://e-estonia.com/solutions/interoperability-services/x-road/</t>
  </si>
  <si>
    <t>Eesti Vabarigiigi Rahandusministeerium - Ministry of Finance, Estonia</t>
  </si>
  <si>
    <t>http://www.fin.ee</t>
  </si>
  <si>
    <t>http://www.mindware.ee/en/Portfolio/Finance-and-Insurance</t>
  </si>
  <si>
    <t>http://www.fin.ee/state-treasury</t>
  </si>
  <si>
    <t>https://www.imf.org/external/pubs/ft/fandd/2000/09/pdf/potter.pdf</t>
  </si>
  <si>
    <t>http://www.emta.ee</t>
  </si>
  <si>
    <t>http://www.emta.ee/index.php?id=29761</t>
  </si>
  <si>
    <t>e-Customs &gt; COMPLEX - Web Services / Customs Declarations …</t>
  </si>
  <si>
    <t>http://www.emta.ee/index.php?id=21472</t>
  </si>
  <si>
    <t>HRMS - Human Resource Management System</t>
  </si>
  <si>
    <t>http://www.rtk.ee/</t>
  </si>
  <si>
    <t>E-Procurement Estonia</t>
  </si>
  <si>
    <t>https://riigihanked.riik.ee</t>
  </si>
  <si>
    <t>http://www.fin.ee/</t>
  </si>
  <si>
    <t>IMS - Investment Monitoring System</t>
  </si>
  <si>
    <t>https://riigiraha.fin.ee/QvAJAXZfc/opendoc.htm?document=riigiraha.qvw&amp;lang=en-US&amp;host=local&amp;anonymous=true/</t>
  </si>
  <si>
    <t>https://joinup.ec.europa.eu/sites/default/files/inline-files/OSS%20Country%20Intelligence%20Report_EE.pdf</t>
  </si>
  <si>
    <t>Estonia’s National AI strategy</t>
  </si>
  <si>
    <t>https://ec.europa.eu/knowledge4policy/ai-watch/estonia-ai-strategy-report</t>
  </si>
  <si>
    <t>https://www.eesti.ee/eng</t>
  </si>
  <si>
    <t>https://www.eesti.ee/portaal/portaal.sisene?level=30&amp;loc=%2Feng%2Fmydata</t>
  </si>
  <si>
    <t>https://www.opengovpartnership.org/members/estonia/</t>
  </si>
  <si>
    <t>https://opendata.riik.ee/en/</t>
  </si>
  <si>
    <t>https://osale.ee/</t>
  </si>
  <si>
    <t>https://www.eesti.ee/est/kontaktid</t>
  </si>
  <si>
    <t>https://www.eesti.ee/portaal/portaal.sisene?level=30&amp;loc=%21portaal.minu_asjad</t>
  </si>
  <si>
    <t>E-Government Academy (EGA)</t>
  </si>
  <si>
    <t>https://ega.ee/about-us/</t>
  </si>
  <si>
    <t>Information System Authority</t>
  </si>
  <si>
    <t>https://www.ria.ee/en/information-system-authority/introduction-and-structure.html</t>
  </si>
  <si>
    <t>https://moodle.ria.ee/</t>
  </si>
  <si>
    <t>https://www.mkm.ee/sites/default/files/digital_agenda_2020_web_eng_04.06.19.pdf</t>
  </si>
  <si>
    <t>https://www.mkm.ee/sites/default/files/digitalagenda2020_final_final.pdf</t>
  </si>
  <si>
    <t>https://www.rti-rating.org/wp-content/uploads/Estonia.pdf</t>
  </si>
  <si>
    <t>Data Protection Act</t>
  </si>
  <si>
    <t>https://www.riigiteataja.ee/en/eli/ee/529012015008/consolide/current</t>
  </si>
  <si>
    <t>Andmekaitse Inspektsioon, Data Protection Inspectorate</t>
  </si>
  <si>
    <t>http://www.aki.ee</t>
  </si>
  <si>
    <t>http://www.id.ee/?lang=en&amp;id=</t>
  </si>
  <si>
    <t>Digital Agenda 2020 for Estonia</t>
  </si>
  <si>
    <t>https://www.mkm.ee/sites/default/files/digitalagenda2020_final.pdf</t>
  </si>
  <si>
    <t>IT Academy Program</t>
  </si>
  <si>
    <t>http://studyitin.ee/about-us</t>
  </si>
  <si>
    <t>E-governance Academy</t>
  </si>
  <si>
    <t>https://ega.ee/#expertise_and_services</t>
  </si>
  <si>
    <t xml:space="preserve">  EST  </t>
  </si>
  <si>
    <t>https://riigipilv.ee/</t>
  </si>
  <si>
    <t>Riigi IKT Keskus</t>
  </si>
  <si>
    <t>In draft</t>
  </si>
  <si>
    <t>RIHA + X-Road</t>
  </si>
  <si>
    <t>https://abi.ria.ee/riha/kirjeldamine</t>
  </si>
  <si>
    <t>Riigi infosüsteemi koosvõime</t>
  </si>
  <si>
    <t>https://abi.ria.ee/riha/files/4620393/4620534/1/1588165199683/riigi_it_koosvoime_raamistik.pdf</t>
  </si>
  <si>
    <t>X-Road + UXP</t>
  </si>
  <si>
    <t>https://x-tee.ee/home</t>
  </si>
  <si>
    <t>https://www.x-tee.ee/factsheets/EE/</t>
  </si>
  <si>
    <t>https://fin.ee/</t>
  </si>
  <si>
    <t xml:space="preserve">SAP ERP for accounting, KAIS for budgeting and cost accounting &gt; There are many systems integrated </t>
  </si>
  <si>
    <t>https://www.rahandusministeerium.ee/et/riigi-raamatupidamine</t>
  </si>
  <si>
    <t>SAP and SAS</t>
  </si>
  <si>
    <t>https://www.riigiteataja.ee/en/eli/514032022001/consolide</t>
  </si>
  <si>
    <t>https://fin.ee/en/public-finances-and-taxes/state-treasury</t>
  </si>
  <si>
    <t>https://www.riigiteataja.ee/akt/110082021006?leiaKehtiv</t>
  </si>
  <si>
    <t>https://www.emta.ee</t>
  </si>
  <si>
    <t>https://maasikas.emta.ee/</t>
  </si>
  <si>
    <t>Restricted access</t>
  </si>
  <si>
    <t>SAP ERP with self-service portal</t>
  </si>
  <si>
    <t>https://www.riigitootaja.ee/rtip-client/login</t>
  </si>
  <si>
    <t>https://www.riigiteataja.ee/akt/121052013006?leiaKehtiv</t>
  </si>
  <si>
    <t>SAP ERP</t>
  </si>
  <si>
    <t>https://www.rtk.ee/</t>
  </si>
  <si>
    <t>Social Insurance Board</t>
  </si>
  <si>
    <t>https://sotsiaalkindlustusamet.ee/en/</t>
  </si>
  <si>
    <t>SKAIS</t>
  </si>
  <si>
    <t>https://iseteenindus.sotsiaalkindlustusamet.ee/dashboard/portal/login?url=%2Fdashboard%2Fportal</t>
  </si>
  <si>
    <t>https://www.sotsiaalkindlustusamet.ee/et/organisatsioon-kontaktid/blanketid#Pensioni%20blanketid</t>
  </si>
  <si>
    <t>Procurement Register</t>
  </si>
  <si>
    <t>E-catalogue, e-auction, dynamic purchasing systems, built-in ESPD, automated evaluation.</t>
  </si>
  <si>
    <t>https://www.riigiteataja.ee/akt/101092017013?leiaKehtiv</t>
  </si>
  <si>
    <t>https://vana.mkm.ee/et/riigi-infosusteemi-koosvoime-raamistik</t>
  </si>
  <si>
    <t>Private/case by case</t>
  </si>
  <si>
    <t>Ministry of Economic Affairs and Communications</t>
  </si>
  <si>
    <t>https://en.kratid.ee/kasutuslood</t>
  </si>
  <si>
    <t>https://www.ria.ee/sites/default/files/riigiportaali_kasutatavuse_analuutika_loppraport.pdf</t>
  </si>
  <si>
    <t>https://maasikas.emta.ee/v1/login?authst=4Bu5I5Owgi</t>
  </si>
  <si>
    <t>https://maasikas.emta.ee/v1/login?authst=6SCOWNqR2K</t>
  </si>
  <si>
    <t>https://www.eestipank.ee/en/estonian-payment-market</t>
  </si>
  <si>
    <t>https://www.tootukassa.ee/etootukassa/eng/logi-sisse</t>
  </si>
  <si>
    <t>https://www.riigikantselei.ee/valitsuse-too-planeerimine-ja-korraldamine/valitsuse-too-toetamine/avatud-valitsemise-partnerlus</t>
  </si>
  <si>
    <t>https://avaandmed.eesti.ee/</t>
  </si>
  <si>
    <t>https://rahvaalgatus.ee/</t>
  </si>
  <si>
    <t>https://www.riigiteataja.ee/en/eli/522032022002/consolide</t>
  </si>
  <si>
    <t>https://www.eesti.ee/en/tagasiside</t>
  </si>
  <si>
    <t>https://www.rahandusministeerium.ee/sites/default/files/riigsektor_inglise_keeles_loplik.pdf</t>
  </si>
  <si>
    <t>https://www.eesti.ee/et</t>
  </si>
  <si>
    <t>https://www.ria.ee/en.html</t>
  </si>
  <si>
    <t>2, 6, 8</t>
  </si>
  <si>
    <t>https://www.fin.ee/</t>
  </si>
  <si>
    <t>Statistics Estonia</t>
  </si>
  <si>
    <t>https://www.stat.ee/en</t>
  </si>
  <si>
    <t>https://digiriik.ee/index.php/andmehalduse-tegevuskava/</t>
  </si>
  <si>
    <t>https://www.stat.ee/</t>
  </si>
  <si>
    <t>https://www.mkm.ee/digiriik-ja-uhenduvus/digiuhiskonna-arengukava-2030</t>
  </si>
  <si>
    <t>Different forums data/architecture/public services;archi</t>
  </si>
  <si>
    <t>https://www.mkm.ee</t>
  </si>
  <si>
    <t>https://www.riigiteataja.ee/akt/122032011010</t>
  </si>
  <si>
    <t>https://www.aki.ee/et/uudised/aki-aastaraamat-2020</t>
  </si>
  <si>
    <t>https://www.riigiteataja.ee/akt/104012019011</t>
  </si>
  <si>
    <t>https://www.aki.ee/et/inspektsioon-kontaktid/menetlusotsused</t>
  </si>
  <si>
    <t>https://aastaraamat.aki.ee/sites/default/files/aastaraamatud/aastaraamat_2020.pdf</t>
  </si>
  <si>
    <t>https://www.id.ee/en/</t>
  </si>
  <si>
    <t>https://www.politsei.ee/en/instructions/applying-for-an-id-card-for-an-adult</t>
  </si>
  <si>
    <t>Estonia's Digital Agenda 2030</t>
  </si>
  <si>
    <t>Estonian Research and Development, Innovation and Entrepreneurship Strategy 2021—2035</t>
  </si>
  <si>
    <t>https://www.hm.ee/sites/default/files/taie_arengukava_kinnitatud_15.07.2021_211109a_en_final.pdf</t>
  </si>
  <si>
    <t>https://accelerateestonia.ee/et/</t>
  </si>
  <si>
    <t>Accelerate Estonia</t>
  </si>
  <si>
    <t>https://accelerateestonia.ee/et/inimene/</t>
  </si>
  <si>
    <t>Indrek Õnnik</t>
  </si>
  <si>
    <t>Government CIO Office, Ministry of Economic Affairs and Communications, Republic of Estonia</t>
  </si>
  <si>
    <t>Global Affairs Director at the Government CIO Office</t>
  </si>
  <si>
    <t>EST</t>
  </si>
  <si>
    <t>State ICT Center</t>
  </si>
  <si>
    <t>https://rit.ee/sites/default/files/documents/2024-06/kontseptsioon%20ja%20tegevuskava_0.pdf</t>
  </si>
  <si>
    <t>https://riigipilv.ee/et</t>
  </si>
  <si>
    <t>Estonia’s Digital Agenda 2030</t>
  </si>
  <si>
    <t>https://www.justdigi.ee/en/digital-communications-and-cyber/digital-agenda-2030</t>
  </si>
  <si>
    <t>https://www.justdigi.ee/sites/default/files/documents/2025-07/LISA%202.%20Digiuhiskonna%202024.%20aasta%20tulemusaruanne.pdf</t>
  </si>
  <si>
    <t>https://digiriik.eesti.ee/koostoimeraamistik</t>
  </si>
  <si>
    <t>https://x-tee.ee/stats/</t>
  </si>
  <si>
    <t>SAP + SAS</t>
  </si>
  <si>
    <t>https://tuludeklaratsioon.emta.ee/</t>
  </si>
  <si>
    <t>https://www.emta.ee/maksu-ja-tolliameti-aastaraamat/fuusilise-isiku-tulumaks</t>
  </si>
  <si>
    <t>https://www.emta.ee/maksu-ja-tolliameti-aastaraamat/tolliteenused</t>
  </si>
  <si>
    <t>https://www.sotsiaalkindlustusamet.ee/asutus-uudised-ja-kontakt/dokumendid/taotlused-blanketid#pension</t>
  </si>
  <si>
    <t>https://www.rtk.ee/finantsarvestus-personaliteenus/arvestusteenused/finantsarvestus</t>
  </si>
  <si>
    <t>https://www.riigiteataja.ee/en/eli/ee/527012025004/consolide/current</t>
  </si>
  <si>
    <t>https://interoperable-europe.ec.europa.eu/collection/open-source-observatory-osor/news/updated-country-report-open-source-software-estonia</t>
  </si>
  <si>
    <t>https://www.kratid.ee/_files/ugd/7df26f_9a6d060409214b9da2774e5b5eabf717.pdf</t>
  </si>
  <si>
    <t>https://www.justdigi.ee/</t>
  </si>
  <si>
    <t>https://www.kratid.ee/kasutuslood-kratid</t>
  </si>
  <si>
    <t>https://www.ria.ee/riigi-infosusteem/personaalriik/riigiportaal-eestiee</t>
  </si>
  <si>
    <t>https://maasikas.emta.ee/ </t>
  </si>
  <si>
    <t>https://www.emta.ee/sites/default/files/documents/2024-02/Pressikonverents_%202023_aasta_tulu_deklareerimine.pdf</t>
  </si>
  <si>
    <t>https://www.emta.ee/ariklient/toll-kaubavahetus/tolliinfosusteemid/e-tolli-arengusuunad</t>
  </si>
  <si>
    <t>https://www.fin.ee/finantspoliitika-valissuhted/arvestusvaldkond/raamatupidamise-algdokumendid-arved-e-arved</t>
  </si>
  <si>
    <t>https://sotsiaalkindlustusamet.ee/asutus-uudised-ja-kontakt/praktiline-teave/pensionide-toetuste-ja-huvitiste-valjamaksmine</t>
  </si>
  <si>
    <t>https://www.tootukassa.ee/et/statistika-ja-uuringud/uuringud-ja-analuusid/tootukassa-rahulolu-uuringud</t>
  </si>
  <si>
    <t>https://www.ria.ee/sites/default/files/documents/2024-08/Identiteedihalduse-ja-eID-valge-raamat-2024.pdf</t>
  </si>
  <si>
    <t>https://www.riigikantselei.ee/sites/default/files/documents/2025-02/AVP%202022-2024%20aruanne%20L%C3%95PLIK%2021.02.2025.pdf</t>
  </si>
  <si>
    <t>https://www.ria.ee/sites/default/files/documents/2022-11/Riigiportaali-eesti.ee-rahuloluanaluusi-koondaruanne-2020.pdf</t>
  </si>
  <si>
    <t>https://www.google.com/url?sa=t&amp;rct=j&amp;q=&amp;esrc=s&amp;source=web&amp;cd=&amp;ved=2ahUKEwiRwYXgiL6MAxWMHRAIHft5A9YQFnoECA0QAQ&amp;url=https%3A%2F%2Fwww.ria.ee%2Fmedia%2F423%2Fdownload&amp;usg=AOvVaw3u6Pdlv115LaBjd5WXI-DK&amp;opi=89978449</t>
  </si>
  <si>
    <t>https://www.ria.ee/amet-uudised-ja-kontakt/uudised-pressikontakt/uuringud-ja-analuusid</t>
  </si>
  <si>
    <t>https://www.stat.ee/et/statistikaamet/meist/aastaaruanded</t>
  </si>
  <si>
    <t>https://www.justdigi.ee/sites/default/files/documents/2025-01/Digi%C3%BChiskonnna%20ARENGUKAVA_13.12.2021.pdf</t>
  </si>
  <si>
    <t>https://tamm.stat.ee/</t>
  </si>
  <si>
    <t>https://www.justdigi.ee/digi-side-ja-kuber/digiuhiskonna-arengukava-2030/arengukava-juhtimine</t>
  </si>
  <si>
    <t>https://digiriik.eesti.ee/</t>
  </si>
  <si>
    <t>https://aastaraamat.aki.ee/aastaraamat-2024/aki-aastaraamat-2024</t>
  </si>
  <si>
    <t>https://www.riigiteataja.ee/akt/104012019011?leiaKehtiv</t>
  </si>
  <si>
    <t>https://www.aki.ee/uudised/i-kvartali-menetluste-ulevaade</t>
  </si>
  <si>
    <t>https://aastaraamat.aki.ee/</t>
  </si>
  <si>
    <t>https://www.mkm.ee/digiriik-ja-uhenduvus/rohedigi</t>
  </si>
  <si>
    <t>https://www.kratid.ee/tehisintellekt</t>
  </si>
  <si>
    <t>https://www.ria.ee/riigi-infosusteem/elektrooniline-identiteet-ja-usaldusteenused/elektrooniline-identiteet-eid</t>
  </si>
  <si>
    <t>https://digiriigiakadeemia.ee/</t>
  </si>
  <si>
    <t>https://taie.ee/taie-arengukava-tutvustus</t>
  </si>
  <si>
    <t>https://www.riigikantselei.ee/avaliku-sektori-innovatsioon</t>
  </si>
  <si>
    <t>Government Office of Estonia</t>
  </si>
  <si>
    <t>https://www.fin.ee/sites/default/files/documents/2024-04/Riigihangete%20la%CC%88biviimise%20strateegilised%20po%CC%83himo%CC%83tted_2023.pdf</t>
  </si>
  <si>
    <t>https://startupestonia.ee/wp-content/uploads/2025/07/Deep-Tech-ecosystem-Action-Plan-2023-2027-1.pdf</t>
  </si>
  <si>
    <t>Kristel Järve</t>
  </si>
  <si>
    <t>Ministry of Justice and Digital Affairs</t>
  </si>
  <si>
    <t>Chief Digital Strategy Officer</t>
  </si>
  <si>
    <t xml:space="preserve"> SWZ </t>
  </si>
  <si>
    <t>Eswatini</t>
  </si>
  <si>
    <t>http://www.gov.sz/index.php/ministries-departments/ministry-of-finance</t>
  </si>
  <si>
    <t>http://eeas.europa.eu/delegations/swaziland/press_corner/all_news/news/2014/2014031702_en.htm</t>
  </si>
  <si>
    <t>http://www.gov.sz/index.php?option=com_content&amp;view=article&amp;id=417&amp;Itemid=422</t>
  </si>
  <si>
    <t>http://www.gov.sz/images/stories/Constitution%20of%20%20SD-2005A001.pdf</t>
  </si>
  <si>
    <t>http://www.sra.org.sz</t>
  </si>
  <si>
    <t>http://www.sra.org.sz/index.php?option=com_content&amp;view=article&amp;id=137&amp;Itemid=297</t>
  </si>
  <si>
    <t>http://www.sra.org.sz/customs/pageview.php?id=84&amp;name=Swaziland%20Customs</t>
  </si>
  <si>
    <t>http://www.sra.org.sz/index.php?option=com_content&amp;view=article&amp;id=62&amp;Itemid=171</t>
  </si>
  <si>
    <t>http://www.gov.sz/index.php?option=com_content&amp;view=article&amp;id=384&amp;Itemid=392</t>
  </si>
  <si>
    <t>http://www.sra.org.sz/incometax/pageview.php?id=75&amp;name=PAYE%20-%20Quick%20Guide</t>
  </si>
  <si>
    <t>SPPRA</t>
  </si>
  <si>
    <t>http://sppra.co.sz/</t>
  </si>
  <si>
    <t>http://www.gov.sz/index.php?option=com_content&amp;view=article&amp;id=280&amp;Itemid=294</t>
  </si>
  <si>
    <t>http://www.gov.sz/index.php</t>
  </si>
  <si>
    <t>http://www.sra.org.sz/payments/payments.php</t>
  </si>
  <si>
    <t>https://swaziland.opendataforafrica.org/</t>
  </si>
  <si>
    <t>http://www.gov.sz/images/e-government%20strategy%20final%20document%20that%20was%20adopted.pdf</t>
  </si>
  <si>
    <t>Data Protection Bill (Draft)</t>
  </si>
  <si>
    <t>http://www.gov.sz/images/edoc.pdf</t>
  </si>
  <si>
    <t>Swaziland Communications Commission</t>
  </si>
  <si>
    <t xml:space="preserve">  SWZ  </t>
  </si>
  <si>
    <t xml:space="preserve">Eswatini Government Enterprise Architecture </t>
  </si>
  <si>
    <t>The Kingdom of Eswatini, e-Government Interoperability Framework v5.0</t>
  </si>
  <si>
    <t>Draft</t>
  </si>
  <si>
    <t>Government Online Services</t>
  </si>
  <si>
    <t>https://www.online.gov.sz/</t>
  </si>
  <si>
    <t>Treasury Department</t>
  </si>
  <si>
    <t>https://www.gov.sz/index.php/departments-sp-2002978738</t>
  </si>
  <si>
    <t>IFMIS - Integrated Financial Information System (IFMIS)</t>
  </si>
  <si>
    <t>https://www.gov.sz/index.php/ministries-departments/ministry-of-finance/treasury-a-stores</t>
  </si>
  <si>
    <t>Revenue Management System</t>
  </si>
  <si>
    <t>https://etax.sra.org.sz/</t>
  </si>
  <si>
    <t>https://www.sra.org.sz</t>
  </si>
  <si>
    <t>https://asycuda.org/en/software/</t>
  </si>
  <si>
    <t>Eswatini Government HRMIS HRMI</t>
  </si>
  <si>
    <t>https://www.gov.sz/index.php?option=com_content&amp;view=article&amp;id=384&amp;Itemid=392</t>
  </si>
  <si>
    <t>https://www.sra.org.sz/incometax/pageview.php?id=75&amp;name=PAYE%20-%20Quick%20Guide</t>
  </si>
  <si>
    <t>Ministry of Labour and Social Security</t>
  </si>
  <si>
    <t>https://www.gov.sz/index.php/ministries-departments/ministry-of-labour-a-social</t>
  </si>
  <si>
    <t>Eswatini National  Provident Fund</t>
  </si>
  <si>
    <t>https://enpf.co.sz/</t>
  </si>
  <si>
    <t>http://www.ers.org.sz/</t>
  </si>
  <si>
    <t xml:space="preserve">https://www.sra.org.sz </t>
  </si>
  <si>
    <t>https://www.gov.sz/index.php</t>
  </si>
  <si>
    <t>Email to: petitions@gov.sz</t>
  </si>
  <si>
    <t>Government social media pages &amp; Mainstream media platforms</t>
  </si>
  <si>
    <t>e-Government Unit</t>
  </si>
  <si>
    <t>https://www.gov.sz/index.php/e-services/e-gov</t>
  </si>
  <si>
    <t>https://www.gov.sz/index.php/ministries-departments/ministry-of-ict/royal-science-a-technology-park</t>
  </si>
  <si>
    <t>e-Government Steering Committee</t>
  </si>
  <si>
    <t>Royal Science &amp; Technology Park</t>
  </si>
  <si>
    <t>https://rstp.org.sz/</t>
  </si>
  <si>
    <t>e-Government Champions Forum</t>
  </si>
  <si>
    <t xml:space="preserve">Data Privacy &amp; Protection Act </t>
  </si>
  <si>
    <t>https://www.dataguidance.com/jurisdiction/eswatini</t>
  </si>
  <si>
    <t>Eswatini Communications Commission</t>
  </si>
  <si>
    <t>https://www.esccom.org.sz/</t>
  </si>
  <si>
    <t xml:space="preserve">Service Charter </t>
  </si>
  <si>
    <t>https://www.gov.sz/images/Commerce-Service.pdf</t>
  </si>
  <si>
    <t>https://www.centralbank.org.sz</t>
  </si>
  <si>
    <t>https://www.fsra.co.sz/</t>
  </si>
  <si>
    <t>Bonga Ndlangamandla</t>
  </si>
  <si>
    <t>Prime Minister's Office</t>
  </si>
  <si>
    <t>Executive Secretary, E-Government</t>
  </si>
  <si>
    <t>SWZ</t>
  </si>
  <si>
    <t>The Kingdom of Eswatini, e-Government Interoperability Framework v1</t>
  </si>
  <si>
    <t>https://drive.google.com/file/d/1RAMquPzUfBt2Jz0EJn7oB2viNFr17vE8/view?usp=drive_link</t>
  </si>
  <si>
    <t xml:space="preserve"> IFMIS - Integrated Financial Information System (IFMIS)</t>
  </si>
  <si>
    <t>http://umsebe.gov.sz/umsebe-ifmis/</t>
  </si>
  <si>
    <t xml:space="preserve">LDSW &gt; Open Source Java Hibernate Spring </t>
  </si>
  <si>
    <t>https://www.gov.sz/index.php/component/content/article/417-treasury-and-stores-department?Itemid=422</t>
  </si>
  <si>
    <t>http://www.ers.org.sz</t>
  </si>
  <si>
    <t>Oracle Revenue Management and Billing System</t>
  </si>
  <si>
    <t>https://taxease.ers.org.sz</t>
  </si>
  <si>
    <t>https://www.ers.org.sz</t>
  </si>
  <si>
    <t>http://asyw.ers.org.sz/</t>
  </si>
  <si>
    <t>IFMIS (Umsebe)</t>
  </si>
  <si>
    <t>Ministry of Labour and Social Security / Ministry of Public Service</t>
  </si>
  <si>
    <t>https://drive.google.com/file/d/1ytcVVXlhE6shR3AOSWObPBcGtkm0srva/view?usp=sharing</t>
  </si>
  <si>
    <t>e-GP System</t>
  </si>
  <si>
    <t>https://esppra.co.sz/sppra/egp.php</t>
  </si>
  <si>
    <t>Artificial Intelligence embedded or enabled to assist in analytic purposes + API integration with regional and global eGP systems</t>
  </si>
  <si>
    <t>https://www.gov.sz/index.php?view=article&amp;id=2214:public-debt-management&amp;catid=115:finance</t>
  </si>
  <si>
    <t>https://thecommonwealth.org/news/blog-transforming-eswatinis-debt-management-commonwealth-meridian</t>
  </si>
  <si>
    <t>http://asyw.sra.org.sz/</t>
  </si>
  <si>
    <t>https://www.pspf.co.sz/</t>
  </si>
  <si>
    <t>https://jobs.eswazi.org/</t>
  </si>
  <si>
    <t>https://drive.google.com/file/d/1FKebqZBdGrxWmYg_s-2BYaFuFseh6Tz_/view?usp=sharing</t>
  </si>
  <si>
    <t>https://drive.google.com/file/d/1hoOkjWkWoZAVRqHoC8XX_Ted8xGal2EJ/view?usp=sharing</t>
  </si>
  <si>
    <t>https://gov.sz/index.php/about-e-gov/what-is-e-government</t>
  </si>
  <si>
    <t>https://drive.google.com/drive/folders/1anoSfWm0oYO81DU3xo8vimN5Cicw3oOb</t>
  </si>
  <si>
    <t>Data Privacy &amp; Protection Act  2022</t>
  </si>
  <si>
    <t>https://www.esccom.org.sz/legislation/DATA%20PROTECTION%20ACT.pdf</t>
  </si>
  <si>
    <t>Eswatini Data Protection Authority</t>
  </si>
  <si>
    <t>https://www.edpa.org.sz/</t>
  </si>
  <si>
    <t>https://www.gov.sz/index.php/component/content/article/480-renewable-energy?Itemid=361</t>
  </si>
  <si>
    <t>https://eswatini.un.org/en/284410-un-eswatini-joins-ministry-ict-explore-artificial-intelligence-sustainable-development</t>
  </si>
  <si>
    <t>https://www.esccom.org.sz/legislation/ELECTRONIC%20COMMUNICATIONS%20TRANSACTIONS%20ACT.pdf</t>
  </si>
  <si>
    <t>Eswatini Digitalization Strategy (2024-2028)</t>
  </si>
  <si>
    <t>https://drive.google.com/file/d/1yXzEIHopise30kXSMWH6qodyjVs1NCov/view?usp=sharing</t>
  </si>
  <si>
    <t>https://uasf.esccom.org.sz/programmes/capacity-building/</t>
  </si>
  <si>
    <t>National Science, Technology and Innovation Strategy</t>
  </si>
  <si>
    <t>https://docs.google.com/document/d/17UkUG3kpO5wbIDWhER52ZNb8lnNObtMv/edit?usp=sharing&amp;ouid=103007655865892233329&amp;rtpof=true&amp;sd=true</t>
  </si>
  <si>
    <t>https://www.separc.co.sz/wp-content/uploads/2018/06/National-System-of-Innovation-1.pdf</t>
  </si>
  <si>
    <t>Royal Science and Technology Park</t>
  </si>
  <si>
    <t>https://rstp.org.sz/about-us/</t>
  </si>
  <si>
    <t>Compl docs submitted on 30-May-25 &amp; 05-Jul-25</t>
  </si>
  <si>
    <t xml:space="preserve">Ministry of Information, Communication and Technology </t>
  </si>
  <si>
    <t xml:space="preserve">Executive Secretary (Director) - eGovernment </t>
  </si>
  <si>
    <t xml:space="preserve"> ETH </t>
  </si>
  <si>
    <t>Ethiopia</t>
  </si>
  <si>
    <t>http://www.mofed.gov.et</t>
  </si>
  <si>
    <t>IFMIS + IBEX - IFMIS &amp; Integrated Budget and Expenditure System (IBEX)</t>
  </si>
  <si>
    <t>http://www.mofed.gov.et/web/guest/ifmis</t>
  </si>
  <si>
    <t>http://www.mofed.gov.et/</t>
  </si>
  <si>
    <t>http://www-wds.worldbank.org/external/default/WDSContentServer/WDSP/IB/2014/01/13/000461832_20140113152214/Rendered/PDF/839410WP0P14490Box0382124B00PUBLIC0.pdf</t>
  </si>
  <si>
    <t>http://www.erca.gov.et</t>
  </si>
  <si>
    <t>https://cowatersogema.com/project/implementation-integrated-tax-administration-system-itas-ethiopian-revenue-customs-authority-erca/#project-content</t>
  </si>
  <si>
    <t>HRIS - Human Resource Management Information system</t>
  </si>
  <si>
    <t>http://www.mocis.gov.et/human-resource-management-information-system-directorate</t>
  </si>
  <si>
    <t>IBEX - Integrated Budget and Expenditure System</t>
  </si>
  <si>
    <t xml:space="preserve">http://www.hks.harvard.edu/m-rcbg/ethiopia/Publications/ARD%20Final%20Draft.pdf </t>
  </si>
  <si>
    <t>FPPA Website</t>
  </si>
  <si>
    <t xml:space="preserve">http://www.ppa.gov.et </t>
  </si>
  <si>
    <t>Ministry of Finance of Republic of Ethiopia</t>
  </si>
  <si>
    <t>DMFAS 6.1</t>
  </si>
  <si>
    <t>http://www.eservices.gov.et/eserviceportaleth/Services.aspx</t>
  </si>
  <si>
    <t>https://etax.revenue.gov.et/remote/login?lang=en</t>
  </si>
  <si>
    <t>https://ethiopia.opendataforafrica.org/</t>
  </si>
  <si>
    <t>http://www.ethiopia.gov.et/documents/20181/23610/Draft+Open+Data+Policy+and+Guideline/5060aba1-2ce4-4a51-9265-3945c1f5df88</t>
  </si>
  <si>
    <t>https://mint.gov.et/docs/digital-ethiopia-2025-strategy-english-version/?lang=en</t>
  </si>
  <si>
    <t>https://www.rti-rating.org/wp-content/uploads/Ethiopia.pdf</t>
  </si>
  <si>
    <t xml:space="preserve">Freedom of the Mass Media and Access to Information Proclamation No. 590/2008
</t>
  </si>
  <si>
    <t>https://www.refworld.org/docid/4ba7a6bf2.html</t>
  </si>
  <si>
    <t>ECSU - Ethiopian Civil Service University</t>
  </si>
  <si>
    <t>http://www.ecsu.edu.et/notice/announcement-digital-skills-training</t>
  </si>
  <si>
    <t xml:space="preserve">  ETH  </t>
  </si>
  <si>
    <t xml:space="preserve">Ethiopian National Enterprise Architecture Framework (ENEAF) and Ethiopian eGovernment Interoperability Framework (EeGIF) </t>
  </si>
  <si>
    <t>https://mint.gov.et/wp-content/uploads/2022/07/I-2.2-I3.2-NEAF-and-EaGIF-Implementation-RoadMap.pdf</t>
  </si>
  <si>
    <t>https://mint.gov.et/wp-content/uploads/2022/07/I-2.8.1-NEAF-Governance-and-Compliance.pdf</t>
  </si>
  <si>
    <t>https://mint.gov.et/wp-content/uploads/2022/07/I-3.9.1-EeGIF-Governance-and-Compliance.pdf</t>
  </si>
  <si>
    <t>https://www.mofed.gov.et</t>
  </si>
  <si>
    <t>https://www.mofed.gov.et/programmes-projects/ifmis/</t>
  </si>
  <si>
    <t>https://www.mofed.gov.et/</t>
  </si>
  <si>
    <t>http://mor.gov.et/web/mor</t>
  </si>
  <si>
    <t>https://etax.mor.gov.et/remote/login?lang=en</t>
  </si>
  <si>
    <t>Configured in the system</t>
  </si>
  <si>
    <t>https://customs.erca.gov.et/</t>
  </si>
  <si>
    <t>Electronic Customs Management System</t>
  </si>
  <si>
    <t>https://customs.erca.gov.et/trade/</t>
  </si>
  <si>
    <t xml:space="preserve">ICSMIS - Integrated Civil Service Management Information System </t>
  </si>
  <si>
    <t>http://www.ecsc.gov.et/index.php?option=com_content&amp;view=article&amp;id=30&amp;Itemid=167</t>
  </si>
  <si>
    <t>IFMIS + IBEX - Integrated Budget and Expenditure System</t>
  </si>
  <si>
    <t>Public Sector Social Security Agency</t>
  </si>
  <si>
    <t>https://www.psssa.gov.et/</t>
  </si>
  <si>
    <t xml:space="preserve">Integrated National Social Security Administration System </t>
  </si>
  <si>
    <t>https://www.psssa.gov.et/en/announcement/request-for-expression-of-interest</t>
  </si>
  <si>
    <t>E-GP Electronic Government Procurement (eGP)</t>
  </si>
  <si>
    <t>https://egp.ppa.gov.et/egp/home</t>
  </si>
  <si>
    <t>Open Source Software solutions ubuntu + .Net core + Agular + postgresql</t>
  </si>
  <si>
    <t>Debt Management System</t>
  </si>
  <si>
    <t>DMFAS  6.1</t>
  </si>
  <si>
    <t>National AI Policy</t>
  </si>
  <si>
    <t>https://mint.gov.et/resources/</t>
  </si>
  <si>
    <t>https://www.aii.et/</t>
  </si>
  <si>
    <t>https://mint.gov.et/wp-content/uploads/2022/07/I-17-2-DRAFT-2-National-AI-Policy-Ethiopia-DRAFT-031220.pdf</t>
  </si>
  <si>
    <t>https://www.eservices.gov.et/</t>
  </si>
  <si>
    <t>https://mint.gov.et/wp-content/uploads/2022/07/I_19_7_1_online_service_delivery_performanceuser_experienceMinT.pdf</t>
  </si>
  <si>
    <t>https://esw.et/esw-trd/</t>
  </si>
  <si>
    <t>https://www.psssa.gov.et/en/service_category</t>
  </si>
  <si>
    <t>https://www.ethiojobs.net/</t>
  </si>
  <si>
    <t>https://www.data.gov.et/</t>
  </si>
  <si>
    <t>https://legislation.gov.et/</t>
  </si>
  <si>
    <t>Digital Transformation Program, Ministry of Innovation and Technology</t>
  </si>
  <si>
    <t>https://www.mint.gov.et</t>
  </si>
  <si>
    <t>https://etssti.org/,https://ebi.gov.et/,</t>
  </si>
  <si>
    <t xml:space="preserve">Digital Economy council </t>
  </si>
  <si>
    <t>I_33_10_1_institution's_annual_progress_report;_MINT_2013_Annual.pdf</t>
  </si>
  <si>
    <t xml:space="preserve">Ministry of Innovation  and Technology </t>
  </si>
  <si>
    <t>https://mint.gov.et/docs-category/%e1%8a%a0%e1%8b%8b%e1%8c%85/</t>
  </si>
  <si>
    <t>https://mint.gov.et/docs/draft-open-data-policy-and-guideline/?lang=en</t>
  </si>
  <si>
    <t>https://mint.gov.et/wp-content/uploads/2021/05/Digital-Ethiopia-2025-Strategy-english.-.pdf</t>
  </si>
  <si>
    <t>Ministry of Innovation and Technology, https://mint.gov.et</t>
  </si>
  <si>
    <t>I_36_3_1_eGov_Forum;_Laws_ETH_የኤሌክትሮኒክ_ትራንዛክሽን_ደንብ_2021_05_21_2</t>
  </si>
  <si>
    <t>Freedom of the Mass Media and Access to Information Proclamation No. 590/2008; Personal data protection</t>
  </si>
  <si>
    <t>https://chilot.me/wp-content/uploads/2020/04/Proclamation-No.1072.2018.pdf</t>
  </si>
  <si>
    <t>DEL - Digital Ethiopia Learning + Digital Skills Country Action Plan for Ethiopian HEIs and TVETs</t>
  </si>
  <si>
    <t>http://del.gov.et/</t>
  </si>
  <si>
    <t>https://del.gov.et</t>
  </si>
  <si>
    <t xml:space="preserve">Ministry of Innovation and Technology </t>
  </si>
  <si>
    <t>https://mint.gov.et</t>
  </si>
  <si>
    <t>Digital Ethiopia 2025</t>
  </si>
  <si>
    <t>https://mint.gov.et/docs-category/data/?lang=en</t>
  </si>
  <si>
    <t>7 documents shared</t>
  </si>
  <si>
    <t>Fekade Getahun</t>
  </si>
  <si>
    <t>Ministry of Innovation and Technology</t>
  </si>
  <si>
    <t>Digital Services Unit Lead</t>
  </si>
  <si>
    <t>ETH</t>
  </si>
  <si>
    <t>Ethio Telecom</t>
  </si>
  <si>
    <t>https://telecloud.ethiotelecom.et</t>
  </si>
  <si>
    <t>Government Enterprise Architecture and Roadmap</t>
  </si>
  <si>
    <t>http://www.mint.gov.et/policy-and-strategy/-/document_library/CNlICzpide2L/view_file/266324?_com_liferay_document_library_web_portlet_DLPortlet_INSTANCE_CNlICzpide2L_redirect=http%3A%2F%2Fwww.mint.gov.et%2Fpolicy-and-strategy%2F-%2Fdocument_library%2FCNlICzpide2L%2Fview%2F257357%3F_com_liferay_document_library_web_portlet_DLPortlet_INSTANCE_CNlICzpide2L_redirect%3Dhttp%253A%252F%252Fwww.mint.gov.et%252Fpolicy-and-strategy%253Fp_p_id%253Dcom_liferay_document_library_web_portlet_DLPortlet_INSTANCE_CNlICzpide2L%2526p_p_lifecycle%253D0%2526p_p_state%253Dnormal%2526p_p_mode%253Dview</t>
  </si>
  <si>
    <t>http://www.mint.gov.et/policy-and-strategy/-/document_library/CNlICzpide2L/view/257247?_com_liferay_document_library_web_portlet_DLPortlet_INSTANCE_CNlICzpide2L_redirect=http%3A%2F%2Fwww.mint.gov.et%2Fpolicy-and-strategy%3Fp_p_id%3Dcom_liferay_document_library_web_portlet_DLPortlet_INSTANCE_CNlICzpide2L%26p_p_lifecycle%3D0%26p_p_state%3Dnormal%26p_p_mode%3Dview</t>
  </si>
  <si>
    <t>https://www.mofed.gov.et/media/filer_public/74/fe/74fee140-1e7a-49ec-a091-b402b2ba8647/265_yafeedeeraale_manegeszete_ganezabe_kefeyaa_mamariyaa_quthere_203-2013_maashaashaayaa_mamariyaa_quthere_265-2013.pdf</t>
  </si>
  <si>
    <t>https://www.mor.gov.et/</t>
  </si>
  <si>
    <t>https://etax.mor.gov.et</t>
  </si>
  <si>
    <t>Electronic Customs Mana</t>
  </si>
  <si>
    <t>http://icsmistraining.ecsc.gov.et/</t>
  </si>
  <si>
    <t>https://www.psssa.gov.et/en/project</t>
  </si>
  <si>
    <t>https://production.egp.gov.et/</t>
  </si>
  <si>
    <t>DMFAS 7</t>
  </si>
  <si>
    <t>https://aii.et/</t>
  </si>
  <si>
    <t>https://aii.et/Home</t>
  </si>
  <si>
    <t>https://mesobcenter.et/</t>
  </si>
  <si>
    <t>https://www.mor.gov.et/how-to-efiling</t>
  </si>
  <si>
    <t>https://www.eservices.gov.et/en</t>
  </si>
  <si>
    <t>https://lmis.gov.et/auth?redirectTo=/national-job-portal</t>
  </si>
  <si>
    <t>https://lmis.gov.et/</t>
  </si>
  <si>
    <t>https://fayda-auth.vercel.app/</t>
  </si>
  <si>
    <t>https://www.data.gov.et</t>
  </si>
  <si>
    <t>https://e-consultation.gov.et/</t>
  </si>
  <si>
    <t>http://www.ecompliant.gov.et/</t>
  </si>
  <si>
    <t>https://www.ecompliant.gov.et</t>
  </si>
  <si>
    <t>http://www.mint.gov.et</t>
  </si>
  <si>
    <t>https://www.insa.gov.et/</t>
  </si>
  <si>
    <t>https://www.pmo.gov.et</t>
  </si>
  <si>
    <t>http://www.mint.gov.et/electronic-government-development-and-administration</t>
  </si>
  <si>
    <t>https://dial.global/work/strengthening-ethiopias-national-data-governance-ecosystem/</t>
  </si>
  <si>
    <t>http://www.mint.gov.et/policy-and-strategy/-/document_library/CNlICzpide2L/view_file/266105?_com_liferay_document_library_web_portlet_DLPortlet_INSTANCE_CNlICzpide2L_redirect=http%3A%2F%2Fwww.mint.gov.et%2Fpolicy-and-strategy%2F-%2Fdocument_library%2FCNlICzpide2L%2Fview%2F266103%3F_com_liferay_document_library_web_portlet_DLPortlet_INSTANCE_CNlICzpide2L_redirect%3Dhttp%253A%252F%252Fwww.mint.gov.et%252Fpolicy-and-strategy%253Fp_p_id%253Dcom_liferay_document_library_web_portlet_DLPortlet_INSTANCE_CNlICzpide2L%2526p_p_lifecycle%253D0%2526p_p_state%253Dnormal%2526p_p_mode%253Dview</t>
  </si>
  <si>
    <t>http://www.mint.gov.et/policy-and-strategy/-/document_library/CNlICzpide2L/view/126252?_com_liferay_document_library_web_portlet_DLPortlet_INSTANCE_CNlICzpide2L_redirect=http%3A%2F%2Fwww.mint.gov.et%2Fpolicy-and-strategy%3Fp_p_id%3Dcom_liferay_document_library_web_portlet_DLPortlet_INSTANCE_CNlICzpide2L%26p_p_lifecycle%3D0%26p_p_state%3Dnormal%26p_p_mode%3Dview</t>
  </si>
  <si>
    <t>http://www.mint.gov.et/</t>
  </si>
  <si>
    <t>Personal Data Protection Proclamation No.1321/2024</t>
  </si>
  <si>
    <t>https://eca.et/wp-content/uploads/2024/10/personal_data_protection_proclamation_No_1321_2024.pdf</t>
  </si>
  <si>
    <t>Ethiopian Communication Authority</t>
  </si>
  <si>
    <t>https://www.eca.et</t>
  </si>
  <si>
    <t>https://www.epa.gov.et/images/Polices/CRGE_Strategy_Final.pdf</t>
  </si>
  <si>
    <t>https://rootca.gov.et</t>
  </si>
  <si>
    <t>Digital Skills Country Action Plan</t>
  </si>
  <si>
    <t>https://moe.gov.et/resources/policies-and-strategies/1</t>
  </si>
  <si>
    <t>https://ethiocoders.et</t>
  </si>
  <si>
    <t>http://mint.gov.et</t>
  </si>
  <si>
    <t>Startup Proclamation</t>
  </si>
  <si>
    <t>https://www.africa-legal.com/news/ethiopia-shifts-towards-innovation-driven-economy-with-passage-of-startup-proclamation/122380#:~:text=%E2%80%9CIt%20provides%20a%20legal%20foundation,need%20to%20occur%2C%20notes%20Solomon.</t>
  </si>
  <si>
    <t>https://www.mofed.gov.et/media/filer_public/64/f9/64f9ce7b-b35b-4ead-a5c2-1dc98d07ec48/directive_no_1073_2025_federal_government_public_procurement_directive.pdf</t>
  </si>
  <si>
    <t>Compl docs submitted on 09-Aug-25</t>
  </si>
  <si>
    <t>Senior Advisor of Digital Economy</t>
  </si>
  <si>
    <t xml:space="preserve"> FJI </t>
  </si>
  <si>
    <t>Fiji</t>
  </si>
  <si>
    <t>DATEC Cloud</t>
  </si>
  <si>
    <t>https://www.datec.com.fj/Our-Solutions/Cloud-Solutions-Provider-(CSP)/Datec-Cloud-Services</t>
  </si>
  <si>
    <t>http://www.finance.gov.fj</t>
  </si>
  <si>
    <t>http://www.finance.gov.fj/sections/financial-and-asset-management/fmis.html</t>
  </si>
  <si>
    <t>Infor FMS</t>
  </si>
  <si>
    <t>http://www.finance.gov.fj/sections/financial-and-asset-management/treasury.html</t>
  </si>
  <si>
    <t>http://www.finance.gov.fj/legislation.html</t>
  </si>
  <si>
    <t>https://www.frcs.org.fj/about-us/</t>
  </si>
  <si>
    <t>TPOS - Tax Payer Online Services</t>
  </si>
  <si>
    <t>https://www.frcs.org.fj/our-services/taxpayer-online-service-tpos/</t>
  </si>
  <si>
    <t>https://www.frcs.org.fj/</t>
  </si>
  <si>
    <t>https://www.frcs.org.fj/our-services/customs/</t>
  </si>
  <si>
    <t>CHRIS - Computerized Human Resources Information System</t>
  </si>
  <si>
    <t>http://www.planning.gov.fj/index.php/chris</t>
  </si>
  <si>
    <t xml:space="preserve">http://www.finance.gov.fj/sections/financial-and-asset-management/fmis.html </t>
  </si>
  <si>
    <t>FPO Website</t>
  </si>
  <si>
    <t>http://www.fpo.gov.fj</t>
  </si>
  <si>
    <t>Ministry of Finance of The Republic of The Fiji Islands</t>
  </si>
  <si>
    <t>http://www.mfnp.gov.fj/</t>
  </si>
  <si>
    <t>https://directory.digital.gov.fj/</t>
  </si>
  <si>
    <t>https://feedback.digital.gov.fj/</t>
  </si>
  <si>
    <t>https://www.fiji.gov.fj/digitalFIJI</t>
  </si>
  <si>
    <t>https://www.rti-rating.org/wp-content/uploads/2018/09/FIJI.RTI_.May2018.pdf</t>
  </si>
  <si>
    <t>https://www.egov.gov.fj/_layouts/images/egovFiji/eGOVdocs/Promulgation_26_Electronic_Transactions.pdf</t>
  </si>
  <si>
    <t>Transforming Fiji - National Development Plan</t>
  </si>
  <si>
    <t>https://www.fiji.gov.fj/getattachment/15b0ba03-825e-47f7-bf69-094ad33004dd/5-Year-20-Year-NATIONAL-DEVELOPMENT-PLAN.aspx</t>
  </si>
  <si>
    <t xml:space="preserve">  FJI  </t>
  </si>
  <si>
    <t>digitalFIJI Platform</t>
  </si>
  <si>
    <t>https://mobile.digital.gov.fj/MainNA</t>
  </si>
  <si>
    <t>Digital Government Transformation Office</t>
  </si>
  <si>
    <t>http://www.govnet.gov.fj/policies/default.html</t>
  </si>
  <si>
    <t>Digital Government Services Framework</t>
  </si>
  <si>
    <t>Data Harmonisation Report</t>
  </si>
  <si>
    <t>Data Exchange Platform</t>
  </si>
  <si>
    <t>https://fdxp-directory-intranet.digital.gov.fj/</t>
  </si>
  <si>
    <t>https://drive.google.com/file/d/1ZX6Akd22O-X0PQjOazxSqzyBF1GO9V5s/view?usp=sharing</t>
  </si>
  <si>
    <t>Ministry of Economy</t>
  </si>
  <si>
    <t>https://www.economy.gov.fj/</t>
  </si>
  <si>
    <t xml:space="preserve">Financial Management Information System </t>
  </si>
  <si>
    <t>https://www.economy.gov.fj/images/Treasury/uploads/pfm-ip-2016--2019_cabinet-approved_11.pdf</t>
  </si>
  <si>
    <t>Infor Masterpiece v4.0</t>
  </si>
  <si>
    <t>https://drive.google.com/file/d/1yqSghmw4sre_bjmRYKv71XD3HFJNVKOi/view?usp=sharing</t>
  </si>
  <si>
    <t xml:space="preserve">https://www.economy.gov.fj/index.php?option=com_content&amp;view=article&amp;layout=edit&amp;id=124 </t>
  </si>
  <si>
    <t>https://www.economy.gov.fj/index.php/index.php?option=com_content&amp;view=article&amp;layout=edit&amp;id=173</t>
  </si>
  <si>
    <t>https://www.frcs.org.fj</t>
  </si>
  <si>
    <t xml:space="preserve">SAP Tax Revenue Management  </t>
  </si>
  <si>
    <t>https://tpos.frcs.org.fj/taxpayerportal#/Logon</t>
  </si>
  <si>
    <t>ASYCUDA World (ASYCUDA++)</t>
  </si>
  <si>
    <t>https://asyworld.frcs.org.fj/</t>
  </si>
  <si>
    <t>Human Resources Management Information System and Employee Portal</t>
  </si>
  <si>
    <t>http://www.employeeportal.gov.fj</t>
  </si>
  <si>
    <t>https://docs.google.com/document/d/1WUGCDe6zzyPU2c8lN_SVtPuqOp03hszG/edit?usp=sharing&amp;ouid=102047971416954781826&amp;rtpof=true&amp;sd=true</t>
  </si>
  <si>
    <t>Govpay</t>
  </si>
  <si>
    <t>https://www.economy.gov.fj/index.php/index.php?option=com_content&amp;view=article&amp;layout=edit&amp;id=127</t>
  </si>
  <si>
    <t>https://drive.google.com/file/d/14UYU4tEsYZHgvAAXzRMbXxepGZH8YZc3/view?usp=sharing</t>
  </si>
  <si>
    <t xml:space="preserve">Government of Fiji Pension Office, Ministry of Economy </t>
  </si>
  <si>
    <t>http://suvapayroll05/payroll/ViewReport.aspx?param=1</t>
  </si>
  <si>
    <t>https://drive.google.com/file/d/1wwqg4wo_BfwFY8zqs6919KCIDJoJABTA/view?usp=sharing</t>
  </si>
  <si>
    <t>Ministry of Economy’s Tenderlink Portal</t>
  </si>
  <si>
    <t xml:space="preserve">https://portal.tenderlink.com/economyfiji </t>
  </si>
  <si>
    <t>In Fiji, we are currently working on implementing e-Quote portal for respective government agencies for procurement below $50k.</t>
  </si>
  <si>
    <t>https://portal.tenderlink.com/economyfiji</t>
  </si>
  <si>
    <t xml:space="preserve">Ministry of Economy - Commonwealth Secretariat Debt Recording Management System </t>
  </si>
  <si>
    <t>https://www.economy.gov.fj</t>
  </si>
  <si>
    <t>CS-DRMS using Microsoft SQL Server  2019</t>
  </si>
  <si>
    <t>https://www.digitalfiji.gov.fj/</t>
  </si>
  <si>
    <t>https://payment.digital.gov.fj/</t>
  </si>
  <si>
    <t>https://www.recruitmentportal.gov.fj</t>
  </si>
  <si>
    <t>https://feedback.digital.gov.fj</t>
  </si>
  <si>
    <t>https://feedback.digital.gov.fj/MyFeedbackNA</t>
  </si>
  <si>
    <t>https://www.itc.gov.fj/</t>
  </si>
  <si>
    <t>Digital Government Executive Committee</t>
  </si>
  <si>
    <t>Annual Reports are yet to be published</t>
  </si>
  <si>
    <t xml:space="preserve">Ministry of Communications, Digital Government Transformation Office </t>
  </si>
  <si>
    <t>https://www.laws.gov.fj/Acts/DisplayAct/2460#layAct/2460#</t>
  </si>
  <si>
    <t>https://www.parliament.gov.fj/wp-content/uploads/2017/03/Act-8-Electronic-Transactions-Amendment-Act.pdf</t>
  </si>
  <si>
    <t>National Development Plan</t>
  </si>
  <si>
    <t>Ministry of Education Annual Report</t>
  </si>
  <si>
    <t xml:space="preserve">Research and Innovation Scheme for Enterprises </t>
  </si>
  <si>
    <t>https://www.mcttt.gov.fj/hon-ministers-speech-for-research-and-innovation-scheme-for-enterprises-rise-launch/</t>
  </si>
  <si>
    <t>MCTTT Annual Report</t>
  </si>
  <si>
    <t>MCTTT/RBF</t>
  </si>
  <si>
    <t>https://www.yes.gov.fj</t>
  </si>
  <si>
    <t>Please note that some documents included for responses are for the Fijian Government's internal use only, however we are ready to make them available for sighting should you require the verification of these documents.</t>
  </si>
  <si>
    <t>Shivendra Deo</t>
  </si>
  <si>
    <t>Digital Government Transformation Office - Ministry of Communications</t>
  </si>
  <si>
    <t>Director Digital Government Transformation</t>
  </si>
  <si>
    <t>FJI</t>
  </si>
  <si>
    <t xml:space="preserve">Data Exchange Platform </t>
  </si>
  <si>
    <t>Ministry of Finance, Strategic Planning, National Development and Statistics</t>
  </si>
  <si>
    <t>https://www.finance.gov.fj/</t>
  </si>
  <si>
    <t>https://goffmis.bisan.com</t>
  </si>
  <si>
    <t>BISAN Government Edition</t>
  </si>
  <si>
    <t>https://www.finance.gov.fj/wp-content/uploads/2023/12/Financial-Management-Act-2004.pdf</t>
  </si>
  <si>
    <t>New Tax Information System</t>
  </si>
  <si>
    <t>https://awportal.frcs.org.fj/index.jsf</t>
  </si>
  <si>
    <t>Bisan System</t>
  </si>
  <si>
    <t>https://www.fijitimes.com.fj/government-updates-fmis-payroll-systems/</t>
  </si>
  <si>
    <t>Fiji National Provident Fund (FNPF) </t>
  </si>
  <si>
    <t>https://myfnpf.com.fj/</t>
  </si>
  <si>
    <t>Pension Information System</t>
  </si>
  <si>
    <t>https://www.finance.gov.fj/accounting-services/#:~:text=The%20Pension%20Unit%20is%20responsible,at%20Whole%20of%20Government%20level.</t>
  </si>
  <si>
    <t>Fiji Government eTender Portal</t>
  </si>
  <si>
    <t>https://portal.tenderlink.com/financefiji</t>
  </si>
  <si>
    <t>National Digital Strategy 2025-2030</t>
  </si>
  <si>
    <t>https://mobile.digital.gov.fj/fnds.pdf</t>
  </si>
  <si>
    <t>https://mobile.digital.gov.fj</t>
  </si>
  <si>
    <t>https://mobile.digital.gov.fj/</t>
  </si>
  <si>
    <t>https://www.recruitmentportal.gov.fj/</t>
  </si>
  <si>
    <t>https://www.rbf.gov.fj/press-release-no-03-update-on-fijis-national-digital-identification-ndid-project/#:~:text=Following%20the%20inaugural%20Fiji's%20National,Hon.</t>
  </si>
  <si>
    <t>https://www.fiji.gov.fj/Home</t>
  </si>
  <si>
    <t>https://data.statsfiji.gov.fj/</t>
  </si>
  <si>
    <t>1, 2, 4, 5, 6, 8</t>
  </si>
  <si>
    <t>https://www.finance.gov.fj/accounting-services/</t>
  </si>
  <si>
    <t>Privacy and Personal Data Protection Legislation</t>
  </si>
  <si>
    <t>National Digital Strategy</t>
  </si>
  <si>
    <t>MTCMSMEC</t>
  </si>
  <si>
    <t>https://www.mcttt.gov.fj/division/msme-fiji/young-entrepreneurship-scheme/</t>
  </si>
  <si>
    <t>Mohammed Moishin</t>
  </si>
  <si>
    <t>Ministry of Communications</t>
  </si>
  <si>
    <t xml:space="preserve"> FIN </t>
  </si>
  <si>
    <t>Finland</t>
  </si>
  <si>
    <t>Vaka Cloud</t>
  </si>
  <si>
    <t>https://valtori.fi/pilvia-horisontissa</t>
  </si>
  <si>
    <t>National Service Architecture</t>
  </si>
  <si>
    <t>https://vm.fi/infrastruktuuripalvelut-hallinnolle</t>
  </si>
  <si>
    <t>VIA State Joint Integration Service</t>
  </si>
  <si>
    <t>https://vm.fi/etusivu</t>
  </si>
  <si>
    <t>KIEKU - Government Financial and HR Administration System</t>
  </si>
  <si>
    <t>http://www.valtiokonttori.fi/fi-FI/Virastoille_ja_laitoksille/Kiekun_kayttoonotto_valtionhallinnossa</t>
  </si>
  <si>
    <t>SAP + Logica</t>
  </si>
  <si>
    <t>http://www.treasuryfinland.fi/</t>
  </si>
  <si>
    <t>http://www.finlex.fi/fi/laki/ajantasa/1988/19880423</t>
  </si>
  <si>
    <t>http://www.vero.fi</t>
  </si>
  <si>
    <t>http://www.vero.fi/fi-FI/Asioi_verkossa</t>
  </si>
  <si>
    <t>http://www.tulli.fi</t>
  </si>
  <si>
    <t>ITU - Integrated Clearance System</t>
  </si>
  <si>
    <t>http://www.tulli.fi/fi/yrityksille/sahkoinenasiointi/internet/index.jsp</t>
  </si>
  <si>
    <t>KIEKU - Human Resources Management</t>
  </si>
  <si>
    <t>http://www.valtiokonttori.fi/fi-FI/Virastoille_ja_laitoksille/Kiekun_kayttoonotto_valtionhallinnossa/Kiekuhanke/Teknista_tietoa</t>
  </si>
  <si>
    <t>KIEKU - Salaries</t>
  </si>
  <si>
    <t>HILMA</t>
  </si>
  <si>
    <t>http://www.hankintailmoitukset.fi/fi/</t>
  </si>
  <si>
    <t>Finnish State Treasury</t>
  </si>
  <si>
    <t>https://joinup.ec.europa.eu/sites/default/files/inline-files/OSS%20Country%20Intelligence%20Report_FI_0.pdf</t>
  </si>
  <si>
    <t xml:space="preserve">Finland’s Age of Artificial Intelligence </t>
  </si>
  <si>
    <t>https://ec.europa.eu/knowledge4policy/ai-watch/finland-ai-strategy-report</t>
  </si>
  <si>
    <t>http://www.suomi.fi</t>
  </si>
  <si>
    <t>http://www.suomi.fi/suomifi/english/eservices/frequently_asked_questions/index.html#howdoIpay</t>
  </si>
  <si>
    <t>https://www.opengovpartnership.org/members/finland/</t>
  </si>
  <si>
    <t>https://www.avoindata.fi/en</t>
  </si>
  <si>
    <t>https://www.suomi.fi/palaute/footer/aHR0cHMlM0ElMkYlMkZ3d3cuc3VvbWkuZmklMkZldHVzaXZ1</t>
  </si>
  <si>
    <t>Aurora AI</t>
  </si>
  <si>
    <t>https://vm.fi/tekoalyohjelma-auroraai</t>
  </si>
  <si>
    <t>Information Board</t>
  </si>
  <si>
    <t>https://vm.fi/tiedonhallintalautakunta</t>
  </si>
  <si>
    <t>https://vm.fi/tietopolitiikka</t>
  </si>
  <si>
    <t>http://www.vm.fi/vm/en/05_projects/03_sade/index.jsp</t>
  </si>
  <si>
    <t>https://vm.fi/digitalisaation-edistamisen-ohjelma</t>
  </si>
  <si>
    <t>https://www.rti-rating.org/wp-content/uploads/Finland.pdf</t>
  </si>
  <si>
    <t>Personal Data Act</t>
  </si>
  <si>
    <t>https://tietosuoja.fi/tunne-oikeutesi</t>
  </si>
  <si>
    <t>Office of the Data Protection Officer</t>
  </si>
  <si>
    <t>https://tietosuoja.fi/</t>
  </si>
  <si>
    <t>http://www.fineid.fi/?site=10</t>
  </si>
  <si>
    <t>Program for the Promotion of Digitalisation 2020–2023</t>
  </si>
  <si>
    <t>https://vm.fi/documents/10623/1464506/Digitalisaation+edist%C3%A4misen+ohjelman+toimintasuunnitelma/5cd124e3-ec59-2fcb-79e0-a501f7ec404c/Digitalisaation+edist%C3%A4misen+ohjelman+toimintasuunnitelma.pdf</t>
  </si>
  <si>
    <t>Skills of the Digital Era Program</t>
  </si>
  <si>
    <t>https://minedu.fi/-/digiaikakauden-taidot-ohjelma-kaynnistyy-80-toimijan-voimin</t>
  </si>
  <si>
    <t>The Ministry of Finance's Public Governance Department </t>
  </si>
  <si>
    <t>https://vm.fi/en/public-sector-innovations</t>
  </si>
  <si>
    <t xml:space="preserve">  FIN  </t>
  </si>
  <si>
    <t>https://valtori.fi/en/operation-and-communication-services</t>
  </si>
  <si>
    <t>Government ICT Centre Valtori</t>
  </si>
  <si>
    <t>Information management map of public administration</t>
  </si>
  <si>
    <t>https://www.exploreadministration.fi/information-management-map-of-public-administration/</t>
  </si>
  <si>
    <t>Palveluväylä (X-road)</t>
  </si>
  <si>
    <t>https://dvv.fi/en/data-exchange-layer</t>
  </si>
  <si>
    <t>https://palveluhallinta.suomi.fi/en</t>
  </si>
  <si>
    <t>Ministry of Finance (In official languages: 'Valtiovarainministeriö' in Finnish; 'Finansministeriet' in Swedish)</t>
  </si>
  <si>
    <t>https://vm.fi/en/frontpage</t>
  </si>
  <si>
    <t>https://www.palkeet.fi/en/developing-together/kieku.html</t>
  </si>
  <si>
    <t>Classified information</t>
  </si>
  <si>
    <t xml:space="preserve">https://finlex.fi/fi/laki/ajantasa/1988/19880423 </t>
  </si>
  <si>
    <t>https://www.vero.fi/</t>
  </si>
  <si>
    <t>My Tax</t>
  </si>
  <si>
    <t>https://vero.fi/en/e-file/mytax/</t>
  </si>
  <si>
    <t>https://www.vero.fi/en/About-us/finnish-tax-administration/data-security-and-information-access/data-security-and-the-processing-of-personal-data/</t>
  </si>
  <si>
    <t>https://tulli.fi/etusivu</t>
  </si>
  <si>
    <t>UTU - New Integrated Clearance System</t>
  </si>
  <si>
    <t>https://tulli.fi/en/-/finnish-customs-on-the-crest-of-the-digital-wave-towards-renewals</t>
  </si>
  <si>
    <t xml:space="preserve">https://tulli.fi/en/about-e-services </t>
  </si>
  <si>
    <t>https://www.palkeet.fi/en/services/financial-services.html</t>
  </si>
  <si>
    <t>Kela</t>
  </si>
  <si>
    <t>https://www.kela.fi/</t>
  </si>
  <si>
    <t>Kansaneläke</t>
  </si>
  <si>
    <t>https://www.kela.fi/kansanelake</t>
  </si>
  <si>
    <t>https://www.kela.fi/web/en/legislation-and-administrative-guidelines</t>
  </si>
  <si>
    <t>https://www.hankintailmoitukset.fi/en/</t>
  </si>
  <si>
    <t>https://www.hankintailmoitukset.fi/en/info/privacypolicy</t>
  </si>
  <si>
    <t>State Treasury Finland</t>
  </si>
  <si>
    <t>Government decision on technology policy on 31 March 2022 (VM2022/48)  In Finnish ONLY</t>
  </si>
  <si>
    <t>https://valtioneuvosto.fi/paatokset/paatos?decisionId=0900908f807a3818</t>
  </si>
  <si>
    <t>https://vm.fi/teknologianeuvottelukunta</t>
  </si>
  <si>
    <t>https://www.suomi.fi/etusivu</t>
  </si>
  <si>
    <t>https://dreambroker.com/channel/m06sxbf0/ms6y4yts</t>
  </si>
  <si>
    <t>https://payment.paytrail.com</t>
  </si>
  <si>
    <t>https://asiointi.tulli.fi/asiointipalvelu?lang=en</t>
  </si>
  <si>
    <t>https://www.kela.fi/web/en</t>
  </si>
  <si>
    <t>https://tyomarkkinatori.fi/en</t>
  </si>
  <si>
    <t>https://avoinhallinto.fi/</t>
  </si>
  <si>
    <t>http://www.avoindata.fi/en</t>
  </si>
  <si>
    <t>https://www.otakantaa.fi/fi/</t>
  </si>
  <si>
    <t>https://www.kansalaisaloite.fi/fi</t>
  </si>
  <si>
    <t>https://www.demokratia.fi/</t>
  </si>
  <si>
    <t>https://www.oikeusasiamies.fi/fi/kantelu-oikeusasiamiehelle</t>
  </si>
  <si>
    <t xml:space="preserve">It is a normal procedure that if the person giving feedback leaves his/her contact information, he/she will be answered. The relevant suggested improvements are put on the backlog and implemented through the agile development mode. </t>
  </si>
  <si>
    <t>Public Sector ICT Department (of the MoF)</t>
  </si>
  <si>
    <t>https://vm.fi/en/public-sector-ict</t>
  </si>
  <si>
    <t>1, 2, 3, 4, 8</t>
  </si>
  <si>
    <t>https://dvv.fi/en/digital-and-population-data-services-agency</t>
  </si>
  <si>
    <t>Digital Compass, see https://valtioneuvosto.fi/-/10623/ministeriryhma-linjasi-suomen-digikompassista?languageId=en_US;  see also https://vm.fi/teknologianeuvottelukunta</t>
  </si>
  <si>
    <t>https://www.tutkihallintoa.fi/valtio/taloustiedot/valtion-ict-menot/</t>
  </si>
  <si>
    <t>https://dvv.fi/suunnittelun-ja-seurannan-asiakirjat</t>
  </si>
  <si>
    <t>Information Management Board</t>
  </si>
  <si>
    <t>https://vm.fi/en/information-management-board</t>
  </si>
  <si>
    <t>https://vm.fi/en/information-policy-report</t>
  </si>
  <si>
    <t>https://api.hankeikkuna.fi/asiakirjat/8e9b8e45-f1e9-4b39-8eb2-a7c3b74de39f/25c5ed7c-af49-43e5-93db-52a1cb9cf25c/KIRJE_20220323101522.PDF</t>
  </si>
  <si>
    <t>https://valtioneuvosto.fi/-/10623/ministeriryhma-linjasi-suomen-digikompassista?languageId=en_US</t>
  </si>
  <si>
    <t>Ministerial Working Group on Digital Transformation and Data Economy -  https://vm.fi/en/ministerial-working-group-on-developing-the-digital-transformation-the-data-economy-and-public-administration;   https://www.lvm.fi/en/-/ministerial-working-group-to-develop-digital-transformation-data-economy-and-public-administration-1494070</t>
  </si>
  <si>
    <t xml:space="preserve">The Digital Compass is not yet finally approved (its under public consultation). Yet, once approved, the progress and the impacts of the Digital Compass will be reported regularly the Ministerial Working Group. </t>
  </si>
  <si>
    <t>https://www.finlex.fi/fi/laki/kaannokset/1999/en19990621_20150907.pdf</t>
  </si>
  <si>
    <t>1. GDPR, 2. Data Protection Act, 3. Act on the Processing of Personal Data in Criminal Matters and in Connection with Maintaining National Security and 4. several special laws</t>
  </si>
  <si>
    <t>https://eur-lex.europa.eu/eli/reg/2016/679/oj</t>
  </si>
  <si>
    <t>https://tietosuoja.fi/en/home</t>
  </si>
  <si>
    <t>Office of the data protection ombudsman</t>
  </si>
  <si>
    <t>https://eur-lex.europa.eu/legal-content/EN/TXT/?uri=uriserv%3AOJ.L_.2014.257.01.0073.01.ENG</t>
  </si>
  <si>
    <t>https://dvv.fi/en/about-certificates</t>
  </si>
  <si>
    <t>The National Roadmap for Research, Development and Innovation</t>
  </si>
  <si>
    <t>https://okm.fi/en/rdi-roadmap</t>
  </si>
  <si>
    <t>https://okm.fi/tki-tiekartta</t>
  </si>
  <si>
    <t>The Ministry of Finance's Public Governance Department</t>
  </si>
  <si>
    <t>Business Finland Funding</t>
  </si>
  <si>
    <t>https://www.businessfinland.fi/en/for-finnish-customers/services/funding</t>
  </si>
  <si>
    <t xml:space="preserve">Q I-2 Government enterprise architecture (I-2). In the past few years, we have been working on enter-prise architecture for the whole government. However, the work has not been very successful. There is still some work going on this matter. We may report it later on, once we have something more concrete on it. Q 1-5 The direct URLs of certain Government Information systems (eg. in I-5.14.1 and I.9.9.1) were not provided due to the cyber security reasons. Some of the Government agencies have been established before 1950 (such as I-7.2. Tax Admin-istration in 1809, I-8.2 Customs Administration in 1812 and I-11.3 Social Security Institution (Ke-la) in 1936.). Therefore, we chose “No change” in the corresponding fields. In a number of question you ask an URL of a portal, a service or a system. In few cases we have several of those, thus we provided several URLs. I-17, I-35, I-36 During the past three decades, we have had several ICT or E-Government strategies. Currently we are working on a new and very wide strategy, called Digital Compass of Finland (partly as respond to EU’s Digital Decade policy Programme and EU’s Digital Compass). The Digital Compass is due to be approved in few months after its public consultation. (See replies I.35 and I.36) Furthermore, you have three questions on strategy: I-17 Does government have a national strategy on disruptive / innovative technologies? I-35 GovTech / digital transformation strategy URL (approved / drafted) I-36 Is there a whole-of-government approach to public sector digital transformation? What is difference between these all three? Yet, we could provide answers to each on the question, although we are not sure what you were looking for in each of these questions? E.g. the Qs I.35 and I.36. is difficult to distinguish from each other. Once we are drafting a GovTech digital transformation strategy, it is anyway going to be a whole of government strategy. We do not see any point to report digital transformation strategy of a single government agency. Therefore, we replied to these two questions with same reply: Digital Compass of Finland (see above). I-48 Is there a government policy to support GovTech startups and private sector investments? We replied this “no”. In Finland, there are several funding programmes to businesses (both start-ups and more mature companies, see eg. https://www.businessfinland.fi/en/for-finnish-customers/services/funding) for various private or public projects. Yet, none of these programmes is solely focusing on GovTech (or ICT in the Government) matters. Obviously, we do not see need for such programmes. </t>
  </si>
  <si>
    <t>https://valtori.fi/en/information-on-valtori</t>
  </si>
  <si>
    <t>Juhani Korhonen</t>
  </si>
  <si>
    <t>Ministry of Finance (Public Sector ICT Department)</t>
  </si>
  <si>
    <t>Ministerial adviser</t>
  </si>
  <si>
    <t>FIN</t>
  </si>
  <si>
    <t>https://julkaisut.valtioneuvosto.fi/handle/10024/165214</t>
  </si>
  <si>
    <t>Enterprise architecture in public administration</t>
  </si>
  <si>
    <t>https://vm.fi/en/enterprise-architecture-in-public-sector</t>
  </si>
  <si>
    <t>https://liityntakatalogi.suomi.fi/en_GB/</t>
  </si>
  <si>
    <t>https://www.tutkihallintoa.fi/</t>
  </si>
  <si>
    <t>https://www.vero.fi/en/About-us/it_developer/vero-api/</t>
  </si>
  <si>
    <t>https://tulli.fi/en/businesses/services-for-businesses/message-exchange/for-software-developers</t>
  </si>
  <si>
    <t>https://www.tutkihallintoa.fi/valtio/tuloksellisuustiedot/valtion-talous-ja-henkilostohallinnon-tuottavuusseuranta/</t>
  </si>
  <si>
    <t>https://palkeet.fi/en/services/</t>
  </si>
  <si>
    <t>KELA - Social Insurance Institution of Finland</t>
  </si>
  <si>
    <t>https://raportit.kela.fi/ibi_apps/WFServlet?IBIF_ex=NIT100AL&amp;YKIELI=E</t>
  </si>
  <si>
    <t>Innovations &gt; https://vm.fi/en/procurfinland</t>
  </si>
  <si>
    <t>https://www.hankintailmoitukset.fi/en/announcement/hilmassa-yli-20000-ilmoitusta-2023</t>
  </si>
  <si>
    <t>https://www.valtionvelka.fi/</t>
  </si>
  <si>
    <t>https://www.vero.fi/tietoa-verohallinnosta/tilastot/</t>
  </si>
  <si>
    <t>https://www.vero.fi/en/About-us/finnish-tax-administration/finnish-tax-administrations-year/key-figures/activities/</t>
  </si>
  <si>
    <t>https://www.paytrail.com/en/this-is-how-siirto-works</t>
  </si>
  <si>
    <t>https://tulli.fi/documents/162752825/198274712/Tullin%20tilinp%C3%A4%C3%A4t%C3%B6s%20vuodelta%202024.pdf/9fce8092-1321-8046-bd49-7e9a5aa365b4/Tullin%20tilinp%C3%A4%C3%A4t%C3%B6s%20vuodelta%202024.pdf?version=1.2&amp;t=1740575493080&amp;download=true</t>
  </si>
  <si>
    <t>https://www.kela.fi/documents/d/guest/kela-toimintakertomus-2024</t>
  </si>
  <si>
    <t>https://stat.fi/tilasto/tyti</t>
  </si>
  <si>
    <t>https://app.powerbi.com/view?r=eyJrIjoiMWEyNGMxZmYtYzE3Yy00Mzg2LTgyZjctNTdiYmNiZDE4NmRkIiwidCI6IjdjMTRkZmE0LWMwZmMtNDcyNS05ZjA0LTc2YTQ0M2RlYjA5NSIsImMiOjh9</t>
  </si>
  <si>
    <t>https://www.opengovpartnership.org/wp-content/uploads/2024/06/Finland_Results-Report_2019-2023_EN_for-public-comment.pdf</t>
  </si>
  <si>
    <t>https://vm.fi/en/coordination-group-for-digitalisation</t>
  </si>
  <si>
    <t>https://julkaisut.valtioneuvosto.fi/handle/10024/165453</t>
  </si>
  <si>
    <t>https://valtioneuvosto.fi/hanke?tunnus=VM150:00/2023</t>
  </si>
  <si>
    <t>https://www.finlex.fi/fi/lainsaadanto/saadoskaannokset/1999/eng/621</t>
  </si>
  <si>
    <t>https://tietosuoja.fi/en/annual-report-2024</t>
  </si>
  <si>
    <t>https://julkaisut.valtioneuvosto.fi/bitstream/handle/10024/164323/TEM_2022_55.pdf?sequence=4</t>
  </si>
  <si>
    <t>https://www.traficom.fi/sites/default/files/media/publication/S%C3%A4hk%C3%B6isen_tunnistamisen_markkinat_-_S%C3%A4hk%C3%B6inen%20tunnistaminen%20turvallisen%20asioinnin%20mahdollistajana%2017%2003%202021p.pdf</t>
  </si>
  <si>
    <t>Solutions for a Sustainable and Developing Society</t>
  </si>
  <si>
    <t>https://tem.fi/en/the-national-roadmap-for-rdi</t>
  </si>
  <si>
    <t>Reform Services and Operations</t>
  </si>
  <si>
    <t>https://www.businessfinland.fi/en/for-finnish-customers/services/funding/research-and-development/innovative-public-procurementnland.fi/en/for-finnish-customers/services/funding</t>
  </si>
  <si>
    <t>Olli-Pekka Rissanen</t>
  </si>
  <si>
    <t>Chief Specialist</t>
  </si>
  <si>
    <t xml:space="preserve"> FRA </t>
  </si>
  <si>
    <t>France</t>
  </si>
  <si>
    <t>https://www.numerique.gouv.fr/espace-presse/le-gouvernement-annonce-sa-strategie-en-matiere-de-cloud/</t>
  </si>
  <si>
    <t>Government Interoperability</t>
  </si>
  <si>
    <t>http://references.modernisation.gouv.fr/interoperabilite</t>
  </si>
  <si>
    <t>France Connect</t>
  </si>
  <si>
    <t>https://franceconnect.gouv.fr/</t>
  </si>
  <si>
    <t>Ministre du Budget, des Comptes publics, de la Fonction publique et de la Réforme de l'État</t>
  </si>
  <si>
    <t>http://www.economie.gouv.fr</t>
  </si>
  <si>
    <t>CHORUS - Government Financial Information System</t>
  </si>
  <si>
    <t>http://www.economie.gouv.fr/aife/agence-pour-linformatique-financiere-letat-0</t>
  </si>
  <si>
    <t>http://www.aft.gouv.fr</t>
  </si>
  <si>
    <t>http://www.aft.gouv.fr/documents/%7BC3BAF1F0-F068-4305-821D-B8B2BF4F9AF6%7D/publication/attachments/317.pdf</t>
  </si>
  <si>
    <t>http://www.impots.gouv.fr</t>
  </si>
  <si>
    <t>My Space - e-Tax and other portals</t>
  </si>
  <si>
    <t>https://cfspart.impots.gouv.fr</t>
  </si>
  <si>
    <t>http://www.douane.gouv.fr</t>
  </si>
  <si>
    <t>Pro Douane - Web Services + DELTA (Dédouanement En Ligne par Traitement Automatisé)</t>
  </si>
  <si>
    <t>https://pro.douane.gouv.fr</t>
  </si>
  <si>
    <t>CHORUS - Human Resource Management System integrated with CHORUS</t>
  </si>
  <si>
    <t>CHORUS - Payroll System</t>
  </si>
  <si>
    <t>E-Procurement</t>
  </si>
  <si>
    <t>https://www.marches-publics.gouv.fr</t>
  </si>
  <si>
    <t>Agence France Trésor</t>
  </si>
  <si>
    <t>http://www.aft.gouv.fr/</t>
  </si>
  <si>
    <t>Budget Monitor - Monitoring of Investment Projects</t>
  </si>
  <si>
    <t>https://www.budget.gouv.fr/budget-etat/nature</t>
  </si>
  <si>
    <t>https://joinup.ec.europa.eu/sites/default/files/inline-files/OSS%20Country%20Intelligence%20Report_FR_0.pdf</t>
  </si>
  <si>
    <t xml:space="preserve">AI for Humanity </t>
  </si>
  <si>
    <t>https://ec.europa.eu/knowledge4policy/ai-watch/france-ai-strategy-report_en</t>
  </si>
  <si>
    <t>http://service-public.fr</t>
  </si>
  <si>
    <t>http://www.impots.gouv.fr/pro/pro.html</t>
  </si>
  <si>
    <t>https://www.amendes.gouv.fr/</t>
  </si>
  <si>
    <t>https://www.opengovpartnership.org/members/france/</t>
  </si>
  <si>
    <t>http://data.gouv.fr/</t>
  </si>
  <si>
    <t>https://www.modernisation.gouv.fr/mots-cle/participation-citoyenne</t>
  </si>
  <si>
    <t>https://www.modernisation.gouv.fr/le-hub-des-communautes</t>
  </si>
  <si>
    <t>Tech.Gouv</t>
  </si>
  <si>
    <t>https://www.numerique.gouv.fr/publications/tech-gouv-strategie-et-feuille-de-route-2019-2021/</t>
  </si>
  <si>
    <t xml:space="preserve">https://govtechsummit.eu/ </t>
  </si>
  <si>
    <t>General Data Administrator (AGD) + Chief Data Officer (EtaLab)</t>
  </si>
  <si>
    <t>https://www.etalab.gouv.fr/administrateur-general-des-donnees</t>
  </si>
  <si>
    <t>https://www.etalab.gouv.fr/politique-de-la-donnee</t>
  </si>
  <si>
    <t>https://www.numerique.gouv.fr/actualites/tech-gouv-accelerer-la-transformation-numerique-du-service-public/</t>
  </si>
  <si>
    <t>https://www.modernisation.gouv.fr/action-publique-2022/comprendre</t>
  </si>
  <si>
    <t>https://www.rti-rating.org/wp-content/uploads/France.pdf</t>
  </si>
  <si>
    <t>Law relating to the protection of individuals against the processing of personal data</t>
  </si>
  <si>
    <t xml:space="preserve">http://www.cnil.fr/fileadmin/documents/en/Act78-17VA.pdf </t>
  </si>
  <si>
    <t>Commission Nationale de l'Informatique et des Libertés (CNIL) National Commission for Informatics and Liberties</t>
  </si>
  <si>
    <t>http://www.cnil.fr</t>
  </si>
  <si>
    <t>http://www.chambersign.fr/cadre-juridique-autorite-certification/</t>
  </si>
  <si>
    <t>Tech.Gouv Strategy and Roadmap 2019-2022</t>
  </si>
  <si>
    <t>Tech.gouv</t>
  </si>
  <si>
    <t>The Secretariat-General for Government Modernisation (SGMAP) </t>
  </si>
  <si>
    <t>https://www.modernisation.gouv.fr/en/about-the-sgmap/who-we-are</t>
  </si>
  <si>
    <t xml:space="preserve">  FRA  </t>
  </si>
  <si>
    <t>Cloud interne de l'État (Nubo &amp; Pi)</t>
  </si>
  <si>
    <t>https://www.numerique.gouv.fr/services/cloud/cloud-interne/#contenu</t>
  </si>
  <si>
    <t>Direction générale des Finances publiques &amp; Ministère de l’Intérieur</t>
  </si>
  <si>
    <t>https://www.numerique.gouv.fr/services/cloud/doctrine/</t>
  </si>
  <si>
    <t>This document is not publicly available.</t>
  </si>
  <si>
    <t>Cadre commun d’urbanisation du système d’information de l’État</t>
  </si>
  <si>
    <t>https://vdocuments.net/cadre-commun-durbanisation-du-si-de-letat-v10.html?page=1</t>
  </si>
  <si>
    <t>Référentiel général d’interoperabilité (RGI)</t>
  </si>
  <si>
    <t>https://www.numerique.gouv.fr/publications/interoperabilite/</t>
  </si>
  <si>
    <t>https://www.legifrance.gouv.fr/loda/article_lc/LEGIARTI000006317209/</t>
  </si>
  <si>
    <t>https://www.data.gouv.fr/fr/datasets/statistiques-dusage-de-france-connect/</t>
  </si>
  <si>
    <t>Ministère de l’Économie, des Finances et de la Relance</t>
  </si>
  <si>
    <t>https://www.economie.gouv.fr/</t>
  </si>
  <si>
    <t>CHORUS</t>
  </si>
  <si>
    <t>https://aife.economie.gouv.fr/</t>
  </si>
  <si>
    <t>https://www.ccomptes.fr/fr/publications/le-rapport-public-annuel-2022</t>
  </si>
  <si>
    <t>https://www.aft.gouv.fr/</t>
  </si>
  <si>
    <t>https://www.legifrance.gouv.fr/loda/id/JORFTEXT000000772504/2021-06-19</t>
  </si>
  <si>
    <t>https://www.impots.gouv.fr/accueil</t>
  </si>
  <si>
    <t>Impots.gouv.fr &gt; Online services of the General Directorate of Public Finance (DGFiP)</t>
  </si>
  <si>
    <t>https://cfspart.impots.gouv.fr/LoginAccess?op=c&amp;url=aHR0cHM6Ly9jZnNwYXJ0LmltcG90cy5nb3V2LmZyLw==</t>
  </si>
  <si>
    <t>https://www.economie.gouv.fr/dgfip/rapports-dactivite-dgfip</t>
  </si>
  <si>
    <t>https://www.douane.gouv.fr/</t>
  </si>
  <si>
    <t>Douane.gouv – Web Services</t>
  </si>
  <si>
    <t>https://www.douane.gouv.fr/fiche/consulter-les-statistiques-du-commerce-exterieur-de-la-France</t>
  </si>
  <si>
    <t>SIRHIUS &amp; RenoiRH</t>
  </si>
  <si>
    <t>The document is not publicly available.</t>
  </si>
  <si>
    <t>CHORUS – Payroll System</t>
  </si>
  <si>
    <t>https://www.ccomptes.fr/fr/publications/</t>
  </si>
  <si>
    <t>Caisse nationale d’assurance vieillesse</t>
  </si>
  <si>
    <t>https://www.lassuranceretraite.fr/portail-info/home.html</t>
  </si>
  <si>
    <t>Outil Retraite</t>
  </si>
  <si>
    <t xml:space="preserve">https://www.lassuranceretraite.fr/portail-info/files/live/sites/pub/files/PDF/SDSI_2014_2017vf.pdf </t>
  </si>
  <si>
    <t>Plateforme des achats de l’État</t>
  </si>
  <si>
    <t>https://www.marches-publics.gouv.fr/</t>
  </si>
  <si>
    <t xml:space="preserve">Yes, improvement of e-Procurement portal for online tendering, no need to upload evidences - they are provided by exchanged data with others public agencies based on unique ID-enterprise (application of once only principle) </t>
  </si>
  <si>
    <t>Budget Monitor</t>
  </si>
  <si>
    <t>https://www.budget.gouv.fr/</t>
  </si>
  <si>
    <t>https://communs.numerique.gouv.fr/</t>
  </si>
  <si>
    <t>https://communs.numerique.gouv.fr/plan-action-logiciels-libres-et-communs-numeriques/</t>
  </si>
  <si>
    <t>AI for Humanity</t>
  </si>
  <si>
    <t>https://www.aiforhumanity.fr/en/</t>
  </si>
  <si>
    <t>https://www.aiforhumanity.fr/</t>
  </si>
  <si>
    <t>https://www.service-public.fr/</t>
  </si>
  <si>
    <t>https://www.service-public.fr/statistiques</t>
  </si>
  <si>
    <t>https://www.douane.gouv.fr/service-en-ligne/declaration-en-douane-fret-traditionnel-delta-g</t>
  </si>
  <si>
    <t>https://www.douane.gouv.fr/le-guichet-unique-national-du-dedouanement-gun-generalites</t>
  </si>
  <si>
    <t>https://ensap.gouv.fr/web/accueilnonconnecte</t>
  </si>
  <si>
    <t>https://www.pole-emploi.fr/</t>
  </si>
  <si>
    <t>https://gouvernement-ouvert.transformation.gouv.fr/</t>
  </si>
  <si>
    <t>https://www.data.gouv.fr/fr/</t>
  </si>
  <si>
    <t>https://www.participation-citoyenne.gouv.fr/</t>
  </si>
  <si>
    <t>https://www.assemblee-nationale.fr/dyn/petitions</t>
  </si>
  <si>
    <t>https://questions.parlement-ouvert.fr/processes/questions/f/3/</t>
  </si>
  <si>
    <t>https://www.plus.transformation.gouv.fr/</t>
  </si>
  <si>
    <t>https://www.modernisation.gouv.fr/ameliorer-lexperience-usagers/ameliorer-lexperience-usagers</t>
  </si>
  <si>
    <t>https://observatoire.numerique.gouv.fr/observatoire/</t>
  </si>
  <si>
    <t>Direction interministérielle du numérique (DINUM)</t>
  </si>
  <si>
    <t>https://www.numerique.gouv.fr/</t>
  </si>
  <si>
    <t>1, 2, 4, 6, 7, 8</t>
  </si>
  <si>
    <t>https://beta.gouv.fr/</t>
  </si>
  <si>
    <t>Comité interministériel du numérique (CINUM) + Comité d’orientation stratégique interministérielle du numérique (COSINUM)</t>
  </si>
  <si>
    <t>https://www.numerique.gouv.fr/publications/panorama-grands-projets-si/</t>
  </si>
  <si>
    <t>Etalab</t>
  </si>
  <si>
    <t>https://www.etalab.gouv.fr/</t>
  </si>
  <si>
    <t>https://www.numerique.gouv.fr/actualites/rapport-2016-2017-administrateur-general-des-donnees-la-donnee-comme-infrastructure-essentielle/</t>
  </si>
  <si>
    <t>https://www.modernisation.gouv.fr/publications/rapport-sur-la-mise-en-oeuvre-des-engagements-du-citp-au-30-juin-2021</t>
  </si>
  <si>
    <t>https://www.legifrance.gouv.fr/loda/id/JORFTEXT000000339241/</t>
  </si>
  <si>
    <t>https://www.cada.fr/lacada/rapports-d-activites</t>
  </si>
  <si>
    <t>Loi n° 78-17 du 6 janvier 1978 relative à l'informatique, aux fichiers et aux libertés</t>
  </si>
  <si>
    <t>https://www.cnil.fr/fr/la-loi-informatique-et-libertes</t>
  </si>
  <si>
    <t xml:space="preserve">https://www.legifrance.gouv.fr/search/cnil?tab_selection=cnil&amp;searchField=ALL&amp;query=&amp;page=1&amp;init=true&amp;timeInterval= </t>
  </si>
  <si>
    <t>Commission nationale de l’Informatique et des Libertés</t>
  </si>
  <si>
    <t>https://www.cnil.fr/fr</t>
  </si>
  <si>
    <t>https://www.cnil.fr/sites/default/files/atoms/files/cnil_-_41e_rapport_annuel_-_2020.pdf</t>
  </si>
  <si>
    <t>https://www.ssi.gouv.fr/en/regulation/eidas-regulation/trusted-list/</t>
  </si>
  <si>
    <t>Tech.gouv strategy and its “Talents” mission</t>
  </si>
  <si>
    <t>https://metiers.numerique.gouv.fr/</t>
  </si>
  <si>
    <t>https://pix.fr/</t>
  </si>
  <si>
    <t>Not publicly available</t>
  </si>
  <si>
    <t>Action Publique 2022</t>
  </si>
  <si>
    <t>https://www.modernisation.gouv.fr/diffuser-linnovation-publique/diffuser-linnovation-publique</t>
  </si>
  <si>
    <t>https://www.modernisation.gouv.fr/transformer-laction-publique/transformer-laction-publique</t>
  </si>
  <si>
    <t>Direction interministérielle de la transformation publique (DITP)</t>
  </si>
  <si>
    <t>https://www.modernisation.gouv.fr/</t>
  </si>
  <si>
    <t>France Relance – guichet « Innovation continue » (ITN6)</t>
  </si>
  <si>
    <t>https://www.numerique.gouv.fr/services/francerelance-transformation-numerique-etat-et-territoires/</t>
  </si>
  <si>
    <t>https://www.numerique.gouv.fr/uploads/DP_France_Relance_MTFP_11-03-2022.PDF</t>
  </si>
  <si>
    <t>Umar Dahoo</t>
  </si>
  <si>
    <t>International Relations Officer</t>
  </si>
  <si>
    <t>FRA</t>
  </si>
  <si>
    <t>https://www.numerique.gouv.fr/offre-accompagnement/cloud-administrations/le-cloud-interne/</t>
  </si>
  <si>
    <t>The Interministerial Digital Directorate / La direction interministérielle du numérique (DINUM)</t>
  </si>
  <si>
    <t>https://www.numerique.gouv.fr/offre-accompagnement/cloud-administrations/la-doctrine-de-l%C3%A9tat/</t>
  </si>
  <si>
    <t>https://www.numerique.gouv.fr/offre-accompagnement/reference-interoperabilite-rgi/</t>
  </si>
  <si>
    <t>https://cfspart.impots.gouv.fr/</t>
  </si>
  <si>
    <t>Delta - G and Delta - IE</t>
  </si>
  <si>
    <t>https://www.douane.gouv.fr/actualites/delta-ie-volet-import</t>
  </si>
  <si>
    <t>RenoiRH &amp; CISIRH</t>
  </si>
  <si>
    <t>https://www.transformation.gouv.fr/le-ministere/directions/cisirh</t>
  </si>
  <si>
    <t>CISIRH</t>
  </si>
  <si>
    <t>Caisse nationale d’assurance vieillesse (CNAV)</t>
  </si>
  <si>
    <t>Plateforme des achats de l’État (PLACE)</t>
  </si>
  <si>
    <t>Simplification of public procurement, more interactive project</t>
  </si>
  <si>
    <t>https://code.gouv.fr/fr/plan-action-logiciels-libres-et-communs-numeriques/</t>
  </si>
  <si>
    <t>France 2030: National Strategy for I</t>
  </si>
  <si>
    <t>https://www.entreprises.gouv.fr/priorites-et-actions/autonomie-strategique/soutenir-linnovation-dans-les-secteurs-strategiques-de-6</t>
  </si>
  <si>
    <t>https://www.transformation.gouv.fr/le-ministere/directions/dinum</t>
  </si>
  <si>
    <t>https://www.impots.gouv.fr/international-particulier/methods-payment</t>
  </si>
  <si>
    <t>https://interoperable-europe.ec.europa.eu/collection/eidentity-and-esignature/document/france-connect-id-federation-system-simplify-administrative-processes</t>
  </si>
  <si>
    <t>https://www.etalab.gouv.fr/gouvernement-ouvert/</t>
  </si>
  <si>
    <t>https://www.data.gouv.fr/en/</t>
  </si>
  <si>
    <t>https://www.data.gouv.fr/en/posts/suivi-des-sorties-avril-2025/</t>
  </si>
  <si>
    <t>https://observatoire.numerique.gouv.fr/observatoire/editions/janvier-2025</t>
  </si>
  <si>
    <t>https://www.documentation-administrative.gouv.fr/adm-01859753v1</t>
  </si>
  <si>
    <t>https://www.numerique.gouv.fr/numerique-etat/dinum/</t>
  </si>
  <si>
    <t>https://www.etalab.gouv.fr/plateformes/</t>
  </si>
  <si>
    <t>https://www.numerique.gouv.fr/numerique-etat/</t>
  </si>
  <si>
    <t>https://numerique-gouv-website.osc-secnum-fr1.scalingo.io/documents/33/Feuille-de-route_DINUM.pdf</t>
  </si>
  <si>
    <t>https://www.numerique.gouv.fr/numerique-etat/#strategie</t>
  </si>
  <si>
    <t>Law No. 2024-449 of May 21, 2024, known as the SREN Law (Sécurité et Régulation de l'Espace Numérique - Security and Regulation of the Digital Space)</t>
  </si>
  <si>
    <t>https://www.legifrance.gouv.fr/dossierlegislatif/JORFDOLE000047533100/</t>
  </si>
  <si>
    <t>https://www.ecologie.gouv.fr/politiques-publiques/green-it</t>
  </si>
  <si>
    <t>https://www.ccne-ethique.fr/en/cnpen</t>
  </si>
  <si>
    <t>https://eidas.ec.europa.eu/efda/trust-services/browse/eidas/tls</t>
  </si>
  <si>
    <t>France - National Plan for Digital Inclusion</t>
  </si>
  <si>
    <t>https://digital-skills-jobs.europa.eu/en/actions/national-initiatives/national-strategies/france-national-plan-digital-inclusion</t>
  </si>
  <si>
    <t>https://www.numerique.gouv.fr/espace-presse/france-relance-accelerateur-de-la-transformation-publique/</t>
  </si>
  <si>
    <t xml:space="preserve"> GAB </t>
  </si>
  <si>
    <t>Gabon</t>
  </si>
  <si>
    <t>Ministère du Budget, des Comptes Publics, de la Fonction Publique, Charge de la Réforme de l'État</t>
  </si>
  <si>
    <t>http://www.budget.gouv.ga</t>
  </si>
  <si>
    <t>http://www.tresorpublic.ga/reformes/reforme-comptable/a-propos-daster-2</t>
  </si>
  <si>
    <t>http://www.tresor.ga/</t>
  </si>
  <si>
    <t>http://www.tresor.ga/r/attributions/loi585.htm#T2C4S1</t>
  </si>
  <si>
    <t>https://www.etax.dgi.ga/home.seam</t>
  </si>
  <si>
    <t>e-Tax Portail Fiscal Gabonians</t>
  </si>
  <si>
    <t>http://www.douanes.ga</t>
  </si>
  <si>
    <t>http://www.budget.gouv.ga/9-actualites/258-les-decisions-presidentielles-et-gouvernementales-/</t>
  </si>
  <si>
    <t>DGMP Website</t>
  </si>
  <si>
    <t>http://www.dgmp.ga</t>
  </si>
  <si>
    <t>http://www.budget.gouv.ga/</t>
  </si>
  <si>
    <t>https://gabon.opendataforafrica.org/</t>
  </si>
  <si>
    <t>https://en.teles-relay.com/2019/12/12/gabon-laninf-passe-au-peigne-fin-les-projets-prioritaires-du-plan-gabon-digital-2025-digital-business-africa/</t>
  </si>
  <si>
    <t>Law related to personal data</t>
  </si>
  <si>
    <t>http://www.afapdp.org/wp-content/uploads/2012/01/Gabon-Loi-relative-%C3%A0-la-protection-des-donn%C3%A9es-personnelles-du-4-mai-20112.pdf</t>
  </si>
  <si>
    <t>Association francophone des autorités de protection des données personnelles (afapdp)</t>
  </si>
  <si>
    <t>https://www.cnpdcp.ga/</t>
  </si>
  <si>
    <t>http://aninf.ga/acn.php#close</t>
  </si>
  <si>
    <t>Gabon Digital 2025 Plan</t>
  </si>
  <si>
    <t xml:space="preserve">  GAB  </t>
  </si>
  <si>
    <t>https://douanes.ga/</t>
  </si>
  <si>
    <t>Ministry of Social Development and Family, Social Insurance, and National Solidarity</t>
  </si>
  <si>
    <t>https://www.ssa.gov/policy/docs/progdesc/ssptw/2018-2019/africa/gabon.html</t>
  </si>
  <si>
    <t>GAB</t>
  </si>
  <si>
    <t>Ministre d’État, ministre de l'Économie, des Finances, de la dette et des Participations, chargé de la lutte contre la vie chère</t>
  </si>
  <si>
    <t>https://www.budget.gouv.ga/dgcpt</t>
  </si>
  <si>
    <t>https://dgi.ga/</t>
  </si>
  <si>
    <t>e-Tax Portail Fiscal Gabonais</t>
  </si>
  <si>
    <t>https://e-tax.dgi.ga/login-econtribuabledgiga</t>
  </si>
  <si>
    <t>La Caisse des Pensions et des Prestations Familiales des Agents de l’Etat (CPPF)</t>
  </si>
  <si>
    <t>https://cnss.ga/</t>
  </si>
  <si>
    <t>INIVAE</t>
  </si>
  <si>
    <t>https://cppf.ga/</t>
  </si>
  <si>
    <t>https://e.cnss.ga/</t>
  </si>
  <si>
    <t>https://pnpe.ga/</t>
  </si>
  <si>
    <t>Agence Nationale des Infrastructures Numériques et des fréquences (ANINF)</t>
  </si>
  <si>
    <t>https://aninf.ga</t>
  </si>
  <si>
    <t>https://www.economie-numerique.gouv.ga/</t>
  </si>
  <si>
    <t>https://www.gabondigital.ga/decouverte/accueil#composantes</t>
  </si>
  <si>
    <t>Loi N° 025/2023 du 09/07/2023 portant modification de la loi n°001/2011 du 25 septembre 2011 relative à la protection des données à caractère personnel</t>
  </si>
  <si>
    <t>https://www.apdpvp.ga/wp-content/uploads/2025/01/Gabon-Loi-025-2023-du-12-juillet-2023-portant-modification-de-la-loi-001-2011-du-25-septembre-relative-a-la-protection-des-donnees-a-caractere-personnel.pdf</t>
  </si>
  <si>
    <t>Autorité de Protection des Données Personnelles et de la Vie privée (APDPVP)</t>
  </si>
  <si>
    <t>https://www.apdpvp.ga/</t>
  </si>
  <si>
    <t>Ministère de l'Economie Numérique de la Digitalisation et de l'Innovation</t>
  </si>
  <si>
    <t>Alberto Wenceslas Mounguengui Moudoki</t>
  </si>
  <si>
    <t>Agence Nationale des Infrastructures Numeriques et des Frequences (ANINF)</t>
  </si>
  <si>
    <t xml:space="preserve"> GMB </t>
  </si>
  <si>
    <t>Gambia</t>
  </si>
  <si>
    <t>Ministry of Finance and Economic Affairs </t>
  </si>
  <si>
    <t>http://www.mofea.gov.gm</t>
  </si>
  <si>
    <t>http://www.mofea.gov.gm/index.php?option=com_content&amp;view=article&amp;id=10&amp;Itemid=13</t>
  </si>
  <si>
    <t>Web (Epicor v9)</t>
  </si>
  <si>
    <t>http://www.mofea.gov.gm/index.php?option=com_content&amp;view=article&amp;id=4&amp;Itemid=7</t>
  </si>
  <si>
    <t>http://www.gra.gm</t>
  </si>
  <si>
    <t>GAMTAX Net - Tax Management System</t>
  </si>
  <si>
    <t>http://eeas.europa.eu/delegations/gambia/documents/about_us/page_2012_2015_en.pdf</t>
  </si>
  <si>
    <t>http://www.pmo.gov.gm/index.php?option=com_content&amp;view=article&amp;id=59&amp;Itemid=81</t>
  </si>
  <si>
    <t>IFMIS Payroll - Integrated Financial Management Information System</t>
  </si>
  <si>
    <t xml:space="preserve">http://www.newgambia.gm/nrs.htm </t>
  </si>
  <si>
    <t>GPPA Website</t>
  </si>
  <si>
    <t>http://www.gppa.gm</t>
  </si>
  <si>
    <t>http://www.mofea.gov.gm/</t>
  </si>
  <si>
    <t>http://www.gambia.gov.gm</t>
  </si>
  <si>
    <t>https://gambia.opendataforafrica.org/</t>
  </si>
  <si>
    <t>http://www.moici.gov.gm/e-services</t>
  </si>
  <si>
    <t>https://cipesa.org/?wpfb_dl=290#:~:text=2019.,-Page%204&amp;text=18.,a%20freedom%20of%20information%20bill</t>
  </si>
  <si>
    <t xml:space="preserve">Information and communication Act, 2009
 </t>
  </si>
  <si>
    <t>http://www.wipo.int/wipolex/en/text.jsp?file_id=238413</t>
  </si>
  <si>
    <t>http://www.wipo.int/wipolex/en/text.jsp?file_id=238414</t>
  </si>
  <si>
    <t xml:space="preserve">  GMB  </t>
  </si>
  <si>
    <t>https://mofea.gm/</t>
  </si>
  <si>
    <t>https://mofea.gm/directorates/accountant-general</t>
  </si>
  <si>
    <t>Epicor v10</t>
  </si>
  <si>
    <t>https://gra.gm</t>
  </si>
  <si>
    <t>https://gra.gm/sites/14</t>
  </si>
  <si>
    <t>https://www.pmo.gov.gm/index.php?option=com_content&amp;view=article&amp;id=59&amp;Itemid=81</t>
  </si>
  <si>
    <t>https://projects.worldbank.org/en/projects-operations/project-detail/P117275</t>
  </si>
  <si>
    <t xml:space="preserve">Social Security &amp; Housing Finance Corporation (SSHFC) </t>
  </si>
  <si>
    <t>https://www.sshfc.gm/</t>
  </si>
  <si>
    <t>Federated Pension Scheme</t>
  </si>
  <si>
    <t>https://www.sshfc.gm/federated-pension-scheme</t>
  </si>
  <si>
    <t>MERIDIAN</t>
  </si>
  <si>
    <t>https://gamjobs.com/</t>
  </si>
  <si>
    <t>https://ndpp.gm/</t>
  </si>
  <si>
    <t>Ministry of Communications and Digital Economy</t>
  </si>
  <si>
    <t>https://moici.gov.gm/</t>
  </si>
  <si>
    <t>https://moici.gov.gm/sites/default/files/2021-05/E-GOVERNMENT%20STRATEGY.pdf</t>
  </si>
  <si>
    <t>https://moici.gov.gm/sites/default/files/2021-05/IC%20Act%202009.pdf</t>
  </si>
  <si>
    <t>ICT4D</t>
  </si>
  <si>
    <t>Private Sector Development and Empowerment Strategy (2021-2024)</t>
  </si>
  <si>
    <t>https://moici.gov.gm/sites/default/files/2021-05/PRIVATE%20SECTOR%20DEVELOPMENT%20AND%20EMPOWERMENT%20STRATEGY%20-%202024%20%20Through%20ICTs.pdf</t>
  </si>
  <si>
    <t>Mbye Jammeh</t>
  </si>
  <si>
    <t>Principal ICT Officer</t>
  </si>
  <si>
    <t>GMB</t>
  </si>
  <si>
    <t>The Gambia Government Cloud Strategy (2023-2027)</t>
  </si>
  <si>
    <t>https://mocde.gov.gm/wp-content/uploads/2023/11/Gambia-G-Cloud-Strategy-document_Final-Draft.pdf</t>
  </si>
  <si>
    <t>The Ministry of Communications and Digital Economy</t>
  </si>
  <si>
    <t>https://mofea.gov.gm/</t>
  </si>
  <si>
    <t>https://mofea.gov.gm/accountant-general-department/</t>
  </si>
  <si>
    <t>Integrated Tax Administration System (ITAS) &lt; Previously GamTax Net</t>
  </si>
  <si>
    <t>https://www.gra.gm/finance-accounting</t>
  </si>
  <si>
    <t>https://gambia.gov.gm/</t>
  </si>
  <si>
    <t>Ministry of Communications &amp; Digital Economy</t>
  </si>
  <si>
    <t>https://mocde.gov.gm/</t>
  </si>
  <si>
    <t>https://mocde.gov.gm/wp-content/uploads/2023/10/E-GOVERNMENT-STRATEGY.pdf</t>
  </si>
  <si>
    <t>https://mocde.gov.gm/wp-content/uploads/2023/10/ACCESS-TO-INFORMATION-ACT2021-1.pdf</t>
  </si>
  <si>
    <t>Data Protection Bill (under review)</t>
  </si>
  <si>
    <t>https://moin.gov.gm/wp-content/uploads/2023/10/Data-Protection-and-Privacy-Policy-and-Strategy-August-2019.pdf</t>
  </si>
  <si>
    <t>https://mocde.gov.gm/downloads/</t>
  </si>
  <si>
    <t>ICT4D Policy</t>
  </si>
  <si>
    <t>https://mocde.gov.gm/wp-content/uploads/2024/04/ICT4D-Policy-Statement.pdf</t>
  </si>
  <si>
    <t>https://mocde.gov.gm/wp-content/uploads/2023/10/PRIVATE-SECTOR-DEVELOPMENT-AND-EMPOWERMENT-STRATEGY-2024-Through-ICTs.pdf</t>
  </si>
  <si>
    <t xml:space="preserve"> GEO </t>
  </si>
  <si>
    <t>Georgia</t>
  </si>
  <si>
    <t>Smart Logic Cloud Services</t>
  </si>
  <si>
    <t>http://smartlogic.gov.ge/projects_cloud.php</t>
  </si>
  <si>
    <t>Data Exchange Infrastructure</t>
  </si>
  <si>
    <t>https://dea.gov.ge/uploads/e-georgia.pdf</t>
  </si>
  <si>
    <t>Ministry of Finance of Georgia</t>
  </si>
  <si>
    <t>http://www.mof.ge</t>
  </si>
  <si>
    <t>PFMIS - Public Financial Management Information System</t>
  </si>
  <si>
    <t>http://fas.ge/en/Completed</t>
  </si>
  <si>
    <t>http://treasury.gov.ge/</t>
  </si>
  <si>
    <t>http://www.treasury.gov.ge/4974</t>
  </si>
  <si>
    <t>http://www.rs.ge</t>
  </si>
  <si>
    <t>https://eservices.rs.ge</t>
  </si>
  <si>
    <t>ASYCUDA World - Automated SYstem for CUstoms Data World 4.2.1 RC</t>
  </si>
  <si>
    <t>http://asycuda.rs.ge</t>
  </si>
  <si>
    <t>http://www.fas.ge/4133#auc</t>
  </si>
  <si>
    <t xml:space="preserve">http://www.mof.ge/en/3645 </t>
  </si>
  <si>
    <t>Ge-GP</t>
  </si>
  <si>
    <t>https://tenders.procurement.gov.ge</t>
  </si>
  <si>
    <t>http://www.mof.ge/en/Home</t>
  </si>
  <si>
    <t>https://www.my.gov.ge</t>
  </si>
  <si>
    <t>http://www.rs.ge/4297</t>
  </si>
  <si>
    <t>http://www.e-government.ge/index.php?lang=4</t>
  </si>
  <si>
    <t>https://www.opengovpartnership.org/members/georgia/</t>
  </si>
  <si>
    <t>https://data.gov.ge/</t>
  </si>
  <si>
    <t>http://gov.ge/index.php?lang_id=ENG&amp;sec_id=378</t>
  </si>
  <si>
    <t>https://www.blockchaingeorgia.org/home</t>
  </si>
  <si>
    <t>https://www.rti-rating.org/wp-content/uploads/Georgia.pdf</t>
  </si>
  <si>
    <t>Law on Personal Data Protection</t>
  </si>
  <si>
    <t>https://matsne.gov.ge/en/document/download/1561437/7/en/pdf</t>
  </si>
  <si>
    <t xml:space="preserve">The Institute of the Personal Data Protection Inspector </t>
  </si>
  <si>
    <t xml:space="preserve">http://personaldata.ge/en/home </t>
  </si>
  <si>
    <t>https://www.my.gov.ge/public/</t>
  </si>
  <si>
    <t xml:space="preserve">  GEO  </t>
  </si>
  <si>
    <t>FAS and DGA cloud services</t>
  </si>
  <si>
    <t>https://fas.ge/ka-ge/</t>
  </si>
  <si>
    <t>LEPL Financial-Analytical Service  &amp; LEPL Digital Governance Agency</t>
  </si>
  <si>
    <t>Georgian Interoperability Framework</t>
  </si>
  <si>
    <t>https://matsne.gov.ge/en/document/view/4893222?publication=0</t>
  </si>
  <si>
    <t>Data Exchange Infrastructure - Georgian Governmental Gateway (G3)</t>
  </si>
  <si>
    <t>https://openknowledge.worldbank.org/bitstream/handle/10986/35851/South-Caucasus-GovTech-for-Georgia-A-Whole-of-Government-Approach-as-a-Key-Foundation-for-the-Digital-Economy.pdf?sequence=1&amp;isAllowed=y</t>
  </si>
  <si>
    <t>Ministry of Finance - LEPL Financial-Analytical Service</t>
  </si>
  <si>
    <t>https://mof.ge</t>
  </si>
  <si>
    <t>Public Finance Management System</t>
  </si>
  <si>
    <t>https://go.mof.ge/</t>
  </si>
  <si>
    <t>http://treasury.ge/</t>
  </si>
  <si>
    <t>http://treasury.ge/ka/fl/rules_and_instructions?page=1</t>
  </si>
  <si>
    <t>https://rs.ge/</t>
  </si>
  <si>
    <t>TAIS</t>
  </si>
  <si>
    <t>eHRMS - Electronic Human Resource Management System</t>
  </si>
  <si>
    <t>https://www.ehrms.ge</t>
  </si>
  <si>
    <t>Human Rresource Management Information System</t>
  </si>
  <si>
    <t>LEPL Social Service Agency</t>
  </si>
  <si>
    <t>https://www.ssa.gov.ge</t>
  </si>
  <si>
    <t>Unified database of socially vulnerable people; Unified database for state allowances</t>
  </si>
  <si>
    <t xml:space="preserve">http://ssa.gov.ge/index.php?sec_id=35&amp;lang_id=GEO; </t>
  </si>
  <si>
    <t>Georgian electronic Government Procurement (Ge-GP) system</t>
  </si>
  <si>
    <t>https://tenders.procurement.gov.ge/</t>
  </si>
  <si>
    <t>LEPL Financial-Analytical Service</t>
  </si>
  <si>
    <t>https://edms.ge</t>
  </si>
  <si>
    <t>eDMS - Electronic Debt Management System</t>
  </si>
  <si>
    <t>https://eservices.rs.ge/Login.aspx?redirect_url=https://eservices.rs.ge/Login.aspx</t>
  </si>
  <si>
    <t>https://www.rs.ge/Home-en</t>
  </si>
  <si>
    <t>https://rs.ge/ePayments?cat=1&amp;tab=1</t>
  </si>
  <si>
    <t>http://www.hr.gov.ge/</t>
  </si>
  <si>
    <t>https://ogpgeorgia.gov.ge</t>
  </si>
  <si>
    <t>https://data.gov.ge</t>
  </si>
  <si>
    <t>https://ichange.gov.ge</t>
  </si>
  <si>
    <t>https://matsne.gov.ge/ka/document/download/5338987/0/2</t>
  </si>
  <si>
    <t>LEPL Digital Governance Agency</t>
  </si>
  <si>
    <t>https://www.dga.gov.ge/</t>
  </si>
  <si>
    <t>1, 2, 3, 4, 9</t>
  </si>
  <si>
    <t>https://gita.gov.ge/en</t>
  </si>
  <si>
    <t>https://justice.gov.ge/</t>
  </si>
  <si>
    <t>https://matsne.gov.ge/en/document/view/16270?publication=33</t>
  </si>
  <si>
    <t>https://matsne.gov.ge/en/document/view/1561437?publication=9</t>
  </si>
  <si>
    <t>https://personaldata.ge/en/about-us#</t>
  </si>
  <si>
    <t xml:space="preserve">Personal Data Protection Service </t>
  </si>
  <si>
    <t>https://personaldata.ge/en</t>
  </si>
  <si>
    <t>https://id.ge/en/</t>
  </si>
  <si>
    <t>https://dga.gov.ge/?m=articles&amp;id=1jlI2eujjO</t>
  </si>
  <si>
    <t>Innovative Georgia 2020</t>
  </si>
  <si>
    <t>http://www.economy.ge/uploads/ecopolitic/2020/saqartvelo_2020.pdf</t>
  </si>
  <si>
    <t>https://www.dga.gov.ge</t>
  </si>
  <si>
    <t xml:space="preserve">SME Development Strategy of Georgia </t>
  </si>
  <si>
    <t>http://www.economy.ge/?page=ecopolitic&amp;s=45&amp;lang=ge</t>
  </si>
  <si>
    <t>https://www.gita.gov.ge</t>
  </si>
  <si>
    <t>https://gita.gov.ge/</t>
  </si>
  <si>
    <t>https://www.grants.gov.ge/ka</t>
  </si>
  <si>
    <t>https://issuu.com/gitagovge</t>
  </si>
  <si>
    <t>Davit Nadirashvili</t>
  </si>
  <si>
    <t>Chairman</t>
  </si>
  <si>
    <t>GEO</t>
  </si>
  <si>
    <t>https://www.scribd.com/document/537291946/E-GEORGIA-Decades-of-Successful-Transition</t>
  </si>
  <si>
    <t>https://fas.ge/PFMS</t>
  </si>
  <si>
    <t>https://fas.ge/PFMS/eTREASURY</t>
  </si>
  <si>
    <t>https://fas.ge/ka-ge/Products/eHRMS/About</t>
  </si>
  <si>
    <t>https://ssa.moh.gov.ge/index.php?lang=1&amp;v=0</t>
  </si>
  <si>
    <t>Unified database of socially vulnerable people; Unified Database of State Payments (for internall use)</t>
  </si>
  <si>
    <t>https://fas.ge/PFMS/eDMS</t>
  </si>
  <si>
    <t>LDSW - eDMS - Electronic Debt Management System</t>
  </si>
  <si>
    <t xml:space="preserve">Electronic Public Investment Management System / EPIM </t>
  </si>
  <si>
    <t>https://epim.mof.ge</t>
  </si>
  <si>
    <t>https://www.mof.ge/5615</t>
  </si>
  <si>
    <t>Digital Governance Strategy of Georgia 2025-2030</t>
  </si>
  <si>
    <t>https://shorturl.at/TsavQ</t>
  </si>
  <si>
    <t>https://dga.gov.ge/</t>
  </si>
  <si>
    <t>https://dga.gov.ge/?m=articles&amp;id=KaT4g2ROuR</t>
  </si>
  <si>
    <t>https://www.rs.ge/AboutUs-en?cat=5&amp;tab=1</t>
  </si>
  <si>
    <t xml:space="preserve">https://www.rs.ge/AboutUs-en?cat=5&amp;tab=1 </t>
  </si>
  <si>
    <t>https://rs.ge/ePayments?cat</t>
  </si>
  <si>
    <t>http://csb.gov.ge/media/311290/საჯარო-სამსახურის-ბიუროს-2023-წლის-ანგარიში.pdf?fbclid=IwY2xjawM_f9tleHRuA2FlbQIxMQABHpjlweRi0kb0PllAJD1uvV4zQ3YFtY7IfOUh6Whp_e1m3MynYYXtGG8JaAGZ_aem_S-7k9Dk3N4Z2PMioM0qKvg</t>
  </si>
  <si>
    <t>https://matsne.gov.ge/ka/document/view/4979239?publication=0</t>
  </si>
  <si>
    <t>1, 2, 3, 5, 9</t>
  </si>
  <si>
    <t>https://matsne.gov.ge/document/view/5675915?publication=0</t>
  </si>
  <si>
    <t xml:space="preserve">https://shorturl.at/TsavQ </t>
  </si>
  <si>
    <t>https://matsne.gov.ge/document/view/6467487?publication=0</t>
  </si>
  <si>
    <t>https://matsne.gov.ge/document/view/6467487</t>
  </si>
  <si>
    <t>https://matsne.gov.ge/document/view/5675915</t>
  </si>
  <si>
    <t>https://matsne.gov.ge/en/document/view/16270?publication=43</t>
  </si>
  <si>
    <t>Law of Georgia “On Personal Data Protection”</t>
  </si>
  <si>
    <t>https://www.matsne.gov.ge/en/document/view/5827307?publication=2</t>
  </si>
  <si>
    <t xml:space="preserve">https://pdps.ge/en/content/988/ANNUAL-REPORTS </t>
  </si>
  <si>
    <t>Personal Data Protection Service of Georgia</t>
  </si>
  <si>
    <t>https://pdps.ge/en</t>
  </si>
  <si>
    <t>https://pdps.ge/en/content/961/ACTIVITIES</t>
  </si>
  <si>
    <t>https://dga.gov.ge/?m=articles&amp;id=rX2UbNUdA9</t>
  </si>
  <si>
    <t>Digital Governance Strategy of Georgia for 2025–2030</t>
  </si>
  <si>
    <t>https://media-and-learning.eu/uncategorised/bridging-the-digital-divide-in-georgia-empowering-rural-communities-through-the-digital-adoption-program-dap/</t>
  </si>
  <si>
    <t xml:space="preserve">SME Development Strategy </t>
  </si>
  <si>
    <t>https://www.economy.ge/?page=ecopolitic&amp;s=45</t>
  </si>
  <si>
    <t>https://grants.gov.ge/en/Grants?type=8</t>
  </si>
  <si>
    <t>Compl docs submitted on 30-Apr-25, 23-Jul-25 &amp; 12-Sep-25</t>
  </si>
  <si>
    <t xml:space="preserve"> DEU </t>
  </si>
  <si>
    <t>Germany</t>
  </si>
  <si>
    <t>Federal Cloud + NdB Federal Networks</t>
  </si>
  <si>
    <t>https://www.cio.bund.de/Web/DE/Innovative-Vorhaben/Netze-des-Bundes/netze_des_bundes_node.html;jsessionid=F12C512F2EDBDD4C0A8AF0E36A89C9C5.2_cid332</t>
  </si>
  <si>
    <t>Federal Architecture Guideline</t>
  </si>
  <si>
    <t>https://www.cio.bund.de/Web/DE/Architekturen-und-Standards/Architekturrichtlinie-IT-Bund/architekturrichtlinie_it_bund_node.html</t>
  </si>
  <si>
    <t>xdoema Digital Doc Exchange</t>
  </si>
  <si>
    <t>https://www.it-planungsrat.de/DE/Projekte/Steuerungsprojekte/xdomea_Regierung/xdomea_regierung_node.html</t>
  </si>
  <si>
    <t>Bundesministerium der Finanzen</t>
  </si>
  <si>
    <t>http://www.bundesfinanzministerium.de</t>
  </si>
  <si>
    <t xml:space="preserve">HKR - Haushalts, Kassen und Rechnungswesen </t>
  </si>
  <si>
    <t>https://www.itzbund.de/DE/ITLoesungen/itloesungen_node.html</t>
  </si>
  <si>
    <t>http://www.steuerliches-info-center.de</t>
  </si>
  <si>
    <t>https://www.elsteronline.de/bportal/Oeffentlich.tax</t>
  </si>
  <si>
    <t>http://www.zoll.de</t>
  </si>
  <si>
    <t>ATLAS  - Automatisiertes Tarif- und Lokales Zoll- Abwicklungs-System</t>
  </si>
  <si>
    <t>http://www.zoll.de/DE/Fachthemen/Zoelle/ATLAS/atlas_node.html</t>
  </si>
  <si>
    <t>http://www.bva.bund.de/DE/Home/_module/themennavigation/Produkte/_function/formular.html?nn=4509208&amp;cl2Categories_Themen=BVA&amp;cl2Categories_Themen=BIT&amp;cl2Categories_Themen=DLZ&amp;cl2Categories_Themen=ZFA&amp;cl2Categories_Themen=Beratungsportal&amp;documentType_.HASH=c940125f5b71707b0d81&amp;cl2Categories_Themen.GROUP=1&amp;resultsPerPage=12&amp;documentType_=Task&amp;templateQueryString=SUCHE+IN+PRODUKTEN&amp;resultsPerPage.GROUP=1</t>
  </si>
  <si>
    <t>Payroll KIDICAP - Payroll system</t>
  </si>
  <si>
    <t>https://www.gipmbh.de/</t>
  </si>
  <si>
    <t>e-Vergabe</t>
  </si>
  <si>
    <t>http://www.evergabe-online.de</t>
  </si>
  <si>
    <t>German Federal Republic Finance Agency GmbH</t>
  </si>
  <si>
    <t>http://www.deutsche-finanzagentur.de/en/startpage/</t>
  </si>
  <si>
    <t>Investment Mon - Public Investment Monitoring as a part of Federal Budget</t>
  </si>
  <si>
    <t>https://www.bundeshaushalt.de/#/2020/soll/ausgaben/gruppe.html</t>
  </si>
  <si>
    <t>https://joinup.ec.europa.eu/sites/default/files/inline-files/OSS%20Country%20Intelligence%20Report_DE_1.pdf</t>
  </si>
  <si>
    <t>Artificial Intelligence Strategy</t>
  </si>
  <si>
    <t>https://www.ki-strategie-deutschland.de/home.html?file=files/downloads/Nationale_KI-Strategie_engl.pdf</t>
  </si>
  <si>
    <t>http://www.bund.de</t>
  </si>
  <si>
    <t>https://www.elster.de/</t>
  </si>
  <si>
    <t>http://www.bund.de/DE/Leistungen/XYZ/Zahlungsverkehrsplattform-des-Bundes-ePayment-BMF-ZIVIT.html?nn=42</t>
  </si>
  <si>
    <t>https://www.opengovpartnership.org/members/germany/</t>
  </si>
  <si>
    <t>https://www.govdata.de/</t>
  </si>
  <si>
    <t>https://www.buergergesellschaft.de/mitentscheiden/buergerbeteiligung-in-stadt-land/buergerbeteiligung-in-bund-land/</t>
  </si>
  <si>
    <t>GovTech Group</t>
  </si>
  <si>
    <t>https://group.govtech.de/en/news.html</t>
  </si>
  <si>
    <t>1, 2, 3, 5, 6</t>
  </si>
  <si>
    <t>https://www.bundesregierung.de/breg-de/themen/digitalisierung</t>
  </si>
  <si>
    <t>IT Planning Council</t>
  </si>
  <si>
    <t>https://www.it-planungsrat.de/DE/Home/home_node.html</t>
  </si>
  <si>
    <t>https://www.it-planungsrat.de/DE/Projekte/Koordinierungsprojekte/Digitalisierungsprogramm/DigPro_node.html</t>
  </si>
  <si>
    <t>https://www.bundesregierung.de/resource/blob/975226/1552758/f7a843ad5aa07e9a25af191e8895b23f/pdf-umsetzungsstrategie-digitalisierung-data.pdf?download=1</t>
  </si>
  <si>
    <t>https://www.it-planungsrat.de/DE/ITPlanungsrat/OZG-Umsetzung/OZG_Umsetzung_node.html</t>
  </si>
  <si>
    <t>https://www.rti-rating.org/wp-content/uploads/Germany.pdf</t>
  </si>
  <si>
    <t>Federal Data Protection Act</t>
  </si>
  <si>
    <t>https://www.bfdi.bund.de/EN/DataProtection/Subjects/subjects-node.html</t>
  </si>
  <si>
    <t>Federal Commissioner for Data Protection and Freedom of Information (BfDI)</t>
  </si>
  <si>
    <t>https://www.bfdi.bund.de/DE/Home/home_node.html</t>
  </si>
  <si>
    <t>https://www.bsi.bund.de/DE/Service/FAQ/ElektrSIgnatur/faq_node.html</t>
  </si>
  <si>
    <t>Digital Strategy 2025</t>
  </si>
  <si>
    <t>https://www.de.digital/DIGITAL/Redaktion/EN/Publikation/digital-strategy-2025.pdf?__blob=publicationFile&amp;v=9</t>
  </si>
  <si>
    <t>PersDIV</t>
  </si>
  <si>
    <t>https://www.verwaltung-innovativ.de/DE/Startseite/startseite_node.html</t>
  </si>
  <si>
    <t>Hightech and Innovation</t>
  </si>
  <si>
    <t>https://www.bmbf.de/en/hightech-and-innovation-2306.html</t>
  </si>
  <si>
    <t xml:space="preserve">  DEU  </t>
  </si>
  <si>
    <t>BundesCloud</t>
  </si>
  <si>
    <t>https://www.itzbund.de/DE/itloesungen/egovernment/bundescloud/bundescloud.html</t>
  </si>
  <si>
    <t>ITZBund</t>
  </si>
  <si>
    <t>https://www.cio.bund.de/SharedDocs/Publikationen/DE/Bundesbeauftragter-fuer-Informationstechnik/IT_Rat_Beschluesse/beschluss_2015_05.pdf?__blob=publicationFile</t>
  </si>
  <si>
    <t>Saga 5</t>
  </si>
  <si>
    <t>https://www.cio.bund.de/Web/DE/Architekturen-und-Standards/SAGA/saga_node.html</t>
  </si>
  <si>
    <t>https://www.bundesfinanzministerium.de/</t>
  </si>
  <si>
    <t>https://www.zrb.bund.de/DE/5_Vorschriften/3_Automat_Verfahren/automat_Verf_node.html;jsessionid=E62757A21C2681AAAB60AB80317F4F78.internet651</t>
  </si>
  <si>
    <t>https://www.zrb.bund.de/DE/5_Vorschriften/5_Haushaltsfuehrung/Haushaltsfuehrung_node.html</t>
  </si>
  <si>
    <t>https://www.bundesfinanzministerium.de</t>
  </si>
  <si>
    <t>https://www.bzst.de/</t>
  </si>
  <si>
    <t>https://www.elster.de/bportal/start</t>
  </si>
  <si>
    <t>https://www.zoll.de/</t>
  </si>
  <si>
    <t>https://www.zoll.de/DE/Fachthemen/Zoelle/ATLAS/atlas_node.html</t>
  </si>
  <si>
    <t>https://www.zoll.de/DE/Fachthemen/Zoelle/ATLAS/ATLAS-Publikationen/atlas-publikationen_node.html</t>
  </si>
  <si>
    <t>Bundesagentur für Arbeit</t>
  </si>
  <si>
    <t>https://www.arbeitsagentur.de/en/social-insurance</t>
  </si>
  <si>
    <t>German Pension Insurance</t>
  </si>
  <si>
    <t>https://www.deutsche-rentenversicherung.de/DRV/DE/Home/home_node.html</t>
  </si>
  <si>
    <t>https://www.bundesregierung.de/breg-en/federal-government/ministries/ministry-of-the-interior-and-community</t>
  </si>
  <si>
    <t>https://www.elster.de/eportal/start</t>
  </si>
  <si>
    <t>https://www.epaybl.de/?ID=80&amp;art_param=28</t>
  </si>
  <si>
    <t>https://www.zoll.de/DE/Home/home_node.html</t>
  </si>
  <si>
    <t>https://www.arbeitsagentur.de/</t>
  </si>
  <si>
    <t>Directorate-General for the Digital Administration</t>
  </si>
  <si>
    <t>https://www.bmi.bund.de/DE/themen/moderne-verwaltung/e-government/e-government-node.html</t>
  </si>
  <si>
    <t>https://www.bmi.bund.de/EN/topics/it-internet-policy/it-planning-council/it-planning-council-node.html</t>
  </si>
  <si>
    <t>https://www.it-planungsrat.de/news-detail/jahresbericht-it-planungsrat-fitko-2021-2022</t>
  </si>
  <si>
    <t>https://www.bmvi.de/EN/Home/home.html</t>
  </si>
  <si>
    <t>https://www.bmvi.de/SharedDocs/EN/Articles/K/g7-presidency.html</t>
  </si>
  <si>
    <t>https://www.gesetze-im-internet.de/englisch_bdsg/</t>
  </si>
  <si>
    <t>https://www.bfdi.bund.de/DE/DerBfDI/Dokumente/dokumente_node.html;jsessionid=8D01A588B158E007ECE02B8DE0DA9303.intranet231</t>
  </si>
  <si>
    <t>https://www.bsi.bund.de/DE/Themen/Unternehmen-und-Organisationen/Standards-und-Zertifizierung/Zertifizierung-und-Anerkennung/zertifizierung-und-anerkennung_node.html</t>
  </si>
  <si>
    <t>https://www.bundesregierung.de/breg-en/news/initiative-digitale-bildung-1860892</t>
  </si>
  <si>
    <t>https://www.bmvi.de/DE/Themen/Digitales/mFund/Ueberblick/ueberblick.html</t>
  </si>
  <si>
    <t>https://www.bmbf.de/bmbf/en/home/home_node.html</t>
  </si>
  <si>
    <t>Digitalisierung gestalten – Umsetzungsstrategie der Bundesregierung</t>
  </si>
  <si>
    <t>DEU</t>
  </si>
  <si>
    <t xml:space="preserve">https://nationale-it-architekturrichtlinie.gov.de/ </t>
  </si>
  <si>
    <t>https://www.it-planungsrat.de/produkte-standards/produkte</t>
  </si>
  <si>
    <t>HKR-Verfahren des Bundes. A central plattform for the provision, monitoring, expenditure and accounting of budget funds. Supplemented by personal account procedures. It has interfaces to the federal budget and financial planning software and to the ERP systems of the individual departments that manage federal funds.</t>
  </si>
  <si>
    <t>https://www.deutsche-finanzagentur.de/en/about-us/overview/about-us#:~:text=The%20Federal%20Republic%20of%20Germany,account%20of%20the%20Federal%20government.</t>
  </si>
  <si>
    <t>HRMS - Human Resource Management System (PVSplus)</t>
  </si>
  <si>
    <t>https://www.itzbund.de/DE/itloesungen/egovernment/pvsplus/pvsplus.html</t>
  </si>
  <si>
    <t>PVSplus</t>
  </si>
  <si>
    <t>https://www.deutsche-rentenversicherung.de/DRV/DE/Home/home_node.htm</t>
  </si>
  <si>
    <t>https://interoperable-europe.ec.europa.eu/sites/default/files/inline-files/Open%20Source%20Software%20Country%20Intelligence%20Report%20-%20Germany.docx.pdf</t>
  </si>
  <si>
    <t>https://www.bundesregierung.de/breg-en/federal-government/ministries/ministry-of-the-interior</t>
  </si>
  <si>
    <t>https://www.deutsche-rentenversicherung.de/DRV/DE/Kundenportal/kundenportal-node.html</t>
  </si>
  <si>
    <t>https://statistik.arbeitsagentur.de</t>
  </si>
  <si>
    <t>https://destatis.de</t>
  </si>
  <si>
    <t>https://www.open-government-deutschland.de/opengov-de</t>
  </si>
  <si>
    <t>Federal Ministry for Digital and State Modernization</t>
  </si>
  <si>
    <t>https://bmds.bund.de/</t>
  </si>
  <si>
    <t>https://digitalservice.bund.de/</t>
  </si>
  <si>
    <t>https://www.it-planungsrat.de/der-it-planungsrat</t>
  </si>
  <si>
    <t>https://www.bmi.bund.de/SharedDocs/downloads/DE/publikationen/themen/moderne-verwaltung/open-data-strategie-der-bundesregierung.html</t>
  </si>
  <si>
    <t>https://www.fitko.de/publikation/detail/jahresbericht-2024/2025</t>
  </si>
  <si>
    <t>https://www.bmv.de/SharedDocs/DE/Artikel/DG/digitalstrategie-der-bundesregierung.html</t>
  </si>
  <si>
    <t>https://www.bundesregierung.de/breg-de/service/datenschutzhinweis/digitalstrategie-2072884</t>
  </si>
  <si>
    <t>https://www.it-planungsrat.de/der-it-planungsrat/foederale-digitalstrategie</t>
  </si>
  <si>
    <t>https://interoperable-europe.ec.europa.eu/collection/governance-board</t>
  </si>
  <si>
    <t>https://www.bmi.bund.de/DE/themen/moderne-verwaltung/moderne-verwaltung-node.html</t>
  </si>
  <si>
    <t>https://www.bmbf.de/DE/Home/home_node.html</t>
  </si>
  <si>
    <t>https://www.publikationen-bundesregierung.de/pp-de/publikationssuche/digitalisierung-gestalten-1605002</t>
  </si>
  <si>
    <t>Thomas Bach</t>
  </si>
  <si>
    <t>Federal Ministry of the Interior</t>
  </si>
  <si>
    <t>Coordination, Digital Policy, EU and International Affairs</t>
  </si>
  <si>
    <t xml:space="preserve"> GHA </t>
  </si>
  <si>
    <t>Ghana</t>
  </si>
  <si>
    <t>Hybrid Cloud Services</t>
  </si>
  <si>
    <t>https://nita.gov.gh/services/</t>
  </si>
  <si>
    <t>Government Enterprise Architectur</t>
  </si>
  <si>
    <t>https://nita.gov.gh/wp-content/uploads/2017/12/Ghana-Government-Enterprise-Archtecture.pdf</t>
  </si>
  <si>
    <t xml:space="preserve">e-GIF </t>
  </si>
  <si>
    <t>https://nita.gov.gh/wp-content/uploads/2017/12/e-GIF-Assessment-Methodology-Report.pdf</t>
  </si>
  <si>
    <t>Ministry of Finance and Economic Planning</t>
  </si>
  <si>
    <t>http://www.mofep.gov.gh</t>
  </si>
  <si>
    <t>GIFMIS - Government Integrated Financial Management Information System</t>
  </si>
  <si>
    <t>http://www.cagd.gov.gh/gifmis/index.php/implementation/project-components</t>
  </si>
  <si>
    <t>https://cagd.gov.gh/organization/treasury-division/</t>
  </si>
  <si>
    <t>http://cagd.gov.gh/gifmis/index.php/milestones/treasury-single-account-tsa</t>
  </si>
  <si>
    <t>http://www.gra.gov.gh</t>
  </si>
  <si>
    <t>TRIPS - Total Revenue Integrated Processing System</t>
  </si>
  <si>
    <t>http://gegov.com.gh/CMSPages/GetFile.aspx?guid=c390530f-085f-4377-a3f2-d863ead54282</t>
  </si>
  <si>
    <t>GCMS - Ghana Customs Management System</t>
  </si>
  <si>
    <t>http://www.gra.gov.gh/index.php?option=com_content&amp;view=article&amp;id=30&amp;Itemid=92</t>
  </si>
  <si>
    <t>https://www.psc.gov.gh/hrmis.html</t>
  </si>
  <si>
    <t>IPPD 2 - Integrated Personnel Payroll Database</t>
  </si>
  <si>
    <t>http://www.cagd.gov.gh/portal/index.php/organisation/financial-management-services-division</t>
  </si>
  <si>
    <t>PPA Website</t>
  </si>
  <si>
    <t>https://ppa.gov.gh/</t>
  </si>
  <si>
    <t>http://www.mofep.gov.gh/</t>
  </si>
  <si>
    <t>https://www.mofep.gov.gh/news/2018-10-12/mof-has-launched-the-public-investment-management-system</t>
  </si>
  <si>
    <t>https://www.ghana.gov.gh/search/?filterBy=individual</t>
  </si>
  <si>
    <t>http://www.epay.gov.gh/epay/the-portal.html</t>
  </si>
  <si>
    <t>https://www.opengovpartnership.org/members/ghana/</t>
  </si>
  <si>
    <t>http://data.gov.gh/</t>
  </si>
  <si>
    <t>https://data.gov.gh/feedback</t>
  </si>
  <si>
    <t>http://www.benben.com.gh/</t>
  </si>
  <si>
    <t>Government Open Data Initiative</t>
  </si>
  <si>
    <t>https://data.gov.gh/about</t>
  </si>
  <si>
    <t>https://nita.gov.gh/shipsegi/2017/12/Ghana-ICT4AD-Policy.pdf</t>
  </si>
  <si>
    <t>https://www.rti-rating.org/wp-content/uploads/2019/09/Ghana.RTI-2019-2.pdf</t>
  </si>
  <si>
    <t>https://www.dataprotection.org.gh/index.php/resources/downloads/data-protection-act/38-data-protection-act-2012-act-843</t>
  </si>
  <si>
    <t>https://www.dataprotection.org.gh/</t>
  </si>
  <si>
    <t>http://nca.org.gh/downloads/regdocs/NCA_Electronic_Transactions_Act_772.pdf</t>
  </si>
  <si>
    <t xml:space="preserve">  GHA  </t>
  </si>
  <si>
    <t>Government Cloud (G-Cloud)</t>
  </si>
  <si>
    <t>National Information Technology Agency</t>
  </si>
  <si>
    <t>https://nita.gov.gh/policy.html</t>
  </si>
  <si>
    <t>https://nita.gov.gh/theevooc/2017/12/GGEA-Monitoring-and-Evaluation.pdf</t>
  </si>
  <si>
    <t xml:space="preserve">e-Government Interoperability Framework </t>
  </si>
  <si>
    <t>https://nita.gov.gh/nita-resource-center/</t>
  </si>
  <si>
    <t>https://nita.gov.gh/theevooc/2017/12/e-GIF-Monitoring-and-Evaluation-Report.pdf</t>
  </si>
  <si>
    <t>https://www.mofep.gov.gh</t>
  </si>
  <si>
    <t>https://www.cagd.gov.gh/gifmis-ippd2-shutdown-for-migration-on-to-the-rac-platform/</t>
  </si>
  <si>
    <t>https://www.cagd.gov.gh/divisions/treasury-division/</t>
  </si>
  <si>
    <t>https://www.cagd.gov.gh/accountants-urged-to-help-with-economic-transformation/</t>
  </si>
  <si>
    <t>https://gra.gov.gh/</t>
  </si>
  <si>
    <t>https://www.ghana.gov.gh/mdas/abaf62bd39/</t>
  </si>
  <si>
    <t>https://external.unipassghana.com/cl/tm/tax/selectUsedVehicleTaxCalculate.do?decorator=popup&amp;MENU_ID=IIM01S03V02</t>
  </si>
  <si>
    <t>https://www.psc.gov.gh/</t>
  </si>
  <si>
    <t>https://www.cagd.gov.gh/divisions/payroll-management/</t>
  </si>
  <si>
    <t>Social Security and National Insurance Trust (SSNIT)</t>
  </si>
  <si>
    <t>https://www.ssnit.org.gh/</t>
  </si>
  <si>
    <t>https://www.ssnit.org.gh/faq/the-new-pension-scheme/</t>
  </si>
  <si>
    <t>https://www.ssnit.org.gh/wp-content/uploads/2022/03/Annual-Report-2019.pdf</t>
  </si>
  <si>
    <t>Ghana Electronic Procurement system (GHANEPS)</t>
  </si>
  <si>
    <t>https://www.ghaneps.gov.gh/epps/home.do</t>
  </si>
  <si>
    <t>http://www.mofep.gov.gh/news/2018-10-12/mof-has-launched-the-public-investment-management-system</t>
  </si>
  <si>
    <t>https://www.ghana.gov.gh</t>
  </si>
  <si>
    <t>https://gra.gov.gh/customs/icums/</t>
  </si>
  <si>
    <t>http://info.ssnit.org.gh/Pages/index.aspx</t>
  </si>
  <si>
    <t>https://nita.gov.gh/</t>
  </si>
  <si>
    <t>1, 2, 3, 8, 9</t>
  </si>
  <si>
    <t>https://mesti.gov.gh/</t>
  </si>
  <si>
    <t>https://moc.gov.gh/</t>
  </si>
  <si>
    <t>https://nita.gov.gh/theevooc/2017/12/Ghana-ICT4AD-Policy.pdf</t>
  </si>
  <si>
    <t>http://www.rtic.gov.gh</t>
  </si>
  <si>
    <t>https://www.dataprotection.org.gh</t>
  </si>
  <si>
    <t>https://nita.gov.gh/theevooc/2017/12/Electronic-Transactions-Act-772.pdf</t>
  </si>
  <si>
    <t>https://nita.gov.gh</t>
  </si>
  <si>
    <t>Vida Opoku Boakye</t>
  </si>
  <si>
    <t>Head, Research, Planning and Development</t>
  </si>
  <si>
    <t>GHA</t>
  </si>
  <si>
    <t>https://portal.cloud.gov.gh</t>
  </si>
  <si>
    <t>https://swpgh-my.sharepoint.com/:b:/g/personal/agyeman_ofosu_nita_gov_gh/ET9-TPPflC1JrXPEeI6E3HcBLJIRMWr9pV-y1Z1b7_Mikg?e=30Ujc4</t>
  </si>
  <si>
    <t>Ghana Government Enterprise Architecture</t>
  </si>
  <si>
    <t>https://swpgh-my.sharepoint.com/:b:/g/personal/agyeman_ofosu_nita_gov_gh/EUAFOmZwXSNFvBcvN0JREa8BNyOdQt-9pPAdu6k4yyHrbw?e=zrZpXr</t>
  </si>
  <si>
    <t>eGovernment Interoperability Framework (eGIF)</t>
  </si>
  <si>
    <t xml:space="preserve">Ministry of Finance and Economic Planning (MoFEP) </t>
  </si>
  <si>
    <t>Ghana Integrated Financial Management Information System (GIFMIS)</t>
  </si>
  <si>
    <t>https://swpgh-my.sharepoint.com/:p:/g/personal/agyeman_ofosu_nita_gov_gh/Ebg-LPH_xHhKqtQOwU6IqVMBtMN7o6W3-zIRwfbGGZsNcQ?e=bHvJyQ</t>
  </si>
  <si>
    <t>https://www.mofep.gov.gh/sites/default/files/acts/PUBLIC-FINANCIAL-MANAGEMENT-ACT-2016.pdf</t>
  </si>
  <si>
    <t>https://www.graphic.com.gh/business/business-news/treasury-single-account-legalised-under-new-pfm-act.html</t>
  </si>
  <si>
    <t>GITMIS</t>
  </si>
  <si>
    <t>https://taxpayersportal.com/auth</t>
  </si>
  <si>
    <t>https://www.axoninfosystems.com/gitmis_portfolio.html#:~:text=Ghana%20Integrated%20Tax%20Management%20and,(GITMIS%203)&amp;text=GITMIS%203%20is%20a%20comprehensive,for%20the%20Ghana%20Revenue%20Authority.</t>
  </si>
  <si>
    <t>https://gra.gov.gh/customs/</t>
  </si>
  <si>
    <t>ICUMS (Integrated Customs Management System)</t>
  </si>
  <si>
    <t>https://external.unipassghana.com/login/login.do</t>
  </si>
  <si>
    <t>https://gra.gov.gh/wp-content/uploads/2020/10/ICUMS-Manual-1.pdf-1.pdf-1.pdf</t>
  </si>
  <si>
    <t>https://psc.gov.gh/hrmis/</t>
  </si>
  <si>
    <t>https://swpgh-my.sharepoint.com/:p:/g/personal/agyeman_ofosu_nita_gov_gh/EUYhHfNF1xJFkEZMS6T4_-IBCCUaErezk49ZTSfrcDSwiA?e=Cm93ht</t>
  </si>
  <si>
    <t>https://swpgh-my.sharepoint.com/:p:/g/personal/agyeman_ofosu_nita_gov_gh/EUYhHfNF1xJFkEZMS6T4_-IBCCUaErezk49ZTSfrcDSwiA?e=ylfgQx</t>
  </si>
  <si>
    <t>SSNIT Self service Portal</t>
  </si>
  <si>
    <t>https://portal.ssnit.org.gh/</t>
  </si>
  <si>
    <t>Ghana e-Procurement System (GHANEPS)</t>
  </si>
  <si>
    <t>https://www.ghaneps.gov.gh/</t>
  </si>
  <si>
    <t>Supplier Training Videos</t>
  </si>
  <si>
    <t>https://ppa.gov.gh/wp-content/uploads/2025/06/2024-Annual-Report-Final.pdf</t>
  </si>
  <si>
    <t>Debt Management Division (DMD)</t>
  </si>
  <si>
    <t>https://mofep.gov.gh/divisions/dmd/functions</t>
  </si>
  <si>
    <t>https://unctad.org/dmfas/system/files/client-area/UNCTAD_GDS_DMFAS_MISC_2011_1_eng.pdf</t>
  </si>
  <si>
    <t>https://www.mofep.gov.gh/divisions/pid/overview</t>
  </si>
  <si>
    <t>Republic of Ghana National Artificial Intelligence Strategy:  2023-2033</t>
  </si>
  <si>
    <t>https://drive.google.com/file/d/1BBOCB6r6qERMt0lzpzGC-fl2yS0aaMTd/view</t>
  </si>
  <si>
    <t>https://dataprotection.org.gh/</t>
  </si>
  <si>
    <t>https://swpgh-my.sharepoint.com/:b:/g/personal/agyeman_ofosu_nita_gov_gh/EbGoLog399VIt4AFeHCcFQkBNH5INYgPLuCQCmxOqeGUIA?e=0VwbHl</t>
  </si>
  <si>
    <t>https://taxpayersportal.com/</t>
  </si>
  <si>
    <t>https://gra.gov.gh/wp-content/uploads/2023/08/GeoPoll-Report_MC-Saatchi_Ghana-Taxation-Survey.pdf</t>
  </si>
  <si>
    <t>https://ghipss.net/</t>
  </si>
  <si>
    <t>https://www.bog.gov.gh/wp-content/uploads/2024/09/Payment-Systems-Oversight-Annual-Report-2023.pdf</t>
  </si>
  <si>
    <t>https://gra.gov.gh/wp-content/uploads/2024/02/Ghana-Customs-Time-Release-2023.pdf</t>
  </si>
  <si>
    <t>https://www.glmis.gov.gh/</t>
  </si>
  <si>
    <t>https://www.glmis.gov.gh/Statistics/Labour</t>
  </si>
  <si>
    <t>https://nia.gov.gh/government-launches-integrated-database-for-payroll-validation-and-verification/</t>
  </si>
  <si>
    <t>http://psrs.gov.gh/index.php/ogp-open-government-partnership-page</t>
  </si>
  <si>
    <t>https://data.gov.gh/search/type/dataset</t>
  </si>
  <si>
    <t>1, 2, 3, 6, 8</t>
  </si>
  <si>
    <t>Data Protection Commission (DPC)</t>
  </si>
  <si>
    <t>https://smartafrica.org/ghana-develops-its-national-data-strategy-in-collaboration-with-smart-africa-and-team-europe/</t>
  </si>
  <si>
    <t>https://nita.gov.gh/theevooc/2024/12/Ghana-Digital-Economy-Policy-Strategy-Document.pdf</t>
  </si>
  <si>
    <t>https://ohcs.gov.gh/wp-content/uploads/2024/06/Right-to-Information-Act-2019-Act-989-2.pdf</t>
  </si>
  <si>
    <t>https://rtic.gov.gh/</t>
  </si>
  <si>
    <t>https://nita.gov.gh/wp-content/uploads/2017/12/Data-Protection-Act-2012-Act-843.pdf</t>
  </si>
  <si>
    <t>https://thebftonline.com/2023/08/14/enforcement-of-data-protection-act-comes-into-full-force/</t>
  </si>
  <si>
    <t>https://www.energymin.gov.gh/ghana-launches-scaling-renewable-energy-programme-srep-electrify-grid-communities</t>
  </si>
  <si>
    <t xml:space="preserve">Digital Economy Policy </t>
  </si>
  <si>
    <t>https://onemillioncoders.gov.gh/</t>
  </si>
  <si>
    <t>Ghana Digital Economy Policy</t>
  </si>
  <si>
    <t>https://moc.gov.gh/ghana-cares-obaatanpa-programme/</t>
  </si>
  <si>
    <t>Ministry of Communications Digital Technology and Innovations</t>
  </si>
  <si>
    <t>http://moc.gov.gh/projects/</t>
  </si>
  <si>
    <t>Ghana Innovation &amp; Startups Act</t>
  </si>
  <si>
    <t>https://ghanastartupbill.org/#bill</t>
  </si>
  <si>
    <t>Vida Boakye Opoku</t>
  </si>
  <si>
    <t>National Information Technology Agency (NITA)</t>
  </si>
  <si>
    <t>Planning and Research Manager</t>
  </si>
  <si>
    <t xml:space="preserve"> GRC </t>
  </si>
  <si>
    <t>Greece</t>
  </si>
  <si>
    <t>https://www.gsis.gr/dimosia-dioikisi/G-Cloud</t>
  </si>
  <si>
    <t>Enterprise Service Architecture</t>
  </si>
  <si>
    <t>http://www.e-gif.gov.gr/portal/page/portal/egif/files/basicFiles</t>
  </si>
  <si>
    <t>KED Interoperability Center</t>
  </si>
  <si>
    <t>http://www.e-gif.gov.gr/portal/page/portal/egif/</t>
  </si>
  <si>
    <t>http://www.minfin.gr</t>
  </si>
  <si>
    <t>MIS - Managament Information System</t>
  </si>
  <si>
    <t>http://portal.singularlogic.eu/en/case-study/2233/state-general-accounting-office</t>
  </si>
  <si>
    <t>http://www.minfin.gr/</t>
  </si>
  <si>
    <t>http://eprints.lse.ac.uk/29097/1/GreeSE_No37.pdf</t>
  </si>
  <si>
    <t>http://www.gsis.gr</t>
  </si>
  <si>
    <t>myTAXISnet - e-Tax and other portals</t>
  </si>
  <si>
    <t>http://www.gsis.gr/gsis/info/gsis_site/PublicIssue/wnsp.html</t>
  </si>
  <si>
    <t>http://www.gsis.gov.gr</t>
  </si>
  <si>
    <t>ICIS-net - Customs Portal</t>
  </si>
  <si>
    <t>https://portal.gsis.gr/portal/page/portal/ICISnet</t>
  </si>
  <si>
    <t>http://www.opengovpartnership.org/country/commitment/enhance-public-resources-management</t>
  </si>
  <si>
    <t>http://www.eprocurement.gov.gr/</t>
  </si>
  <si>
    <t>http://www.pdma.gr/index.php/en/debt-instruments-greek-government-bonds</t>
  </si>
  <si>
    <t>EPDE - Electronic Program of Public Investments</t>
  </si>
  <si>
    <t>https://epde.gr/sso/login?service=http%3A%2F%2Fepde.gr%2Fepde%2F</t>
  </si>
  <si>
    <t>https://joinup.ec.europa.eu/sites/default/files/inline-files/OSS%20Country%20Intelligence%20Report_GR.pdf</t>
  </si>
  <si>
    <t>https://ec.europa.eu/knowledge4policy/ai-watch/greece-ai-strategy-report</t>
  </si>
  <si>
    <t>http://www.ermis.gov.gr</t>
  </si>
  <si>
    <t>https://login.gsis.gr/sso/pages/login.jsp</t>
  </si>
  <si>
    <t>http://www.gsis.gr/gsis/info/gsis_site/index.html</t>
  </si>
  <si>
    <t>https://www.opengovpartnership.org/members/greece/</t>
  </si>
  <si>
    <t>http://www.data.gov.gr/</t>
  </si>
  <si>
    <t>http://www.kep.gov.gr/portal/page/portal/kep/</t>
  </si>
  <si>
    <t>http://www.kep.gov.gr/forums</t>
  </si>
  <si>
    <t>Ministry of Digital Governance</t>
  </si>
  <si>
    <t>https://mindigital.gr/</t>
  </si>
  <si>
    <t>https://mindigital.gr/nomothesia/nomothetiko-ergo</t>
  </si>
  <si>
    <t>http://minadmin.ypes.gr/?page_id=12126</t>
  </si>
  <si>
    <t>http://minadmin.ypes.gr/?page_id=12126-</t>
  </si>
  <si>
    <t>https://www.rti-rating.org/wp-content/uploads/Greece.pdf</t>
  </si>
  <si>
    <t>Law on the Protection of individuals with regard to the processing of personal data</t>
  </si>
  <si>
    <t xml:space="preserve">http://www.dpa.gr/pls/portal/docs/PAGE/APDPX/ENGLISH_INDEX/LEGAL%20FRAMEWORK/LAW%202472-97-APRIL010-EN%20_2_.PDF </t>
  </si>
  <si>
    <t>http://www.dpa.gr/</t>
  </si>
  <si>
    <t>http://www.eett.gr/opencms/opencms/EETT_EN/Electronic_Communications/DigitalSignatures/</t>
  </si>
  <si>
    <t>Enhancing Digital Jobs and Skills in Greece - National Action Plan 2017-2020</t>
  </si>
  <si>
    <t>http://elke.eap.gr/wp-content/uploads/2018/07/dsgr_action_plan_eng_subm4_no-memo.pdf</t>
  </si>
  <si>
    <t>National Centre for Public Administration and local government</t>
  </si>
  <si>
    <t>https://www.ekdd.gr/en/</t>
  </si>
  <si>
    <t>Innovation Labs - National Centre for Public Administration and Local Government</t>
  </si>
  <si>
    <t>https://www.ekdd.gr/en/ekdda/events/innovation-labs/</t>
  </si>
  <si>
    <t xml:space="preserve">  GRC  </t>
  </si>
  <si>
    <t>Ministry of Digital Governance - General Secretariat of Information Systems for Public Administration (GSISPA)</t>
  </si>
  <si>
    <t>https://gsis.gr/dimosia-dioikisi/G-Cloud</t>
  </si>
  <si>
    <t>Report through internal GSIS network</t>
  </si>
  <si>
    <t>eGovernment Interoperability Framework + Digital Transformation Strategy</t>
  </si>
  <si>
    <t>https://digitalstrategy.gov.gr/</t>
  </si>
  <si>
    <t>https://digitalstrategy.gov.gr/sector/horizontal_projects</t>
  </si>
  <si>
    <t>National Interoperability framework  - Under revision</t>
  </si>
  <si>
    <t>http://www.e-gif.gov.gr</t>
  </si>
  <si>
    <t>https://joinup.ec.europa.eu/sites/default/files/inline-files/DPA_Factsheets_2021_Greece_vFinal.pdf</t>
  </si>
  <si>
    <t>KED Interoperability center</t>
  </si>
  <si>
    <t>https://www.gsis.gr/dimosia-dioikisi/ked</t>
  </si>
  <si>
    <t>https://www.gsis.gr/dimosia-dedomena/statistika-kentroy-dialeitoyrgikotitas-ked</t>
  </si>
  <si>
    <t>Ministry of Finance - Ministry of Digital Digital Governance</t>
  </si>
  <si>
    <t>https://www.minfin.gr/</t>
  </si>
  <si>
    <t>IFMIS - Integrated Financial Management Information System (ΟΠΣΔΠ)</t>
  </si>
  <si>
    <t>https://digitalstrategy.gov.gr/project/Government_ERP</t>
  </si>
  <si>
    <t>Circular to the resposible agencies</t>
  </si>
  <si>
    <t>https://www.aade.gr/</t>
  </si>
  <si>
    <t>myAADE</t>
  </si>
  <si>
    <t>https://myaade.gov.gr</t>
  </si>
  <si>
    <t>Circulars to the responsible agencies</t>
  </si>
  <si>
    <t>https://www.aade.gr/customs</t>
  </si>
  <si>
    <t>Integrated Customs Information System (ICIS)</t>
  </si>
  <si>
    <t>https://www.aade.gr/epiheiriseis/teloneiakes-ypiresies/teloneia/ilektronikes-synallages-e-customs-0</t>
  </si>
  <si>
    <t xml:space="preserve">Public Sector Human Capital Registry (Μητρώο Ανθρώπινου Δυναμικού Ελληνικού Δημοσίου) </t>
  </si>
  <si>
    <t>https://www.apografi.gov.gr/</t>
  </si>
  <si>
    <t>Single Payment Authority (Ενιαία Αρχή Πληρωμής)</t>
  </si>
  <si>
    <t>https://www.gsis.gr/dimosia-dioikisi/pliromes-eispraxeis/eap</t>
  </si>
  <si>
    <t>eEFKA</t>
  </si>
  <si>
    <t>https://www.efka.gov.gr/</t>
  </si>
  <si>
    <t>https://www.efka.gov.gr/el</t>
  </si>
  <si>
    <t>Promitheus.gov.gr (ΕΣΗΔΗΣ)</t>
  </si>
  <si>
    <t>https://digitalstrategy.gov.gr</t>
  </si>
  <si>
    <t>Different systems use OSS</t>
  </si>
  <si>
    <t>https://mindigital.gr/archives/1198</t>
  </si>
  <si>
    <t>http://www.gov.gr</t>
  </si>
  <si>
    <t>https://www.secdigital.gov.gr/stats/</t>
  </si>
  <si>
    <t>https://www1.aade.gr/gsisapps5/myaade/#!/myappshome</t>
  </si>
  <si>
    <t>https://www1.gsis.gr/sgsisapps/eparavolo/public/welcome.htm?langId=2</t>
  </si>
  <si>
    <t>https://eservices.yeka.gr/</t>
  </si>
  <si>
    <t xml:space="preserve">http://www.opengov.gr/home/ </t>
  </si>
  <si>
    <t>https://mitos.gov.gr/</t>
  </si>
  <si>
    <t>https://www.hellenicparliament.gr/Nomothetiko-Ergo/</t>
  </si>
  <si>
    <t>https://www.gov.gr/contact</t>
  </si>
  <si>
    <t>https://digigov.grnet.gr/</t>
  </si>
  <si>
    <t>https://www.secdigital.gov.gr/wp-content/uploads/2020/09/secdigital-nomos-4727-2020.pdf</t>
  </si>
  <si>
    <t>https://www.dpa.gr/en/enimerwtiko/legal_framework/personal_data</t>
  </si>
  <si>
    <t>https://www.dpa.gr/enimerwtiko/etisies-ektheseis</t>
  </si>
  <si>
    <t>Hellenic Data Protection Authority (HDPA)</t>
  </si>
  <si>
    <t>https://aped.gov.gr/</t>
  </si>
  <si>
    <t>https://aped.gov.gr/announcements/</t>
  </si>
  <si>
    <t>Digital Transformation Bible 2020-2025</t>
  </si>
  <si>
    <t>https://www.nationalcoalition.gov.gr/</t>
  </si>
  <si>
    <t>https://innovation.ekt.gr/</t>
  </si>
  <si>
    <t>https://metrics.ekt.gr/</t>
  </si>
  <si>
    <t>National Network of European Digital Innovation Hubs (EDIHs)</t>
  </si>
  <si>
    <t>To be published</t>
  </si>
  <si>
    <t>National Strategy for Research, Technological Development and Innovation</t>
  </si>
  <si>
    <t>https://elevategreece.gov.gr/</t>
  </si>
  <si>
    <t>https://www.eaadhsy.gr/index.php/category-articles-ethsies-ektheseis/619-yiothetisi-tou-schediou-drasis-gia-tin-ethniki-stratigiki-gia-tis-dimosies-symvaseis-periodou-2021-2025</t>
  </si>
  <si>
    <t>https://www.ekt.gr/el/magazine</t>
  </si>
  <si>
    <t>Leonidas Christopoulos</t>
  </si>
  <si>
    <t xml:space="preserve">Ministry of Digital Governance / General Secretariat Digital Governance and Simplification of Procedures. </t>
  </si>
  <si>
    <t>Secretary  General</t>
  </si>
  <si>
    <t>GRC</t>
  </si>
  <si>
    <t>Single Government Cloud (G-Cloud Services)</t>
  </si>
  <si>
    <t>https://www.gsis.gr/en/public-administration/G-Cloud</t>
  </si>
  <si>
    <t>General Secretariat for Information Systems and Digital Governance of the Ministry of Digital Governance</t>
  </si>
  <si>
    <t>https://search.et.gr/el/fek/?fekId=585998</t>
  </si>
  <si>
    <t xml:space="preserve">https://www.gsis.gr/sites/default/files/2024-02/Meletiou-GSIS.pdf </t>
  </si>
  <si>
    <t>National Interoperability framework</t>
  </si>
  <si>
    <t xml:space="preserve">https://www.gsis.gr/dimosia-dedomena/statistika-kentroy-dialeitoyrgikotitas-ked </t>
  </si>
  <si>
    <t>Web Services Management and Support Platform (web services) Enterprise Service Bus (ESB) - (Interoperability Centre-KED)</t>
  </si>
  <si>
    <t xml:space="preserve">https://www.gsis.gr/en/public-administration/ked/ESB </t>
  </si>
  <si>
    <t xml:space="preserve">https://www.gsis.gr/en/public-data/statistics-interoperability-center-ked </t>
  </si>
  <si>
    <t>Ministry of Finance/ General Secretariat for Information Systems and Digital Governance  - Ministry of Digital Governance (Gov-eRP)</t>
  </si>
  <si>
    <t>https://minfin.gov.gr/e-ypiresies/</t>
  </si>
  <si>
    <t>https://www.bankofgreece.gr/kiries-leitourgies/foreis-genikhs-kyvernhshs/eniaios-logariasmos-kai-systhma-logariasmwn-thhsayrofylakioy-dhmosia-esoda-kai-dapanes</t>
  </si>
  <si>
    <t xml:space="preserve">https://search.et.gr/el/fek/?fekId=505364   </t>
  </si>
  <si>
    <t>https://www.aade.gr/en/perfomance-reports-accountability/statistics</t>
  </si>
  <si>
    <t xml:space="preserve">https://www.aade.gr/customs </t>
  </si>
  <si>
    <t>Customs Information System MyICISnet</t>
  </si>
  <si>
    <t xml:space="preserve">https://www.aade.gr/en/efarmogi/teloneiakes-ypiresies  </t>
  </si>
  <si>
    <t>https://www.aade.gr/en/final-reports/final-report-independent-authority-public-revenue-2024</t>
  </si>
  <si>
    <t>Register of Human Resources of the Greek Public</t>
  </si>
  <si>
    <t xml:space="preserve">https://hr.apografi.gov.gr/login  </t>
  </si>
  <si>
    <t xml:space="preserve">https://www.gsis.gr/en/dimosia-dioikisi/pliromes-eispraxeis/eap </t>
  </si>
  <si>
    <t xml:space="preserve">Electronic National Social Security Institution eEFKA </t>
  </si>
  <si>
    <t xml:space="preserve">https://www.efka.gov.gr/el </t>
  </si>
  <si>
    <t xml:space="preserve">Electronic National Social Security Institution </t>
  </si>
  <si>
    <t>https://www.efka.gov.gr/el/elektronikes-yperesies/elektronikes-yperesies-gia-syntaxioychoys</t>
  </si>
  <si>
    <t>Promitheus (National System for Electronic Public Procurement-(ΕΣΗΔΗΣ))</t>
  </si>
  <si>
    <t>https://portal.eprocurement.gov.gr/webcenter/portal/TestPortal#</t>
  </si>
  <si>
    <t>Innovations &gt; https://gge.mindev.gov.gr/tomeas-dimosion-simvaseon/ethniko-sxedio-drasis-prasines-dimosies-simvaseis/</t>
  </si>
  <si>
    <t>https://portal.eprocurement.gov.gr/webcenter/portal/TestPortal/pages_statistics1</t>
  </si>
  <si>
    <t>https://www.pdma.gr/en/</t>
  </si>
  <si>
    <t xml:space="preserve">e-ΠΔΕ Integrated Public Investment Management Information System </t>
  </si>
  <si>
    <t>https://epde.gr/portal/</t>
  </si>
  <si>
    <t>https://epde.gr/portal/opspde/</t>
  </si>
  <si>
    <t>https://interoperable-europe.ec.europa.eu/sites/default/files/inline-files/OSS%20Country%20Intelligence%20Factsheet_GR.pdf</t>
  </si>
  <si>
    <t>https://interoperable-europe.ec.europa.eu/sites/default/files/inline-files/OSS%20Country%20Intelligence%20Report%20Greece%202025.pdf</t>
  </si>
  <si>
    <t>A Blueprint for Greece’s AI Transformation</t>
  </si>
  <si>
    <t>https://foresight.gov.gr/wp-content/uploads/2024/11/Blueprint_GREECES_AI_TRANSFORMATION.pdf</t>
  </si>
  <si>
    <t>https://www.gov.gr/en/ipiresies/polites-kai-kathemerinoteta/ellenes-tou-exoterikou/maigreece</t>
  </si>
  <si>
    <t>https://lookerstudio.google.com/reporting/6937cfe3-c087-4244-a561-ef482886e4f0/page/tWDGB</t>
  </si>
  <si>
    <t>https://www1.aade.gr/aadeapps3/myaade/#!/</t>
  </si>
  <si>
    <t>https://www.aade.gr/en/personal-income-tax-return-e1-e2-e3</t>
  </si>
  <si>
    <t>https://www.aade.gr/en/e-payments</t>
  </si>
  <si>
    <t xml:space="preserve">https://iobe.gr/docs/research/RES_05_F_03042023_PRE_GR.pdf </t>
  </si>
  <si>
    <t>https://aade.gr/en/e-transactions</t>
  </si>
  <si>
    <t xml:space="preserve">https://www.efka.gov.gr/el/elektronikes-yperesies/syntaxioychoi/aitisi </t>
  </si>
  <si>
    <t>https://www.efka.gov.gr/el/menoy/statistika-stoicheia</t>
  </si>
  <si>
    <t>https://www.dypa.gov.gr/psakhno-ghiathesi-erghasias</t>
  </si>
  <si>
    <t>https://www.dypa.gov.gr/en/statistika-stoikhia</t>
  </si>
  <si>
    <t xml:space="preserve">https://www.gsis.gr/dimosia-dedomena/statistika-kentroy-dialeitoyrgikotitas-ked  </t>
  </si>
  <si>
    <t xml:space="preserve">https://www.opengov.gr/home/ </t>
  </si>
  <si>
    <t>https://data.gov.gr/</t>
  </si>
  <si>
    <t>https://www.synigoros.gr/en</t>
  </si>
  <si>
    <t>https://www.opengov.gr/home/%ce%bfpengov-statistics</t>
  </si>
  <si>
    <t xml:space="preserve">https://www.gov.gr/en/updates/statistics </t>
  </si>
  <si>
    <t>https://www.gov.gr/en/ipiresies/polites-kai-kathemerinoteta/polites-kai-demosio/axiologese-demosias-dioikeses</t>
  </si>
  <si>
    <t xml:space="preserve">https://www.gov.gr/updates/statistics </t>
  </si>
  <si>
    <t>GR digiGOV-innoHUB -The European European Digital Innovation Hub  for Digital Governance</t>
  </si>
  <si>
    <t xml:space="preserve">https://digigov.innohub.gr/en/ </t>
  </si>
  <si>
    <t>2, 3, 4, 5, 6, 7, 8</t>
  </si>
  <si>
    <t>https://grnet.gr/</t>
  </si>
  <si>
    <t>https://minfin.gov.gr/</t>
  </si>
  <si>
    <t>https://interoperable-europe.ec.europa.eu/collection/gr-digigov-innohub</t>
  </si>
  <si>
    <t>https://digi.gov.gr/</t>
  </si>
  <si>
    <t>https://search.et.gr/el/fek/?fekId=605579</t>
  </si>
  <si>
    <t>https://diavgeia.gov.gr/</t>
  </si>
  <si>
    <t>Personal Data Protection Authority, implementing measures of Regulation (EU) 2016/679 of the Council and of the Council of 27 April 2016 on the protection of natural persons with regard to the processing of personal data and incorporation into national legislation of Directive (EU) 2016/680 and of 2016 and 680 of April 2016 and of 2016.</t>
  </si>
  <si>
    <t>http://84.205.192.191/idocs-nph/search/pdfViewerForm.html?args=5C7QrtC22wFqnM3eAbJzrXdtvSoClrL8WkQtR1OJjJd5MXD0LzQTLWPU9yLzB8V68knBzLCmTXKaO6fpVZ6Lx3UnKl3nP8NxdnJ5r9cmWyJWelDvWS_18kAEhATUkJb0x1LIdQ163nV9K--td6SIuYy4kEHGmkxu249n-Zw2yYl0mZ9eBCztpQxx39TqtEEk</t>
  </si>
  <si>
    <t>Hellenic Data Protection Authority</t>
  </si>
  <si>
    <t>https://www.dpa.gr/en</t>
  </si>
  <si>
    <t>https://www.dpa.gr/el/enimerwtiko/prakseisArxis</t>
  </si>
  <si>
    <t>https://www.oecd.org/en/publications/transitioning-to-a-green-economy-in-greece_77cd54d8-en.html</t>
  </si>
  <si>
    <t>https://foresight.gov.gr/en/studies/A-Blueprint-for-Greece-s-AI-Transformation/</t>
  </si>
  <si>
    <t xml:space="preserve">https://digitalstrategy.gov.gr/axe/digital_skills  </t>
  </si>
  <si>
    <t xml:space="preserve">https://www.ekdd.gr/wp-content/uploads/2019/01/%CE%99%CE%9D%CE%95%CE%A0-%CE%A4%CE%9F%CE%9C%CE%95%CE%91%CE%A3-%CE%A0%CE%9B%CE%97%CE%A1%CE%9F%CE%A6%CE%9F%CE%A1%CE%99%CE%9A%CE%97%CE%A3-%CE%A8%CE%97%CE%A6%CE%99%CE%91%CE%9A%CE%A9%CE%9D-%CE%A5%CE%A0%CE%97%CE%A1%CE%95%CE%A3%CE%99%CE%A9%CE%9D.pdf </t>
  </si>
  <si>
    <t>https://innovation.gov.gr/wp-content/uploads/2025/01/O.1-Public-sector-innovation-state-of-play_2022-10-18_vf.pdf</t>
  </si>
  <si>
    <t>Ministry of Interior   Innovation Practices Repository</t>
  </si>
  <si>
    <t xml:space="preserve">https://op.europa.eu/en/publication-detail/-/publication/32fa9035-167d-11f0-b1a3-01aa75ed71a1/language-en </t>
  </si>
  <si>
    <t>https://eadhsy.gr/yiothetisi-tou-schediou-drasis-gia-tin-ethniki-stratigiki-gia-tis-dimosies-symvaseis-periodou-2021-2025/</t>
  </si>
  <si>
    <t>https://elevategreece.gov.gr/wp-content/uploads/2023/05/2-%CE%A0%CE%B1%CF%81%CE%BF%CF%85%CF%83%CE%AF%CE%B1%CF%83%CE%B7_%CE%91%CF%80%CE%BF%CE%BB%CE%BF%CE%B3%CE%B9%CF%83%CE%BC%CF%8C%CF%82-ELEVATE-GREECE-2022_%CE%9C%CE%B9%CF%87%CE%AC%CE%BB%CE%B7%CF%82-%CE%94%CF%81%CE%AF%CF%84%CF%83%CE%B1%CF%82.pdf</t>
  </si>
  <si>
    <t>Konstantina Konstantakopoulou</t>
  </si>
  <si>
    <t>Head of E-Governance and Interoperability Department</t>
  </si>
  <si>
    <t xml:space="preserve"> GRD </t>
  </si>
  <si>
    <t>Grenada</t>
  </si>
  <si>
    <t>Ministry of Finance, Planning, Economy, Energy &amp; Cooperatives</t>
  </si>
  <si>
    <t>http://www.gov.gd/ministries/finance.html</t>
  </si>
  <si>
    <t>SIGFIS - Standard Integrated Government Financial Information System</t>
  </si>
  <si>
    <t>https://pefa.org/sites/default/files/assements/comments/GD-Mar10-PFMPR-Public.pdf</t>
  </si>
  <si>
    <t>http://laws.gov.gd</t>
  </si>
  <si>
    <t>http://www.ird.gov.gd</t>
  </si>
  <si>
    <t>http://www.ird.gov.gd/index.php?option=com_content&amp;view=category&amp;layout=blog&amp;id=56&amp;Itemid=142</t>
  </si>
  <si>
    <t>http://www.customs.gov.gd</t>
  </si>
  <si>
    <t>http://asycuda.customs.gov.gd/awclient/index.php</t>
  </si>
  <si>
    <t>https://www.pefa.org/node/2861</t>
  </si>
  <si>
    <t>https://www.mgovernance.net/services-page</t>
  </si>
  <si>
    <t>https://eservices.gov.gd/taxefs/auth/Public/LogOn.aspx?ReturnUrl=%2ftaxefs%2fonline%2fdefault.aspx</t>
  </si>
  <si>
    <t>https://www.gov.gd/sites/default/files/docs/Documents/ict/ICT_strategy_grenada.pdf</t>
  </si>
  <si>
    <t>http://www.gov.gd/egov/docs/other/eTransactionsAct.pdf</t>
  </si>
  <si>
    <t xml:space="preserve">  GRD  </t>
  </si>
  <si>
    <t>GOG Data Center</t>
  </si>
  <si>
    <t>No URL yet</t>
  </si>
  <si>
    <t>https://www.finance.gd/</t>
  </si>
  <si>
    <t>SIGFIS/SMARTSTREAM</t>
  </si>
  <si>
    <t>https://laws.gov.gd/</t>
  </si>
  <si>
    <t>https://ird.gd/</t>
  </si>
  <si>
    <t>https://taxservices.gov.gd/taxefs/auth/Public/LogOn.aspx?ReturnUrl=%2ftaxefs%2fonline%2fdefault.aspx</t>
  </si>
  <si>
    <t>INFOR HRMIS</t>
  </si>
  <si>
    <t>SMARTSTREAM-Payroll</t>
  </si>
  <si>
    <t>Ministry of Health and Social Security</t>
  </si>
  <si>
    <t>https://www.gov.gd/index.php/government/government-ministries</t>
  </si>
  <si>
    <t>https://my.gov.gd/</t>
  </si>
  <si>
    <t>https://taxservices.gov.gd/</t>
  </si>
  <si>
    <t>https://pay.gov.gd/</t>
  </si>
  <si>
    <t>Ministry of ICT - Digital Transformation Office</t>
  </si>
  <si>
    <t>2, 3, 4, 9</t>
  </si>
  <si>
    <t>https://www.finance.gd/docs/Budgetstatement2019.pdf</t>
  </si>
  <si>
    <t>Digital Literacy Programme</t>
  </si>
  <si>
    <t>https://www.finance.gd/docs/2022/FinalMTAP2022-2024upd.pdf</t>
  </si>
  <si>
    <t>https://gov.gd/</t>
  </si>
  <si>
    <t>http://www.grenadacustoms.com/</t>
  </si>
  <si>
    <t>https://procurement.gd/</t>
  </si>
  <si>
    <t>Imi Chitterman</t>
  </si>
  <si>
    <t>Goverment</t>
  </si>
  <si>
    <t>GRD</t>
  </si>
  <si>
    <t>https://documents1.worldbank.org/curated/en/370621567389621226/pdf/Grenada-Digital-Government-for-Resilience-Project.pdf</t>
  </si>
  <si>
    <t>https://finance.gd/docs/TreasuryManual2016.pdf</t>
  </si>
  <si>
    <t>https://ird.gd/gtax/#gTax</t>
  </si>
  <si>
    <t>http://asycuda.customs.gov.gd/</t>
  </si>
  <si>
    <t>Smart Stream - Payroll</t>
  </si>
  <si>
    <t>National Insurance Scheme - NIS</t>
  </si>
  <si>
    <t>https://nisgrenada.org/</t>
  </si>
  <si>
    <t>NIS Online</t>
  </si>
  <si>
    <t>https://my.nisgrenada.org/Account/LoginCreateAccount?correlationid=4872b86e6de54bc999228e7b131a7135&amp;ReturnUrl=/</t>
  </si>
  <si>
    <t>https://www.gov.gd/ict</t>
  </si>
  <si>
    <t>https://cardtp.gov.gd/index.php</t>
  </si>
  <si>
    <t>https://www.gov.gd/</t>
  </si>
  <si>
    <t xml:space="preserve">Data Protection Bill, 2023 </t>
  </si>
  <si>
    <t>https://grenadaparliament.gd/ova_doc/data-protection-bill-08032023-with-final-hor-amendments/</t>
  </si>
  <si>
    <t>https://climateresilience.gov.gd/energy/#:~:text=Grenada's%20government%20has%20made%20commitments,clean%20energy%20investment%20and%20innovation.</t>
  </si>
  <si>
    <t>https://ai4caribbean.com/wp-content/uploads/2021/07/Caribbean-Artificial-Intelligence-Policy-Roadmap.pdf</t>
  </si>
  <si>
    <t>https://www.yumpu.com/en/document/view/26268942/electronic-transactions-act-2008-government-of-grenada#google_vignette</t>
  </si>
  <si>
    <t>Digital Government for Resilience Project (DG4R)</t>
  </si>
  <si>
    <t>Division of ICT</t>
  </si>
  <si>
    <t>Edmund Percival Burke</t>
  </si>
  <si>
    <t>Ministry  ICT GOG</t>
  </si>
  <si>
    <t>Digital Director</t>
  </si>
  <si>
    <t xml:space="preserve"> GTM </t>
  </si>
  <si>
    <t>Guatemala</t>
  </si>
  <si>
    <t>Ministry of Public Finance</t>
  </si>
  <si>
    <t>http://www.minfin.gob.gt</t>
  </si>
  <si>
    <t>SIAF - Sistema Integrado de Administración Financiera</t>
  </si>
  <si>
    <t>http://www.minfin.gob.gt/frame.php?url=https://sicoin.minfin.gob.gt/sicoinweb/login/frmlogin.htm</t>
  </si>
  <si>
    <t>http://www.minfin.gob.gt/index.php/acerca-del-ministerio/estructura-organica</t>
  </si>
  <si>
    <t>http://www.minfin.gob.gt/downloads/leyes_acuerdos/acuerdogub540_030114.pdf</t>
  </si>
  <si>
    <t>http://portal.sat.gob.gt/sitio</t>
  </si>
  <si>
    <t>SAT Online - e-Tax and other portals</t>
  </si>
  <si>
    <t>http://portal.sat.gob.gt/sitio/index.php/esat/servicios-electronicos/sat-en-linea-ingreso.html</t>
  </si>
  <si>
    <t>http://www.sat.gob.gt</t>
  </si>
  <si>
    <t>Paperless Customs - Customs Portal</t>
  </si>
  <si>
    <t>http://portal.sat.gob.gt/sitio/index.php/tramites-o-gestiones/aduanas/28-documentaci-asistencia-aduanera/8451-aduanas-sin-papeles.html</t>
  </si>
  <si>
    <t>GUATENOMINA - Sistema de Nómina y Registro de Personal</t>
  </si>
  <si>
    <t>https://nomina.minfin.gob.gt/RHWeb/login/frmlogin.aspx</t>
  </si>
  <si>
    <t>GUATECOMPRAS</t>
  </si>
  <si>
    <t>http://www.guatecompras.gt</t>
  </si>
  <si>
    <t>http://www.minfin.gob.gt/</t>
  </si>
  <si>
    <t>Map + SNIP + Sinit - Sistema Nacional de Inversión Pública (SNIP) + Sistema Nacional de Información Territorial (Sinit)</t>
  </si>
  <si>
    <t>http://www.segeplan.gob.gt/nportal/index.php/servicios/sistemas-en-linea/sinit</t>
  </si>
  <si>
    <t>https://www.minfin.gob.gt/servicios-en-linea</t>
  </si>
  <si>
    <t>http://portal.sat.gob.gt/sitio/</t>
  </si>
  <si>
    <t>https://www.opengovpartnership.org/members/guatemala/</t>
  </si>
  <si>
    <t>http://datos.gob.gt/</t>
  </si>
  <si>
    <t>https://transparencia.gob.gt/ejes-de-accion/gobierno-electronico/</t>
  </si>
  <si>
    <t>https://www.rti-rating.org/wp-content/uploads/Guatemala.pdf</t>
  </si>
  <si>
    <t>http://www.firma-e.com.gt/</t>
  </si>
  <si>
    <t>National e-Government Strategy</t>
  </si>
  <si>
    <t>INAP</t>
  </si>
  <si>
    <t>https://www.inap.gob.gt/</t>
  </si>
  <si>
    <t>Public Administration Innovation Program</t>
  </si>
  <si>
    <t>https://www.onsec.gob.gt/w1/index.php/2019/06/27/programa-de-innovacion-de-la-administracion-publica/</t>
  </si>
  <si>
    <t xml:space="preserve">  GTM  </t>
  </si>
  <si>
    <t>Ministerio de Finanzas Públicas</t>
  </si>
  <si>
    <t>https://www.minfin.gob.gt</t>
  </si>
  <si>
    <t>https://sicoin.minfin.gob.gt/sicoinweb/login/frmlogin.htm</t>
  </si>
  <si>
    <t>https://www.minfin.gob.gt/estadisticas/cuenta-economica-consolidada-del-sector-publico-no-financiero</t>
  </si>
  <si>
    <t>https://www.contraloria.gob.gt/index.php/resultados-de-auditoria/</t>
  </si>
  <si>
    <t>https://portal.sat.gob.gt/portal/</t>
  </si>
  <si>
    <t>https://sat.gob.gt</t>
  </si>
  <si>
    <t>MIAD &gt; Superintendency of Tax Administration</t>
  </si>
  <si>
    <t>https://portal.sat.gob.gt/portal/#Institucional</t>
  </si>
  <si>
    <t>https://www.contraloria.gob.gt/index.php/informes-de-auditoria/</t>
  </si>
  <si>
    <t>https://nomina.minfin.gob.gt/login/frmlogin.aspx?ReturnUrl=%2f</t>
  </si>
  <si>
    <t>Guatenominas Gobierno Central</t>
  </si>
  <si>
    <t>https://nomina.minfin.gob.gt/menu/frmIndexSelInst.aspx</t>
  </si>
  <si>
    <t>Instituto Guatemalteco de Seguridad Social</t>
  </si>
  <si>
    <t>https://www.igssgt.org/noticias/2021/12/14/el-igss-paga-q306-millones-en-aguinaldo-y-bono-para-pensionados-del-ivs/</t>
  </si>
  <si>
    <t>https://www.igssgt.org/contraloria-general/contraloria/</t>
  </si>
  <si>
    <t>Guate Comprass</t>
  </si>
  <si>
    <t>https://www.guatecompras.gt/proveedores/busquedaProvee.aspx</t>
  </si>
  <si>
    <t>https://www.contraloria.gob.gt/wp-content/uploads/2018/02/2-LEY-ORGANICA-DE-LA-CONTRALORIA-GENERAL-DE-CUENTAS-Reformado-31-2002.pdf</t>
  </si>
  <si>
    <t>Dirección de Crédito Público del Ministerio de Finanzas Públicas</t>
  </si>
  <si>
    <t>https://www.minfin.gob.gt/images/laip_mfp/docs/item1_dcp.pdf</t>
  </si>
  <si>
    <t>SIAF-SAG</t>
  </si>
  <si>
    <t>Sistema Nacional de Inversión Pública</t>
  </si>
  <si>
    <t>https://www.segeplan.gob.gt/nportal/</t>
  </si>
  <si>
    <t>https://transparencia.gob.gt/transparencia-activa/</t>
  </si>
  <si>
    <t>Cloud Use Manual for the Executive Body</t>
  </si>
  <si>
    <t>https://transparencia.gob.gt/wp-content/uploads/Manual-La-Nube-versio%CC%81n-B.pdf</t>
  </si>
  <si>
    <t>https://transparencia.gob.gt/</t>
  </si>
  <si>
    <t>https://www.minfin.gob.gt/</t>
  </si>
  <si>
    <t>https://asisehace.gt/</t>
  </si>
  <si>
    <t>https://declaraguate.sat.gob.gt/declaraguate-web/</t>
  </si>
  <si>
    <t>https://portal.sat.gob.gt/portal/forma-de-pago/</t>
  </si>
  <si>
    <t>https://vupe.gt/</t>
  </si>
  <si>
    <t>https://www.igssgt.org/</t>
  </si>
  <si>
    <t>http://www.onsec.gob.gt/w1/</t>
  </si>
  <si>
    <t>https://gobiernoabierto.transparencia.gob.gt/</t>
  </si>
  <si>
    <t>http://datos.gob.gt/about/portal</t>
  </si>
  <si>
    <t>https://participacion.congreso.gob.gt/</t>
  </si>
  <si>
    <t>Comisión Presidencial de Gobierno Abierto y Electrónico</t>
  </si>
  <si>
    <t>https://www.senacyt.gob.gt/portal/index.php</t>
  </si>
  <si>
    <t>https://www.minfin.gob.gt/presupuestos-aprobados</t>
  </si>
  <si>
    <t>https://www.minfin.gob.gt/images/archivos/presua2022/Inicio%201.htm</t>
  </si>
  <si>
    <t>https://datos.gob.gt/</t>
  </si>
  <si>
    <t>https://transparencia.gob.gt/wp-content/uploads/Plan-de-Gobierno-Digital_M-1.pdf</t>
  </si>
  <si>
    <t>https://www.pdh.org.gt/secai-pdh/secretaria-de-acceso-a-la-informacion-publica.html</t>
  </si>
  <si>
    <t>Decreto 47-2008 Ley de acceso a la información pública</t>
  </si>
  <si>
    <t>https://www.congreso.gob.gt/transparencia#gsc.tab=0</t>
  </si>
  <si>
    <t>Procuraduría de los Derechos Humanos, Secretaria de Acceso a la Información Pública</t>
  </si>
  <si>
    <t>https://www.pdh.org.gt/secai-pdh/secretaria-de-acceso-a-la-informacion-publica.html#top</t>
  </si>
  <si>
    <t>https://web2.pdh.org.gt/secai/app_secai_Login/</t>
  </si>
  <si>
    <t>https://www.minfin.gob.gt/images/archivos/leyes/tesoreria/Decretos/DECRETO%2047-2008.pdf</t>
  </si>
  <si>
    <t xml:space="preserve">Publishing of the Digital Signature issuance/utilization </t>
  </si>
  <si>
    <t>Oficina Nacional del Servicio Civil</t>
  </si>
  <si>
    <t>https://www.onsec.gob.gt/w1/index.php/siarh/</t>
  </si>
  <si>
    <t>Instituto Nacional de Administración Pública</t>
  </si>
  <si>
    <t>https://inap.gob.gt/web/</t>
  </si>
  <si>
    <t>https://inap.gob.gt</t>
  </si>
  <si>
    <t>https://www.mineco.gob.gt/</t>
  </si>
  <si>
    <t>Gerardo Alejandro Santéliz García</t>
  </si>
  <si>
    <t>Asesor de Gobierno Electrónico</t>
  </si>
  <si>
    <t>GTM</t>
  </si>
  <si>
    <t>Digital Government Guide for Guatemala II: Pilot Strategy for Interoperability Services in Guatemala</t>
  </si>
  <si>
    <t>https://gae.gob.gt/wp-content/uploads/2023/09/8-GAE-Guia-de-Gobierno-Digital-Guatemala-II-estrategia-piloto-servicios-interoperabilidad.pdf</t>
  </si>
  <si>
    <t>SIAF - Integrated Financial Management System</t>
  </si>
  <si>
    <t>https://www.minfin.gob.gt/images/fcd/docs/item1_tn.pdf</t>
  </si>
  <si>
    <t>Portal SAT</t>
  </si>
  <si>
    <t>https://portal.sat.gob.gt/portal/#servicios</t>
  </si>
  <si>
    <t>https://portal.sat.gob.gt/portal/procedimientos-aduanas/#1689619907428-c4d47f1c-349a</t>
  </si>
  <si>
    <t>Guatemalan Integrated Customs System</t>
  </si>
  <si>
    <t>https://portal.sat.gob.gt/portal/#aduanas</t>
  </si>
  <si>
    <t>Human Resources Management Information System (SIARH)</t>
  </si>
  <si>
    <t>https://www.onsec.gob.gt/w1/index.php/siarh-2/</t>
  </si>
  <si>
    <t>Payroll System, Personal Services Registry, Individual Studies and/or Services and Others Related to Human Resources</t>
  </si>
  <si>
    <t>https://nomina.minfin.gob.gt/</t>
  </si>
  <si>
    <t>Guatemalan Social Security Institute (IGSS)</t>
  </si>
  <si>
    <t>National Civil Service Office Pension System</t>
  </si>
  <si>
    <t>https://www.onsec.gob.gt/w1/</t>
  </si>
  <si>
    <t xml:space="preserve">Guatecompras </t>
  </si>
  <si>
    <t>Video tutorials for everyone With these video tutorials, we help you learn about Guatecompras and its services.</t>
  </si>
  <si>
    <t>Public Credit Directorate of the Ministry of Public Finance</t>
  </si>
  <si>
    <t>https://www.minfin.gob.gt/index.php/estadisticas/situacion-de-la-deuda-publica-a-quien-le-debemos</t>
  </si>
  <si>
    <t>National Public Investment System - SNIPgt</t>
  </si>
  <si>
    <t>https://sistemas.segeplan.gob.gt/guest/SNPPKG$PL_MODULO.AREA_HTML?prmVG=1</t>
  </si>
  <si>
    <t>https://sistemas.segeplan.gob.gt/guest/SNPPKG$PL_MODULO.VIDEO_DISPOSICIONES</t>
  </si>
  <si>
    <t>Action plan for the progressive incorporation of AI</t>
  </si>
  <si>
    <t>https://participacionciudadana.gob.gt/processes/IA</t>
  </si>
  <si>
    <t>https://www.tramites.gob.gt/</t>
  </si>
  <si>
    <t>https://gae.gob.gt/gobierno-abierto/</t>
  </si>
  <si>
    <t>https://gae.gob.gt/wp-content/uploads/2025/10/Informe-de-resultados-de-la-Comision-Presidencial-de-Gobierno-Abierto-y-Electronico-2024-2025.pdf</t>
  </si>
  <si>
    <t>https://gobiernoabierto.transparencia.gob.gt/tablero6pan/</t>
  </si>
  <si>
    <t>https://participacionciudadana.gob.gt/</t>
  </si>
  <si>
    <t>https://en.portal.sat.gob.gt/portal/libre-acceso-la-informacion-publica/</t>
  </si>
  <si>
    <t>https://pia.gob.gt/portal/</t>
  </si>
  <si>
    <t>Comisión Presidencial de Gobierno Abierto y Electrónico (GAE)</t>
  </si>
  <si>
    <t>https://www.senacyt.gob.gt/</t>
  </si>
  <si>
    <t>https://gae.gob.gt/aceleracion-de-la-transformacion-digital-para-servicios-publicos-guatemala-10-de-marzo-de-2025/</t>
  </si>
  <si>
    <t>https://gae.gob.gt/</t>
  </si>
  <si>
    <t>https://gae.gob.gt/guatemala-concluye-con-exito-la-semana-digital-2025/</t>
  </si>
  <si>
    <t>https://gae.gob.gt/ley-de-acceso-a-la-informacion-en-idioma-espanol/</t>
  </si>
  <si>
    <t>Ley Integral de Protección de Datos Personales</t>
  </si>
  <si>
    <t>https://www.dataguidance.com/news/guatemala-bill-personal-data-protection-law-passes</t>
  </si>
  <si>
    <t>https://www.rpsc.gob.gt/</t>
  </si>
  <si>
    <t>National Secretariat of Science and Technology (SENACYT)</t>
  </si>
  <si>
    <t>https://www.senacyt.gob.gt/index.php/quienes-somos/sincyt</t>
  </si>
  <si>
    <t>https://senacyt.gob.gt/index.php/informacion-publica/transparencia-activa</t>
  </si>
  <si>
    <t>Policy for the Development of MSMEs in Guatemala 2024-2032</t>
  </si>
  <si>
    <t>https://www.mineco.gob.gt/images/politica_mipyme/Politica_Mipyme.pdf</t>
  </si>
  <si>
    <t xml:space="preserve">David Oswaldo Emmanuel Osorio Can </t>
  </si>
  <si>
    <t xml:space="preserve">Comisión Presidencial de Gobierno Abierto y Electrónico </t>
  </si>
  <si>
    <t xml:space="preserve">Director de Gobierno Electrónico </t>
  </si>
  <si>
    <t xml:space="preserve"> GIN </t>
  </si>
  <si>
    <t>Guinea</t>
  </si>
  <si>
    <t>http://www.finances.gov.gn</t>
  </si>
  <si>
    <t>CBMS - Computerized Budget Management System</t>
  </si>
  <si>
    <t>http://www.imf.org/external/np/otm/2009/110109a.pdf</t>
  </si>
  <si>
    <t>http://www.finances.gov.gn/index.php/ministeres/ministere-de-leconomie-et-des-finances/directions-technique/direction-nationale-du-tresor-et-de-la-comptabilite</t>
  </si>
  <si>
    <t>http://www.finances.gov.gn/index.php/lois-et-textes-reglementaires/les-textes-organiques/func-startdown/212/</t>
  </si>
  <si>
    <t>http://www.finances.gov.gn/index.php/direction-nationale-des-impots</t>
  </si>
  <si>
    <t>http://www.douanesguinee.gov.gn</t>
  </si>
  <si>
    <t>http://www.douanesguinee.gov.gn/sysinfo.htm</t>
  </si>
  <si>
    <t>HRMIS - Government Human Resource Management System</t>
  </si>
  <si>
    <t>http://documents.worldbank.org/curated/en/2012/02/15883613/guinea-economic-governance-technical-assistance-capacity-building-project</t>
  </si>
  <si>
    <t>MoEF Website</t>
  </si>
  <si>
    <t>http://www.finances.gov.gn/</t>
  </si>
  <si>
    <t>http://infocommunication.gov.gn/</t>
  </si>
  <si>
    <t>https://guinea.opendataforafrica.org/</t>
  </si>
  <si>
    <t>https://smartafrica.org/2019/IMG/pdf/srategie_tic_finale_v.6_28_juillet_2016.pdf</t>
  </si>
  <si>
    <t>https://www.right2info.org/resources/publications/laws-1/guinea-ati-law-2010</t>
  </si>
  <si>
    <t xml:space="preserve">  GIN  </t>
  </si>
  <si>
    <t>https://www.mef.gov.gn/</t>
  </si>
  <si>
    <t>https://www.mef.gov.gn/index.php/directions/dn/direction-nationale-du-tresor-et-de-la-comptabilite-publique</t>
  </si>
  <si>
    <t>https://mbudget.gov.gn/</t>
  </si>
  <si>
    <t>https://etax.gov.gn/login-etax</t>
  </si>
  <si>
    <t>https://dgd.gov.gn/</t>
  </si>
  <si>
    <t>https://asycuda.org/en/usercountries-guinea/</t>
  </si>
  <si>
    <t>Ministry of Technical Education, Vocational Training, Employment, and Labor</t>
  </si>
  <si>
    <t>https://www.ssa.gov/policy/docs/progdesc/ssptw/2018-2019/africa/guinea.html</t>
  </si>
  <si>
    <t>https://guceg.gov.gn/</t>
  </si>
  <si>
    <t>http://www.freedominfo.org/regions/africa/guinea/</t>
  </si>
  <si>
    <t>GIN</t>
  </si>
  <si>
    <t>https://www.ecofinagency.com/news-digital/0409-48427-guinea-opens-tier-3-national-data-center-to-strengthen-digital-transition#:~:text=The%20Guinean%20government%20has%20inaugurated,improvement%20from%200.2955%20in%202022.</t>
  </si>
  <si>
    <t>Agence Nationale de Digitalisation de l'Etat (ANDE)</t>
  </si>
  <si>
    <t>https://coursupreme.org.gn/wp-content/uploads/2024/06/LOI-L-2016-037-AN-Relative-a-la-Cybersecurite-et-la-Protection-des-donnees-a-caractere-personnel.pdf</t>
  </si>
  <si>
    <t>https://pleb.dgb.gov.gn/</t>
  </si>
  <si>
    <t>Oracle (Application de gestion des dépenses publiques), SAP S/4HANA (pour le SCIE-Système Comptable Intégré de l'Etat)</t>
  </si>
  <si>
    <t xml:space="preserve">https://www.mef.gov.gn/direction-generale-du-tresor-et-de-la-comptabilite-publique/ </t>
  </si>
  <si>
    <t>https://dgi.gov.gn/</t>
  </si>
  <si>
    <t>eTax Guinée</t>
  </si>
  <si>
    <t>https://etax.gov.gn/</t>
  </si>
  <si>
    <t>https://etax.gov.gn/_espaces/ETAX/domain/engine/application/guides/guide-utilisateur-adhesion-et-connexion.pdf</t>
  </si>
  <si>
    <t>https://dgd.gov.gn/media/#bulletins</t>
  </si>
  <si>
    <t>FUGAS (Fichier Unique de Gestion Administrative et de la  Solde)</t>
  </si>
  <si>
    <t>https://recensement.mtfpguinee.cloud/#/auth/login</t>
  </si>
  <si>
    <t>https://gouvernement.gov.gn/%f0%9d%90%85%f0%9d%90%94%f0%9d%90%86%f0%9d%90%80%f0%9d%90%92-objectif-%f0%9d%9f%8f-%f0%9d%90%9a%f0%9d%90%a0%f0%9d%90%9e%f0%9d%90%a7%f0%9d%90%ad-%f0%9d%9f%8f-%f0%9d%90%a6/</t>
  </si>
  <si>
    <t>CNPS (Caisse Nationale de Prévoyance Sociale)</t>
  </si>
  <si>
    <t>https://www.cnps.gov.gn</t>
  </si>
  <si>
    <t>Système d’Octroi Automatique des Droits en Pension (SOADP)</t>
  </si>
  <si>
    <t>https://www.cnps.gov.gn/</t>
  </si>
  <si>
    <t>https://www.cnps.gov.gn/guinee-la-cnps-lance-officiellement-linitiative-de-prise-en-charge-medicale-des-agents-de-letat-et-retraites/</t>
  </si>
  <si>
    <t>TELEMO</t>
  </si>
  <si>
    <t>https://telemo.gov.gn/</t>
  </si>
  <si>
    <t xml:space="preserve">1. Digital inclusion and rural access; 2. Réduction drastique des délais; 3. Traçabilité complète des processus; 4. Approche collaborative et panafricaine; 5. Interopérabilité avec d’autres systèmes. </t>
  </si>
  <si>
    <t>Direction Nationale de la Dette Publique et de l'Aide Publique au Développement</t>
  </si>
  <si>
    <t>https://dette.gov.gn/</t>
  </si>
  <si>
    <t>https://www.mef.gov.gn/wp-content/uploads/2022/08/SDMT-2022-2026-revue-2507221.pdf</t>
  </si>
  <si>
    <t>SIGPIP</t>
  </si>
  <si>
    <t>https://sigpipgn.net/</t>
  </si>
  <si>
    <t>https://service-public.gov.gn/</t>
  </si>
  <si>
    <t>https://guceg.gov.gn/fr/</t>
  </si>
  <si>
    <t>https://play.google.com/store/apps/details?id=gn.gov.tresorpay</t>
  </si>
  <si>
    <t>https://ecnss.gov.gn</t>
  </si>
  <si>
    <t>https://aguipe.gov.gn/</t>
  </si>
  <si>
    <t>https://www.uneca.org/sites/default/files/TCND/WURI_GUINEE_BANJUL.pdf</t>
  </si>
  <si>
    <t>https://gouvernement.gov.gn/</t>
  </si>
  <si>
    <t>Agence Nationale de Digitalisation de l’Etat (ANDE)</t>
  </si>
  <si>
    <t>https://ande.gov.gn/</t>
  </si>
  <si>
    <t>1, 2, 3, 4, 7</t>
  </si>
  <si>
    <t>https://anssi.gov.gn/</t>
  </si>
  <si>
    <t>https://mpten.gov.gn/</t>
  </si>
  <si>
    <t>AN-PDP</t>
  </si>
  <si>
    <t>https://universciences.com/dounia-2025-vers-une-strategie-nationale-des-donnees-numeriques-et-de-lintelligence-artificielle-en-guinee/</t>
  </si>
  <si>
    <t>https://ande.gov.gn/file/2025/01/Strategie-Numerique_Guinee-2027_v1.2.pdf</t>
  </si>
  <si>
    <t>https://www.sgg.gov.gn/</t>
  </si>
  <si>
    <t>https://hacgn.org/</t>
  </si>
  <si>
    <t xml:space="preserve">Loi L/2016/037/AN relative à la cybersécurité et à la protection des données à caractère personnel </t>
  </si>
  <si>
    <t>https://cnt.gov.gn/personnel-apdp/</t>
  </si>
  <si>
    <t>https://blog.flowmono.com/e-signature-legality-in-guinea/</t>
  </si>
  <si>
    <t>Renforcement des Cpmpétences et Capacités Numériques</t>
  </si>
  <si>
    <t>https://mosaiqueguinee.com/2025/04/enseignement-technique-latelier-delaboration-de-la-strategie-nationale-de-transformation-digitale-lance/</t>
  </si>
  <si>
    <t>Programme de Réforme de l'État et de Modernisation de l'Administration Publique (PREMAP)</t>
  </si>
  <si>
    <t>https://rtgguinee.info/simandou-2040-modernisation-de-ladministration-tous-les-departements-ministeriels-mobilises-pour-la-reforme/#:~:text=Simandou%202040%20%E2%80%93%20Modernisation%20de%20l,mobilis%C3%A9s%20pour%20la%20r%C3%A9forme%20%2D%20RTG</t>
  </si>
  <si>
    <t>https://gouvernement.gov.gn/le-gouvernement-lance-les-travaux-de-la-cite-des-sciences-et-de-linnovation-en-guinee/#:~:text=Le%20Gouvernement%20lance%20les%20travaux,l'Innovation%20en%20Guin%C3%A9e%20%E2%80%93%20GOUV</t>
  </si>
  <si>
    <t>Cite des Sciences et de l'Innovation de Guinée</t>
  </si>
  <si>
    <t>https://csiguinee.org/</t>
  </si>
  <si>
    <t>Loi portant sur les startups</t>
  </si>
  <si>
    <t>https://mcipme.gov.gn/atelier-dexamen-et-de-pre-validation-de-la-loi-portant-sur-les-start-up/</t>
  </si>
  <si>
    <t>Youssouf Mohamed Aribot</t>
  </si>
  <si>
    <t xml:space="preserve"> GNB </t>
  </si>
  <si>
    <t>Guinea-Bissau</t>
  </si>
  <si>
    <t>Ministério das Finanças Guiné-Bissau</t>
  </si>
  <si>
    <t>http://www.mef.gw/</t>
  </si>
  <si>
    <t>SIGFIP - Système Intégré de Gestion des Finances Publiques</t>
  </si>
  <si>
    <t>http://www.afdb.org/fileadmin/uploads/afdb/Documents/Project-and-Operations/Guinea%20Bissau_PAURB_EN.pdf</t>
  </si>
  <si>
    <t>SIGRHAP - Integrated System for Human Resource Management in Public Administration</t>
  </si>
  <si>
    <t>http://www.imf.org/external/pubs/ft/scr/2014/cr14318.pdf</t>
  </si>
  <si>
    <t>http://www.pefa.org/en/assessment/gw-may09-pfmpr-public-en</t>
  </si>
  <si>
    <t>https://guineebissau.eregulations.org/</t>
  </si>
  <si>
    <t>https://guinebissau.opendataforafrica.org/</t>
  </si>
  <si>
    <t>http://ressan-gb.gw/index.php/documentos/28-terra-ranka/file</t>
  </si>
  <si>
    <t>Strategic and Operational Plan 2015-2020 “Terra Ranka”</t>
  </si>
  <si>
    <t xml:space="preserve">  GNB  </t>
  </si>
  <si>
    <t>https://www.mef.gw/</t>
  </si>
  <si>
    <t>https://www.elibrary.imf.org/view/journals/002/2020/214/article-A001-en.xml</t>
  </si>
  <si>
    <t>Kontaktu System</t>
  </si>
  <si>
    <t>https://kontaktu.mef.gw/</t>
  </si>
  <si>
    <t>http://dga.gw/pt/</t>
  </si>
  <si>
    <t>http://dga.gw/pt/importacao-de-carga/sydonia-para-despachantes-aduaneiros</t>
  </si>
  <si>
    <t>Instituto Nacional De Previdência Social - INPS</t>
  </si>
  <si>
    <t>Segurança Social - eregulations</t>
  </si>
  <si>
    <t>https://guineebissau.eregulations.org/menu/10?l=pt</t>
  </si>
  <si>
    <t>https://www.oecd.org/officialdocuments/publicdisplaydocumentpdf/?cote=DCD/DAC/RD%282015%2915/RD2&amp;docLanguage=En</t>
  </si>
  <si>
    <t>GNB</t>
  </si>
  <si>
    <t xml:space="preserve">Ministério das Finanças / Direção Geral de Orçamento </t>
  </si>
  <si>
    <t>https://dgci.mef.gw/</t>
  </si>
  <si>
    <t>Kontaktu</t>
  </si>
  <si>
    <t>https://alfandegas.mef.gw/</t>
  </si>
  <si>
    <t>SYDONIA++</t>
  </si>
  <si>
    <t>https://alfandegas.mef.gw/sydonia/</t>
  </si>
  <si>
    <t>INSS ( Instituto Nacional da Previdência Social / National Institute of Social Security )</t>
  </si>
  <si>
    <t>https://www.inss.gw</t>
  </si>
  <si>
    <t>Seguros e Segurança Social</t>
  </si>
  <si>
    <t>ITMA - Technological Institute for the Modernization of the Administration / Instituto Tecnológico para a Modernização Administrativa</t>
  </si>
  <si>
    <t>https://thedocs.worldbank.org/en/doc/61714f214ed04bcd6e9623ad0e215897-0400012021/related/P177016084979202b08dd501a5690c82506.pdf</t>
  </si>
  <si>
    <t>1, 2, 4, 6, 7</t>
  </si>
  <si>
    <t>https://arn.gw/</t>
  </si>
  <si>
    <t>https://unu.edu/egov/news/digital-transformation-project-guinea-bissau-egov-undp</t>
  </si>
  <si>
    <t>National Digital Transformation Strategy for Guinea-Bissau (ENTD.GW)</t>
  </si>
  <si>
    <t>João Frederico Gomes de Barros</t>
  </si>
  <si>
    <t xml:space="preserve">ITMA </t>
  </si>
  <si>
    <t>Presidente do Conselho da Administração</t>
  </si>
  <si>
    <t xml:space="preserve"> GUY </t>
  </si>
  <si>
    <t>Guyana</t>
  </si>
  <si>
    <t>http://www.finance.gov.gy</t>
  </si>
  <si>
    <t>IFMAS - Integrated Financial Management and Accounting System</t>
  </si>
  <si>
    <t>http://www.finance.gov.gy/about-us/organisation/ag</t>
  </si>
  <si>
    <t>http://www.finance.gov.gy/images/Docs/Legislation/Fiscal%20Management%20and%20Accountability%20Act%202003.pdf</t>
  </si>
  <si>
    <t>http://www.gra.gov.gy</t>
  </si>
  <si>
    <t>http://www.gina.gov.gy/archive/daily/b061228.html</t>
  </si>
  <si>
    <t>SWAPS + TRIPS  - Total Revenue Integrated Processing System +  Single Window Automated Processing System</t>
  </si>
  <si>
    <t>http://www.crownagents.com/our-work/projects/detail/guyana-swaps</t>
  </si>
  <si>
    <t>http://www.freebalance.com/customers/latin_america.asp</t>
  </si>
  <si>
    <t>e-Procure</t>
  </si>
  <si>
    <t>http://eprocure.gov.gy/</t>
  </si>
  <si>
    <t>http://www.finance.gov.gy/</t>
  </si>
  <si>
    <t>http://www.unesco.org/new/fileadmin/MULTIMEDIA/HQ/CI/CI/pdf/news/ifap_report.pdf</t>
  </si>
  <si>
    <t>http://www.egov.gy/</t>
  </si>
  <si>
    <t>https://ndma.gov.gy/wp-content/uploads/2020/01/DigitalGovernanceRoadmap_20181025.pdf</t>
  </si>
  <si>
    <t>https://www.rti-rating.org/wp-content/uploads/Guyana.pdf</t>
  </si>
  <si>
    <t>http://unpan1.un.org/intradoc/groups/public/documents/tasf/unpan024395.pdf</t>
  </si>
  <si>
    <t>Digital Governance Roadmap for Guyana</t>
  </si>
  <si>
    <t>Community ICT Hubs</t>
  </si>
  <si>
    <t>https://mopt.gov.gy/projects/ndma-community-ict-hubs/</t>
  </si>
  <si>
    <t xml:space="preserve">  GUY  </t>
  </si>
  <si>
    <t>Interoperability Framework System</t>
  </si>
  <si>
    <t>https://ndma.gov.gy/digital-governance-roadmap/</t>
  </si>
  <si>
    <t>https://finance.gov.gy/</t>
  </si>
  <si>
    <t>https://finance.gov.gy/about-us-2/departments/accountant-general-department/</t>
  </si>
  <si>
    <t>https://finance.gov.gy/wp-content/uploads/2021/01/fiscal_management_and_accountability_act_2003-1.pdf</t>
  </si>
  <si>
    <t>https://www.gra.gov.gy/</t>
  </si>
  <si>
    <t>https://guyanachronicle.com/2019/09/27/gra-replacing-archaic-systems-2/</t>
  </si>
  <si>
    <t>https://www.gra.gov.gy/asycuda/</t>
  </si>
  <si>
    <t>Human Resources Management Information System</t>
  </si>
  <si>
    <t>National Insurance Board</t>
  </si>
  <si>
    <t>https://www.nis.org.gy/</t>
  </si>
  <si>
    <t>NIS Online Contribution Checking System</t>
  </si>
  <si>
    <t>https://www.nis.org.gy/node/26</t>
  </si>
  <si>
    <t>e-Procure - National Procurement and Tender Administration</t>
  </si>
  <si>
    <t>https://www.npta.gov.gy/</t>
  </si>
  <si>
    <t>https://eservices.gra.gov.gy/</t>
  </si>
  <si>
    <t>https://eservices.gra.gov.gy/Login</t>
  </si>
  <si>
    <t>https://www.gra.gov.gy/optimal/</t>
  </si>
  <si>
    <t>https://jobs.gov.gy/</t>
  </si>
  <si>
    <t>https://ndma.gov.gy/about-us-2/</t>
  </si>
  <si>
    <t>https://ndma.gov.gy/</t>
  </si>
  <si>
    <t>GUY</t>
  </si>
  <si>
    <t>https://finance.gov.gy/about-us-2/about-us/</t>
  </si>
  <si>
    <t>OPTIMAL Revenue Management System</t>
  </si>
  <si>
    <t>MoPS HRMIS</t>
  </si>
  <si>
    <t>https://hrmis.mps.gov.gy/#login</t>
  </si>
  <si>
    <t>HR Capital Management Payroll</t>
  </si>
  <si>
    <t>https://www.gra.gov.gy/request-for-proposal-for-supply-delivery-of-the-human-resource-capital-management-hcm-payroll-system-guyana-revenue-authority/</t>
  </si>
  <si>
    <t>NIS portal</t>
  </si>
  <si>
    <t>https://esched.nis.org.gy/</t>
  </si>
  <si>
    <t>NPTAB portal</t>
  </si>
  <si>
    <t>ICT Masterplan 2030</t>
  </si>
  <si>
    <t>https://dpi.gov.gy/tag/ict-masterplan-2030/</t>
  </si>
  <si>
    <t xml:space="preserve">1, 2 </t>
  </si>
  <si>
    <t>https://innovation.gov.gy/</t>
  </si>
  <si>
    <t>https://portal.gov.gy/services</t>
  </si>
  <si>
    <t>https://statisticsguyana.gov.gy/data/</t>
  </si>
  <si>
    <t>https://innovation.gov.gy/guyanas-information-and-communication-ict-master-plan-2030-discovery-kick-off-at-the-arthur-chung-conference-centre-this-afternoon/</t>
  </si>
  <si>
    <t>Data Protection Act No. 18 of 2023</t>
  </si>
  <si>
    <t>https://www.parliament.gov.gy/publications/acts-of-parliament/dataprotectionact18of2023</t>
  </si>
  <si>
    <t>https://observatoriop10.cepal.org/en/instrument/green-state-development-strategy-vision-2040</t>
  </si>
  <si>
    <t>One Guyana Digital Initiative</t>
  </si>
  <si>
    <t>https://www.oneguyanadigital.com/</t>
  </si>
  <si>
    <t>https://www.oneguyanadigital.com/our-program</t>
  </si>
  <si>
    <t>Industry and Innovation Unit, Office of the Prime Minister</t>
  </si>
  <si>
    <t xml:space="preserve"> HTI </t>
  </si>
  <si>
    <t>Haiti</t>
  </si>
  <si>
    <t>Ministère de l'Economie et des Finances</t>
  </si>
  <si>
    <t>http://www.mef.gouv.ht/</t>
  </si>
  <si>
    <t>SYSDEP - Système d’Informatisation des Dépenses / Expenditure Management System</t>
  </si>
  <si>
    <t>http://www-wds.worldbank.org/external/default/WDSContentServer/WDSP/IB/2008/07/10/000333037_20080710023439/Rendered/PDF/446510PUB0HT0P101Official0Use0Only1.pdf</t>
  </si>
  <si>
    <t>http://www.mefhaiti.gouv.ht</t>
  </si>
  <si>
    <t>http://issuu.com/mefhaiti/docs/pre__sentation_du_compte_unique_du_</t>
  </si>
  <si>
    <t>http://www.dgi.gouv.ht</t>
  </si>
  <si>
    <t>- - Forms and information</t>
  </si>
  <si>
    <t>https://dgi.gouv.ht/services-en-ligne/</t>
  </si>
  <si>
    <t>http://www.douane.gouv.ht</t>
  </si>
  <si>
    <t>http://www.douane.gouv.ht/index.php?option=com_wrapper&amp;view=wrapper&amp;Itemid=233</t>
  </si>
  <si>
    <t>http://www.haitilibre.com/article-12102-haiti-politique-la-republique-dominicaine-collabore-a-la-modernisation-de-la-fonction-publique-d-haiti.html</t>
  </si>
  <si>
    <t>SYSPAY - Payroll of civil servants</t>
  </si>
  <si>
    <t>https://www.pefa.org/node/1811</t>
  </si>
  <si>
    <t>CNMP Website</t>
  </si>
  <si>
    <t>http://www.cnmp.gouv.ht</t>
  </si>
  <si>
    <t>http://www.mefhaiti.gouv.ht/</t>
  </si>
  <si>
    <t>https://edeclaration.dgi.gouv.ht/edeclaration/</t>
  </si>
  <si>
    <t>https://opengouv.ht/</t>
  </si>
  <si>
    <t>https://opengouv.ht/r/opendata/</t>
  </si>
  <si>
    <t>http://omrh.gouv.ht/Media/2-DocumentsStrategiques/fp/PME-2023_20190313_09h31.pdf</t>
  </si>
  <si>
    <t>State Modernization Program 2018-2023</t>
  </si>
  <si>
    <t xml:space="preserve">  HTI  </t>
  </si>
  <si>
    <t>https://www.mef.gouv.ht/</t>
  </si>
  <si>
    <t>https://www-wds.worldbank.org/external/default/WDSContentServer/WDSP/IB/2008/07/10/000333037_20080710023439/Rendered/PDF/446510PUB0HT0P101Official0Use0Only1.pdf</t>
  </si>
  <si>
    <t>https://dgi.gouv.ht/</t>
  </si>
  <si>
    <t>https://www.douane.gouv.ht/</t>
  </si>
  <si>
    <t>https://www.douane.gouv.ht/index.php?option=com_wrapper&amp;view=wrapper&amp;Itemid=233</t>
  </si>
  <si>
    <t>Ministry of Social Affairs and Labor (MAST),</t>
  </si>
  <si>
    <t>https://ayiti.digital/information/26?sigle=MAST</t>
  </si>
  <si>
    <t>SIMAST</t>
  </si>
  <si>
    <t>https://www.social-protection.org/gimi/gess/RessourcePDF.action;jsessionid=VoHNHNf970SyvUgwkwMSPsQY2ys5Zht5LuTJDECal4xXqXlfaBMl!1750948109?id=57284</t>
  </si>
  <si>
    <t>https://cnmp.gouv.ht/</t>
  </si>
  <si>
    <t>HTI</t>
  </si>
  <si>
    <t>Ministère de l'Economie et des Finances/Direction des systèmes d'information (DSI)</t>
  </si>
  <si>
    <t>SIGFiP-Système Intégré de Gestion des Finances Publiques</t>
  </si>
  <si>
    <t>https://documents1.worldbank.org/curated/en/099110724182029015/pdf/P1575311728d580cd1957f1c31aca4fd214.pdf</t>
  </si>
  <si>
    <t>FreeBalace</t>
  </si>
  <si>
    <t>https://www.elibrary.imf.org/view/journals/002/2023/315/article-A001-en.xml#:~:text=The%20authorities%20have%20made%20progress,and%20its%20execution%20more%20predictable.&amp;text=In%20achieving%20the%20SMP%20objectives,governance%20and%20customs%20administration%20issues.&amp;text=Additional%20CD%20on%20the%20amendments,provided%2C%20pending%20authorities%20further%20needs.</t>
  </si>
  <si>
    <t>https://dgi.gouv.ht/formulaires/</t>
  </si>
  <si>
    <t>National Old Age Insurance Office (ONA)</t>
  </si>
  <si>
    <t>https://ona.ht/</t>
  </si>
  <si>
    <t>ONA Services</t>
  </si>
  <si>
    <t>https://ona.ht/index.php/prestations-services/les-prestations</t>
  </si>
  <si>
    <t>https://guichet.mci.ht/</t>
  </si>
  <si>
    <t>Donald Marcelin</t>
  </si>
  <si>
    <t>IT Director</t>
  </si>
  <si>
    <t xml:space="preserve"> HND </t>
  </si>
  <si>
    <t>Honduras</t>
  </si>
  <si>
    <t>Government Cloud (AWS)</t>
  </si>
  <si>
    <t>https://aws.amazon.com/solutions/case-studies/news-government-of-honduras/</t>
  </si>
  <si>
    <t>Secretaría de Finanzas</t>
  </si>
  <si>
    <t>http://www.sefin.gob.hn</t>
  </si>
  <si>
    <t>SIAFI - Sistema de Administración Financiera Integrada</t>
  </si>
  <si>
    <t>http://www.sefin.gob.hn/?page_id=17</t>
  </si>
  <si>
    <t>http://www.sefin.gob.hn/?page_id=2257</t>
  </si>
  <si>
    <t>http://www.dei.gob.hn</t>
  </si>
  <si>
    <t>DEI Online - Web Services</t>
  </si>
  <si>
    <t>http://deienlinea.dei.gob.hn</t>
  </si>
  <si>
    <t>SARAH + VUCEH - Sistema Aduanero Automatizado de Rentas Aduaneras de Honduras + Ventanilla Única de Comercio Exterior de Honduras</t>
  </si>
  <si>
    <t>http://sarahweb.dei.gob.hn</t>
  </si>
  <si>
    <t xml:space="preserve">http://www.sefin.gob.hn/?p=3505 </t>
  </si>
  <si>
    <t>Hondu Compras</t>
  </si>
  <si>
    <t xml:space="preserve">http://www.honducompras.gob.hn </t>
  </si>
  <si>
    <t>http://www.sefin.gob.hn/</t>
  </si>
  <si>
    <t>SNIPH - Sistema Nacional de Inversión Pública de Honduras (SNIPH)</t>
  </si>
  <si>
    <t>https://sniph.sefin.gob.hn/presentacionSISPU/Login/</t>
  </si>
  <si>
    <t>http://sinaip.iaip.gob.hn</t>
  </si>
  <si>
    <t>http://deienlinea.dei.gob.hn/</t>
  </si>
  <si>
    <t>https://www.opengovpartnership.org/members/honduras/</t>
  </si>
  <si>
    <t>https://datos.gob.hn/group</t>
  </si>
  <si>
    <t>https://cac.iaip.gob.hn/</t>
  </si>
  <si>
    <t>Digital Government and Public Innovation</t>
  </si>
  <si>
    <t>https://gobiernodigital.gob.hn/</t>
  </si>
  <si>
    <t>http://www.scgg.gob.hn/es/node/74</t>
  </si>
  <si>
    <t>https://www.rti-rating.org/wp-content/uploads/Honduras.pdf</t>
  </si>
  <si>
    <t xml:space="preserve">Anteproyecto de Ley de Protección de Datos Personales y Acción de Hábeas Data de Honduras (in Spanish)
</t>
  </si>
  <si>
    <t>http://cei.iaip.gob.hn/doc/Anteproyecto%20de%20Ley%20de%20Proteccion%20de%20Datos%20Personales%20y%20Accion%20de%20Habeas%20Data%20de%20Honduras%20%20Final%2021%2001%2014.pdf</t>
  </si>
  <si>
    <t>National Civil Registry and Institute for the Access to Public Information</t>
  </si>
  <si>
    <t>https://web.iaip.gob.hn/</t>
  </si>
  <si>
    <t>http://www.latribuna.hn/movil/2014/01/23/en-vigencia-ley-sobre-firmas-electronicas/</t>
  </si>
  <si>
    <t>Agenda Digital de Honduras 2014-2018</t>
  </si>
  <si>
    <t>Technical Innovation Tables</t>
  </si>
  <si>
    <t>https://www.andi.hn/mesa-tecnica-de-innovacion-de-honduras/</t>
  </si>
  <si>
    <t xml:space="preserve">  HND  </t>
  </si>
  <si>
    <t>Rixi Moncada/UDEM</t>
  </si>
  <si>
    <t>https://www.sefin.gob.hn/</t>
  </si>
  <si>
    <t>Sistema Integrado de Administracion Financiera</t>
  </si>
  <si>
    <t>LDSW/Oracle</t>
  </si>
  <si>
    <t>For internal use.</t>
  </si>
  <si>
    <t>https://www.sar.gob.hn</t>
  </si>
  <si>
    <t>SAR Online-Web Services</t>
  </si>
  <si>
    <t>https://oficinavirtual.sar.gob.hn/deienlinea/</t>
  </si>
  <si>
    <t>https://www.aduanas.gob.hn</t>
  </si>
  <si>
    <t>SARAH + VUCEH-Sistema</t>
  </si>
  <si>
    <t>SIAFI-GES</t>
  </si>
  <si>
    <t>https://www.sefin.gob.hn</t>
  </si>
  <si>
    <t>https://sefin.gob.hn</t>
  </si>
  <si>
    <t>Internal use</t>
  </si>
  <si>
    <t>Source: https://ona.ht/</t>
  </si>
  <si>
    <t>https://www.ihss.hn/</t>
  </si>
  <si>
    <t>http://www.honducompras.gob.hn</t>
  </si>
  <si>
    <t>SEFIN</t>
  </si>
  <si>
    <t>SNIPH</t>
  </si>
  <si>
    <t>https://sniph.sefin.gob.hn</t>
  </si>
  <si>
    <t>https://sinaip.iaip.gob.hn/</t>
  </si>
  <si>
    <t>https://sar.gob.hn</t>
  </si>
  <si>
    <t>http://sar.gob.hn</t>
  </si>
  <si>
    <t>https://web.oncae.gob.hn/datosabiertos</t>
  </si>
  <si>
    <t>https://www.poderjudicial.gob.hn/CEDIJ/Leyes/Documents/Ley%20sobre%20Firmas%20Electronicas%20(3,19mb).pdf</t>
  </si>
  <si>
    <t>Gobierno Digital</t>
  </si>
  <si>
    <t>Marcio Giovanny Sierra Discua</t>
  </si>
  <si>
    <t>Comision Nacional de Bancos y Seguros</t>
  </si>
  <si>
    <t>Presidente</t>
  </si>
  <si>
    <t>HND</t>
  </si>
  <si>
    <t>https://www.diger.gob.hn/sites/default/files/2024-02/Plan%20de%20Gobierno%20Digital%20Honduras.pdf</t>
  </si>
  <si>
    <t>Direccion de Gestión por Resultados (DIGER)</t>
  </si>
  <si>
    <t>Ministro de Finanzas/ Unidad de Modernizacion (UDEM)</t>
  </si>
  <si>
    <t xml:space="preserve">Sistema de Administración Financiera Integrada (SIAFI) </t>
  </si>
  <si>
    <t>https://www.sefin.gob.hn/administracion-financiera-siafi/</t>
  </si>
  <si>
    <t>https://www.sefin.gob.hn/presupuesto-ciudadano/</t>
  </si>
  <si>
    <t>https://www.sefin.gob.hn/wp-content/uploads/SAMI/ley_organica.html#:~:text=SAMI&amp;text=Ley%20Org%C3%A1nica%20del%20Presupuesto%20Decreto,objetivos%20de%20la%20presente%20Ley:</t>
  </si>
  <si>
    <t>https://www.sar.gob.hn/</t>
  </si>
  <si>
    <t>SAR Online- Web Services</t>
  </si>
  <si>
    <t>https://oficinavirtual.sar.gob.hn/</t>
  </si>
  <si>
    <t>https://www.aduanas.gob.hn/</t>
  </si>
  <si>
    <t>Sistema Automatizado de Rentas Aduaneras de Honduras (SARAH)</t>
  </si>
  <si>
    <t>Sistema Integrado para la Administración del Recurso Humano SIARH</t>
  </si>
  <si>
    <t>https://www.sefin.gob.hn/registro-publico-sirep/</t>
  </si>
  <si>
    <t>SISTEMA de registro y control de empleados públicos (SIREP)</t>
  </si>
  <si>
    <t>Instituto Hondureño de Seguridad Social (IHSS)</t>
  </si>
  <si>
    <t>Jubilaciones y Pensiones</t>
  </si>
  <si>
    <t>https://www.ihss.hn/pension-por-vejez-2/</t>
  </si>
  <si>
    <t>https://www.ihss.hn/el-ihss-en-cifras/</t>
  </si>
  <si>
    <t>Oficina Normativa de Contratación y Adquisiciones del Estado</t>
  </si>
  <si>
    <t>https://honducompras.gob.hn/</t>
  </si>
  <si>
    <t>https://oncae.gob.hn/datos-abiertos/</t>
  </si>
  <si>
    <t>Secretaria de Finanzas / SEFIN</t>
  </si>
  <si>
    <t>https://unctad.org/dmfas/Our_clients</t>
  </si>
  <si>
    <t>DMFAS 6.2 - SIAFI -</t>
  </si>
  <si>
    <t>https://unctad.org/dmfas/system/files/client-area/AGM2022_MTR_Honduras.pdf</t>
  </si>
  <si>
    <t xml:space="preserve">SNIPH (Sistema Nacional de Inversión Pública de Honduras) </t>
  </si>
  <si>
    <t>https://www.sefin.gob.hn/ciclo-de-inversion-publica/</t>
  </si>
  <si>
    <t>Plan Nacional de Gobierno Digital 2023-2026</t>
  </si>
  <si>
    <t>https://www.diger.gob.hn/republica</t>
  </si>
  <si>
    <t>https://portalunico.iaip.gob.hn/#/homeLanding</t>
  </si>
  <si>
    <t>https://portalunico.iaip.gob.hn/estadisticas/</t>
  </si>
  <si>
    <t>https://www.sar.gob.hn/impuestos-y-declaraciones-20997/</t>
  </si>
  <si>
    <t>https://www.sar.gob.hn/fyduca/</t>
  </si>
  <si>
    <t>http://chorti.sefin.gob.hn/beneficiarios/</t>
  </si>
  <si>
    <t>https://www.injupemp.gob.hn/</t>
  </si>
  <si>
    <t>https://portal.serviciocivil.gob.hn/</t>
  </si>
  <si>
    <t>https://www.rnp.hn/RNPweb/Gestion-Institucional.html</t>
  </si>
  <si>
    <t>https://agah.stlcc.gob.hn/</t>
  </si>
  <si>
    <t>https://agah.stlcc.gob.hn/documentos-de-interes/</t>
  </si>
  <si>
    <t>https://www.tsc.gob.hn/index.php/denuncia-ciudadana/</t>
  </si>
  <si>
    <t>Dirección de Gestión por Resultados (DIGER)</t>
  </si>
  <si>
    <t>https://senacit.gob.hn/</t>
  </si>
  <si>
    <t>https://www.diger.gob.hn/</t>
  </si>
  <si>
    <t>Directorate of Management by Results (DIGER)</t>
  </si>
  <si>
    <t>https://www.diger.gob.hn/node/30</t>
  </si>
  <si>
    <t>https://www.sefin.gob.hn/download_file.php?download_file=/wp-content/uploads/2025/06/informe-ITrim2025-DIGER.pdf</t>
  </si>
  <si>
    <t>https://www.sefin.gob.hn/wp-content/uploads/leyes/LeyDeTransparencia.pdf</t>
  </si>
  <si>
    <t>Anteproyecto de Ley de proteccion de datos personales</t>
  </si>
  <si>
    <t>https://www.diger.gob.hn/node/56</t>
  </si>
  <si>
    <t>Instituto de Acceso a la Información Publica (IAIP)</t>
  </si>
  <si>
    <t>https://www.prensa.sag.gob.hn/2025/02/10/honduras-implementa-herramienta-informatica-para-reducir-los-gases-de-efecto-de-invernadero/</t>
  </si>
  <si>
    <t>https://www.sar.gob.hn/firmaelectronica/</t>
  </si>
  <si>
    <t>Estrategia de Educación Digital en Honduras</t>
  </si>
  <si>
    <t>https://www.se.gob.hn/detalle-articulos-noticias/5/</t>
  </si>
  <si>
    <t xml:space="preserve">Law for the promotion and encouragement of scientific, technological development and innovation in Honduras / Ley para la promoción y el fomento del desarrollo científico, tecnológico y la innovación de Honduras </t>
  </si>
  <si>
    <t>https://senacit.gob.hn/senacit/#confocit</t>
  </si>
  <si>
    <t>https://senacit.gob.hn/formacion-academica/</t>
  </si>
  <si>
    <t>https://hondurasdigitalchallenge.com/tag/bootcamp/</t>
  </si>
  <si>
    <t>Secretaria Nacional de Ciencia, Tecnologia e Innovacion (SENACIT)</t>
  </si>
  <si>
    <t>https://innovacionsocial.senacit.gob.hn/?_gl=1*18di7u6*_ga*MTAzNzQ3ODExMy4xNzQ2NjQ4MzU5*_ga_V4E9WHW2WN*czE3NDY2NDgzNTgkbzEkZzEkdDE3NDY2NDg1NTckajAkbDAkaDA.</t>
  </si>
  <si>
    <t>Politica Nacional de Gobierno Digital 2022-2026</t>
  </si>
  <si>
    <t>Ivan Alfredo Caballero Reynoso</t>
  </si>
  <si>
    <t>Especialista en Gestión Publica por Resultados</t>
  </si>
  <si>
    <t xml:space="preserve"> HKG </t>
  </si>
  <si>
    <t>Hong Kong SAR, China</t>
  </si>
  <si>
    <t>https://www.ogcio.gov.hk/en/our_work/strategies/government/cloud_strategy/develop_gov_cloud.html</t>
  </si>
  <si>
    <t>e-Government Infrastructure Service EGIS</t>
  </si>
  <si>
    <t>https://www.ogcio.gov.hk/en/our_work/infrastructure/e_government/egis/e-gov_infrastructure_service.html</t>
  </si>
  <si>
    <t>Interoperability Framework (IF)</t>
  </si>
  <si>
    <t>https://www.ogcio.gov.hk/en/our_work/infrastructure/e_government/if/interoperability_framework.html</t>
  </si>
  <si>
    <t>Financial Services and the Treasury Bureau</t>
  </si>
  <si>
    <t>http://www.fstb.gov.hk</t>
  </si>
  <si>
    <t>http://www.try.gov.hk/internet/ehabou_serv_pledge3.html</t>
  </si>
  <si>
    <t>http://www.try.gov.hk</t>
  </si>
  <si>
    <t>http://www.ird.gov.hk</t>
  </si>
  <si>
    <t>http://www.gov.hk/en/residents/taxes/etax/index.htm</t>
  </si>
  <si>
    <t>http://www.customs.gov.hk</t>
  </si>
  <si>
    <t>e-Customs &gt; ACCS / ROCARS  - Air Cargo Clearance System; Road Cargo System; Electronic Submission of Cargo Manifests</t>
  </si>
  <si>
    <t>http://www.customs.gov.hk/en/electronic_services/index.html</t>
  </si>
  <si>
    <t>GovHRMS - Government Human Resources Management Services</t>
  </si>
  <si>
    <t xml:space="preserve">http://www.ogcio.gov.hk/en/strategies/initiatives/shrms </t>
  </si>
  <si>
    <t>e-Payroll - ePayroll &amp; Benefits system</t>
  </si>
  <si>
    <t>http://www.ogcio.gov.hk/en/infrastructure/e_government/ccgo</t>
  </si>
  <si>
    <t>Gov Procurement</t>
  </si>
  <si>
    <t xml:space="preserve">http://www.gov.hk/en/theme/eprocurement </t>
  </si>
  <si>
    <t>Monetary Authority HKMA</t>
  </si>
  <si>
    <t>http://www.info.gov.hk/hkma/</t>
  </si>
  <si>
    <t>https://www.ogcio.gov.hk/en/our_work/infrastructure/methodology/sam/sam_open_source_software.html</t>
  </si>
  <si>
    <t>Smart City Strategy</t>
  </si>
  <si>
    <t>https://www.legco.gov.hk/research-publications/english/1920in01-study-of-development-blueprints-and-growth-drivers-of-artificial-intelligence-in-selected-places-20191023-e.pdf</t>
  </si>
  <si>
    <t>http://www.gov.hk/</t>
  </si>
  <si>
    <t>http://www.gov.hk/en/residents/taxes/etax/</t>
  </si>
  <si>
    <t>http://www.gov.hk/en/residents/onlineservices/ or http://www.try.gov.hk/internet/ehcoll_paym_pps.html</t>
  </si>
  <si>
    <t>https://data.gov.hk/</t>
  </si>
  <si>
    <t>https://www.ogcio.gov.hk/en/service_desk/access_to_information/</t>
  </si>
  <si>
    <t>Smart LAB</t>
  </si>
  <si>
    <t>https://www2.smartlab.gov.hk/en/index.xhtml</t>
  </si>
  <si>
    <t>Office of the Government Chief Information Officer</t>
  </si>
  <si>
    <t>https://www.ogcio.gov.hk/en/our_work/strategies/initiatives/eim/</t>
  </si>
  <si>
    <t>https://www.ogcio.gov.hk/en/news/publications/doc/2008D21S-booklet.pdf</t>
  </si>
  <si>
    <t>https://www.ogcio.gov.hk/en/our_work/infrastructure/e_government/</t>
  </si>
  <si>
    <t>Personal Data (Privacy) Ordinance</t>
  </si>
  <si>
    <t xml:space="preserve">http://www.wipo.int/wipolex/en/text.jsp?file_id=187035 </t>
  </si>
  <si>
    <t xml:space="preserve">Privacy Commissioner for Personal Data, Hong Kong </t>
  </si>
  <si>
    <t>http://www.pcpd.org.hk</t>
  </si>
  <si>
    <t>http://www.ogcio.gov.hk/en/regulation/eto/digital_cert/cert_user_journey/</t>
  </si>
  <si>
    <t>2008 Digital 21 Strategy</t>
  </si>
  <si>
    <t>Cyber Learning Center Plus</t>
  </si>
  <si>
    <t>https://www.clcplus.cstdi.gov.hk/clcplus/portal/welcome</t>
  </si>
  <si>
    <t>Smart Gov Innovation Lab + Innovation and Technology Bureau</t>
  </si>
  <si>
    <t>https://www.itb.gov.hk/</t>
  </si>
  <si>
    <t xml:space="preserve">  HKG  </t>
  </si>
  <si>
    <t>Government Cloud Infrastructure Services (GCIS)</t>
  </si>
  <si>
    <t>https://www.ogcio.gov.hk/en/our_work/infrastructure/e_government/gcis/index.html</t>
  </si>
  <si>
    <t>https://www.ogcio.gov.hk/en/our_work/strategies/government/cloud_strategy/</t>
  </si>
  <si>
    <t>https://www.infocloud.gov.hk/home/1?lang=en</t>
  </si>
  <si>
    <t>e-Government Infrastructure Service (EGIS)</t>
  </si>
  <si>
    <t>https://www.ogcio.gov.hk/tc/our_work/infrastructure/methodology/system_development/doc/G61_Effective_SAnD_Guide_v1_2.pdf</t>
  </si>
  <si>
    <t>Interoperability Framework for E-Government</t>
  </si>
  <si>
    <t>https://www.fstb.gov.hk/</t>
  </si>
  <si>
    <t>https://www.try.gov.hk/internet/ehabou_serv_pledge3.html</t>
  </si>
  <si>
    <t>https://www.try.gov.hk/</t>
  </si>
  <si>
    <t>https://www.ceicdata.com/en/hong-kong/government-consolidated-account-assets-and-liabilities</t>
  </si>
  <si>
    <t>https://www.ird.gov.hk</t>
  </si>
  <si>
    <t>https://www.gov.hk/en/residents/taxes/etax/index.htm</t>
  </si>
  <si>
    <t>https://www.customs.gov.hk</t>
  </si>
  <si>
    <t>https://www.customs.gov.hk/en/electronic_services/index.html</t>
  </si>
  <si>
    <t>https://www.ogcio.gov.hk/en/our_work/strategies/initiatives/shrms/</t>
  </si>
  <si>
    <t>https://www.ogcio.gov.hk/en/infrastructure/e_government/ccgo</t>
  </si>
  <si>
    <t>Social Welfare Department</t>
  </si>
  <si>
    <t>https://www.swd.gov.hk/en/index/site_pubsvc/page_socsecu/</t>
  </si>
  <si>
    <t>Mandatory Provident Fund (MFA) / Comprehensive Social Security Assistance (CSSA)</t>
  </si>
  <si>
    <t>https://www.mpfa.org.hk/en</t>
  </si>
  <si>
    <t>e-Procurement Program / Procurement and Contract Management System</t>
  </si>
  <si>
    <t>https://www.smartcity.gov.hk/governance.html</t>
  </si>
  <si>
    <t>https://www1.smartlab.gov.hk/en/index.xhtml</t>
  </si>
  <si>
    <t>https://www.gov.hk/</t>
  </si>
  <si>
    <t>https://www.gov.hk/en/residents/taxes/etax/information/index.htm</t>
  </si>
  <si>
    <t>https://www2.payecheque.gov.hk/echq/portal/echeque_s1.xhtml</t>
  </si>
  <si>
    <t>https://www2.tradesinglewindow.hk/portal/en/index.html</t>
  </si>
  <si>
    <t>https://www.gov.hk/en/residents/housing/securityassistance/index.htm</t>
  </si>
  <si>
    <t>https://www1.jobs.gov.hk/0/en/JobSeeker/jobsearch/search/mainland/</t>
  </si>
  <si>
    <t>https://www.ogcio.gov.hk/en/news/consultations/</t>
  </si>
  <si>
    <t>https://www.gov.hk/en/residents/environment/public/index.htm</t>
  </si>
  <si>
    <t>https://www2.smartlab.gov.hk/</t>
  </si>
  <si>
    <t>https://www.ogcio.gov.hk/en/</t>
  </si>
  <si>
    <t>https://www.ogcio.gov.hk/en/about_us/facts/government_it_expenditure.html</t>
  </si>
  <si>
    <t>https://www.ogcio.gov.hk/</t>
  </si>
  <si>
    <t>https://www.access.gov.hk/en/home/index.html</t>
  </si>
  <si>
    <t>https://www.access.gov.hk/en/pressrelease/pressrel.html</t>
  </si>
  <si>
    <t>https://www.pcpd.org.hk/english/data_privacy_law/ordinance_at_a_Glance/ordinance.html</t>
  </si>
  <si>
    <t>https://www.pcpd.org.hk/english/enforcement_reports/report.html</t>
  </si>
  <si>
    <t>https://www.ogcio.gov.hk/en/our_work/regulation/eto/digital_cert/uses_of_digital_cert/</t>
  </si>
  <si>
    <t>https://www.clcplus.csc.gov.hk/clcplus/portal/welcome</t>
  </si>
  <si>
    <t>Smart Government Innovation Lab</t>
  </si>
  <si>
    <t>https://www.effo.gov.hk/en/index.html</t>
  </si>
  <si>
    <t>Innovation &amp; Technology Funding Schemes</t>
  </si>
  <si>
    <t>https://www.itc.gov.hk/en/index.html</t>
  </si>
  <si>
    <t>HKG</t>
  </si>
  <si>
    <t>https://www.try.gov.hk/internet/ehabou_serv_pledge1.html</t>
  </si>
  <si>
    <t>https://etax.ird.gov.hk/ird/login/jsp/LandingPage.jsp?userLang=en&amp;userCountry=us</t>
  </si>
  <si>
    <t>https://www.customs.gov.hk/en/home/index.html</t>
  </si>
  <si>
    <t>e-Customs &gt; ACCS / ROCARS - Air Cargo Clearance System; Road Cargo System; Electronic Submission of Cargo Manifests</t>
  </si>
  <si>
    <t>https://www.try.gov.hk/internet/ehabou_serv_pledge2.html#:~:text=Our%20Services-,Payment%20of%20Civil%20Service%20Salaries%2C%20Allowances%2C%20Benefits%20and%20Pensions,centralised%20payroll%20and%20pension%20systems.</t>
  </si>
  <si>
    <t>https://www.swd.gov.hk/en/pubsvc/socsecu/</t>
  </si>
  <si>
    <t>https://www.hkma.gov.hk/eng</t>
  </si>
  <si>
    <t>https://www.iamsmart.gov.hk/en/about.html</t>
  </si>
  <si>
    <t>https://data.gov.hk/en/</t>
  </si>
  <si>
    <t>https://www.gov.hk/en/residents/government/publication/consultation/current.htm</t>
  </si>
  <si>
    <t>https://www.1823.gov.hk/en/form/complain</t>
  </si>
  <si>
    <t>https://www.1823.gov.hk/en/about-us/service-performance</t>
  </si>
  <si>
    <t>https://www.digitalpolicy.gov.hk/en/index.html</t>
  </si>
  <si>
    <t>https://www.digitalpolicy.gov.hk/en/initiatives/</t>
  </si>
  <si>
    <t>The Data Governance Branch of the Digital Policy Office</t>
  </si>
  <si>
    <t>https://www.digitalpolicy.gov.hk/en/our_work/data_governance/</t>
  </si>
  <si>
    <t>https://www.digitalpolicy.gov.hk/en/our_work/data_governance/policies_standards/policy/</t>
  </si>
  <si>
    <t>https://www.itib.gov.hk/en/publications/I&amp;T%20Blueprint%20Book_EN_single_Digital.pdf</t>
  </si>
  <si>
    <t>https://www.digitalpolicy.gov.hk/en/our_work/digital_government/</t>
  </si>
  <si>
    <t>Privacy Commissioner for Personal Data, Hong Kong</t>
  </si>
  <si>
    <t>https://www.digitalpolicy.gov.hk/en/our_work/data_governance/policies_standards/ethical_ai_framework/</t>
  </si>
  <si>
    <t>https://www.digitalpolicy.gov.hk/en/our_work/digital_infrastructure/legal_framework/regulation/eto/digital_cert/uses_of_digital_cert/</t>
  </si>
  <si>
    <t>Promoting Digital Inclusion</t>
  </si>
  <si>
    <t>https://www.digitalpolicy.gov.hk/en/our_work/digital_government/digital_inclusion/</t>
  </si>
  <si>
    <t>https://www.digitalpolicy.gov.hk/en/our_work/digital_government/policies_targets_measures/strengthening_training/</t>
  </si>
  <si>
    <t>https://www.smartlab.gov.hk/en/ai-solution-corner#tabSubmit</t>
  </si>
  <si>
    <t>https://www.smartlab.gov.hk/en/major_it_project</t>
  </si>
  <si>
    <t xml:space="preserve"> HUN </t>
  </si>
  <si>
    <t>Hungary</t>
  </si>
  <si>
    <t>https://kifu.gov.hu/szolgaltatasok/ikt/felho-</t>
  </si>
  <si>
    <t>Central Governmental Service Bus (KKSZB)</t>
  </si>
  <si>
    <t>https://idomsoft.hu/rolunk/termekek-es-szolgaltatasok/termekeink/kkszb/</t>
  </si>
  <si>
    <t>Nemzetgazdasági Minisztérium / Ministry for National Economy</t>
  </si>
  <si>
    <t>http://www.kormany.hu/hu/nemzetgazdasagi-miniszterium</t>
  </si>
  <si>
    <t>http://www-wds.worldbank.org/external/default/WDSContentServer/WDSP/IB/2003/03/07/000094946_0301180408511/Rendered/PDF/multi0page.pdf</t>
  </si>
  <si>
    <t>http://www.allamkincstar.gov.hu/</t>
  </si>
  <si>
    <t>http://www.allamkincstar.gov.hu/english?print=1</t>
  </si>
  <si>
    <t>http://www.nav.gov.hu</t>
  </si>
  <si>
    <t>NAV system - e-Tax and other portals</t>
  </si>
  <si>
    <t>http://clo.apeh.hu/ese_page.php</t>
  </si>
  <si>
    <t>e-Customs &gt; AIS HU / AES HU  - Automated Import System Hungary;  Automated Export System Hungary</t>
  </si>
  <si>
    <t>https://kkk.nav.gov.hu/eles/2/evp/</t>
  </si>
  <si>
    <t>IHRMS - Integrated Human Resource Management system</t>
  </si>
  <si>
    <t>http://njt.hu/cgi_bin/njt_doc.cgi?docid=142936.266559</t>
  </si>
  <si>
    <t xml:space="preserve">http://www-wds.worldbank.org/external/default/WDSContentServer/WDSP/IB/2003/03/07/000094946_0301180408511/Rendered/PDF/multi0page.pdf </t>
  </si>
  <si>
    <t>Procurement Authority</t>
  </si>
  <si>
    <t>http://www.kozbeszerzes.hu/</t>
  </si>
  <si>
    <t>Hungarian Government Debt Management Agency</t>
  </si>
  <si>
    <t>http://www.akk.hu/index.ivy?public.lang=en-US</t>
  </si>
  <si>
    <t>https://joinup.ec.europa.eu/sites/default/files/inline-files/OSS%20Country%20Intelligence%20Report_HU.pdf</t>
  </si>
  <si>
    <t>AI Action plan</t>
  </si>
  <si>
    <t>https://ec.europa.eu/knowledge4policy/sites/know4pol/files/hungary-ai-strategy-report.pdf</t>
  </si>
  <si>
    <t>https://magyarorszag.hu</t>
  </si>
  <si>
    <t>http://en.nav.gov.hu/e_services/E_returns_extra</t>
  </si>
  <si>
    <t>http://www.epractice.eu/en/news/292523</t>
  </si>
  <si>
    <t>http://opendata.hu/</t>
  </si>
  <si>
    <t>Digital Welfare Program (DJP)</t>
  </si>
  <si>
    <t>https://digitalisjoletprogram.hu/</t>
  </si>
  <si>
    <t>http://ivsz.hu/</t>
  </si>
  <si>
    <t>Central Office for Administrative and Electronic Public Services (KEKKH)  + Open Data Initiative</t>
  </si>
  <si>
    <t>https://www.nyilvantarto.hu/hu/</t>
  </si>
  <si>
    <t>https://www.nyilvantarto.hu/hu/jogszabalyok_adatletiltas</t>
  </si>
  <si>
    <t>https://www.kormany.hu/en/cabinet-office-of-the-prime-minister/hu/digital-success-programme/strategies</t>
  </si>
  <si>
    <t>https://www.kormany.hu/hu/innovacios-es-technologiai-miniszterium/digitalis-jolet-program/strategiak</t>
  </si>
  <si>
    <t>https://www.rti-rating.org/wp-content/uploads/Hungary.pdf</t>
  </si>
  <si>
    <t>Act on Informational Self-Determination and Freedom of Information</t>
  </si>
  <si>
    <t xml:space="preserve">http://www.naih.hu/files/Privacy_Act-CXII-of-2011_EN_201310.pdf </t>
  </si>
  <si>
    <t>National Authority for Data Protection and Freedom of Information</t>
  </si>
  <si>
    <t>https://www.naih.hu/</t>
  </si>
  <si>
    <t>http://nmhh.hu/tart/index/924/Elektronikus_alairas</t>
  </si>
  <si>
    <t>National Infocommunication Strategy 2014-2020</t>
  </si>
  <si>
    <t>https://joinup.ec.europa.eu/sites/default/files/document/2016-11/nis_en_clear.pdf</t>
  </si>
  <si>
    <t>Digital Labour Force Program</t>
  </si>
  <si>
    <t>Ministry for Innovation and Technology</t>
  </si>
  <si>
    <t>https://www.kormany.hu/en/ministry-for-innovation-and-technology</t>
  </si>
  <si>
    <t xml:space="preserve">  HUN  </t>
  </si>
  <si>
    <t>Government Data Centre</t>
  </si>
  <si>
    <t>https://www.nisz.hu/szolgaltatasok/informatika</t>
  </si>
  <si>
    <t>NISZ National Infocommunications Service Provider (100% state-owned company)</t>
  </si>
  <si>
    <t>https://njt.hu/jogszabaly/2017-467-20-22</t>
  </si>
  <si>
    <t>Government Report No. BM/3116/2022 (not public) includes the actual state of play of 31 December 2021, when the share of cloud enabled data centre capacity provided in the Government Data Centre made up 24,6% of the total governmental server room infrastructure. More than 100 public administration systems are running on the Government Data Centre infrastructure.</t>
  </si>
  <si>
    <t>The E-Administration Act which is also the Interoperability Act of Hungary(Act No. CCXXII of 2015) and its implementing decree (Government Decree No. 451/2016). On the strategic level, the European Interoperability Framework is cited in the new National Digitalisation Strategy for 2021-2030</t>
  </si>
  <si>
    <t>https://njt.hu/jogszabaly/2015-222-00-00</t>
  </si>
  <si>
    <t>It is monitored, however not published. The yearly Government Report on the State of Play of Digitalising the Public Administration includes such monitoring, however that document is not public.</t>
  </si>
  <si>
    <t>Central Governmental Service Bus</t>
  </si>
  <si>
    <t>https://idomsoft.hu/kkszb/</t>
  </si>
  <si>
    <t>The same applies as mentioned above. It is monitored, however the results are not published publicly. The yearly Government Report mentioned upper also includes the monitoring data.</t>
  </si>
  <si>
    <t>https://kormany.hu/penzugyminiszterium</t>
  </si>
  <si>
    <t>IFMIS/KKVTR</t>
  </si>
  <si>
    <t>https://njt.hu/jogszabaly/2021-17-20-53</t>
  </si>
  <si>
    <t>https://www.allamkincstar.gov.hu/</t>
  </si>
  <si>
    <t>https://www.allamkincstar.gov.hu/english?print=1</t>
  </si>
  <si>
    <t>https://www.mnb.hu/en/payments/mnb-as-a-bank/currently-valid-business-terms-and-conditions-and-its-annexes</t>
  </si>
  <si>
    <t>https://nav.gov.hu</t>
  </si>
  <si>
    <t>eBEV, eSZJA, ONYA, OSS, Online Számla, eVÁM, EKÁER</t>
  </si>
  <si>
    <t>https://nav.gov.hu/ugyfeliranytu/nav-online</t>
  </si>
  <si>
    <t>CDPS / eVÁM</t>
  </si>
  <si>
    <t>https://kkk.nav.gov.hu/eles/1/taricweb/</t>
  </si>
  <si>
    <t>KSZDR - Government Human Resources Decision Support System is the platfrom, the public portal for applying for jobs in the public sector is called Közigállás - A Közszféra Állásportálja, and there is a separate portal for further HR administration when hired, the so called eHR system  which is accessible  with eID</t>
  </si>
  <si>
    <t>https://eszemelyugy.gov.hu</t>
  </si>
  <si>
    <t>https://njt.hu/jogszabaly/2020-673-20-22</t>
  </si>
  <si>
    <t>Centralized Payroll System</t>
  </si>
  <si>
    <t>https://kira12.allamkincstar.gov.hu:443/forms/java</t>
  </si>
  <si>
    <t>Magyar Államkincstár</t>
  </si>
  <si>
    <t>NYUGDMEG</t>
  </si>
  <si>
    <t>https://nyugdijbiztositas.tcs.allamkincstar.gov.hu/hu/</t>
  </si>
  <si>
    <t>Electronic Public Procurement System</t>
  </si>
  <si>
    <t>https://ekr.gov.hu/portal/kezdolap</t>
  </si>
  <si>
    <t>Incentives for Open Source Software solutions exist but not as an approach in e-Procurement, but as an overall e-government policy criteria, which of course materialises in procurement when that is the best solution according to TCO calculations.</t>
  </si>
  <si>
    <t>Not available online</t>
  </si>
  <si>
    <t>https://www.akk.hu/</t>
  </si>
  <si>
    <t>https://njt.hu/jogszabaly/2016-1604-30-22</t>
  </si>
  <si>
    <t>AI Strategy of Hungary</t>
  </si>
  <si>
    <t>https://ai-hungary.com/api/v1/companies/15/files/137203/view</t>
  </si>
  <si>
    <t>Ministry of Technology and Industry</t>
  </si>
  <si>
    <t>https://www.parlament.hu/documents/10181/39233854/Infojegyzet_2021_73_mesterseges_intelligencia_a_kozigazgatasban.pdf/4795343b-2046-8056-3480-2485ace64585?t=1638523551763</t>
  </si>
  <si>
    <t>https://eszja.nav.gov.hu/app/login/#login</t>
  </si>
  <si>
    <t>https://nav.gov.hu/pfile/file?path=/en/linked-files-/how-to-pay-to-ntca</t>
  </si>
  <si>
    <t>https://evam.nav.gov.hu/home</t>
  </si>
  <si>
    <t>https://tcs.allamkincstar.gov.hu/</t>
  </si>
  <si>
    <t>https://kozigallas.gov.hu/</t>
  </si>
  <si>
    <t>https://kormany.hu/</t>
  </si>
  <si>
    <t>https://kozadat.hu/kereso/</t>
  </si>
  <si>
    <t>https://www.magyarorszag.hu/szuf_home</t>
  </si>
  <si>
    <t>The Magyarorszag.hu central e-government portal does not have a permanent citizen feedback tool at the moment, but temporarily there are user surveys published on its main page related to certain of its main services, like e.g. at the moment there is a live user survey since the beginning of August on the Powers&amp;Mandates function of the portal: https://magyarorszag.hu/szuf_hir?id=884969bc-8e04-481c-8bbd-b4acc80e64c3 The user feedback is presented in a non public analysis, and then is used to update the service in the upcoming releases with the justified needs. The individual user does not get a direct feedback, but when a new release is out, changes and new functions are communicated via the portal. The portal is universally accessible for users with disabilities, and is an omnichannel access portal, that can be used from portable devices as well.</t>
  </si>
  <si>
    <t>Digital Success Program (DJP)</t>
  </si>
  <si>
    <t>Ministry of Finance, https://kormany.hu/penzugyminiszterium</t>
  </si>
  <si>
    <t>National Data Asset Agency (NAVÜ)</t>
  </si>
  <si>
    <t>https://www.navu.hu/</t>
  </si>
  <si>
    <t>https://njt.hu/jogszabaly/2021-91-00-00</t>
  </si>
  <si>
    <t>https://2010-2014.kormany.hu/download/b/fd/21000/Nemzeti%20Infokommunik%C3%A1ci%C3%B3s%20Strat%C3%A9gia%202014-2020.pdf</t>
  </si>
  <si>
    <t>https://2010-2014.kormany.hu/download/b/fd/21000/Nemzeti%20Infokommunik%C3%A1ci%C3%B3s%20Strat%C3%A9gia%202014-2020.pdf, the new Strategy is existing as draft, but it still waits approval.</t>
  </si>
  <si>
    <t>Ministry of Interior, https://kormany.hu/belugyminiszterium</t>
  </si>
  <si>
    <t>Prime Minister's Cabinet Office, https://kormany.hu/miniszterelnoki-kabinetiroda</t>
  </si>
  <si>
    <t>Since 2018 there are yearly Government Reports compiled on the State of play of the digitalisation of the public administration, but they are not published publicly.</t>
  </si>
  <si>
    <t>https://njt.hu/translation/J2011T0112P_20220101_FIN.pdf</t>
  </si>
  <si>
    <t>https://naih.hu/hirek/501-elerheto-a-hatosag-2021-evi-beszamoloja</t>
  </si>
  <si>
    <t>https://naih.hu/</t>
  </si>
  <si>
    <t>https://nmhh.hu/cikk/187339/Bizalmi_szolgaltatasok_es_elektronikus_alairas</t>
  </si>
  <si>
    <t>http://webpub-ext.nmhh.hu/esign2016/</t>
  </si>
  <si>
    <t>https://probono.uni-nke.hu/</t>
  </si>
  <si>
    <t>Digital Success Program</t>
  </si>
  <si>
    <t>V4 Startup Force Mentor Programme 2022</t>
  </si>
  <si>
    <t>https://v4.mfa.gov.hu/news/v4-startup-force</t>
  </si>
  <si>
    <t>Mihály Dán</t>
  </si>
  <si>
    <t>Digital Hungary Agency</t>
  </si>
  <si>
    <t>e-government advisor</t>
  </si>
  <si>
    <t>HUN</t>
  </si>
  <si>
    <t>https://nisz.hu/szolgaltatasaink</t>
  </si>
  <si>
    <t>NISZ National Infocommunication Service Provider Ltd. / IdomSoft Information Technology Ltd.</t>
  </si>
  <si>
    <t>https://njt.hu/jogszabaly/2023-101-00-00</t>
  </si>
  <si>
    <t>https://magyarorszag.hu/szuf_ugyleiras?id=963d27cf-ee16-481e-8ddd-48ca0879e33c</t>
  </si>
  <si>
    <t>Design and development of digital government services</t>
  </si>
  <si>
    <t>https://services.gov.hu/</t>
  </si>
  <si>
    <t>The Act CIII of 2023 on the digital state and certain rules on providing digital services (Chapter XII contains the rules for interoperability between organisations providing digital services)</t>
  </si>
  <si>
    <t>https://njt.hu/jogszabaly/2023-103-00-00</t>
  </si>
  <si>
    <t>https://szolgkat.kkszb.gov.hu/services</t>
  </si>
  <si>
    <t>Central Government Service Bus</t>
  </si>
  <si>
    <t>https://gw.kkszb.gov.hu</t>
  </si>
  <si>
    <t>Hungarian State Treasury</t>
  </si>
  <si>
    <t>https://www.allamkincstar.gov.hu/en</t>
  </si>
  <si>
    <t>KKVTR</t>
  </si>
  <si>
    <t>https://www.allamkincstar.gov.hu/nem-lakossagi-ugyek/kozponti-koltsegvetes-vegrehajtasat-tamogato-rendszer-kkvtr--ifmis1</t>
  </si>
  <si>
    <t>SAP S4 HANA</t>
  </si>
  <si>
    <t>https://njt.hu/jogszabaly/2011-195-00-00</t>
  </si>
  <si>
    <t>https://nav.gov.hu/</t>
  </si>
  <si>
    <t>NAV Online (ÜPO, ONYA, eSZJA, eNYUGTA,  eÁFA, eVÁM, Online Számla, Online Számlázó, eKÁER, eBEV, OSS, MOSS)</t>
  </si>
  <si>
    <t>NCTS, AIS, AES, ICS2, EVÁM_eKER (e-commerce)</t>
  </si>
  <si>
    <t>https://taxation-customs.ec.europa.eu/customs-4/electronic-customs_en</t>
  </si>
  <si>
    <t>KSZDR - Government Human Resources Management System</t>
  </si>
  <si>
    <t>https://tigra.hu/portfolio/kszdr/</t>
  </si>
  <si>
    <t>Centralised Payroll System</t>
  </si>
  <si>
    <t>https://www.allamkincstar.gov.hu/Koltsegvetes/Kozpontositott_illetmenyszamfejtes_-_KIRA</t>
  </si>
  <si>
    <t>Magyar Államkincstár (Hungarian State Treasury)</t>
  </si>
  <si>
    <t>https://webtara.kozadat.hu/webfarma/download/arch.onyf/szsza/kapcs_szerv_vez/szerv_vez/Az-ONYF-nyilvntartsai.pdf</t>
  </si>
  <si>
    <t>Electronic Public Procurement System (EPS)</t>
  </si>
  <si>
    <t>Developments made in 2024 contribute to easier access to business opportunities for economic operators and a more structured search for public procurement procedures. Several new search parameters have also been developed (for example, public procurement procedures suitable for SMEs can now be listed or direct search for eligibility criteria and place of performance is now possible), but the main feature is that the new search engine follows the concept of business opportunities and needs of economic operators instead of public procurement jargon and the legal structure of public procurement procedures. A new service has also been implemented, with the help of which economic operators – especially SMEs – can receive automatic and free of charge e-mail notifications about newly appearing public procurement notices and business opportunities that match the search criteria they previously entered.</t>
  </si>
  <si>
    <t>https://dmuzrt-my.sharepoint.com/:x:/g/personal/dmdami44_dmu_gov_hu/EQiy4Pfw__9KgESFiD6BTS8B7QMgyRaNLnXXwiouikL0dA?e=Gh9Y61</t>
  </si>
  <si>
    <t>Government Debt Management Agency</t>
  </si>
  <si>
    <t>InFoRex Treasury System; XPOSE3 Financial Platform</t>
  </si>
  <si>
    <t>Development Policy Database and Information System (FAIR - Fejlesztéspolitikai Adatbázis és Információs Rendszer) and its subsystems (EUPR, EPTK)</t>
  </si>
  <si>
    <t>https://sso.fair.gov.hu/site/login</t>
  </si>
  <si>
    <t>https://www.ujvilag.gov.hu/fair</t>
  </si>
  <si>
    <t>https://services.gov.hu/szolgaltatastervezesi-sztenderdek/utmutatok/11-torekedj-a-mar-letezo-megoldasok-ujrafelhasznalasara</t>
  </si>
  <si>
    <t>Hungary's Artificial Intelligence Strategy 2025-2030</t>
  </si>
  <si>
    <t>https://cdn.kormany.hu/uploads/document/c/c0/c0d/c0dfdbd37cfa520ae37361a168d244c85e7295af.pdf</t>
  </si>
  <si>
    <t>https://kormany.hu/energiaugyi-miniszterium</t>
  </si>
  <si>
    <t>https://szeusz.gov.hu/szeusz/STT/attachment/mia_szolgaltatas_leiro_lap.pdf</t>
  </si>
  <si>
    <t>https://dmuzrt-my.sharepoint.com/:w:/g/personal/dmdami44_dmu_gov_hu/EW32H6Ov4oNIuM86j165HOwB3QmZhiFSkJtcrzFc_ZZt1A?e=1wRbXD</t>
  </si>
  <si>
    <t>https://eszja.nav.gov.hu/app/login/</t>
  </si>
  <si>
    <t>https://szeusz.gov.hu/szeusz/efer</t>
  </si>
  <si>
    <t>https://magyarorszag.hu/szuf_szolg_lista?kategoria=NYU</t>
  </si>
  <si>
    <t>https://kozszolgallas.ksz.gov.hu/</t>
  </si>
  <si>
    <t>https://kozadatportal.hu/</t>
  </si>
  <si>
    <t>https://data.europa.eu/sites/default/files/country-factsheet_hungary_2024.pdf</t>
  </si>
  <si>
    <t>https://www.magyarorszag.hu/</t>
  </si>
  <si>
    <t>https://www.dmu.gov.hu/</t>
  </si>
  <si>
    <t>https://aafk.gov.hu/</t>
  </si>
  <si>
    <t>https://kormany.hu/nemzetgazdasagi-miniszterium</t>
  </si>
  <si>
    <t>https://njt.hu/jogszabaly/2022-307-20-22</t>
  </si>
  <si>
    <t>National Data Asset Agency</t>
  </si>
  <si>
    <t>https://navu.hu/</t>
  </si>
  <si>
    <t>https://kormany.hu/dokumentumtar/nemzeti-digitalizacios-strategia-2022-2030</t>
  </si>
  <si>
    <t>https://www.dmu.gov.hu/cikkek/nemzeti-digitalis-allampolgarsag-program</t>
  </si>
  <si>
    <t>https://dap.gov.hu/program</t>
  </si>
  <si>
    <t>https://njt.hu/jogszabaly/2011-112-00-00</t>
  </si>
  <si>
    <t>https://www.naih.hu/eves-beszamolok</t>
  </si>
  <si>
    <t>Act CXII of 2011 on the right to informational self-determination and on the freedom of information</t>
  </si>
  <si>
    <t>https://dmuzrt-my.sharepoint.com/:w:/g/personal/dmdami44_dmu_gov_hu/EW32H6Ov4oNIuM86j165HOwB3QmZhiFSkJtcrzFc_ZZt1A?e=qYC7af</t>
  </si>
  <si>
    <t>https://dap.gov.hu/hirek/szerzodeskotes-barhol-barmikor</t>
  </si>
  <si>
    <t>https://hiteles.gov.hu/cikk/165/dap_ealairas_szolgaltatas</t>
  </si>
  <si>
    <t>Digital Renewal Operational Programme Plus 4.2.1. on Developing the Digital Competences of Public Sector Employees</t>
  </si>
  <si>
    <t>https://www.palyazat.gov.hu/letoltes/687e1511d4ff8a79d7c281c9</t>
  </si>
  <si>
    <t>https://www.palyazat.gov.hu/programok/szechenyi-terv-plusz/dimop-plusz/dimop-plusz-421-23/alapadatok</t>
  </si>
  <si>
    <t>https://www.palyazat.gov.hu/eredmenyek/tamogatott-projektek/3717730201</t>
  </si>
  <si>
    <t>National Digital Citizenship Programme 2022-2026</t>
  </si>
  <si>
    <t>https://www.dmu.gov.hu/documents/prod/DMU_nemzeti_digitalis_allampolgarsag_program_2022.pdf</t>
  </si>
  <si>
    <t>Compl docs submitted on 23-Jul-25 &amp; 16-Sep-25</t>
  </si>
  <si>
    <t>Lead senior expert</t>
  </si>
  <si>
    <t xml:space="preserve"> ISL </t>
  </si>
  <si>
    <t>Iceland</t>
  </si>
  <si>
    <t>Government Cloud (Microsoft)</t>
  </si>
  <si>
    <t>https://news.microsoft.com/europe/features/iceland-to-become-the-first-cloud-first-nation/</t>
  </si>
  <si>
    <t>Public Sector Technology Architecture</t>
  </si>
  <si>
    <t>https://stafraent.island.is/verkefni/taekniarkitektur-2/</t>
  </si>
  <si>
    <t>Stream and Centralized Service Portal</t>
  </si>
  <si>
    <t>https://stafraent.island.is/verkefni/straumurinn/</t>
  </si>
  <si>
    <t>http://www.ministryoffinance.is</t>
  </si>
  <si>
    <t>HAMAR - Government Accounting and Planning System</t>
  </si>
  <si>
    <t>http://hamar.stjr.is</t>
  </si>
  <si>
    <t>http://www.fjarmalaraduneyti.is/greidsluafkoma/</t>
  </si>
  <si>
    <t>http://www.althingi.is</t>
  </si>
  <si>
    <t>https://www.rsk.is</t>
  </si>
  <si>
    <t>https://www.nordisketax.net</t>
  </si>
  <si>
    <t>http://www.tollur.is</t>
  </si>
  <si>
    <t>Tollakerfið - Customs IT System</t>
  </si>
  <si>
    <t>http://www.tollur.is/displayer.asp?cat_id=1706</t>
  </si>
  <si>
    <t>OHRM - Oracle Human Resource Management System</t>
  </si>
  <si>
    <t>http://www.oecd.org/gov/pem/OECD%20HRM%20Profile%20-%20Iceland.pdf</t>
  </si>
  <si>
    <t>RÍKISKAUP</t>
  </si>
  <si>
    <t>http://www.rikiskaup.is</t>
  </si>
  <si>
    <t>Iceland National Debt Management Agency</t>
  </si>
  <si>
    <t>http://www.lanasysla.is/EN/</t>
  </si>
  <si>
    <t>AI Ethics policy</t>
  </si>
  <si>
    <t>https://www.iiim.is/ethics-policy/3/</t>
  </si>
  <si>
    <t>https://www.island.is/</t>
  </si>
  <si>
    <t>https://secure.rsk.is/Thjonustusidur/Vefur/</t>
  </si>
  <si>
    <t>https://island.is/</t>
  </si>
  <si>
    <t>https://opingogn.is/</t>
  </si>
  <si>
    <t>https://www.citizens.is/</t>
  </si>
  <si>
    <t>https://opingogn.is/about</t>
  </si>
  <si>
    <t>https://www.stjornarradid.is/library/04-Raduneytin/ForsAetisraduneytid/Framtidarnefnd/OECD%20Iceland%20Foresight%20Workshop%20Summary.pdf</t>
  </si>
  <si>
    <t>https://www.government.is/media/forsaetisraduneyti-media/media/2020/iceland2020.pdf</t>
  </si>
  <si>
    <t>https://www.rti-rating.org/wp-content/uploads/Iceland.pdf</t>
  </si>
  <si>
    <t>Law on the Protection and Processing of Personal Data</t>
  </si>
  <si>
    <t xml:space="preserve">http://www.personuvernd.is/information-in-english/greinar/nr/438 </t>
  </si>
  <si>
    <t>http://www.personuvernd.is</t>
  </si>
  <si>
    <t>http://skilriki.is/#tab1</t>
  </si>
  <si>
    <t>Iceland 2020 - Governmental Policy Statement for the Economy and Community</t>
  </si>
  <si>
    <t>Digital Iceland Project Center</t>
  </si>
  <si>
    <t>https://stafraent.island.is/um-okkur/</t>
  </si>
  <si>
    <t>Innovation in Public Spaces + Ministry of Industry and Innovation</t>
  </si>
  <si>
    <t>https://opinbernyskopun.island.is/verkefnin/</t>
  </si>
  <si>
    <t xml:space="preserve">  ISL  </t>
  </si>
  <si>
    <t>https://samradsgatt.island.is/oll-mal/$Cases/Details/?id=3025</t>
  </si>
  <si>
    <t>Distributed by tenants</t>
  </si>
  <si>
    <t>https://docs.devland.is/technical-overview/technical-direction</t>
  </si>
  <si>
    <t>Technical Direction</t>
  </si>
  <si>
    <t>https://island.is/en/o/digital-iceland/technical-direction</t>
  </si>
  <si>
    <t>Government X-Road (Straumurinn)</t>
  </si>
  <si>
    <t>https://island.is/s/stafraent-island/vefthjonustur</t>
  </si>
  <si>
    <t>The Financial Management Authority (FJS)</t>
  </si>
  <si>
    <t>https://www.fjs.is/en</t>
  </si>
  <si>
    <t>Orri</t>
  </si>
  <si>
    <t>https://oebs.orri.is/OA_HTML/AppsLocalLogin.jsp?langCode=IS</t>
  </si>
  <si>
    <t>https://www.stjornarradid.is/raduneyti/fjarmala-og-efnahagsraduneytid/</t>
  </si>
  <si>
    <t>http://www.althingi.is/</t>
  </si>
  <si>
    <t>https://rb.is/stefna/</t>
  </si>
  <si>
    <t>https://skatturinn.is/</t>
  </si>
  <si>
    <t>Tollalínan</t>
  </si>
  <si>
    <t>https://tollalinan.tollur.is</t>
  </si>
  <si>
    <t>https://www.skatturinn.is/um-rsk/embaettid/upplysingaoryggisstefna/</t>
  </si>
  <si>
    <t>https://heima.orri.is/OA_HTML/AppsLocalLogin.jsp?langCode=IS</t>
  </si>
  <si>
    <t>https://www.oecd.org/gov/pem/OECD%20HRM%20Profile%20-%20Iceland.pdf</t>
  </si>
  <si>
    <t>https://www.fjs.is/um-fjarsysluna/upplysingakerfi-fjs/</t>
  </si>
  <si>
    <t>Social Insurance Administration</t>
  </si>
  <si>
    <t>https://www.tr.is/en/about-us</t>
  </si>
  <si>
    <t>TR / Jóakim</t>
  </si>
  <si>
    <t>https://rg.sjukra.is/Account/Login.aspx</t>
  </si>
  <si>
    <t>https://www.tr.is/tryggingastofnun/vinnustadurinn/stefnur-og-markmid/upplysingaoryggisstefna</t>
  </si>
  <si>
    <t>Mercell Tendsign</t>
  </si>
  <si>
    <t>http://tendsign.is</t>
  </si>
  <si>
    <t>Yes, for example our project to increase innovation in health care, you can see the project description in the link which was then followed by a procedure through our procurement agency, Ríkiskaup: https://heilbrigdismot.b2match.io/</t>
  </si>
  <si>
    <t>https://www.mercell.com</t>
  </si>
  <si>
    <t>LIBRA</t>
  </si>
  <si>
    <t>https://island.is/s/stafraent-island/stafraen-stefna</t>
  </si>
  <si>
    <t>https://www.stjornarradid.is/library/01--Frettatengt---myndir-og-skrar/FOR/Fylgiskjol-i-frett/Stefna%20%c3%8dslands%20um%20gervigreind</t>
  </si>
  <si>
    <t>https://www.government.is/ministries/prime-ministers-office/</t>
  </si>
  <si>
    <t>https://opinbernyskopun.island.is/</t>
  </si>
  <si>
    <t>https://www.stjornarradid.is/efst-a-baugi/frettir/stok-frett/2021/03/05/Anaegja-med-thjonustu-opinberra-stofnana-en-taekifaeri-til-umbota/</t>
  </si>
  <si>
    <t>https://www.skatturinn.is/</t>
  </si>
  <si>
    <t>https://innskraning.rsk.is/Account/Login?ReturnUrl=%2Fconnect%2Fauthorize%2Fcallback%3Fclient_id%3D22%26redirect_uri%3Dhttps%253A%252F%252Fthjonustusidur.rsk.is%252Falmennt%252Fsignin-oidc%26response_type%3Dcode%2520id_token%26scope%3Dopenid%2520profile%26response_mode%3Dform_post%26nonce%3D637835375526186842.ZGM4ZDdhMzgtNDY1MC00Y2VlLTgxOWYtY2Y1YmE4ODhkNWE5ZWRiZGU3ZmItNzRlOS00YmU1LWEyYjEtNzU5MWQyNjhmZDc2%26state%3DCfDJ8AnsphOwyBNDl0Lwd0DCsr_cjvfHFo7AhGRCjTLr_BK6Zuelxx2IUI2kocg9U5UYHPazDoJ4vlGGN62pk9Lea-h0JOolmUNF68AgMJO-IsarQbs7RF_OOFht3WJu8zOfEa9x-5Q2dxe3tWiviORl_liDf7N-xFe0zpD_cwTso7i54DB86L4V_LHT6ncOIcw2B-yLYSMeGZrHhaqrJp65RhsbODoSUoj2Q7xytPNY36b5jEwxugNhtM_CIkithDzWEdyjAryxLpJxua2xK3GuqWOIZsAPxF893j_OSXDLuSmHRjsWtQx0pSFlmanZo2MZf_NkbINHxj0FbSD3Hd1sKoh-CkCAQcP07xx4lpAGlF38%26x-client-SKU%3DID_NETSTANDARD2_0%26x-client-ver%3D5.3.0.0</t>
  </si>
  <si>
    <t>https://www.skatturinn.is/atvinnurekstur/tollamal/tollskra/</t>
  </si>
  <si>
    <t>https://www.tr.is/</t>
  </si>
  <si>
    <t xml:space="preserve">https://starfatorg.is </t>
  </si>
  <si>
    <t>https://samradsgatt.island.is/?FilterDate=LatestChanged</t>
  </si>
  <si>
    <t>https://samradsgatt.island.is/oll-mal/$Cases/Details/?id=2968</t>
  </si>
  <si>
    <t>https://island.is/s/stafraent-island/segdu-sogu</t>
  </si>
  <si>
    <t>https://island.is/s/stafraent-island/skyrslur</t>
  </si>
  <si>
    <t>Digital Iceland</t>
  </si>
  <si>
    <t>https://island.is/en/o/digital-iceland</t>
  </si>
  <si>
    <t>1, 2, 4, 5, 7, 8</t>
  </si>
  <si>
    <t>https://reykjavik.is/en/thjonustu-og-nyskopunarsvid</t>
  </si>
  <si>
    <t>https://www.government.is/ministries/ministry-of-finance-and-economic-affairs/</t>
  </si>
  <si>
    <t>https://www.stjornarradid.is/library/02-Rit--skyrslur-og-skrar/arsskyrslur-radherra-fyrir-2020/Arsskyrsla_FJR_2020.pdf</t>
  </si>
  <si>
    <t xml:space="preserve">Samráðsnefnd um stafræna þjónustu - ríki, sveitarfélög, Rvk. </t>
  </si>
  <si>
    <t>https://www.althingi.is/lagas/nuna/2012140.html</t>
  </si>
  <si>
    <t>https://www.stjornarradid.is/raduneyti/nefndir/urskurdarnefnd-um-upplysingamal/</t>
  </si>
  <si>
    <t>https://www.althingi.is/lagas/nuna/2018090.html</t>
  </si>
  <si>
    <t>https://www.personuvernd.is/urlausnir/</t>
  </si>
  <si>
    <t>Persónuvernd / Data Protection Agency</t>
  </si>
  <si>
    <t>https://www.personuvernd.is/</t>
  </si>
  <si>
    <t>https://www.personuvernd.is/personuvernd/arsskyrslur/</t>
  </si>
  <si>
    <t>https://www.audkenni.is/</t>
  </si>
  <si>
    <t>https://www.promennt.is/is/namskeid/rikisstarfsmenn</t>
  </si>
  <si>
    <t>Aðgerðaáætlun um opinbera nýsköpun</t>
  </si>
  <si>
    <t>https://www.stjornarradid.is/efst-a-baugi/frettir/stok-frett/2020/03/11/Adgerdaaaetlun-um-opinbera-nyskopun-/</t>
  </si>
  <si>
    <t>Ríkiskaup</t>
  </si>
  <si>
    <t>https://www.rikiskaup.is/</t>
  </si>
  <si>
    <t>Sjálfbær opinber innkaup</t>
  </si>
  <si>
    <t>https://www.stjornarradid.is/efst-a-baugi/frettir/stok-frett/2021/04/15/Ny-innkaupastefna-Framsaekin-og-sjalfbaer-innkaup-laekka-kostnad-um-3-5-milljarda-a-ari/</t>
  </si>
  <si>
    <t>https://ec.europa.eu/docsroom/documents/22382/attachments/17/translations/en/renditions/native</t>
  </si>
  <si>
    <t>https://stafraen.sveitarfelog.is/</t>
  </si>
  <si>
    <t>https://island.is/en</t>
  </si>
  <si>
    <t>Íris Huld Christersdóttir</t>
  </si>
  <si>
    <t>Head of Divison</t>
  </si>
  <si>
    <t>ISL</t>
  </si>
  <si>
    <t>Government Cloud (Microsoft) for daily operations &amp; National Service Portal, http://island.is</t>
  </si>
  <si>
    <t>https://www.stjornarradid.is/raduneyti/umbra/microsoft-leyfi/</t>
  </si>
  <si>
    <t>Distributed operation of the 9 different tenants</t>
  </si>
  <si>
    <t>https://island.is/s/stafraent-island/stefnur-og-skilmalar-island</t>
  </si>
  <si>
    <t>https://www.stjornarradid.is/raduneyti/umbra/hugbunadarleyfi/rikissamningurinn/</t>
  </si>
  <si>
    <t>Tenant Governance Framework</t>
  </si>
  <si>
    <t>https://interoperable-europe.ec.europa.eu/collection/iopeu-monitoring/interoperability-initiatives-iceland</t>
  </si>
  <si>
    <t>https://interoperable-europe.ec.europa.eu/collection/iopeu-monitoring/digital-public-administration-factsheets-2024</t>
  </si>
  <si>
    <t>https://island.is/en/o/digital-iceland/straumurinn-x-road</t>
  </si>
  <si>
    <t>https://island.is/s/stafraent-island/stafraena-vegferdin-i-toelum/yfirlit-yfir-innleidingu-stofnana</t>
  </si>
  <si>
    <t>https://advania.is/vorur-og-thjonusta/orri/</t>
  </si>
  <si>
    <t>https://cb.is/payments/interbank-payment-system/#participants-and-requirements-for-system-participation15c896</t>
  </si>
  <si>
    <t>https://cb.is/payments/interbank-payment-system/</t>
  </si>
  <si>
    <t>https://www.skatturinn.is/um-rsk/frettir-og-tilkynningar/tolulegar-upplysingar-um-alagningu-einstaklinga</t>
  </si>
  <si>
    <t>https://www.skatturinn.is/atvinnurekstur/tollamal/rafraen-tollafgreidsla/tollalina/</t>
  </si>
  <si>
    <t>https://www.skatturinn.is/media/arsskyrslur/Arsskyrsla-2023_5.pdf</t>
  </si>
  <si>
    <t>https://advania.is/vorur-og-thjonusta/orri-mannaudskerfi/</t>
  </si>
  <si>
    <t>https://oebs.orri.is/OA_HTML/AppsLocalLogin.jsp?</t>
  </si>
  <si>
    <t>https://island.is/en/o/social-insurance-administration</t>
  </si>
  <si>
    <t>TR / Joakim</t>
  </si>
  <si>
    <t>http://www.tr.is</t>
  </si>
  <si>
    <t>https://island.is/s/tryggingastofnun/arsskyrslur-arsreikningar</t>
  </si>
  <si>
    <t>Innovation in transport, effectivity in sustainable buildings, AI in healthcare and technology to assist the elderly to stay longer at home instead of moving to a care facility</t>
  </si>
  <si>
    <t>https://island.is/utbodsvefur</t>
  </si>
  <si>
    <t>https://lanamal.is/</t>
  </si>
  <si>
    <t>https://docs.devland.is</t>
  </si>
  <si>
    <t>https://island.is/s/stafraent-island/stafraenn-arangur</t>
  </si>
  <si>
    <t>AI strategy - Action plan</t>
  </si>
  <si>
    <t>https://www.stjornarradid.is/efst-a-baugi/frettir/stok-frett/2024/11/07/Fyrsta-adgerdaaaetlun-Islands-um-gervigreind-kynnt/</t>
  </si>
  <si>
    <t>https://island.is/v/opinbernyskopun</t>
  </si>
  <si>
    <t>https://www.stjornarradid.is/verkefni/rekstur-og-eignir-rikisins/konnun-a-thjonustu-rikisstofnana/</t>
  </si>
  <si>
    <t>https://island.is/frett/2024-metar-i-greidslum-a-island-is</t>
  </si>
  <si>
    <t>https://tollalinan.tollur.is/</t>
  </si>
  <si>
    <t>https://starfatorg.is</t>
  </si>
  <si>
    <t>https://www.stjornarradid.is/efst-a-baugi/frettir/stok-frett/2020/10/20/Birting-auglysinga-um-laus-storf-a-Starfatorgi-stafvaedd-/</t>
  </si>
  <si>
    <t>https://www.stjornarradid.is/verkefni/upplysingataeknimal-rikisins/stafraent-island-og-opinber-thjonusta-/</t>
  </si>
  <si>
    <t>https://www.stjornarradid.is/</t>
  </si>
  <si>
    <t>https://island.is/s/stafraent-island/stafraena-vegferdin-i-toelum/snertifletir</t>
  </si>
  <si>
    <t>https://statice.is</t>
  </si>
  <si>
    <t>https://island.is/samradsgatt</t>
  </si>
  <si>
    <t>https://island.is/undirskriftalistar</t>
  </si>
  <si>
    <t>https://island.is/s/stafraent-island/segdu-thina-sogu/segdu-sogu</t>
  </si>
  <si>
    <t>https://island.is/oskalisti-thjodarinnar</t>
  </si>
  <si>
    <t>https://reykjavik.is/en/department-of-service-and-innovation</t>
  </si>
  <si>
    <t>https://www.stjornarradid.is/verkefni/sveitarstjornir-og-byggdamal/sveitarstjornarmal/samstarf/</t>
  </si>
  <si>
    <t>https://www.stjornarradid.is/verkefni/upplysingataeknimal-rikisins/</t>
  </si>
  <si>
    <t>https://island.is/en/o/digital-iceland/digital-performance</t>
  </si>
  <si>
    <t>https://island.is/en/o/digital-iceland/services</t>
  </si>
  <si>
    <t>https://island.is/en/o/digital-iceland/the-digital-journey-in-numbers</t>
  </si>
  <si>
    <t>https://www.stjornarradid.is/verkefni/log-og-rettur/upplysingalog/</t>
  </si>
  <si>
    <t>https://island.is/s/personuvernd/tolfraedi</t>
  </si>
  <si>
    <t>https://island.is/s/personuvernd</t>
  </si>
  <si>
    <t>https://orkustofnun.is/raforkueftirlit/raforkuvinnsla</t>
  </si>
  <si>
    <t>https://www.stjornarradid.is/verkefni/upplysingataeknimal-rikisins/gervigreind-hja-hinu-opinbera/</t>
  </si>
  <si>
    <t>https://island.is/rafraenar-thinglysingar</t>
  </si>
  <si>
    <t>National Digital Government Strategy</t>
  </si>
  <si>
    <t>https://governmentis.sharepoint.com/sites/stjornarradsskolinn</t>
  </si>
  <si>
    <t>https://app.powerbi.com/groups/me/apps/ab920faf-6c10-4f21-b248-f377fd2a9ad8/reports/1ec58298-4311-471c-9b01-deb37d992dd3/ReportSection66204224c00a3ab66811?ctid=bc14a44e-e0fb-4e0b-a535-100579d41b65&amp;experience=power-bi</t>
  </si>
  <si>
    <t>https://island.is/s/fjarsyslan/nyskopun</t>
  </si>
  <si>
    <t>https://island.is/nyskoepunarverdlaun-hins-opinbera</t>
  </si>
  <si>
    <t>Fjársýslan</t>
  </si>
  <si>
    <t>https://www.stjornarradid.is/efst-a-baugi/frettir/stok-frett/2024/05/15/Flestar-stofnanir-hafa-innleitt-nyskapandi-verkefni-sidastlidin-tvo-ar-/</t>
  </si>
  <si>
    <t>Sjálfbær Opinber Innkaup</t>
  </si>
  <si>
    <t>https://island.is/innkaup-og-sala-a-opinberri-nyskoepun</t>
  </si>
  <si>
    <t>Compl docs submitted on 08-Sep-25</t>
  </si>
  <si>
    <t>Einar Gunnar Thoroddsen</t>
  </si>
  <si>
    <t>Head of Division</t>
  </si>
  <si>
    <t xml:space="preserve"> IND </t>
  </si>
  <si>
    <t>India</t>
  </si>
  <si>
    <t>MeghRaj</t>
  </si>
  <si>
    <t>https://meity.dashboard.nic.in/</t>
  </si>
  <si>
    <t>India Enterprise Architecture (IndEA)</t>
  </si>
  <si>
    <t>https://negd.gov.in/india-enterprise-architecture</t>
  </si>
  <si>
    <t>Open API + UMANG</t>
  </si>
  <si>
    <t>https://negd.gov.in/open-api</t>
  </si>
  <si>
    <t>http://www.finmin.nic.in</t>
  </si>
  <si>
    <t>https://elekha.nic.in</t>
  </si>
  <si>
    <t>http://www.cga.nic.in</t>
  </si>
  <si>
    <t>http://www.cga.nic.in/writereaddata/b3.pdf</t>
  </si>
  <si>
    <t>http://dor.gov.in</t>
  </si>
  <si>
    <t>https://www.tin-nsdl.com/index.html</t>
  </si>
  <si>
    <t>https://www.cbic.gov.in/</t>
  </si>
  <si>
    <t>ICES  - Indian Customs EDI System</t>
  </si>
  <si>
    <t>http://ihrms.raj.nic.in/FirstPages/AboutUs.aspx</t>
  </si>
  <si>
    <t>https://www.pefa.org/node/2826</t>
  </si>
  <si>
    <t>CPPP</t>
  </si>
  <si>
    <t xml:space="preserve">http://eprocure.gov.in/cppp </t>
  </si>
  <si>
    <t>India Ministry of Finance</t>
  </si>
  <si>
    <t>http://finmin.nic.in/index.html</t>
  </si>
  <si>
    <t>https://www.meity.gov.in/writereaddata/files/policy_on_adoption_of_oss.pdf</t>
  </si>
  <si>
    <t>AI for all</t>
  </si>
  <si>
    <t>http://niti.gov.in/writereaddata/files/document_publication/NationalStrategy-for-AI-Discussion-Paper.pdf</t>
  </si>
  <si>
    <t>http://india.gov.in</t>
  </si>
  <si>
    <t>http://www.mca.gov.in/MinistryV2/companyformsdownload.html</t>
  </si>
  <si>
    <t>https://onlineservices.tin.egov-nsdl.com/etaxnew/tdsnontds.jsp</t>
  </si>
  <si>
    <t>https://www.data.gov.in/</t>
  </si>
  <si>
    <t>https://www.mygov.in/home/discuss/</t>
  </si>
  <si>
    <t>https://meity.gov.in/public-opinion-public-grievances</t>
  </si>
  <si>
    <t>Digital India</t>
  </si>
  <si>
    <t>https://www.digitalindia.gov.in/</t>
  </si>
  <si>
    <t>Ministry of Electronics and Information Technology - Committee of Experts</t>
  </si>
  <si>
    <t>https://meity.gov.in/data-governance</t>
  </si>
  <si>
    <t>https://meity.gov.in/writereaddata/files/constitution_of_committee_of_experts_to_deliberate_on_data_governance_framework.pdf</t>
  </si>
  <si>
    <t>https://digitalindia.gov.in/di-initiatives</t>
  </si>
  <si>
    <t>https://www.digitalindia.gov.in/content/vision-and-vision-areas</t>
  </si>
  <si>
    <t>https://www.rti-rating.org/wp-content/uploads/India.pdf</t>
  </si>
  <si>
    <t>Rules under s43A (2008 Amendt), Information Technology Act 2000</t>
  </si>
  <si>
    <t xml:space="preserve">http://deity.gov.in/sites/upload_files/dit/files/downloads/itact2000/itbill2000.pdf </t>
  </si>
  <si>
    <t>http://www.mca.gov.in/MinistryV2/homepage.html</t>
  </si>
  <si>
    <t>National Digital Literacy Mission</t>
  </si>
  <si>
    <t>https://www.defindia.org/national-digital-literacy-mission/national-digital-literacy-mission-ndlm-programme/</t>
  </si>
  <si>
    <t xml:space="preserve">Idea Management System - </t>
  </si>
  <si>
    <t>https://digitalindia.gov.in/content/how-idea-management-system-can-accelerate-innovation-government</t>
  </si>
  <si>
    <t xml:space="preserve">  IND  </t>
  </si>
  <si>
    <t>NIC National Cloud (under MeghRaj GI cloud)</t>
  </si>
  <si>
    <t>https://www.meity.gov.in/content/gi-cloud-meghraj</t>
  </si>
  <si>
    <t>National Informatics Centre (NIC)</t>
  </si>
  <si>
    <t>https://cloud.gov.in/services</t>
  </si>
  <si>
    <t>https://meity.dashboard.nic.in</t>
  </si>
  <si>
    <t>India Enterprise Architecture Framework</t>
  </si>
  <si>
    <t>https://www.meity.gov.in/writereaddata/files/IndEA_Framework_1.0.pdf</t>
  </si>
  <si>
    <t>http://ftpindea.negd.in</t>
  </si>
  <si>
    <t>Interoperability Framework for e-Governance (IFEG)</t>
  </si>
  <si>
    <t>http://egovstandards.gov.in/sites/default/files/Interoperability%20Framework%20For%20e-Governance%20(IFEG)%20Ver.1.0.pdf</t>
  </si>
  <si>
    <t>http://www.umang.gov.in/</t>
  </si>
  <si>
    <t>API Setu (launched in 2020); UMANG (2017) ; Open Government Data Platform (2012); National Portal of India(2005)</t>
  </si>
  <si>
    <t>https://data.gov.in/metrics</t>
  </si>
  <si>
    <t>Controller General of Accounts</t>
  </si>
  <si>
    <t>https://cga.nic.in</t>
  </si>
  <si>
    <t>Public Financial Management System</t>
  </si>
  <si>
    <t>https://pfms.nic.in</t>
  </si>
  <si>
    <t>https://cga.nic.in/</t>
  </si>
  <si>
    <t>https://cga.nic.in/Page/Treasury-Single-Account-TSA.aspx</t>
  </si>
  <si>
    <t>https://pfms.nic.in/</t>
  </si>
  <si>
    <t>https://www.incometaxindia.gov.in/</t>
  </si>
  <si>
    <t>Tax Information Network- FM Dashboard</t>
  </si>
  <si>
    <t>https://onlineservices.tin.egov-nsdl.com/TIN/JSP/security/LoginForFM.jsp</t>
  </si>
  <si>
    <t>Documents sent via email</t>
  </si>
  <si>
    <t>Saksham</t>
  </si>
  <si>
    <t>https://saksham.cbic.gov.in/</t>
  </si>
  <si>
    <t>eHRMS</t>
  </si>
  <si>
    <t>https://ehrms.nic.in/</t>
  </si>
  <si>
    <t>https://informatics.nic.in/uploads/pdfs/d0bbdbc0_informatics_october_2019.pdf</t>
  </si>
  <si>
    <t>Employee Information System(EIS)</t>
  </si>
  <si>
    <t>Pension Fund Regulatory and Development Authority</t>
  </si>
  <si>
    <t>https://www.pfrda.org.in/</t>
  </si>
  <si>
    <t>Atal Pension Yojana (APY)</t>
  </si>
  <si>
    <t>https://www.npscra.nsdl.co.in/scheme-details.php</t>
  </si>
  <si>
    <t>Government e Marketplace (GeM)</t>
  </si>
  <si>
    <t>https://gem.gov.in/</t>
  </si>
  <si>
    <t>• End to End procurement process from selection of product specification to online payment • Catalogue based marketplace for easy and fast procurement • Enhanced Transparency in Bidding process with Bid Representation window for sellers. • Enhanced Transparency in Bidding process with Challenge Bid rejection window for sellers • In built reverse auction functionality for efficient price discovery • Start-up Runway for innovative products</t>
  </si>
  <si>
    <t>RBI and Ministry of Finance</t>
  </si>
  <si>
    <t>https://rbi.org.in/scripts/FS_DPS.aspx</t>
  </si>
  <si>
    <t>CBS (E-kuber)</t>
  </si>
  <si>
    <t>Project Monitoring Group Portal</t>
  </si>
  <si>
    <t>https://pmg.dpiit.gov.in/</t>
  </si>
  <si>
    <t>https://www.meity.gov.in/content/major-foss-initiatives</t>
  </si>
  <si>
    <t>National Strategy on Blockchain (approved in 2018) ; National Strategy on Artificial Intelligence (2021) ; National Strategy on Additive Manufacturing (2022) ; India Digital Ecosystem Architecture (InDEA 2.0) Framework (2022)</t>
  </si>
  <si>
    <t>https://www.meity.gov.in/writereaddata/files/National_BCT_Strategy.pdf</t>
  </si>
  <si>
    <t>https://www.meity.gov.in/</t>
  </si>
  <si>
    <t>https://indiaai.gov.in/government-of-india</t>
  </si>
  <si>
    <t>https://www.india.gov.in/</t>
  </si>
  <si>
    <t>https://ras.gov.in/</t>
  </si>
  <si>
    <t>https://www.gst.gov.in/</t>
  </si>
  <si>
    <t>https://www.incometax.gov.in/</t>
  </si>
  <si>
    <t>https://www.npci.org.in/</t>
  </si>
  <si>
    <t>https://www.icegate.gov.in/</t>
  </si>
  <si>
    <t>https://enps.nsdl.com/eNPS/ApySubRegistration.html</t>
  </si>
  <si>
    <t>https://www.ncs.gov.in/</t>
  </si>
  <si>
    <t>https://data.gov.in/</t>
  </si>
  <si>
    <t>https://main.sci.gov.in/efiling</t>
  </si>
  <si>
    <t>https://www.mygov.in/group-issue/reimagining-skill-india-20-inviting-creative-ideas-and-suggestions-help-reinvent/</t>
  </si>
  <si>
    <t>https://www.mygov.in/feedback/</t>
  </si>
  <si>
    <t>https://ras.gov.in/v2/resources/RAS_Concept_Note_for_Stakeholders.pdf</t>
  </si>
  <si>
    <t>https://www.mygov.in/</t>
  </si>
  <si>
    <t>Ministry of Electronics and Information Technology</t>
  </si>
  <si>
    <t>https://negd.gov.in/</t>
  </si>
  <si>
    <t>National E-Governance Division under Digital India Corporation https://negd.gov.in/</t>
  </si>
  <si>
    <t>https://www.meity.gov.in/writereaddata/files/MeitY_AR_English_2020-21.pdf</t>
  </si>
  <si>
    <t>Data Governance Division, Ministry of Electronics and Information Technology</t>
  </si>
  <si>
    <t>https://meity.gov.in/writereaddata/files/constitution_of_committee_of_experts_to_ deliberate_on_data_governance_framework.pdf</t>
  </si>
  <si>
    <t>https://www.meity.gov.in/writereaddata/files/InDEA%202_0%20Report%20Draft%20V6%2024%20Jan%2022_Rev.pdf</t>
  </si>
  <si>
    <t>Ministry of Electronics and IT, Government of India https://www.meity.gov.in/</t>
  </si>
  <si>
    <t>https://rti.gov.in/</t>
  </si>
  <si>
    <t>https://cic.gov.in/sites/default/files/Reports/Eng-AR2020-21.pdf</t>
  </si>
  <si>
    <t>Section 43(A) of Information Technology Act 2000</t>
  </si>
  <si>
    <t>https://www.indiacode.nic.in/show-data?actid=AC_CEN_45_76_00001_200021_1517807324077&amp;orderno=49</t>
  </si>
  <si>
    <t>https://cca.gov.in/guidelines.html</t>
  </si>
  <si>
    <t>https://cca.gov.in</t>
  </si>
  <si>
    <t>FutureSkills PRIME  &amp;   Pradhan Mantri Gramin Digital Saksharta Abhiyaan (PMGDISHA)</t>
  </si>
  <si>
    <t>https://futureskillsprime.in/</t>
  </si>
  <si>
    <t>https://www.msde.gov.in/sites/default/files/2021-01/PMKVY%203.0%20Guidelines%202020-21.pdf</t>
  </si>
  <si>
    <t>Atal Innovation Mission  (AIM)</t>
  </si>
  <si>
    <t>https://www.aim.gov.in/</t>
  </si>
  <si>
    <t>http://www.aim.gov.in/</t>
  </si>
  <si>
    <t>Atal Innovation Mission (AIM)</t>
  </si>
  <si>
    <t>https://www.aim.gov.in</t>
  </si>
  <si>
    <t>Policy for Micro, Small and Medium Enterprises (MSME)</t>
  </si>
  <si>
    <t>http://www.dcmsme.gov.in/Draft08022022.pdf</t>
  </si>
  <si>
    <t>https://www.startupindia.gov.in/content/sih/en/public_procurement.html</t>
  </si>
  <si>
    <t>https://msme.gov.in/public-procurement-policy</t>
  </si>
  <si>
    <t>This is to bring to your notice that GTMI 2022 survey questions were objective type, however, in many questions, a detailed description is required to be furnished which will augment the understanding of the GTMI survey response given by India. Hence, the detailed description for a few questions of the GTMI survey from India has been sent to the world bank via email.</t>
  </si>
  <si>
    <t>Pravin R Chandekar</t>
  </si>
  <si>
    <t>Ministry of Electronics &amp; Information Technology (MeitY), Government of India</t>
  </si>
  <si>
    <t>Director, e-Governance, MeitY, Government of India</t>
  </si>
  <si>
    <t>IND</t>
  </si>
  <si>
    <t>https://cloud.gov.in/user/</t>
  </si>
  <si>
    <t xml:space="preserve">https://www.indiacode.nic.in/bitstream/123456789/13116/1/it_act_2000_updated.pdf </t>
  </si>
  <si>
    <t>https://meity.dashboard.nic.in/DashboardF.aspx</t>
  </si>
  <si>
    <t>India Enterprise Architecture Framework (IndEA)</t>
  </si>
  <si>
    <t>https://egovstandards.gov.in/sites/default/files/2021-10/IndEA%20Framework%20V%201.0.pdf</t>
  </si>
  <si>
    <t>https://www.npci.org.in/what-we-do/upi/product-statistics</t>
  </si>
  <si>
    <t>https://egovstandards.gov.in/sites/default/files/2021-07/Interoperability%20Framework%20For%20e-Governance%20%28IFEG%29%20Ver.1.0.pdf</t>
  </si>
  <si>
    <t>https://web.umang.gov.in/landing/dashboard</t>
  </si>
  <si>
    <t xml:space="preserve">UMANG </t>
  </si>
  <si>
    <t>Controller General of Accounts, Ministry of Finance, Government of India</t>
  </si>
  <si>
    <t>https://pfms.nic.in/SitePages/aboutus.aspx</t>
  </si>
  <si>
    <t>https://cga.nic.in/Page/Treasury-Single- Account-TSA-.aspx</t>
  </si>
  <si>
    <t>https://cga.nic.in/MonthDashboardReport/Published/list.aspx</t>
  </si>
  <si>
    <t>https://www.incometax.gov.in/iec/foportal/</t>
  </si>
  <si>
    <t>https://www.icegate.gov.in/n/</t>
  </si>
  <si>
    <t>https://dopt.gov.in/</t>
  </si>
  <si>
    <t>https://dopt.gov.in/reports/annual- report</t>
  </si>
  <si>
    <t>Employee Information System (EIS)</t>
  </si>
  <si>
    <t xml:space="preserve">https://pfms.nic.in/ </t>
  </si>
  <si>
    <t>https://dge.gov.in/dge/reference-publication-reports-payrol</t>
  </si>
  <si>
    <t>https://enps.nsdl.com/eNPS/NationalPensionSystem.html</t>
  </si>
  <si>
    <t>GeM SAHAY A financing initiative that provides instant, collateral-free working capital loans to MSMEs and sellers on the platform. AI-Driven Market Intelligence &amp; Demand Forecasting AI and analytics provide predictive insights into procurement trends, helping government buyers make informed decisions. Advanced Vendor Rating &amp; Performance Monitoring Uses AI/ML algorithms to assess vendor performance based on factors like timely delivery, quality, and compliance. GeM Green &amp; Sustainable Procurement Promotes eco-friendly products and sustainability in public procurement. Introduced a ‘Green Catalogue’ for environmentally friendly products. Integration with Aadhaar, PAN, Udyam &amp; GST Seamless verification of sellers and buyers using government databases, reducing fraud and ensuring compliance. Service Procurement &amp; Custom Bidding Apart from products, GeM facilitates procurement of services like IT solutions, manpower, security, and logistics. Buyer-Seller Chat &amp; Real-Time Query Resolution API Integration with State &amp; Central Government Systems Integrated with various government platforms like PFMS, Railways, and state procurement portals for seamless fund flow and order management.</t>
  </si>
  <si>
    <t>https://gem.gov.in/cppp-procurement-data</t>
  </si>
  <si>
    <t>https://dipam.gov.in/</t>
  </si>
  <si>
    <t>LDSW - CBS (E-kuber) DIPAM</t>
  </si>
  <si>
    <t>https://dea.gov.in/budgetdivision/annual-reports</t>
  </si>
  <si>
    <t xml:space="preserve">https://pmg.dpiit.gov.in/ </t>
  </si>
  <si>
    <t>https://www.meity.gov.in/static/uploads/2024/02/policy_on_adoption_of_oss.pdf</t>
  </si>
  <si>
    <t>https://egovstandards.gov.in/sites/default/files/2021-07/Framework%20for%20Adoption%20of%20Open%20Source%20Software%20in%20e-Governance%20Systems.pdf</t>
  </si>
  <si>
    <t xml:space="preserve">National Strategy on Blockchain </t>
  </si>
  <si>
    <t xml:space="preserve">https://www.niti.gov.in/sites/default/files/2020-01/Blockchain_The_India_Strategy_Part_I.pdf  </t>
  </si>
  <si>
    <t>https://indiaai.gov.in/</t>
  </si>
  <si>
    <t>https://web.umang.gov.in/landing/</t>
  </si>
  <si>
    <t>https://incometaxindia.gov.in/Pages/Direct-Taxes-Data.aspx</t>
  </si>
  <si>
    <t>https://www.incometax.gov.in</t>
  </si>
  <si>
    <t>https://www.icegate.gov.in/services/statistics-reports</t>
  </si>
  <si>
    <t>https://www.npci.org.in/statistics</t>
  </si>
  <si>
    <t>https://unifiedportal-mem.epfindia.gov.in</t>
  </si>
  <si>
    <t>https://www.epfindia.gov.in/site_en/Estimate_of_Payroll.  php</t>
  </si>
  <si>
    <t>https://www.ncs.gov.in/_layouts/15/ncsp/ViewStaticAnalyticReports.aspx</t>
  </si>
  <si>
    <t>https://uidai.gov.in/aadhaar_dashboard/</t>
  </si>
  <si>
    <t>https://www.data.gov.in/metrics</t>
  </si>
  <si>
    <t>https://www.mygov.in/group-issue/share-your-views-unani-medicine-way-forward-explore-innovative-health-solutions/</t>
  </si>
  <si>
    <t>https://www.trai.gov.in/</t>
  </si>
  <si>
    <t>https://www.meity.gov.in/ministry/our-team</t>
  </si>
  <si>
    <t>https://dst.gov.in/national-data-sharing-and-accessibility-policy-0</t>
  </si>
  <si>
    <t>https://www.mospi.gov.in/sites/default/files/Revised-Organogram-of-MoSPI.pdf</t>
  </si>
  <si>
    <t>https://www.digitalindia.gov.in/about-us/</t>
  </si>
  <si>
    <t>https://www.meity.gov.in/static/uploads/2024/02/b57a6bb5ef870329a94e0131ca108f6e.pdf</t>
  </si>
  <si>
    <t xml:space="preserve">https://www.digitalindia.gov.in/ </t>
  </si>
  <si>
    <t xml:space="preserve">https://www.digitalindia.gov.in/initiatives/ </t>
  </si>
  <si>
    <t>https://darpg.gov.in/en/whatsnew/grievance-redressal-assessment-and-index-grai-2023</t>
  </si>
  <si>
    <t>Digital Personal Data Protection Act of 2023</t>
  </si>
  <si>
    <t>https://www.meity.gov.in/static/uploads/2024/06/2bf1f0e9f04e6fb4f8fef35e82c42aa5.pdf</t>
  </si>
  <si>
    <t>https://www.meity.gov.in/static/uploads/2024/02/eGazette_Notification_NPE-2019_dated-25022019.pdf</t>
  </si>
  <si>
    <t>https://www.niti.gov.in/sites/default/files/2023-03/National-Strategy-for-Artificial-Intelligence.pdf</t>
  </si>
  <si>
    <t>https://esign.cdac.in/</t>
  </si>
  <si>
    <t>Skill India Digital Hub</t>
  </si>
  <si>
    <t>https://www.skillindiadigital.gov.in</t>
  </si>
  <si>
    <t>https://www.skillindiadigital.gov.in/pmkvy-dashboard</t>
  </si>
  <si>
    <t>Niti Aayog</t>
  </si>
  <si>
    <t>https://niti.gov.in/</t>
  </si>
  <si>
    <t>https://aim.gov.in/</t>
  </si>
  <si>
    <t>Compl docs submitted on 03-Jun-25 &amp; 23-Jul-25</t>
  </si>
  <si>
    <t>Dr Vageesh Tiwari</t>
  </si>
  <si>
    <t>Ministry of Electronics and Information Technology, Government of India</t>
  </si>
  <si>
    <t xml:space="preserve"> IDN </t>
  </si>
  <si>
    <t>Indonesia</t>
  </si>
  <si>
    <t>Ministry of Finance of Republic of Indonesia</t>
  </si>
  <si>
    <t>https://www.kemenkeu.go.id/en</t>
  </si>
  <si>
    <t>SPAN - Sistem Perbendaharaan dan Anggaran Negara / State Treasury and Budgetary System</t>
  </si>
  <si>
    <t>http://www.span.depkeu.go.id</t>
  </si>
  <si>
    <t>https://www.djkn.kemenkeu.go.id/</t>
  </si>
  <si>
    <t>http://www.pefa.org/en/assessment/id-dec12-pfmpr-public-en</t>
  </si>
  <si>
    <t>http://www.pajak.go.id</t>
  </si>
  <si>
    <t>http://www.pajak.go.id/e-spt</t>
  </si>
  <si>
    <t>http://www.beacukai.go.id</t>
  </si>
  <si>
    <t>Single Window + CEISA  - Customs-Excise Information System and Automation</t>
  </si>
  <si>
    <t>https://customer.beacukai.go.id/index.html?page=features</t>
  </si>
  <si>
    <t xml:space="preserve">IHRMIS - Integrated Human Resources Management Information System </t>
  </si>
  <si>
    <t>http://hrmis.curaindonesia.com/</t>
  </si>
  <si>
    <t>https://www.pefa.org/node/546</t>
  </si>
  <si>
    <t>LKPP Website</t>
  </si>
  <si>
    <t>http://www.lkpp.go.id</t>
  </si>
  <si>
    <t>Directorate of Government Securities Management</t>
  </si>
  <si>
    <t>http://www.dmo.or.id/index.php?section=1</t>
  </si>
  <si>
    <t>https://www.igos.web.id/</t>
  </si>
  <si>
    <t>Strategi Nasional Kecerdasan ARTIFISIAL INDONESIA</t>
  </si>
  <si>
    <t>https://ai-innovation.id/server/static/ebook/stranas-ka.pdf</t>
  </si>
  <si>
    <t>http://www.indonesia.go.id</t>
  </si>
  <si>
    <t>https://efiling.pajak.go.id/index</t>
  </si>
  <si>
    <t>https://www.opengovpartnership.org/members/indonesia/</t>
  </si>
  <si>
    <t>https://data.go.id/</t>
  </si>
  <si>
    <t>https://eppid.kominfo.go.id/</t>
  </si>
  <si>
    <t>https://lapor.go.id/</t>
  </si>
  <si>
    <t>https://govpay.asia/</t>
  </si>
  <si>
    <t>Central Indonesia Data One Secretariat - BAPPENAS</t>
  </si>
  <si>
    <t>https://www.bappenas.go.id/id/profil-bappenas/tupoksi/</t>
  </si>
  <si>
    <t>https://setkab.go.id/en/president-jokowi-issues-regulation-on-satu-data-indonesia/</t>
  </si>
  <si>
    <t>http://spbe.go.id/</t>
  </si>
  <si>
    <t>https://www.rti-rating.org/wp-content/uploads/2020/05/Indonesia-RTI-Law.pdf</t>
  </si>
  <si>
    <t>http://www.bu.edu/bucflp/laws/law-no-11-concerning-electronic-information-and-transactions/</t>
  </si>
  <si>
    <t>SPBE - Sistem Pemerintahan Berbasis Elektronik / e-Government System Strategy</t>
  </si>
  <si>
    <t>Education and Training Center</t>
  </si>
  <si>
    <t>https://pusdiklat.ristekbrin.go.id/</t>
  </si>
  <si>
    <t>National Research and Innovation Agency</t>
  </si>
  <si>
    <t>https://www.ristekbrin.go.id/</t>
  </si>
  <si>
    <t xml:space="preserve">  IDN  </t>
  </si>
  <si>
    <t>Pusat Data Nasiona (National Data Center)</t>
  </si>
  <si>
    <t>https://pdn.layanan.go.id/</t>
  </si>
  <si>
    <t>Ministry of Communication and Informatics</t>
  </si>
  <si>
    <t>https://komin.fo/syarat-ketentuan-dcs</t>
  </si>
  <si>
    <t>Indonesia E-Government Architecture (arsitektur SPBE)</t>
  </si>
  <si>
    <t>https://www.menpan.go.id/site/berita-terkini/info-terkini/materi-rapat-koordinasi-bidang-kelembagaan-dan-tata-laksana-jakarta-12-dan-21-oktober-2021</t>
  </si>
  <si>
    <t>Sistem Penghubung Layanan Pemerintah (SPLP) / Sistem Pemerintahan Berbasis Elektronik (SPBE)</t>
  </si>
  <si>
    <t>https://jdih.pesisirselatankab.go.id/files/peraturan_10-10-2019-07-50-29.pdf</t>
  </si>
  <si>
    <t>https://peraturan.bpk.go.id/Home/Download/166319/18-2021.pdf</t>
  </si>
  <si>
    <t>https://www.kemenkeu.go.id/</t>
  </si>
  <si>
    <t>SPAN - Sistem Perbendaharaan dan Anggaran Negara</t>
  </si>
  <si>
    <t>https://www.kemenkeu.go.id/layanandigital</t>
  </si>
  <si>
    <t>https://www.kemenkeu.go.id</t>
  </si>
  <si>
    <t>https://www.pajak.go.id</t>
  </si>
  <si>
    <t>INSW</t>
  </si>
  <si>
    <t>https://insw.go.id</t>
  </si>
  <si>
    <t>MySAPK</t>
  </si>
  <si>
    <t>https://mysapk.bkn.go.id</t>
  </si>
  <si>
    <t>SIASN</t>
  </si>
  <si>
    <t>BPJS Kesehatan</t>
  </si>
  <si>
    <t>https://www.bpjs-kesehatan.go.id/bpjs/</t>
  </si>
  <si>
    <t>BPJS Ketenagakerjaan</t>
  </si>
  <si>
    <t>https://www.bpjsketenagakerjaan.go.id/</t>
  </si>
  <si>
    <t>SPSE LKPP</t>
  </si>
  <si>
    <t>http://www.lkpp.go.id/v3/</t>
  </si>
  <si>
    <t>e-catalog</t>
  </si>
  <si>
    <t>DJPPR Kemenkeu</t>
  </si>
  <si>
    <t>https://www.dmo.or.id/</t>
  </si>
  <si>
    <t>INA</t>
  </si>
  <si>
    <t>https://www.ina.go.id/en</t>
  </si>
  <si>
    <t>https://www.igos.web.id</t>
  </si>
  <si>
    <t>Badan Riset dan Inovasi Nasional</t>
  </si>
  <si>
    <t>https://www.brin.go.id/</t>
  </si>
  <si>
    <t>https://layanan.kominfo.go.id/</t>
  </si>
  <si>
    <t>https://www.pajak.go.id/</t>
  </si>
  <si>
    <t>https://djponline.pajak.go.id/account/login</t>
  </si>
  <si>
    <t>https://insw.go.id/</t>
  </si>
  <si>
    <t>https://www.data.go.id/</t>
  </si>
  <si>
    <t>https://www.lapor.go.id/</t>
  </si>
  <si>
    <t>Kementerian PAN RB</t>
  </si>
  <si>
    <t>https://www.menpan.go.id/site/</t>
  </si>
  <si>
    <t>https://spbe.go.id/</t>
  </si>
  <si>
    <t>Tim Koordinasi SPBE Nasional</t>
  </si>
  <si>
    <t>Bappenas</t>
  </si>
  <si>
    <t>https://www.data.go.id/home</t>
  </si>
  <si>
    <t>https://bsre.bssn.go.id</t>
  </si>
  <si>
    <t>SPBE</t>
  </si>
  <si>
    <t>https://proserti.kominfo.go.id/</t>
  </si>
  <si>
    <t>https://digitalent.kominfo.go.id/</t>
  </si>
  <si>
    <t>https://www.brin.go.id</t>
  </si>
  <si>
    <t>Cahyono Tri Birowo</t>
  </si>
  <si>
    <t xml:space="preserve">Ministry of Administrative and Bureaucratic Reform </t>
  </si>
  <si>
    <t>Assistant Deputy</t>
  </si>
  <si>
    <t>IDN</t>
  </si>
  <si>
    <t>Ministry of Communication and Digital Affair</t>
  </si>
  <si>
    <t>Indonesia E-Government Architecture (arsitektur SPBE Nasional)</t>
  </si>
  <si>
    <t>https://peraturan.bpk.go.id/Details/233483/perpres-no-132-tahun-2022</t>
  </si>
  <si>
    <t>https://drive.spbe.go.id/index.php/s/0SRytvojHAZjgHH</t>
  </si>
  <si>
    <t>Data Interoperability in the Implementation of Electronic-Based Government Systems and One Data Indonesia</t>
  </si>
  <si>
    <t>https://peraturan.bpk.go.id/Details/255562/permenkominfo-no-1-tahun-2023</t>
  </si>
  <si>
    <t>Sistem Penghubung Layanan Pemerintah (SPLP)</t>
  </si>
  <si>
    <t>https://www.komdigi.go.id/transformasi-digital/pemerintahan-digital</t>
  </si>
  <si>
    <t>https://spanext.kemenkeu.go.id/spanext/#/</t>
  </si>
  <si>
    <t>https://www.bpk.go.id/assets/files/storage/2013/12/UU_1_2004_English.pdf</t>
  </si>
  <si>
    <t>https://pajak.go.id/id/kinerja-page</t>
  </si>
  <si>
    <t>https://www.beacukai.go.id/</t>
  </si>
  <si>
    <t>https://www.beacukai.go.id/statistik.html</t>
  </si>
  <si>
    <t>ASN Digital</t>
  </si>
  <si>
    <t>https://asndigital.bkn.go.id/</t>
  </si>
  <si>
    <t>https://www.bkn.go.id/publikasi/statistik-asn/</t>
  </si>
  <si>
    <t>digit (Digital Treasury)</t>
  </si>
  <si>
    <t>https://digit.kemenkeu.go.id/</t>
  </si>
  <si>
    <t>https://tos.taspen.co.id/</t>
  </si>
  <si>
    <t>https://spse.lkpp.go.id/eproc4</t>
  </si>
  <si>
    <t>https://ptpep.lkpp.go.id/laporan/dashboard-klpd</t>
  </si>
  <si>
    <t>https://www.djppr.kemenkeu.go.id/</t>
  </si>
  <si>
    <t>https://jdih.komdigi.go.id/produk_hukum/view/id/963/t/peraturan+menteri+komunikasi+dan+digital+nomor+6+tahun+2025</t>
  </si>
  <si>
    <t>https://github.com/Open-Technology-Foundation</t>
  </si>
  <si>
    <t>AI National Strategy</t>
  </si>
  <si>
    <t>https://dig.watch/resource/the-indonesian-national-strategy-on-artificial-intelligence</t>
  </si>
  <si>
    <t>https://layanan.komdigi.go.id/</t>
  </si>
  <si>
    <t>https://www.pajak.go.id/hasil-survei-kepuasan-pelayanan-dan-efektivitas-penyuluhan-dan-kehumasan-2024/</t>
  </si>
  <si>
    <t>https://www.bi.go.id/id/fungsi-utama/sistem-pembayaran/ritel/kanal-layanan/QRIS/default.aspx</t>
  </si>
  <si>
    <t>https://kemnaker.go.id/</t>
  </si>
  <si>
    <t>https://ppid.kemnaker.go.id/uploads/laporan_kinerja_2024.pdf</t>
  </si>
  <si>
    <t>https://play.google.com/store/apps/details?id=gov.dukcapil.mobile_id&amp;hl=en</t>
  </si>
  <si>
    <t>https://www.facebook.com/Opengovindo</t>
  </si>
  <si>
    <t xml:space="preserve">https://drive.google.com/drive/folders/1YvcE9wRLi_seJslvFnvvUQ314FRi-Imq  </t>
  </si>
  <si>
    <t xml:space="preserve">https://drive.google.com/drive/folders/1YvcE9wRLi_seJslvFnvvUQ314FRi-Imq   </t>
  </si>
  <si>
    <t>INA Digital</t>
  </si>
  <si>
    <t>https://inadigital.co.id/</t>
  </si>
  <si>
    <t>2, 3</t>
  </si>
  <si>
    <t>https://drive.google.com/file/d/1oqwuvLvOJmsLKfueiL7Mx2aHcMlU2pCM/view?usp=sharing</t>
  </si>
  <si>
    <t>https://s.id/DataGovernanceStrategy</t>
  </si>
  <si>
    <t>https://data.menpan.go.id/s/QkZNTKjrtdT3W2K</t>
  </si>
  <si>
    <t>https://s.id/GovTechStrategy</t>
  </si>
  <si>
    <t>https://data.menpan.go.id/s/5qqaXD3iNHLngfw</t>
  </si>
  <si>
    <t>https://peraturan.bpk.go.id/Details/96913/perpres-no-95-tahun-2018</t>
  </si>
  <si>
    <t>https://jdih.menpan.go.id/dokumen-hukum/KEPUTUSAN%20MENTERI/jenis/1221?KEPUTUSAN%20MENTERI</t>
  </si>
  <si>
    <t>https://jdih.menpan.go.id/dokumen-hukum/KEPMEN/jenis/1972?KEPUTUSAN%20MENTERI</t>
  </si>
  <si>
    <t>https://peraturan.bpk.go.id/Details/39047/uu-no-14-tahun-2008</t>
  </si>
  <si>
    <t>https://direktori.info.go.id/</t>
  </si>
  <si>
    <t>Undang-undang (UU) Nomor 27 Tahun 2022 tentang Pelindungan Data Pribadi</t>
  </si>
  <si>
    <t>https://peraturan.bpk.go.id/Details/229798/uu-no-27-tahun-2022</t>
  </si>
  <si>
    <t>Directorate General of Digital Space Monitoring</t>
  </si>
  <si>
    <t>https://www.komdigi.go.id/</t>
  </si>
  <si>
    <t>https://tte.komdigi.go.id/listpsrenew#:~:text=Kominfo%20Penyelenggara%20Sertifikat%20Elektronik,Sitemap%20website%20PSrE</t>
  </si>
  <si>
    <t>https://bpsdm.komdigi.go.id/</t>
  </si>
  <si>
    <t>https://digitalent.komdigi.go.id/#</t>
  </si>
  <si>
    <t>https://digitalent.komdigi.go.id/data-capaian</t>
  </si>
  <si>
    <t>Public Sector Innovation Networks</t>
  </si>
  <si>
    <t>https://peraturan.bpk.go.id/Details/170670/permen-pan-rb-no-89-tahun-2020</t>
  </si>
  <si>
    <t>https://jippnas.menpan.go.id/</t>
  </si>
  <si>
    <t>Compl docs submitted on 18-Aug-25</t>
  </si>
  <si>
    <t>Ministry of Administrative and Bureaucratic Reform</t>
  </si>
  <si>
    <t>Acting Deputy for Government Digital Transformation</t>
  </si>
  <si>
    <t xml:space="preserve"> IRN </t>
  </si>
  <si>
    <t>Iran</t>
  </si>
  <si>
    <t>National Information Network</t>
  </si>
  <si>
    <t>https://ito.gov.ir/fa/news/100455/%D8%B1%D8%A7%D9%87%D8%A8%D8%B1%DB%8C-%D8%B4%D8%A8%DA%A9%D9%87-%D9%85%D9%84%DB%8C-%D8%A7%D8%B7%D9%84%D8%A7%D8%B9%D8%A7%D8%AA</t>
  </si>
  <si>
    <t>IEAF</t>
  </si>
  <si>
    <t>https://ieaf.ir/</t>
  </si>
  <si>
    <t xml:space="preserve">Government Service Bus </t>
  </si>
  <si>
    <t>https://ito.gov.ir/fa/news/100449/%D8%AE%D8%AF%D9%85%D8%A7%D8%AA-gsb</t>
  </si>
  <si>
    <t>Ministry of Economy and Finance Affairs</t>
  </si>
  <si>
    <t>http://www.mefa.gov.ir</t>
  </si>
  <si>
    <t>IERP - Integrated Enterprise Resource Planning System</t>
  </si>
  <si>
    <t>http://english.mefa.ir</t>
  </si>
  <si>
    <t>http://www.mefa.ir/portal/Home/Default.aspx?CategoryID=0ba8abcd-554c-4b11-8a9b-dffd8f97c207</t>
  </si>
  <si>
    <t>http://www.intamedia.ir</t>
  </si>
  <si>
    <t>http://www.tax.gov.ir/Entrance/</t>
  </si>
  <si>
    <t>http://www.irica.ir</t>
  </si>
  <si>
    <t>http://www.irica.ir/Portal/File/ShowFile.aspx?ID=e628887e-a90b-472f-b4e5-bb12c35a0015</t>
  </si>
  <si>
    <t>http://documents.worldbank.org/curated/en/2005/11/6527795/iran-report-public-financial-management-procurement-expenditure-systems-iran</t>
  </si>
  <si>
    <t>SETAD</t>
  </si>
  <si>
    <t>http://www.setadiran.ir/eproc/welcome.do</t>
  </si>
  <si>
    <t>Ministry of Economic Affairs and Finance, Central Bank</t>
  </si>
  <si>
    <t>http://mefa.ir/fa-IR/mefa/1/page/%D8%B5%D9%81%D8%AD%D9%87-%D8%A7%D8%B5%D9%84%DB%8C</t>
  </si>
  <si>
    <t>http://eservices.iran.ir/</t>
  </si>
  <si>
    <t>https://iranopendata.org/en/</t>
  </si>
  <si>
    <t>https://www.ict.gov.ir/</t>
  </si>
  <si>
    <t>https://www.rti-rating.org/wp-content/uploads/2018/09/Iran.FOI-law-and-regulations.English.pdf</t>
  </si>
  <si>
    <t>http://www.rca.gov.ir/</t>
  </si>
  <si>
    <t>Smart Iran 2019</t>
  </si>
  <si>
    <t>https://www.ict.gov.ir/report98.pdf</t>
  </si>
  <si>
    <t xml:space="preserve">  IRN  </t>
  </si>
  <si>
    <t>https://ito.gov.ir/fa/news/107550/%D8%B7%D8%B1%D8%AD-%DA%A9%D9%84%D8%A7%D9%86-%D9%88-%D9%85%D8%B9%D9%85%D8%A7%D8%B1%DB%8C-%D8%B4%D8%A8%DA%A9%D9%87-%D9%85%D9%84%DB%8C-%D8%A7%D8%B7%D9%84%D8%A7%D8%B9%D8%A7%D8%AA</t>
  </si>
  <si>
    <t>Information Technology Organization of Iran</t>
  </si>
  <si>
    <t>https://ieaf.ir/%D9%85%D8%B9%D8%B1%D9%81%DB%8C-%D9%85%D8%B1%D8%A7%DA%A9%D8%B2-%D8%A7%D8%B9%D8%AA%D8%A8%D8%A7%D8%B1%D8%B3%D9%86%D8%AC%DB%8C.html</t>
  </si>
  <si>
    <t>E-Government Interoperability Working Group</t>
  </si>
  <si>
    <t>https://mosafa.iran.gov.ir/books/14</t>
  </si>
  <si>
    <t>https://ito.gov.ir/fa/news/107708/%DA%AF%D8%B2%D8%A7%D8%B1%D8%B4-%D9%88%D8%B6%D8%B9%DB%8C%D8%AA-%D8%B3%D8%B1%D9%88%DB%8C%D8%B3%E2%80%8C%D9%87%D8%A7-%D9%88-%D8%AE%D8%AF%D9%85%D8%A7%D8%AA-%D8%AF%D9%88%D9%84%D8%AA-%D8%A7%D9%84%DA%A9%D8%AA%D8%B1%D9%88%D9%86%DB%8C%DA%A9-%DA%AF%D8%B0%D8%B1%DA%AF%D8%A7%D9%87-gsb-open-data-%DA%A9%D8%A7%D8%B1%D9%BE%D9%88%D8%B4%D9%87-%D9%85%D9%84%DB%8C-%D8%A7%DB%8C%D8%B1%D8%A7%D9%86%DB%8C%D8%A7%D9%86-%D9%88-%D9%88%D8%B6%D8%B9%DB%8C%D8%AA-23-%D9%BE%D8%B1%D9%88%DA%98%D9%87-%D8%A7%D9%88%D9%84%D9%88%DB%8C%D8%AA%E2%80%8C%D8%AF%D8%A7%D8%B1-%D8%A7%D9%84%DA%A9%D8%AA%D8%B1%D9%88%D9%86%DB%8C%DA%A9%DB%8C-%D9%85%D9%87%D8%B1%D9%85%D8%A7%D9%87-1400</t>
  </si>
  <si>
    <t>https://iran.gov.ir/gsb</t>
  </si>
  <si>
    <t>Ministry of Economic Affairs and Finance / Program and Budget Organization</t>
  </si>
  <si>
    <t>https://www.mefa.ir/</t>
  </si>
  <si>
    <t>Comprehensive budget system</t>
  </si>
  <si>
    <t>https://budget.mporg.ir/</t>
  </si>
  <si>
    <t>https://khazaneh.mefa.ir/fa-IR/khazaneh.mefa/8979/page/%D8%B5%D9%81%D8%AD%D9%87-%D8%A7%D8%B5%D9%84%DB%8C</t>
  </si>
  <si>
    <t>https://khazaneh.mefa.ir/fa-IR/khazaneh.mefa/8994/page/%D8%A8%D8%AE%D8%B4%D9%86%D8%A7%D9%85%D9%87-%D9%88-%D8%AF%D8%B3%D8%AA%D9%88%D8%B1%D8%A7%D9%84%D8%B9%D9%85%D9%84-%D9%87%D8%A7%DB%8C-%D8%A7%D8%AF%D8%A7%D8%B1%D8%A7%D8%AA-%DA%A9%D9%84-%D8%AE%D8%B2%D8%A7%D9%86%D9%87</t>
  </si>
  <si>
    <t>https://khazaneh.mefa.ir/fa-IR/khazaneh.mefa/8971/page/%D9%81%D8%B1%D8%A2%DB%8C%D9%86%D8%AF-%D8%A7%D9%86%D8%AC%D8%A7%D9%85-%DA%A9%D8%A7%D8%B1-</t>
  </si>
  <si>
    <t>https://tax.gov.ir/</t>
  </si>
  <si>
    <t>National Tax Portal</t>
  </si>
  <si>
    <t>https://tax.gov.ir/action/do/show/422</t>
  </si>
  <si>
    <t>https://www.irica.gov.ir/</t>
  </si>
  <si>
    <t>Customs of the Islamic Republic of Iran</t>
  </si>
  <si>
    <t>https://www.irica.gov.ir/user.php</t>
  </si>
  <si>
    <t>https://www.irica.ir/web_directory/53665-%D8%A7%D9%8A%D8%AC%D8%A7%D8%AF-%D8%B1%DA%A9%D9%88%D8%B1%D8%AF-%D8%AC%D8%AF%D9%8A%D8%AF.html?sisOp=new&amp;fid=6</t>
  </si>
  <si>
    <t>Sina Comprehensive System</t>
  </si>
  <si>
    <t>https://zanjan.isiri.gov.ir/portal/home/?515400/%D8%B3%D8%A7%D9%85%D8%A7%D9%86%D9%87-%D9%87%D8%A7%DB%8C-%D8%AA%D8%AE%D8%B5%D8%B5%DB%8C</t>
  </si>
  <si>
    <t>https://pakna.karmandiran.ir/#!/index</t>
  </si>
  <si>
    <t>Employee salary and benefits registration system</t>
  </si>
  <si>
    <t>https://m29.karmandiran.ir/#!/index</t>
  </si>
  <si>
    <t>https://m29.karmandiran.ir/#!/contact-o</t>
  </si>
  <si>
    <t>Iranian Social Security Organization (ISSO)</t>
  </si>
  <si>
    <t>https://tamin.ir/</t>
  </si>
  <si>
    <t>Iranian Social Security Electronic Service Portal</t>
  </si>
  <si>
    <t>https://eservices.tamin.ir/view/#/main</t>
  </si>
  <si>
    <t>https://www.ecommerce.gov.ir/home.html</t>
  </si>
  <si>
    <t>https://www.setadiran.ir/setad/cms/education</t>
  </si>
  <si>
    <t>Center for Public Debts Management and Financial Relations of Government</t>
  </si>
  <si>
    <t>https://iridmo.mefa.ir/fa-IR/iridmo.mefa/10410/page/%D8%B5%D9%81%D8%AD%D9%87-%D8%A7%D8%B5%D9%84%DB%8C</t>
  </si>
  <si>
    <t>https://qavanin.ir/Law/TreeText/205623</t>
  </si>
  <si>
    <t>http://www.opensourceiran.ir/</t>
  </si>
  <si>
    <t>National Master Plan for Science and Education</t>
  </si>
  <si>
    <t>https://www.msrt.ir/file/download/page/1488284345-m01.pdf</t>
  </si>
  <si>
    <t>https://sccr.ir/</t>
  </si>
  <si>
    <t>https://isti.ir/%D8%AA%D8%A7%D9%85%DB%8C%D9%86%20%D9%85%D8%A7%D9%84%DB%8C%20%D9%88%20%D8%B3%D8%B1%D9%85%D8%A7%DB%8C%D9%87%20%DA%AF%D8%B0%D8%A7%D8%B1%DB%8C</t>
  </si>
  <si>
    <t>https://iran.gov.ir/</t>
  </si>
  <si>
    <t>https://gservice.aro.gov.ir/Service/ServicePolls</t>
  </si>
  <si>
    <t>https://tax.gov.ir/Pages/HomePage</t>
  </si>
  <si>
    <t>https://ntr.tax.gov.ir/account/login?returnUrl=%2F</t>
  </si>
  <si>
    <t>https://www.cbi.ir/page/15722.aspx</t>
  </si>
  <si>
    <t>https://epl.irica.ir/login?1</t>
  </si>
  <si>
    <t>https://karyabi.mcls.gov.ir/</t>
  </si>
  <si>
    <t>https://cabinetoffice.ir/</t>
  </si>
  <si>
    <t>https://data.gov.ir/</t>
  </si>
  <si>
    <t>https://111.ir/</t>
  </si>
  <si>
    <t>https://ito.gov.ir/</t>
  </si>
  <si>
    <t>2, 6, 9</t>
  </si>
  <si>
    <t>Information Technology Executive Council</t>
  </si>
  <si>
    <t>https://egovernment.ir/storage/app/media/ArazyabiEgov8.pdf</t>
  </si>
  <si>
    <t>https://egovernment.ir/egifwg-decisions</t>
  </si>
  <si>
    <t>http://www.majazi.ir/circularinformation/85418-%D8%A2%DB%8C%DB%8C%D9%86%E2%80%8F-%D9%86%D8%A7%D9%85%D9%87-%D8%A7%D8%AC%D8%B1%D8%A7%DB%8C%DB%8C-%D8%A7%D8%AD%D8%B5%D8%A7%DB%8C-%DA%A9%D9%84%DB%8C%D9%87-%D8%A7%D8%B3%D8%AA%D8%B9%D9%84%D8%A7%D9%85%D8%A7%D8%AA-%D8%A7%DB%8C%D8%AC%D8%A7%D8%AF-%D9%86%D8%B8%D8%A7%D9%85-%D8%A7%D8%B3%D8%AA%D8%A7%D9%86%D8%AF%D8%A7%D8%B1%D8%AF%D8%B3%D8%A7%D8%B2%DB%8C-%D8%AA%D8%A8%D8%A7%D8%AF%D9%84-%D8%A7%D8%B7%D9%84%D8%A7%D8%B9%D8%A7%D8%AA-%D8%A8%DB%8C%D9%86-%D8%AF%D8%B3%D8%AA%DA%AF%D8%A7%D9%87%DB%8C.html?t=%D8%A2%DB%8C%DB%8C%D9%86-%D9%86%D8%A7%D9%85%D9%87-%D9%82%D9%88%D8%A7%D9%86%DB%8C%D9%86-%D9%85%D9%82%D8%B1%D8%B1%D8%A7%D8%AA</t>
  </si>
  <si>
    <t>https://iran.gov.ir/egovernment</t>
  </si>
  <si>
    <t>https://egovernment.ir/storage/app/media/it-decisions/it-decisions-05.pdf</t>
  </si>
  <si>
    <t>https://majazi.ir</t>
  </si>
  <si>
    <t>https://egovernment.ir/</t>
  </si>
  <si>
    <t>https://egovernment.ir/show/news/%D8%A7%D8%B9%D9%84%D8%A7%D9%85-%D9%86%D8%AA%D8%A7%DB%8C%D8%AC-%D8%AF%D9%88%D8%B1-%D9%87%D8%B4%D8%AA%D9%85-%D8%A7%D8%B1%D8%B2%DB%8C%D8%A7%D8%A8%DB%8C-%DA%A9%DB%8C%D9%81%DB%8C%D8%AA-%D8%AE%D8%AF%D9%85%D8%A7%D8%AA-%D8%AF%D9%88%D9%84%D8%AA-%D8%A7%D9%84%DA%A9%D8%AA%D8%B1%D9%88%D9%86%DB%8C%DA%A9</t>
  </si>
  <si>
    <t>https://foia.farhang.gov.ir/en/law</t>
  </si>
  <si>
    <t>https://iranfoia.ir/fa/web/guest/home</t>
  </si>
  <si>
    <t>Safeguarding and protection of personal data and information</t>
  </si>
  <si>
    <t>https://rc.majlis.ir/fa/legal_draft/show/1675111</t>
  </si>
  <si>
    <t>https://lipo.farhang.gov.ir/fa/lawsaregulation/law7</t>
  </si>
  <si>
    <t>https://www.rca.gov.ir/%D9%85%D8%AE%D8%B2%D9%86-%DA%AF%D9%88%D8%A7%D9%87%DB%8C_2060.html</t>
  </si>
  <si>
    <t>Improving the skills of government employees</t>
  </si>
  <si>
    <t>https://egovernment.ir/learning-tutorials</t>
  </si>
  <si>
    <t>Bylaw for supporting startups</t>
  </si>
  <si>
    <t>https://irannoafarin.ir/documents/document.pdf</t>
  </si>
  <si>
    <t>https://setadiran.ir/setad/cms/policy</t>
  </si>
  <si>
    <t>https://irannoafarin.ir/</t>
  </si>
  <si>
    <t xml:space="preserve">https://iran.gov.ir/ </t>
  </si>
  <si>
    <t>https://payesh.iran.gov.ir/</t>
  </si>
  <si>
    <t>https://payam.iran.ir/</t>
  </si>
  <si>
    <t>https://mob.gov.ir/</t>
  </si>
  <si>
    <t>old.g4b.ir</t>
  </si>
  <si>
    <t>Reza BagheriAsl</t>
  </si>
  <si>
    <t>Secretary of the Executive Council of Information Technology</t>
  </si>
  <si>
    <t>IRN</t>
  </si>
  <si>
    <t>https://payesh.iran.gov.ir/?scrollTo=section2</t>
  </si>
  <si>
    <t>Information Technology Organization</t>
  </si>
  <si>
    <t>https://iran.gov.ir/en/nix/</t>
  </si>
  <si>
    <t>https://ieaf.ir/en/</t>
  </si>
  <si>
    <t>https://en.ito.gov.ir/news/10/digital-platforms-and-services</t>
  </si>
  <si>
    <t>https://kanoon.karmandiran.ir/</t>
  </si>
  <si>
    <t>https://m29.karmandiran.ir</t>
  </si>
  <si>
    <t>http://es.tamin.ir/</t>
  </si>
  <si>
    <t>Innovations &gt; https://setadiran.ir/setad/cms</t>
  </si>
  <si>
    <t>https://rc.majlis.ir/fa/news/show/1815018</t>
  </si>
  <si>
    <t>National AI Roadmap</t>
  </si>
  <si>
    <t>https://www.iranintl.com/en/202501299178</t>
  </si>
  <si>
    <t>https://epl.irica.gov.ir/login?0</t>
  </si>
  <si>
    <t>https://www.mcls.gov.ir/fa/kar/karyabi-%da%a9%d8%a7%d8%b1%db%8c%d8%a7%d8%a8%db%8c-%d9%87%d8%a7</t>
  </si>
  <si>
    <t>https://my.gov.ir/</t>
  </si>
  <si>
    <t>https://eparticipation.my.gov.ir/survey</t>
  </si>
  <si>
    <t>https://eparticipation.my.gov.ir/</t>
  </si>
  <si>
    <t>https://dotic.ir/news/8883/%D8%AA%D8%AF%D9%88%DB%8C%D9%86-%D8%B3%D9%86%D8%AF-%D8%AA%D8%AD%D9%88%D9%84-%D8%AF%D9%8A%D8%AC%D9%8A%D8%AA%D8%A7%D9%84-%D9%88-%D9%86%D9%82%D8%B4%D9%87-%D8%B1%D8%A7%D9%87-%D8%A7%D8%AC%D8%B1%D8%A7%DB%8C-%D8%A2%D9%86-%D8%AF%D8%B1-%D8%B3%D8%B7%D8%AD-%D9%85%D9%84%DB%8C</t>
  </si>
  <si>
    <t>https://www.irna.ir/news/85707214/%D8%AA%D8%B4%DA%A9%DB%8C%D9%84-%D8%B5%D9%86%D8%AF%D9%88%D9%82-%D8%AD%D9%85%D8%A7%DB%8C%D8%AA-%D8%A7%D8%B2-%D9%81%D9%86%D8%A7%D9%88%D8%B1%DB%8C-%D9%87%D8%A7%DB%8C-%D8%B3%D8%A8%D8%B2-%D8%AF%D8%B1-%DA%A9%D8%B4%D9%88%D8%B1</t>
  </si>
  <si>
    <t>https://www.gica.ir/portal/</t>
  </si>
  <si>
    <t>https://ltms.smtc.ac.ir/</t>
  </si>
  <si>
    <t>https://noafarin.ito.gov.ir/</t>
  </si>
  <si>
    <t>Kiarash Fartash</t>
  </si>
  <si>
    <t xml:space="preserve">Vice Presidency of Science and Technology </t>
  </si>
  <si>
    <t>Advisor in Evaluation and Monitoring of Science, Technology, and Innovation Affairs, Deputy of Policy Making and Development</t>
  </si>
  <si>
    <t xml:space="preserve"> IRQ </t>
  </si>
  <si>
    <t>Iraq</t>
  </si>
  <si>
    <t>http://www.mof.gov.iq</t>
  </si>
  <si>
    <t>IFMIS - Iraq Financial Management Information System</t>
  </si>
  <si>
    <t>http://documents.worldbank.org/curated/en/2010/06/13215703/public-financial-management-reform-middle-east-north-africa-overview-regional-experience-vol-1-2-overview-summary</t>
  </si>
  <si>
    <t>?</t>
  </si>
  <si>
    <t>http://www.mof.gov.iq/pages/ar/AccountingServices.aspx</t>
  </si>
  <si>
    <t>http://tax.mof.gov.iq</t>
  </si>
  <si>
    <t>http://customs.mof.gov.iq</t>
  </si>
  <si>
    <t>http://www.imf.org/external/pubs/ft/scr/2013/cr13217.pdf</t>
  </si>
  <si>
    <t>http://www.mop.gov.iq/mop/index.jsp?sid=1&amp;id=580&amp;pid=</t>
  </si>
  <si>
    <t>http://www.mof.gov.iq/</t>
  </si>
  <si>
    <t>http://www.egov.gov.iq</t>
  </si>
  <si>
    <t>http://www.iraq-jccme.jp/pdf/archives/nationaldevelopmentplan2018_2022.pdf</t>
  </si>
  <si>
    <t>Draft Data Protection and Privacy Law</t>
  </si>
  <si>
    <t>https://internetlegislationatlas.org/data/summaries/iraq.pdf</t>
  </si>
  <si>
    <t>http://goingglobaleastmeetswest.blogspot.com/2013/05/law-iraq-law-of-electronic-signature.html</t>
  </si>
  <si>
    <t xml:space="preserve">  IRQ  </t>
  </si>
  <si>
    <t>https://tax.mof.gov.iq/</t>
  </si>
  <si>
    <t>https://unctad.org/news/unctad-and-iraq-sign-deal-modernize-customs-procedures</t>
  </si>
  <si>
    <t>Social Insurance Law</t>
  </si>
  <si>
    <t>http://www.cabinet.iq/ArticleShow.aspx?ID=7835</t>
  </si>
  <si>
    <t>Directorate of Public Pensions</t>
  </si>
  <si>
    <t>http://pension.mof.gov.iq</t>
  </si>
  <si>
    <t>Public Investment Management System / Iraq Development Management System (PIMS–IDMS)</t>
  </si>
  <si>
    <t>http://idms.mop.gov.iq/</t>
  </si>
  <si>
    <t>https://ur.gov.iq/</t>
  </si>
  <si>
    <t>https://cbi.iq/news/view/442</t>
  </si>
  <si>
    <t xml:space="preserve">https://tawtheef.gov.iq/ </t>
  </si>
  <si>
    <t>http://ur.gov.iq/</t>
  </si>
  <si>
    <t>https://www.ina.iq/142478--.html</t>
  </si>
  <si>
    <t>https://www.vanrise.com.iq/en/support/digital-signature-law</t>
  </si>
  <si>
    <t>Khalid Shakir Maseer</t>
  </si>
  <si>
    <t xml:space="preserve">Ministry Of Finance </t>
  </si>
  <si>
    <t>PMT</t>
  </si>
  <si>
    <t>IRQ</t>
  </si>
  <si>
    <t>National Private Cloud System</t>
  </si>
  <si>
    <t>https://cloud.egov.iq/</t>
  </si>
  <si>
    <t>COMSEC/National Data Center</t>
  </si>
  <si>
    <t>https://cloud.egov.iq</t>
  </si>
  <si>
    <t>وثيفة اطار التخاطب البيني والتصميم المعماري للخدمات</t>
  </si>
  <si>
    <t>UR bus</t>
  </si>
  <si>
    <t>https://urapi.cloud.egov.iq/</t>
  </si>
  <si>
    <t>https://mof.gov.iq/</t>
  </si>
  <si>
    <t>https://ur.gov.iq/index/show-eservice/51517/%D8%B6%D8%B1%D9%8A%D8%A8%D8%A9/all</t>
  </si>
  <si>
    <t>https://asy.mof.gov.iq/aw/</t>
  </si>
  <si>
    <t>Directorate of Public Pension</t>
  </si>
  <si>
    <t>https://eservice.ur.gov.iq/index/new-service/10417</t>
  </si>
  <si>
    <t>https://rss.gov.iq/</t>
  </si>
  <si>
    <t>Unified Iraqi Electronic Platform for Advertisements and Tenders</t>
  </si>
  <si>
    <t>https://itp.iq/</t>
  </si>
  <si>
    <t>https://itp.iq/BUSINESS/</t>
  </si>
  <si>
    <t>Iraqi National Strategy for Artificial Intelligence</t>
  </si>
  <si>
    <t>https://ai.iq</t>
  </si>
  <si>
    <t>https://kpi.ur.gov.iq/Urportal-Statistics</t>
  </si>
  <si>
    <t>https://cbi.iq/news/view/2853</t>
  </si>
  <si>
    <t>https://cbi.iq/news/view/2348</t>
  </si>
  <si>
    <t>http://asy.mof.gov.iq</t>
  </si>
  <si>
    <t>https://customs.mof.gov.iq/?article=52</t>
  </si>
  <si>
    <t>https://ur.gov.iq/index/org-service/10044#ndex/new-service/10417</t>
  </si>
  <si>
    <t>https://lvtd.gov.iq/mihan</t>
  </si>
  <si>
    <t>https://cosit.gov.iq/ar/faqs-ar</t>
  </si>
  <si>
    <t>https://ca.iq/</t>
  </si>
  <si>
    <t>national digital transformation center</t>
  </si>
  <si>
    <t>https://ndtc.egov.iq</t>
  </si>
  <si>
    <t xml:space="preserve">https://cmc.iq/ar  </t>
  </si>
  <si>
    <t>GSCOM / National Data Center</t>
  </si>
  <si>
    <t>https://cabinet.iq/en/category/chnnFph$RErdqO5/chnnFph$RErdqO5</t>
  </si>
  <si>
    <t>https://iq.parliament.iq/law/%d9%85%d8%b4%d8%b1%d9%88%d8%b9%d8%a7%d8%aa-%d8%a7%d9%84%d9%82%d9%88%d8%a7%d9%86%d9%8a%d9%86-%d8%a7%d9%84%d8%ae%d8%a7%d9%85%d8%b3%d8%a9/?frm_search=%D8%A7%D9%84%D9%85%D8%B9%D9%84%D9%88%D9%85%D8%A9</t>
  </si>
  <si>
    <t>https://pki.itpc.gov.iq/</t>
  </si>
  <si>
    <t xml:space="preserve">خطة التنمية الوطنية /البرنامج الثاني /الاصلاح الاقتصادي والاداري </t>
  </si>
  <si>
    <t>https://www.mop.gov.iq/documents/economic-policies/development-plans/%D8%AE%D9%84%D8%A7%D8%B5%D8%A9%20%D8%AE%D8%B7%D8%A9%20%D8%A7%D9%84%D8%AA%D9%86%D9%85%D9%8A%D8%A9%20%D8%A7%D9%84%D9%88%D8%B7%D9%86%D9%8A%D8%A9%202024-2028.pdf</t>
  </si>
  <si>
    <t>A national entrepreneurship and innovation program launched by the Iraqi Prime Minister to foster an entrepreneurial culture, support youth (16–50), provide intensive training (Business Innovation Programs), business plan development, incubation, and funding for startups.</t>
  </si>
  <si>
    <t>https://riyada.iq/who-we-are</t>
  </si>
  <si>
    <t>Compl docs submitted on 30-Apr-25 &amp; 06-Jul-25</t>
  </si>
  <si>
    <t>Ahmed Alzubaidi</t>
  </si>
  <si>
    <t>Iraqi council of ministers</t>
  </si>
  <si>
    <t>Director General of Digital Transformation</t>
  </si>
  <si>
    <t xml:space="preserve"> IRL </t>
  </si>
  <si>
    <t>Ireland</t>
  </si>
  <si>
    <t>Government Cloud Network (GCN)</t>
  </si>
  <si>
    <t>https://www.gov.ie/en/publication/078d54-cloud-computing-advice-note-october-2019/</t>
  </si>
  <si>
    <t>Interoperability Platform (API-led)</t>
  </si>
  <si>
    <t>https://www.gov.ie/en/publication/1d6bc7-public-service-data-strategy-2019-2023/</t>
  </si>
  <si>
    <t>http://www.finance.gov.ie</t>
  </si>
  <si>
    <t>http://oldwww.finance.gov.ie/documents/publications/other/mifpireport.pdf</t>
  </si>
  <si>
    <t>UNIT4 &gt; Agresso</t>
  </si>
  <si>
    <t>http://www.financialregulator.ie/publications/Documents/Payment%20Oversight%20Report.pdf</t>
  </si>
  <si>
    <t>http://www.revenue.ie</t>
  </si>
  <si>
    <t>ROS - Revenue Online Services</t>
  </si>
  <si>
    <t>http://www.revenue.ie/en/online/ros/index.html</t>
  </si>
  <si>
    <t>e-Customs / AEP / NCTS - Automated Entry Processing / New Computerised Transit System</t>
  </si>
  <si>
    <t>http://www.revenue.ie/en/customs/ecustoms/index.html</t>
  </si>
  <si>
    <t>HRSSC - Human Resources Shared Service Center</t>
  </si>
  <si>
    <t>http://www.per.gov.ie/government-announces-plans-for-a-civil-service-wide-human-resources-shared-service-centre-hrssc/</t>
  </si>
  <si>
    <t>eTenders</t>
  </si>
  <si>
    <t xml:space="preserve">http://www.etenders.gov.ie/ </t>
  </si>
  <si>
    <t>National Treasury Management Agency</t>
  </si>
  <si>
    <t>http://www.ntma.ie/</t>
  </si>
  <si>
    <t>AI - Here for Good</t>
  </si>
  <si>
    <t>https://ec.europa.eu/knowledge4policy/ai-watch/ireland-ai-strategy-report_en</t>
  </si>
  <si>
    <t>https://ogp.gov.ie/</t>
  </si>
  <si>
    <t>http://www.revenue.ie/en/online/index.html</t>
  </si>
  <si>
    <t>http://www.gov.ie/tag/pay-for-it/</t>
  </si>
  <si>
    <t>https://www.opengovpartnership.org/members/ireland/</t>
  </si>
  <si>
    <t>https://data.gov.ie/</t>
  </si>
  <si>
    <t>Digital Government Conference</t>
  </si>
  <si>
    <t>https://dublin.ie/whats-on/listings/digital-government-conference/</t>
  </si>
  <si>
    <t>https://data.gov.ie/pages/opendatagovernanceboard</t>
  </si>
  <si>
    <t>https://egovstrategy.gov.ie/</t>
  </si>
  <si>
    <t>https://egovstrategy.gov.ie/vision/</t>
  </si>
  <si>
    <t>https://www.rti-rating.org/wp-content/uploads/Ireland.pdf</t>
  </si>
  <si>
    <t>Data Protection Act (1988)</t>
  </si>
  <si>
    <t xml:space="preserve">http://www.irishstatutebook.ie/1988/en/act/pub/0025/index.html </t>
  </si>
  <si>
    <t>An Coimisineir Cosanta Sonrai, Data Protection Commissioner</t>
  </si>
  <si>
    <t>http://www.dataprotection.ie</t>
  </si>
  <si>
    <t>http://www.ros.ie/PublisherServlet/info/setupnewcust</t>
  </si>
  <si>
    <t>National Skills Strategy 2025</t>
  </si>
  <si>
    <t>https://www.education.ie/en/Publications/Policy-reports/pub_national_skills_strategy_2025.pdf</t>
  </si>
  <si>
    <t>SOLAS + Digital Coalition Initiative</t>
  </si>
  <si>
    <t>https://www.digitalcoalition.ie/about/</t>
  </si>
  <si>
    <t>Department of Business, Enterpries and Innovation</t>
  </si>
  <si>
    <t>https://dbei.gov.ie/en/What-We-Do/Innovation-Research-Development/</t>
  </si>
  <si>
    <t xml:space="preserve">  IRL  </t>
  </si>
  <si>
    <t>Office of the Government Chief Information Officer (OGCIO)</t>
  </si>
  <si>
    <t>Public service Data Strategy (2019-2023)</t>
  </si>
  <si>
    <t>https://www.gov.ie/en/organisation/department-of-finance/?referrer=http://www.gov.ie/finance/</t>
  </si>
  <si>
    <t>https://www.gov.ie/en/organisation-information/ebecc-data-held-by-the-department/</t>
  </si>
  <si>
    <t>https://www.irishstatutebook.ie/eli/1965/act/26/enacted/en/html</t>
  </si>
  <si>
    <t>https://www.revenue.ie</t>
  </si>
  <si>
    <t>https://www.revenue.ie/en/online/ros/index.html</t>
  </si>
  <si>
    <t>https://www.revenue.ie/en/customs/ecustoms/index.html</t>
  </si>
  <si>
    <t>Department of Social Protection</t>
  </si>
  <si>
    <t>https://www.gov.ie/en/organisation/department-of-social-protection/</t>
  </si>
  <si>
    <t>Social welfare</t>
  </si>
  <si>
    <t>https://www.gov.ie/en/category/social-welfare/</t>
  </si>
  <si>
    <t>https://www.gov.ie/en/</t>
  </si>
  <si>
    <t>https://www.revenue.ie/en/online-services/index.aspx</t>
  </si>
  <si>
    <t>https://www.ros.ie/myaccount-web/sign_in.html?execution=e1s1</t>
  </si>
  <si>
    <t>https://www.gov.ie/en/service/eecbb7-jobsplus/</t>
  </si>
  <si>
    <t>Department of Public Expenditure and Reform</t>
  </si>
  <si>
    <t>https://www.gov.ie/en/organisation/department-of-public-expenditure-and-reform/</t>
  </si>
  <si>
    <t>https://www.gov.ie/en/publication/136b9-connecting-government-2030-a-digital-and-ict-strategy-for-irelands-public-service/</t>
  </si>
  <si>
    <t>https://www.dataprotection.ie/en/dpc-guidance/publications</t>
  </si>
  <si>
    <t>https://www.gov.ie/en/publication/69fd2-irelands-national-skills-strategy-2025-irelands-future/</t>
  </si>
  <si>
    <t>Our Public Service</t>
  </si>
  <si>
    <t>https://www.ops.gov.ie/</t>
  </si>
  <si>
    <t>https://www.ops.gov.ie/networks/learning-and-development/</t>
  </si>
  <si>
    <t>IRL</t>
  </si>
  <si>
    <t>Government Cloud Network</t>
  </si>
  <si>
    <t>https://www.ogcio.gov.ie/en/corporate-pages/services/infrastructure/#article-section-government-cloud</t>
  </si>
  <si>
    <t>https://www.ogcio.gov.ie/en/corporate-pages/policy/cloud-advice/</t>
  </si>
  <si>
    <t>https://www.gov.ie/en/department-of-public-expenditure-infrastructure-public-service-reform-and-digitalisation/press-releases/minister-higgins-visits-backweston-data-centre/</t>
  </si>
  <si>
    <t>Connecting Government 2030: A Digital and ICT Strategy for Ireland’s Public Service</t>
  </si>
  <si>
    <t>https://www.gov.ie/en/department-of-public-expenditure-infrastructure-public-service-reform-and-digitalisation/publications/connecting-government-2030-a-digital-and-ict-strategy-for-irelands-public-service/</t>
  </si>
  <si>
    <t xml:space="preserve">Public Service Data Strategy </t>
  </si>
  <si>
    <t>https://www.ogcio.gov.ie/en/corporate-pages/policy/strategies/</t>
  </si>
  <si>
    <t>Information Mediator</t>
  </si>
  <si>
    <t>https://www.gov.ie/en/govie-team/publications/information-mediator/</t>
  </si>
  <si>
    <t>https://www.gov.ie/en/department-of-finance/collections/monthly-revenues-and-expenditures-of-all-subsectors-of-general-government/</t>
  </si>
  <si>
    <t>https://data.oireachtas.ie/ie/oireachtas/parliamentaryBudgetOffice/2023/2023-07-11_an-overview-of-the-central-fund-what-it-is-and-how-it-operates_en.pdf</t>
  </si>
  <si>
    <t>https://www.revenue.ie/en/corporate/press-office/annual-report/2024/ar-2024.pdf</t>
  </si>
  <si>
    <t>https://www.revenue.ie/en/customs/index.aspx</t>
  </si>
  <si>
    <t>National Shared Services Office</t>
  </si>
  <si>
    <t>https://www.nsso.gov.ie/en/</t>
  </si>
  <si>
    <t>https://www.nsso.gov.ie/en/publications/news-annual-report-2023/</t>
  </si>
  <si>
    <t xml:space="preserve">https://www.nsso.gov.ie/en/payroll/ </t>
  </si>
  <si>
    <t>MyWelfare - Business Object Model implementation (BOMi)</t>
  </si>
  <si>
    <t>https://services.mywelfare.ie/en/</t>
  </si>
  <si>
    <t>https://www.gov.ie/en/department-of-social-protection/publications/annual-report-2024/</t>
  </si>
  <si>
    <t>https://assets.gov.ie/static/documents/Annual_Report_2024_English_Version.pdf</t>
  </si>
  <si>
    <t>National Treasury Management Agency (NTMA)</t>
  </si>
  <si>
    <t>SPRINT Treasury Management System</t>
  </si>
  <si>
    <t>https://www.ntma.ie/annualreport2024/documents/NTMA-Annual-Report-2024.pdf</t>
  </si>
  <si>
    <t>Project Ireland 2040</t>
  </si>
  <si>
    <t>https://storymaps.arcgis.com/stories/7682860c80d64a62b90e8a1ca3d16364</t>
  </si>
  <si>
    <t>https://interoperable-europe.ec.europa.eu/collection/open-source-observatory-osor/news/open-ireland-network-and-irish-public-sector</t>
  </si>
  <si>
    <t>AI - Here for Good / National AI Strategy Refresh 2024</t>
  </si>
  <si>
    <t>https://enterprise.gov.ie/en/publications/national-ai-strategy-refresh-2024.html</t>
  </si>
  <si>
    <t>https://enterprise.gov.ie/en/what-we-do/innovation-research-development/artificial-intelligence/</t>
  </si>
  <si>
    <t>https://www.gov.ie/en/department-of-public-expenditure-infrastructure-public-service-reform-and-digitalisation/publications/better-public-services-innovation-resources/#public-service-innovation-fund-2024</t>
  </si>
  <si>
    <t>https://www.mygovid.ie/</t>
  </si>
  <si>
    <t>https://www.revenue.ie/en/corporate/press-office/press-releases/2025/pr-043025-annual-report.aspx</t>
  </si>
  <si>
    <t>https://www.revenue.ie/en/online-services/services/myaccount/ways-to-make-online-payment.aspx</t>
  </si>
  <si>
    <t>https://www.gov.ie/en/department-of-social-protection/press-releases/minister-humphreys-highlights-significant-levels-of-engagement-with-online-welfare-services/#:~:text=*%20number%20of%20online%20transactions%20reaches%2030,per%20cent%20of%20services%20online%20by%202030.</t>
  </si>
  <si>
    <t>https://www.gov.ie/en/department-of-social-protection/services/jobsplus/</t>
  </si>
  <si>
    <t>https://jobsireland.ie/</t>
  </si>
  <si>
    <t>https://www.cso.ie/en/releasesandpublications/ep/p-isshdcb/householddigitalconsumerbehaviour2023/electronicidentification/</t>
  </si>
  <si>
    <t>https://www.gov.ie/en/consultations/</t>
  </si>
  <si>
    <t>https://www.oireachtas.ie/en/committees/33/petitions/our-role/#:~:text=Members%20of%20the%20public%20may%20submit%20petitions%20to,fortnightly%20to%20</t>
  </si>
  <si>
    <t>https://citizensassembly.ie/</t>
  </si>
  <si>
    <t>https://www.citizensinformation.ie/en/consumer/how-to-complain/</t>
  </si>
  <si>
    <t>https://www.gov.ie/en/department-of-public-expenditure-infrastructure-public-service-reform-and-digitalisation/publications/better-public-services-publications/</t>
  </si>
  <si>
    <t>https://digital-strategy.ec.europa.eu/en/factpages/ireland-2024-digital-decade-country-report</t>
  </si>
  <si>
    <t>https://www.gov.ie/en/department-of-public-expenditure-infrastructure-public-service-reform-and-digitalisation/organisation-information/office-of-the-government-chief-information-officer/</t>
  </si>
  <si>
    <t>https://www.gov.ie/en/department-of-public-expenditure-infrastructure-public-service-reform-and-digitalisation/the-public-service-leadership-board-pslb/</t>
  </si>
  <si>
    <t>https://www.gov.ie/en/department-of-public-expenditure-infrastructure-public-service-reform-and-digitalisation/</t>
  </si>
  <si>
    <t>https://www.gov.ie/en/department-of-public-expenditure-infrastructure-public-service-reform-and-digitalisation/campaigns/better-public-services/</t>
  </si>
  <si>
    <t>https://www.ogcio.gov.ie/en/corporate-pages/policy/data-governance/</t>
  </si>
  <si>
    <t>https://www.eolasmagazine.ie/better-public-services/</t>
  </si>
  <si>
    <t>https://www.oireachtas.ie/en/debates/question/2022-02-10/87/</t>
  </si>
  <si>
    <t>https://oic.ie/en/press-release/370f9-freedom-of-information-requests-to-public-bodies-rise-by-11/#:~:text=FOI%20appeals%20to%20Information%20Commissioner,Social%20Protection%20receiving%202%2C618%20requests.&amp;text=The%20Office%20of%20the%20Information,of%2011%25%20on%202023)</t>
  </si>
  <si>
    <t>https://www.dataprotection.ie/en/who-we-are#:~:text=The%20Data%20Protection%20Commission%20%28DPC%29%20is%20the%20national,Union%20%28EU%29%20to%20have%20their%20personal%20data%20protected.</t>
  </si>
  <si>
    <t>https://www.epa.ie/our-services/monitoring--assessment/circular-economy/green-public-procurement/</t>
  </si>
  <si>
    <t>https://enterprise.gov.ie/en/what-we-do/innovation-research-development/artificial-intelligence/eu-ai-act/</t>
  </si>
  <si>
    <t>https://www.ipa.ie/training-development/information-systemstechnology.1875.html</t>
  </si>
  <si>
    <t>https://www.ipa.ie/</t>
  </si>
  <si>
    <t xml:space="preserve">Better Public Services </t>
  </si>
  <si>
    <t>https://www.gov.ie/en/campaigns/1cde2-better-public-services/?referrer=%2Fdesignprinciples%2F</t>
  </si>
  <si>
    <t>Department of Enterprise Trade Employment</t>
  </si>
  <si>
    <t>https://enterprise.gov.ie/en/what-we-do/innovation-research-development/</t>
  </si>
  <si>
    <t>Cruinniú GovTech Report</t>
  </si>
  <si>
    <t>https://assets.gov.ie/static/documents/cruinniu-govtech-report.pdf</t>
  </si>
  <si>
    <t>Compl docs submitted on 12-Aug-25</t>
  </si>
  <si>
    <t>Claire Cummings</t>
  </si>
  <si>
    <t>DPENDR</t>
  </si>
  <si>
    <t>AP</t>
  </si>
  <si>
    <t xml:space="preserve"> ISR </t>
  </si>
  <si>
    <t>Israel</t>
  </si>
  <si>
    <t>https://www.gov.il/BlobFolder/policy/cloud_services/en/Use%20of%20Cloud%20Services%20En.pdf</t>
  </si>
  <si>
    <t>Government Interoperability Platform</t>
  </si>
  <si>
    <t>http://digital-israel.mag.calltext.co.il/pages/12</t>
  </si>
  <si>
    <t>http://www.mof.gov.il</t>
  </si>
  <si>
    <t>MERKAVA - Financial Management Information System</t>
  </si>
  <si>
    <t>http://www.ctg.albany.edu/publications/reports/proi_case_merkava?chapter=4&amp;section=2</t>
  </si>
  <si>
    <t>http://www.ag.mof.gov.il/AccountantGeneral/AccountantGeneral_eng</t>
  </si>
  <si>
    <t>http://www.boi.org.il/en/PaymentSystem/LawsAndRegulations/Pages/Default.aspx</t>
  </si>
  <si>
    <t>http://taxes.gov.il</t>
  </si>
  <si>
    <t>Web Services - Online services and forms</t>
  </si>
  <si>
    <t>http://taxes.gov.il/Pages/ShirutimBeClick.aspx</t>
  </si>
  <si>
    <t>http://taxes.gov.il/customs</t>
  </si>
  <si>
    <t>TRACK - Customs Foreign Trade System</t>
  </si>
  <si>
    <t>http://taxes.gov.il/customs/CommercialImport/Pages/CustomsMaslul.aspx</t>
  </si>
  <si>
    <t>MERKAVA &gt; HRM - FMIS &gt; Human Resources Management Module</t>
  </si>
  <si>
    <t>http://www.csc.gov.il/Units/System/Pages/default.aspx</t>
  </si>
  <si>
    <t>http://www.mr.gov.il</t>
  </si>
  <si>
    <t>Israeli Ministry of Finance Debt Office</t>
  </si>
  <si>
    <t>http://www.mof.gov.il/debt/gen/mainpage.asp</t>
  </si>
  <si>
    <t>Budget Monitor - Government Expenditure on Public Investments</t>
  </si>
  <si>
    <t>https://public.tableau.com/profile/mof.budget#!/vizhome/-_15795214444150/sheet3</t>
  </si>
  <si>
    <t>https://www.gov.il/he/departments/policies/open_source_usage_policy</t>
  </si>
  <si>
    <t>AI R&amp;D Framework and Activities</t>
  </si>
  <si>
    <t>https://www.oecd.ai/dashboards/policy-initiatives/2019-data-policyInitiatives-5295</t>
  </si>
  <si>
    <t>https://my.gov.il</t>
  </si>
  <si>
    <t>http://taxes.gov.il/Services/Pages/ShirutimKubiyot.aspx?sugShirut=Dochot</t>
  </si>
  <si>
    <t>http://www.gov.il/firstgov/ecom/</t>
  </si>
  <si>
    <t>https://www.opengovpartnership.org/members/israel/</t>
  </si>
  <si>
    <t>http://www.data.gov.il/</t>
  </si>
  <si>
    <t>https://foi.gov.il/he/search</t>
  </si>
  <si>
    <t>Israel Innovation Authority</t>
  </si>
  <si>
    <t>https://innovationisrael.org.il/en/opencall/govtech-support-technological-innovations-public-sector-challenges-call-proposals</t>
  </si>
  <si>
    <t>2, 4, 5</t>
  </si>
  <si>
    <t>https://www.meitzimdigitalim.com/</t>
  </si>
  <si>
    <t>http://digital-israel.mag.calltext.co.il/magazine/83/pages/6</t>
  </si>
  <si>
    <t>http://digital-israel.mag.calltext.co.il/</t>
  </si>
  <si>
    <t>https://www.rti-rating.org/wp-content/uploads/Israel.pdf</t>
  </si>
  <si>
    <t>Privacy Protection Act 1981</t>
  </si>
  <si>
    <t>https://www.right2info.org/laws/constitutional-provisions-laws-and-regulations</t>
  </si>
  <si>
    <t>The Privacy Protection Authority</t>
  </si>
  <si>
    <t>https://www.gov.il/en/Departments/the_privacy_protection_authority</t>
  </si>
  <si>
    <t>http://www.justice.gov.il/MOJEng/Certification+Authorities+Registrar/</t>
  </si>
  <si>
    <t>The National Digital Program of the Government of Israel</t>
  </si>
  <si>
    <t>http://digital-israel.mag.calltext.co.il/magazine/83/pages/46</t>
  </si>
  <si>
    <t>Civil Service Commission</t>
  </si>
  <si>
    <t>https://www.gov.il/he/departments/topics/learning_professional_advancement</t>
  </si>
  <si>
    <t>National Digitial Israel Initiative</t>
  </si>
  <si>
    <t>https://www.gov.il/en/Departments/news/digital_israel_national_plan#:~:text=The%20National%20Digital%20Program%20was,all%20ministries%20and%20government%20bodies.</t>
  </si>
  <si>
    <t xml:space="preserve">  ISR  </t>
  </si>
  <si>
    <t>Nimbus Cloud</t>
  </si>
  <si>
    <t>https://www.gov.il/he/departments/cloud-me-in/govil-landing-page</t>
  </si>
  <si>
    <t>https://govextra.gov.il/nimbus-mr-gov-il/</t>
  </si>
  <si>
    <t>https://www.mof.gov.il</t>
  </si>
  <si>
    <t>https://www.gov.il/en/Departments/publications/Call_for_bids/kolkore_221121</t>
  </si>
  <si>
    <t>https://www.boi.org.il/en/PaymentSystem/Data/Pages/Default.aspx</t>
  </si>
  <si>
    <t>https://www.gov.il/he/departments/israel_tax_authority/govil-landing-page</t>
  </si>
  <si>
    <t>https://www.gov.il/he/departments/topics/customs_israel_tax_authority/govil-landing-page</t>
  </si>
  <si>
    <t>National Insurance Institute</t>
  </si>
  <si>
    <t>https://www.btl.gov.il/English%20Homepage/Benefits/Old%20Age%20Insurance/Pages/default.aspx</t>
  </si>
  <si>
    <t>Long-term care funds</t>
  </si>
  <si>
    <t>https://www.btl.gov.il/English%20Homepage/Funds%20and%20Community/Fund%20for%20Development%20of%20Long-Term%20Care%20Services/Pages/default.aspx</t>
  </si>
  <si>
    <t>The procurement system is linked to a customer relationship management system to improve service delivery: https://mr.gov.il/ilgstorefront/news/details/00998877</t>
  </si>
  <si>
    <t>https://innovationisrael.org.il/en/contentpage/strategy-and-policy</t>
  </si>
  <si>
    <t>https://www.gov.il/he/departments/faq/signup_sso_faq</t>
  </si>
  <si>
    <t>https://www.gov.il/he/subjects/economy_and_finance/taxonomyterm7620</t>
  </si>
  <si>
    <t>https://www.gov.il/he/service/management_fee_calculator</t>
  </si>
  <si>
    <t>https://www.gov.il/he/multiservice/unemployment-payment-and-job-seeking#1</t>
  </si>
  <si>
    <t>Digital Israel</t>
  </si>
  <si>
    <t>https://govextra.gov.il/digital-ministry/g-d/260/</t>
  </si>
  <si>
    <t>https://www.gov.il/he/departments/digital_israel/govil-landing-page</t>
  </si>
  <si>
    <t>http://digital-israel.mag.calltext.co.il/magazine/83</t>
  </si>
  <si>
    <t>https://www.gov.il/he/Departments/General/freedom_of_information_supervisor1</t>
  </si>
  <si>
    <t>https://www.gov.il/BlobFolder/legalinfo/legislation/en/ProtectionofPrivacyLaw57411981unofficialtranslatio.pdf</t>
  </si>
  <si>
    <t>https://www.gov.il/en/Departments/Units/privacy_protection_council</t>
  </si>
  <si>
    <t>https://www.gov.il/en/Departments/General/certification_authorities</t>
  </si>
  <si>
    <t>https://www.gov.il/en/Departments/news/digital_israel_national_plan#:~:text=The%20National%20Digital%20Program%20was,all%20ministries%20and%20government%20bodies</t>
  </si>
  <si>
    <t>Innovation Authority Strategy</t>
  </si>
  <si>
    <t>ISR</t>
  </si>
  <si>
    <t>https://www.gov.il/en/pages/about_mof</t>
  </si>
  <si>
    <t>https://www.btl.gov.il/English%20Homepage/Pages/default.aspx</t>
  </si>
  <si>
    <t xml:space="preserve">National Program for AI </t>
  </si>
  <si>
    <t>https://innovationisrael.org.il/wp-content/uploads/2025/05/AI-National-Program-en-14.5.25.pdf</t>
  </si>
  <si>
    <t>https://innovationisrael.org.il/en/the-israel-innovation-authority/</t>
  </si>
  <si>
    <t>https://www.gov.il/en/services?subject=economy_and_finance</t>
  </si>
  <si>
    <t>https://www.gov.il/en/service/maslul</t>
  </si>
  <si>
    <t>https://www.gov.il/en/pages/signup_sso_faq</t>
  </si>
  <si>
    <t>https://govextra.gov.il/ict-authority/ogp-en/ogp-israel/about/</t>
  </si>
  <si>
    <t>https://info.data.gov.il/home/</t>
  </si>
  <si>
    <t>https://www.mevaker.gov.il/en/ombudsman/activity</t>
  </si>
  <si>
    <t>National Digital Agency</t>
  </si>
  <si>
    <t>https://www.gov.il/en/pages/digital_israel_national_plan</t>
  </si>
  <si>
    <t>https://www.gov.il/he/departments/national_biometric_database_authority/govil-landing-page</t>
  </si>
  <si>
    <t>https://www.oecd-events.org/smart-data-and-digital-technology-in-education/session/b0f678f2-0f01-ed11-b47a-a04a5e7cf9da/the-digital-israel-national-initiative-the-national-digital-program-of-the-government-of-israel#:~:text=Description,national%20and%20local%20government%20efficiency.</t>
  </si>
  <si>
    <t>https://www.gov.il/en/departments/national-digital-agency/govil-landing-page</t>
  </si>
  <si>
    <t>https://www.gov.il/en/pages/ai_2023</t>
  </si>
  <si>
    <t>National Digital Program</t>
  </si>
  <si>
    <t>https://www.gov.il/BlobFolder/news/digital_israel_national_plan/en/The%20National%20Digital%20Program%20of%20the%20Government%20of%20Israel.pdf</t>
  </si>
  <si>
    <t>National Innovation Authority</t>
  </si>
  <si>
    <t>https://innovationisrael.org.il/en/programs/gov-tech-technological-innovation-for-the-public-sector-mimshal-tech/#about_route</t>
  </si>
  <si>
    <t>National Digitial Agency</t>
  </si>
  <si>
    <t xml:space="preserve"> ITA </t>
  </si>
  <si>
    <t>Italy</t>
  </si>
  <si>
    <t>PA Cloud</t>
  </si>
  <si>
    <t>https://www.agid.gov.it/it/infrastrutture/cloud-pa</t>
  </si>
  <si>
    <t>Public Connectivity System (SPC)</t>
  </si>
  <si>
    <t>https://www.agid.gov.it/it/infrastrutture</t>
  </si>
  <si>
    <t>http://www.mef.gov.it</t>
  </si>
  <si>
    <t>SIOPE - Sistema Informativo sulle Operazioni degli enti Pubblici / Information System on the Operations of Government Bodies</t>
  </si>
  <si>
    <t>http://www.rgs.mef.gov.it/ENGLISH-VE/SIOPE1</t>
  </si>
  <si>
    <t>https://www.bancaditalia.it/compiti/tesoreria/</t>
  </si>
  <si>
    <t>http://www.agenziaentrate.gov.it/wps/portal/entrate/home</t>
  </si>
  <si>
    <t>http://www.agenziaentrate.gov.it/wps/portal/entrate/servizi_online</t>
  </si>
  <si>
    <t>http://www.agenziadoganemonopoli.gov.it</t>
  </si>
  <si>
    <t>AIDA - Integrated Automation Customs Excises</t>
  </si>
  <si>
    <t>http://www.agenziadogane.gov.it/wps/wcm/connect/Internet/ed/Operatore/ecustoms+aida/AIDA/</t>
  </si>
  <si>
    <t>SICO - Public Administration Personnel Analysis System </t>
  </si>
  <si>
    <t>http://www.rgs.mef.gov.it/ENGLISH-VE/SICO/</t>
  </si>
  <si>
    <t>SICO - The Public Administration Personnel Analysis System </t>
  </si>
  <si>
    <t>MEPA</t>
  </si>
  <si>
    <t xml:space="preserve">https://www.acquistinretepa.it  </t>
  </si>
  <si>
    <t>Italian Treasury - Public Debt Directorate</t>
  </si>
  <si>
    <t>http://www.publicdebt.it/</t>
  </si>
  <si>
    <t>MGO - Monitoraggio Grandi Opere; Monitoring of Major Works</t>
  </si>
  <si>
    <t>http://opencup.gov.it/</t>
  </si>
  <si>
    <t>https://joinup.ec.europa.eu/sites/default/files/inline-files/OSS%20Country%20Intelligence%20Report_IT_0.pdf</t>
  </si>
  <si>
    <t>Strategia Nazionale per l’Intelligenza Artificiale</t>
  </si>
  <si>
    <t>https://www.mise.gov.it/images/stories/documenti/Strategia-Nazionale-Intelligenza-Artificiale-Bozza-Consultazione.pdf</t>
  </si>
  <si>
    <t>https://www.agid.gov.it/</t>
  </si>
  <si>
    <t>http://www.agenziaentrate.gov.it/wps/content/Nsilib/Nsi/Home/Servizi+online/Servizi+fiscali/</t>
  </si>
  <si>
    <t>https://www.pagopa.gov.it/</t>
  </si>
  <si>
    <t>https://www.opengovpartnership.org/members/italy/</t>
  </si>
  <si>
    <t>http://www.dati.gov.it/</t>
  </si>
  <si>
    <t>https://forum.italia.it/</t>
  </si>
  <si>
    <t>Digital Transformation Team</t>
  </si>
  <si>
    <t>https://teamdigitale.governo.it/</t>
  </si>
  <si>
    <t>https://www.unilabtech.org/incubatore-certificato/</t>
  </si>
  <si>
    <t>Digital Italy Agency Data Administration</t>
  </si>
  <si>
    <t>https://www.agid.gov.it/en</t>
  </si>
  <si>
    <t>https://www.dati.gov.it/fare-opendata</t>
  </si>
  <si>
    <t>https://repubblicadigitale.innovazione.gov.it/it/</t>
  </si>
  <si>
    <t>https://www.agid.gov.it/it/dati/avanzamento-trasformazione-digitale</t>
  </si>
  <si>
    <t>https://www.rti-rating.org/wp-content/uploads/2018/12/Italy.FOI_.2016.pdf</t>
  </si>
  <si>
    <t>Consolidation Act regarding the Protection of Personal Data</t>
  </si>
  <si>
    <t xml:space="preserve">http://www.garanteprivacy.it/web/guest/home/docweb/-/docweb-display/docweb/28335 </t>
  </si>
  <si>
    <t>Garante per la protezione dei dati personali, Data Protection Authority</t>
  </si>
  <si>
    <t>http://www.garanteprivacy.it/</t>
  </si>
  <si>
    <t>https://www.postacertificata.gov.it/home/index.dot</t>
  </si>
  <si>
    <t>Digital Republic + National Strategy for Digital Skills</t>
  </si>
  <si>
    <t>Agency for Digital Italy</t>
  </si>
  <si>
    <t>https://www.agid.gov.it/it/agenzia/competenze-digitali</t>
  </si>
  <si>
    <t>Innovation for the Public Administration</t>
  </si>
  <si>
    <t>https://innovazione.gov.it/it/innovazione-per-la-pubblica-amministrazione/</t>
  </si>
  <si>
    <t xml:space="preserve">  ITA  </t>
  </si>
  <si>
    <t>CLOUD PA / Polo Strategico Nazionale</t>
  </si>
  <si>
    <t>https://cloud.italia.it/strategia-cloud-pa/</t>
  </si>
  <si>
    <t>Department of Digital Transformation + AgID</t>
  </si>
  <si>
    <t>https://innovazione.gov.it/dipartimento/focus/polo-strategico-nazionale/#requisiti-qualitativi-ed-infrastrutturali-del-psn</t>
  </si>
  <si>
    <t>https://www.agid.gov.it/sites/default/files/repository_files/sintesi_rapporto_censimento_patrimonio_ict.pdf</t>
  </si>
  <si>
    <t>Linee Guida sull’interoperabilità tecnica delle Pubbliche Amministrazioni</t>
  </si>
  <si>
    <t>https://www.agid.gov.it/sites/default/files/repository_files/linee_guida_interoperabilit_tecnica_pa.pdf</t>
  </si>
  <si>
    <t>https://www.agid.gov.it/en/infrastructures/public-connectivity-system</t>
  </si>
  <si>
    <t>https://www.mef.gov.it/</t>
  </si>
  <si>
    <t>RGS - Sistema informativo sulle operazioni degli enti pubblici SIOPE</t>
  </si>
  <si>
    <t>https://www.rgs.mef.gov.it/VERSIONE-I/e_government/amministrazioni_pubbliche/siope/siope_/</t>
  </si>
  <si>
    <t>https://openbdap.mef.gov.it/it/News/MacroIndicatori032022</t>
  </si>
  <si>
    <t>https://www.bancaditalia.it/compiti/index.html?com.dotmarketing.htmlpage.language=1</t>
  </si>
  <si>
    <t>https://www.bancaditalia.it/chi-siamo/responsabile-trasparenza/index.html</t>
  </si>
  <si>
    <t>https://www.agenziaentrate.gov.it/portale/web/english</t>
  </si>
  <si>
    <t>Agenzia delle entrate/Dichiarazioni</t>
  </si>
  <si>
    <t>https://www.agenziaentrate.gov.it/portale/web/guest/cittadini/dichiarazioni</t>
  </si>
  <si>
    <t>https://www.agenziaentrate.gov.it/portale/web/guest/agenzia/chi-siamo/organi-agenzia-entrate/revisoriconti</t>
  </si>
  <si>
    <t>https://www.adm.gov.it/portale/en/dogane</t>
  </si>
  <si>
    <t>AIDA (Integrated Automation Customs Excise)</t>
  </si>
  <si>
    <t>https://www.adm.gov.it/portale/en/-/aida-automazioneintegratadoganeaccise?inheritRedirect=true&amp;redirect=%2Fportale%2Fen%2Fricerca%3Fq%3DAIda</t>
  </si>
  <si>
    <t>https://www.adm.gov.it/portale/en/programma-di-vigilanza-ex-art.-59-d.lgs.-n.-300/99</t>
  </si>
  <si>
    <t>Sistema Conoscitivo del personale dipendente dalle amministrazioni pubbliche (SICO)</t>
  </si>
  <si>
    <t>https://www.rgs.mef.gov.it/VERSIONE-I/e_government/amministrazioni_pubbliche/personale_delle_pa/index.html</t>
  </si>
  <si>
    <t>https://www.rgs.mef.gov.it/VERSIONE-I/e_government/amministrazioni_pubbliche/personale_delle_pa/conto_annuale/</t>
  </si>
  <si>
    <t>NoiPA</t>
  </si>
  <si>
    <t>https://noipa.mef.gov.it/cl/</t>
  </si>
  <si>
    <t>https://www.dag.mef.gov.it/progetti-dag/NOIPA/#</t>
  </si>
  <si>
    <t>INPS - Istituto Nazionale Previdenza Sociale</t>
  </si>
  <si>
    <t>https://www.inps.it/gss/default.aspx?imenu=120</t>
  </si>
  <si>
    <t xml:space="preserve">Social Security </t>
  </si>
  <si>
    <t>https://serviziweb2.inps.it/PassiWeb/jsp/spid/loginSPID.jsp?uri=https%3a%2f%2fwww.inps.it%2fmyinps%2fdefault.aspx%3faccessoinps%3d1&amp;S=S</t>
  </si>
  <si>
    <t>https://www.inps.it/listituto/organi-istituzionali</t>
  </si>
  <si>
    <t>https://www.acquistinretepa.it/opencms/opencms/risultati.jsp?cerca=COMPUTER&amp;fl=tipo_1:help</t>
  </si>
  <si>
    <t xml:space="preserve">Software Open Source </t>
  </si>
  <si>
    <t>https://www.consip.it/azienda/governance</t>
  </si>
  <si>
    <t>Italian Treasury - Public Debt</t>
  </si>
  <si>
    <t xml:space="preserve">https://www.dt.mef.gov.it/en/debito_pubblico/index.html </t>
  </si>
  <si>
    <t xml:space="preserve">Monitoraggio degli Investimenti Pubblici (MIP) </t>
  </si>
  <si>
    <t>https://cupweb.rgs.mef.gov.it/CUPWeb/</t>
  </si>
  <si>
    <t>https://www.programmazioneeconomica.gov.it/sistema-mipcup/indici-di-avanzamento-del-sistema-mip/</t>
  </si>
  <si>
    <t>https://developers.italia.it/it/software</t>
  </si>
  <si>
    <t>Programma Strategico per l’Intelligenza Artificiale (IA) 2022-2024</t>
  </si>
  <si>
    <t>https://assets.innovazione.gov.it/1637777513-strategic-program-aiweb.pdf</t>
  </si>
  <si>
    <t xml:space="preserve">Dep. Digital Transformation/Minister for technological innovation and digital transition </t>
  </si>
  <si>
    <t xml:space="preserve">https://io.italia.it/ </t>
  </si>
  <si>
    <t>https://io.italia.it/</t>
  </si>
  <si>
    <t>https://www.agenziaentrate.gov.it/portale/web/english/pre-completed-tax-return</t>
  </si>
  <si>
    <t>https://www.agenziaentrate.gov.it/portale/web/english/nse/services/online-services</t>
  </si>
  <si>
    <t>https://www.pagopa.gov.it</t>
  </si>
  <si>
    <t>https://www.adm.gov.it/portale/servizi-digitali</t>
  </si>
  <si>
    <t>https://serviziweb2.inps.it/PassiWeb/jsp/spid/loginSPID.jsp?uri=https%3a%2f%2fwww.inps.it%2fmyinps%2fdefault.aspx&amp;S=S</t>
  </si>
  <si>
    <t>https://www.anpal.gov.it/</t>
  </si>
  <si>
    <t>https://open.gov.it/</t>
  </si>
  <si>
    <t>https://www.dati.gov.it/</t>
  </si>
  <si>
    <t>https://partecipa.gov.it</t>
  </si>
  <si>
    <t>Department of Digital Transformation - Minister of Technological Innovation and Digital Transition</t>
  </si>
  <si>
    <t>https://innovazione.gov.it/</t>
  </si>
  <si>
    <t>https://innovazione.gov.it/argomenti/citd-comitato-interministeriale/#:~:text=Il%20Comitato%20interministeriale%20per%20la,agenda%20digitale%20italiana%20ed%20europea.</t>
  </si>
  <si>
    <t>https://www.agid.gov.it</t>
  </si>
  <si>
    <t>https://avanzamentodigitale.italia.it/it</t>
  </si>
  <si>
    <t>https://innovazione.gov.it/dipartimento/focus/italia-digitale-2026/</t>
  </si>
  <si>
    <t>https://www.normattiva.it/uri-res/N2Ls?urn:nir:stato:decreto.legislativo:2016-05-25;97</t>
  </si>
  <si>
    <t>https://www.funzionepubblica.gov.it/registro-degli-accessi</t>
  </si>
  <si>
    <t>Personal Data Protection Code</t>
  </si>
  <si>
    <t>https://www.garanteprivacy.it/web/guest/home/docweb/-/docweb-display/docweb/9740796</t>
  </si>
  <si>
    <t>https://www.garanteprivacy.it/i-miei-diritti</t>
  </si>
  <si>
    <t xml:space="preserve">Garante per la protezione dei dati personali </t>
  </si>
  <si>
    <t>https://www.garanteprivacy.it/home</t>
  </si>
  <si>
    <t>https://www.garanteprivacy.it/home/attivita-e-documenti/documenti/relazioni-annuali</t>
  </si>
  <si>
    <t>https://www.agid.gov.it/it/piattaforme/firma-elettronica-qualificata</t>
  </si>
  <si>
    <t>Repubblica Digitale</t>
  </si>
  <si>
    <t>https://www.competenzedigitali.gov.it/syllabus-delle-competenze/che-cose.html</t>
  </si>
  <si>
    <t>Italia Digitale 2026</t>
  </si>
  <si>
    <t>Department of digital transformation</t>
  </si>
  <si>
    <t>https://innovazione.gov.it/dipartimento/</t>
  </si>
  <si>
    <t xml:space="preserve">Startup Act </t>
  </si>
  <si>
    <t>https://www.mise.gov.it/index.php/it/per-i-media/notizie/2043095-mise-stanzia-2-5-miliardi-per-cdp-venture-capital-per-start-up-e-pmi-innovative</t>
  </si>
  <si>
    <t>https://www.mise.gov.it/index.php/it/normativa/notifiche-e-avvisi/2040904-fondo-di-garanzia-le-misure-introdotte-dal-decreto-cura-italia-dl-17-03-2020-n-18</t>
  </si>
  <si>
    <t>https://www.mise.gov.it/index.php/it/198-notizie-stampa/2043238-startup-e-pmi-innovative-online-tutti-i-dati</t>
  </si>
  <si>
    <t>Daniela Grazia Battisti</t>
  </si>
  <si>
    <t>Department of Digital Transformation</t>
  </si>
  <si>
    <t>Head International Relations</t>
  </si>
  <si>
    <t>ITA</t>
  </si>
  <si>
    <t>CLOUD PA / Polo Strategico Nazionale - PSN</t>
  </si>
  <si>
    <t>https://www.polostrategiconazionale.it/</t>
  </si>
  <si>
    <t>Polo Strategico Nazionale (PSN), a consortium of Italian companies including TIM, Leonardo, CDP (Cassa Depositi e Prestiti), and Sogei</t>
  </si>
  <si>
    <t>https://innovazione.gov.it/dipartimento/focus/polo-strategico-nazionale/</t>
  </si>
  <si>
    <t>Data &amp; Interoperability Framework</t>
  </si>
  <si>
    <t>https://innovazione.gov.it/progetti/dati-e-interoperabilita/</t>
  </si>
  <si>
    <t>https://www.interop.pagopa.it/numeri#utilizzo</t>
  </si>
  <si>
    <t>Public Connectivity System</t>
  </si>
  <si>
    <t>https://docs.italia.it/italia/piano-triennale-ict/pianotriennale-ict-doc/it/2024-2026-agg-2025/capitolo-6_infrastrutture/il-sistema-pubblico-di-connettivit%C3%A0.html</t>
  </si>
  <si>
    <t>Https://www.mef.gov.it</t>
  </si>
  <si>
    <t>https://www.siope.it/Siope/</t>
  </si>
  <si>
    <t>https://www.bancaditalia.it/compiti/tesoreria/index.html</t>
  </si>
  <si>
    <t>https://www.bancaditalia.it/compiti/tesoreria/index.html??dotcache=refresh</t>
  </si>
  <si>
    <t>https://www.agenziaentrate.gov.it/portale/web/guest/agenzia/amministrazione-trasparente/servizi-erogati/servizi-in-rete</t>
  </si>
  <si>
    <t>https://noipa.mef.gov.it/cl/web/guest/analisi-attuale</t>
  </si>
  <si>
    <t>https://www.inps.it/it/en.html</t>
  </si>
  <si>
    <t>Social Security</t>
  </si>
  <si>
    <t>https://www.inps.it/it/en/dettaglio-scheda.en.schede-servizio-strumento.schede-strumenti.myinps.html</t>
  </si>
  <si>
    <t>https://www.acquistitelematici.it/</t>
  </si>
  <si>
    <t>Open data https://dati.consip.it/</t>
  </si>
  <si>
    <t>https://www.dt.mef.gov.it/en/debito_pubblico/index.html</t>
  </si>
  <si>
    <t>https://www.dt.mef.gov.it/en/debito_pubblico/</t>
  </si>
  <si>
    <t>https://www.programmazioneeconomica.gov.it/it/mip-cup-mgo/presentazione/</t>
  </si>
  <si>
    <t>https://www.opencup.gov.it/portale/web/opencup/home</t>
  </si>
  <si>
    <t>https://developers.italia.it/it/riuso</t>
  </si>
  <si>
    <t>Strategia Italiana per l’Intelligenza Artificiale 2024-2026</t>
  </si>
  <si>
    <t>https://innovazione.gov.it/notizie/articoli/strategia-italiana-per-l-intelligenza-artificiale-2024-2026/#:~:text=Allegati-,Strategia%20italiana%20per%20l%27Intelligenza%20Artificiale%202024%2D2026,-Scarica%20il%20PDF</t>
  </si>
  <si>
    <t>https://digital-strategy.ec.europa.eu/en/factpages/italy-2025-digital-decade-country-report</t>
  </si>
  <si>
    <t>https://ioapp.it/numeri</t>
  </si>
  <si>
    <t>https://www.agenziaentrate.gov.it/portale/cittadini/pagamenti-e-rimborsi/pagamenti-delle-imposte</t>
  </si>
  <si>
    <t>https://www1.finanze.gov.it/finanze/pagina_dichiarazioni/public/dichiarazioni.php</t>
  </si>
  <si>
    <t>https://www.agenziaentrateriscossione.gov.it/it/servizi/pagaonline/</t>
  </si>
  <si>
    <t>https://www.pagopa.gov.it/it/numeri/</t>
  </si>
  <si>
    <t>https://www.inps.it/it/it.html</t>
  </si>
  <si>
    <t>https://servizi.lavoro.gov.it/Public/login?retUrl=https://servizi.lavoro.gov.it/&amp;App=ServiziHome</t>
  </si>
  <si>
    <t>https://www.dati.gov.it/monitoraggio/statistiche</t>
  </si>
  <si>
    <t xml:space="preserve">https://partecipa.gov.it/ </t>
  </si>
  <si>
    <t>https://open.gov.it/notizie/piattaforma-decidim-rispondere-alle-sfide</t>
  </si>
  <si>
    <t>Department for Digital Transformation</t>
  </si>
  <si>
    <t>https://www.pagopa.gov.it/; https://www.agid.gov.it/</t>
  </si>
  <si>
    <t>https://innovazione.gov.it/argomenti/citd-comitato-interministeriale/</t>
  </si>
  <si>
    <t>The Agency for Digital Italy (Agenzia per l'Italia Digitale—AgID)</t>
  </si>
  <si>
    <t>https://www.agid.gov.it/it</t>
  </si>
  <si>
    <t>https://www.agid.gov.it/it/linee-guida</t>
  </si>
  <si>
    <t>https://www.agid.gov.it/it/agenzia/monitoraggio</t>
  </si>
  <si>
    <t>https://innovazione.gov.it/italia-digitale-2026/il-piano/</t>
  </si>
  <si>
    <t>https://foia.gov.it/osservatorio/monitoraggio</t>
  </si>
  <si>
    <t>https://www.gazzettaufficiale.it/eli/id/2018/09/04/18G00129/sg</t>
  </si>
  <si>
    <t>https://www.garanteprivacy.it/home/stampa-comunicazione/gpdpdigest</t>
  </si>
  <si>
    <t>https://stxgroup.com/strive/latest-news/italys-new-fer-x-green-scheme-a-comprehensive-overview/</t>
  </si>
  <si>
    <t>https://www.agid.gov.it/it/notizie/intelligenza-artificiale-in-consultazione-le-linee-guida-pa</t>
  </si>
  <si>
    <t>https://eidas.agid.gov.it/Statistiche/Diffusione.pdf</t>
  </si>
  <si>
    <t>Syllabus- Competenze digitali per la PA</t>
  </si>
  <si>
    <t xml:space="preserve">https://www.syllabus.gov.it/portale/web/syllabus/iniziativa </t>
  </si>
  <si>
    <t>https://www.syllabus.gov.it/portale/web/syllabus/iniziativa.it/portale/web/syllabus</t>
  </si>
  <si>
    <t>https://innovazione.gov.it/italia-digitale-2026/</t>
  </si>
  <si>
    <t>Department for digital transformation</t>
  </si>
  <si>
    <t>Start-up and Innovative SMEs</t>
  </si>
  <si>
    <t xml:space="preserve">https://www.mimit.gov.it/it/impresa/competitivita-e-nuove-imprese/start-up-innovative </t>
  </si>
  <si>
    <t xml:space="preserve">https://www.normattiva.it/eli/id/2024/12/31/24G00231/ORIGINAL </t>
  </si>
  <si>
    <t>https://www.mimit.gov.it/it/impresa/competitivita-e-nuove-imprese/start-up-innovative/relazione-annuale-e-rapporti-periodici</t>
  </si>
  <si>
    <t>Compl docs submitted on 23-Jul-25, 03-Aug-25, and 22-Sep-25</t>
  </si>
  <si>
    <t>Daniela Battisti</t>
  </si>
  <si>
    <t>International Relations Head Officer</t>
  </si>
  <si>
    <t xml:space="preserve"> JAM </t>
  </si>
  <si>
    <t>Jamaica</t>
  </si>
  <si>
    <t>Ministry of Finance and Planning</t>
  </si>
  <si>
    <t>http://www.mof.gov.jm</t>
  </si>
  <si>
    <t>http://www.fsl.org.jm/content/financial-management-information-system-fmis</t>
  </si>
  <si>
    <t>http://www.mof.gov.jm/ctms</t>
  </si>
  <si>
    <t>http://www.jamaicatax.gov.jm/</t>
  </si>
  <si>
    <t>ICTAS - Integrated Computerized Tax Administration System</t>
  </si>
  <si>
    <t>http://www.jamaicatax.gov.jm/index.php/2012-05-11-17-26-05/history-of-taj#ictas</t>
  </si>
  <si>
    <t>http://www.jacustoms.gov.jm</t>
  </si>
  <si>
    <t>i-CASE - Customs Automated SErvices</t>
  </si>
  <si>
    <t>http://apps.jacustoms.gov.jm/icase/</t>
  </si>
  <si>
    <t>HCMES - Human Capital Management Enterprise system</t>
  </si>
  <si>
    <t>https://mof.gov.jm/hcmes.html</t>
  </si>
  <si>
    <t>Procurement Notice Board</t>
  </si>
  <si>
    <t>https://www.ocg.gov.jm/ocg/view/procurement-opportunities</t>
  </si>
  <si>
    <t>http://www.mof.gov.jm/</t>
  </si>
  <si>
    <t>PIMS - Public Investment Management System (PIMS)</t>
  </si>
  <si>
    <t>https://mof.gov.jm/the-public-investment-management-information-system.html</t>
  </si>
  <si>
    <t>http://www.egovja.com/</t>
  </si>
  <si>
    <t>http://www.jamaicatax-online.gov.jm/</t>
  </si>
  <si>
    <t>http://www.jamaicatax.gov.jm/index.php/2012-05-11-17-48-08/2012-05-11-17-49-42</t>
  </si>
  <si>
    <t>https://www.opengovpartnership.org/members/jamaica/</t>
  </si>
  <si>
    <t>https://data.gov.jm/</t>
  </si>
  <si>
    <t>https://opm.gov.jm/participate/citizens-charter/</t>
  </si>
  <si>
    <t>eGov Jamaica Limited</t>
  </si>
  <si>
    <t>https://www.egovja.com/</t>
  </si>
  <si>
    <t>https://www.mset.gov.jm/wp-content/uploads/2019/09/GOJ-ICT-Policy-2011.pdf</t>
  </si>
  <si>
    <t>https://www.rti-rating.org/wp-content/uploads/Jamaica.pdf</t>
  </si>
  <si>
    <t>Data Protection Bill 2012</t>
  </si>
  <si>
    <t>https://japarliament.gov.jm/attachments/article/339/The%20Data%20Protection%20Act,%202020.pdf</t>
  </si>
  <si>
    <t>http://moj.gov.jm/laws/electronic-transactions-act</t>
  </si>
  <si>
    <t>Service Excellence Framework</t>
  </si>
  <si>
    <t>https://cabinet.gov.jm/wp-content/uploads/2020/04/Service-Excellence-Framework-Final-v5.pdf</t>
  </si>
  <si>
    <t>Transformation Implementation Unit (TIU)</t>
  </si>
  <si>
    <t>https://publicsectortransformation.gov.jm/</t>
  </si>
  <si>
    <t xml:space="preserve">  JAM  </t>
  </si>
  <si>
    <t xml:space="preserve">Accountant General's Department </t>
  </si>
  <si>
    <t>https://www.treasury.gov.jm/</t>
  </si>
  <si>
    <t>Government Financial Management System (Gfms)</t>
  </si>
  <si>
    <t>https://www.treasury.gov.jm/service/ctms/</t>
  </si>
  <si>
    <t>https://www.treasury.gov.jm/about-the-agd/</t>
  </si>
  <si>
    <t>https://www.jamaicatax.gov.jm/</t>
  </si>
  <si>
    <t>Revenue Administration Information System</t>
  </si>
  <si>
    <t>https://www.jamaicatax.gov.jm/index.php/2012-05-11-17-26-05/history-of-taj#ictas</t>
  </si>
  <si>
    <t>https://jets.jacustoms.gov.jm/</t>
  </si>
  <si>
    <t xml:space="preserve">JAMAICA ELECTRONIC TRADE SYSTEM (JETS) JAMAICA SINGLE WINDOW FOR TRADE (JSWIFT) </t>
  </si>
  <si>
    <t>MyHR+</t>
  </si>
  <si>
    <t>https://myhrplus.gov.jm/home/</t>
  </si>
  <si>
    <t xml:space="preserve">Ministry Of Labour &amp; Social Security </t>
  </si>
  <si>
    <t>https://mlss.gov.jm</t>
  </si>
  <si>
    <t xml:space="preserve">Jamaica National Insurance Software System </t>
  </si>
  <si>
    <t>https://jis.gov.jm/work-continues-improve-national-insurance-scheme/</t>
  </si>
  <si>
    <t>GOVERNMENT OF JAMAICA ELECTRONIC PROCUREMENT SYSTEM (GOJEP)</t>
  </si>
  <si>
    <t>https://www.gojep.gov.jm/epps/home.do</t>
  </si>
  <si>
    <t>&lt;&lt;report&gt;&gt;</t>
  </si>
  <si>
    <t>Ministry of Finance and Public Service</t>
  </si>
  <si>
    <t>https://www.mof.gov.jm/</t>
  </si>
  <si>
    <t>Public Investment Management Information System</t>
  </si>
  <si>
    <t>https://www.gov.jm/</t>
  </si>
  <si>
    <t>https://www.jamaicatax.gov.jm/web/guest/home</t>
  </si>
  <si>
    <t>https://mytaxes.ads.taj.gov.jm/_/</t>
  </si>
  <si>
    <t>https://www.jswift.gov.jm/</t>
  </si>
  <si>
    <t>https://lmis.gov.jm/</t>
  </si>
  <si>
    <t>https://publicinvestmentmap.gov.jm/</t>
  </si>
  <si>
    <t>https://opm.gov.jm/participate/jamaica-house-petition/</t>
  </si>
  <si>
    <t xml:space="preserve">Ministry of Science, Energy and Technology </t>
  </si>
  <si>
    <t>https://www.mset.gov.jm/</t>
  </si>
  <si>
    <t>1, 2, 6, 7</t>
  </si>
  <si>
    <t>ICT Council</t>
  </si>
  <si>
    <t>Programme Portfolio Management Committee</t>
  </si>
  <si>
    <t>GovTech Talk</t>
  </si>
  <si>
    <t>Data Protection Act , 2020</t>
  </si>
  <si>
    <t>https://japarliament.gov.jm/attachments/article/341/The%20Data%20Protection%20Act,%202020%20No.%207.pdf</t>
  </si>
  <si>
    <t>Data Comissioner</t>
  </si>
  <si>
    <t>GOVERNMENT OF JAMAICA 2GOVERNMENT OF JAMAICA SERVICE EXCELLENCE FRAMEWORK   NATIONAL STRATEGY TO DEVELOP JAMAICA’S GLOBAL DIGITAL SERVICES SECTOR: 2021-2025</t>
  </si>
  <si>
    <t>https://www.heart-nsta.org/the-amber-heart-nsta-coding-academy-officially-launched/</t>
  </si>
  <si>
    <t>Programs to support startups and PPPs</t>
  </si>
  <si>
    <t>https://www.thinkbigee.com/</t>
  </si>
  <si>
    <t>Gary Campbell</t>
  </si>
  <si>
    <t xml:space="preserve">Director of Technology </t>
  </si>
  <si>
    <t>JAM</t>
  </si>
  <si>
    <t>https://jis.gov.jm/600-million-egov-data-centre-upgrades-completed/</t>
  </si>
  <si>
    <t>eGov Jamaica limited / ICT Authority</t>
  </si>
  <si>
    <t>https://www.egovja.com/wp-content/uploads/2023/06/Strategic-Business-Plan-2023-2027-website.pdf</t>
  </si>
  <si>
    <t>Jamaica Data Exchange Platform</t>
  </si>
  <si>
    <t>https://jis.gov.jm/digital-transformation-being-advanced/#:~:text=Jamaica's%20government%20is%20committed%20to%20transforming%20the,Response%20Plan%20in%20recognition%20of%20growing%20cyberthreats.</t>
  </si>
  <si>
    <t>Accountant General Department</t>
  </si>
  <si>
    <t>https://www.treasury.gov.jm</t>
  </si>
  <si>
    <t>Government Financial Management System (GFMS)</t>
  </si>
  <si>
    <t>LDSW &gt; SQL Server</t>
  </si>
  <si>
    <t>https://www.jamaicatax.gov.jm/web/guest/history-of-tax-administration</t>
  </si>
  <si>
    <t>https://jca.gov.jm</t>
  </si>
  <si>
    <t>https://publicsectortransformation.gov.jm/myhrplus/</t>
  </si>
  <si>
    <t xml:space="preserve">Ministry of Labour &amp; Social Security </t>
  </si>
  <si>
    <t>https://www.pepas.gov.jm/PEPAS/PUBLIC/Home.aspx#:~:text=PEPAS%20is%20an%20online%20pension%20administration%20system%20designed,the%20key%20challenges%20of%20pension%20administration%20in%20Jamaica.</t>
  </si>
  <si>
    <t>https://lmis.gov.jm/sites/default/files/2024-06/MLSS%20Annual%20Report%202022-23.pdf</t>
  </si>
  <si>
    <t>Government of Jamaica Electronic Procurement Platform (GOJEP)</t>
  </si>
  <si>
    <t>https://www.gojep.gov.jm/</t>
  </si>
  <si>
    <t>https://www.gojep.gov.jm/epps/reports/viewBiReports.do?selectedItem=reports/viewBiReports.do</t>
  </si>
  <si>
    <t>https://dmb.mof.gov.jm/public-debt-statistics/</t>
  </si>
  <si>
    <t>https://pimis.torusline.com/</t>
  </si>
  <si>
    <t>https://www.jamaicatax.gov.jm/web/guest/login</t>
  </si>
  <si>
    <t>https://mytaxes.ads.taj.gov.jm/</t>
  </si>
  <si>
    <t>https://opm.gov.jm/portfolios/national-identification-system/#:~:text=The%20National%20Identification%20System%20(NIDS)%20is%20a,for%20an%20individual%20to%20assume%20multiple%20identitiessystem/#:~:text=The%20National%20Identification%20System%20(NIDS)%20is%20a,for%20an%20individual%20to%20assume%20multiple%20identitiessystem/#:~:text=The%20National%20Identification%20System%20(NIDS)%20is%20a,for%20an%20individual%20to%20assume%20multiple%20identities</t>
  </si>
  <si>
    <t>https://www.mof.gov.jm/documents/open-government/</t>
  </si>
  <si>
    <t>ICT Authority (JAMICTA)</t>
  </si>
  <si>
    <t>https://www.icta.gov.jm</t>
  </si>
  <si>
    <t>https://www.opm.gov.jm</t>
  </si>
  <si>
    <t>https://jis.gov.jm/ict-council-established-to-spearhead-re-organisation-of-government-operations/</t>
  </si>
  <si>
    <t>https://www.mset.gov.jm/wp-content/uploads/2019/08/Blueprint-Report-Executive-Summary-and-Recommendations.pdf</t>
  </si>
  <si>
    <t>https://www.japarliament.gov.jm/attachments/article/341/The%20Information%20and%20Communications%20Technology%20Authority%20Act,%202019%20No.%2011.pdf</t>
  </si>
  <si>
    <t>https://www.egovja.com/home/our-events/</t>
  </si>
  <si>
    <t>https://laws.moj.gov.jm/library/statute/the-access-to-information-act</t>
  </si>
  <si>
    <t>https://ati.gov.jm/tribunal-decisions</t>
  </si>
  <si>
    <t>Office of The Information Commissioner</t>
  </si>
  <si>
    <t>https://oic.gov.jm/</t>
  </si>
  <si>
    <t>https://opm.gov.jm/wp-content/uploads/2025/02/National-Artificial-Intelligence-Task-Force-Policy-Recommendations-Final-1.pdf</t>
  </si>
  <si>
    <t>https://www.egovja.com/wp-content/uploads/2023/10/Electronic-Transactions-Act-Jamaica.pdf</t>
  </si>
  <si>
    <t>Government of Jamaica Service Excellence Framework / National Strategy to Develop Jamaica's Global Digital Services Sector: 2021-2025</t>
  </si>
  <si>
    <t>https://dobusinessjamaica.com/kb/national-strategy-to-develop-jamaicas-global-digital-services-sector-2021-2025/</t>
  </si>
  <si>
    <t>Public Sector Transformation Programme</t>
  </si>
  <si>
    <t>https://publicsectortransformation.gov.jm/projects/</t>
  </si>
  <si>
    <t>MSME and Enterpreneurship Policy &gt; Programs to support startups and PPPs</t>
  </si>
  <si>
    <t>https://jis.gov.jm/media/MSME-ENTREPRENEURSHIP-POLCY.pdf</t>
  </si>
  <si>
    <t>Compl docs submitted on 17-Sep-25</t>
  </si>
  <si>
    <t>Anika Shuttleworth</t>
  </si>
  <si>
    <t>ICT Authority - Jamaica</t>
  </si>
  <si>
    <t xml:space="preserve"> JPN </t>
  </si>
  <si>
    <t>Japan</t>
  </si>
  <si>
    <t>Government Cloud (AWS, NEC, Fujitsu)</t>
  </si>
  <si>
    <t>https://news.mynavi.jp/article/20200602-1047335/</t>
  </si>
  <si>
    <t>Ministry of Finance of Japan</t>
  </si>
  <si>
    <t>http://www.mof.go.jp</t>
  </si>
  <si>
    <t>ADAMS - Governmental Accounting Affairs Data Communication Management Systems</t>
  </si>
  <si>
    <t>http://www.e-gov.go.jp/shinsei/index.html</t>
  </si>
  <si>
    <t>http://www.mof.go.jp/exchequer/index.html</t>
  </si>
  <si>
    <t>http://www.mof.go.jp/english/budget/budget/fy2002/brief/2002-23.htm</t>
  </si>
  <si>
    <t>http://www.nta.go.jp</t>
  </si>
  <si>
    <t>http://www.e-tax.nta.go.jp/</t>
  </si>
  <si>
    <t>http://www.customs.go.jp</t>
  </si>
  <si>
    <t>Single Window &gt; NACCS  - Nippon Automated Cargo and Port Consolidated System</t>
  </si>
  <si>
    <t>http://www.naccs.jp/</t>
  </si>
  <si>
    <t>HRPS - Human Resources and Payroll System</t>
  </si>
  <si>
    <t>http://ssl.jinji.go.jp/en/infonpa/whats_npa.html</t>
  </si>
  <si>
    <t>JACIC</t>
  </si>
  <si>
    <t xml:space="preserve">http://www.i-ppi.jp </t>
  </si>
  <si>
    <t>http://www.mof.go.jp/english</t>
  </si>
  <si>
    <t>https://www.ipa.go.jp/index.html</t>
  </si>
  <si>
    <t>https://www.kantei.go.jp/jp/singi/tougou-innovation/pdf/aisenryaku2019.pdf</t>
  </si>
  <si>
    <t>https://www.e-gov.go.jp/</t>
  </si>
  <si>
    <t>https://www.boj.or.jp/en/announcements/release_2001/un0111a.htm/</t>
  </si>
  <si>
    <t>https://www.data.go.jp/</t>
  </si>
  <si>
    <t>https://www.kantei.go.jp/foreign/forms/comment_ssl.html</t>
  </si>
  <si>
    <t>Japan Gov</t>
  </si>
  <si>
    <t>https://www.japan.go.jp/technology/innovation/</t>
  </si>
  <si>
    <t>https://cio.go.jp/</t>
  </si>
  <si>
    <t>https://japan.kantei.go.jp/policy/it/index_e.html</t>
  </si>
  <si>
    <t xml:space="preserve">http://www.e-gov.go.jp/en/e-government.html </t>
  </si>
  <si>
    <t>http://japan.kantei.go.jp/policy/it/20140624_decration.pdf</t>
  </si>
  <si>
    <t>https://www.rti-rating.org/wp-content/uploads/2020/05/Japan-RTI-Law-2003.pdf</t>
  </si>
  <si>
    <t>Act on the Protection of Personal Information</t>
  </si>
  <si>
    <t>https://www.ppc.go.jp/files/pdf/Act_on_the_Protection_of_Personal_Information.pdf</t>
  </si>
  <si>
    <t xml:space="preserve">Personal Information Protection Commission (PPC) </t>
  </si>
  <si>
    <t>https://www.ppc.go.jp/en/</t>
  </si>
  <si>
    <t>https://www.gpki.go.jp/</t>
  </si>
  <si>
    <t>Declaration to be the World’s Most Advanced IT Nation</t>
  </si>
  <si>
    <t>National Civil Servant Training Center</t>
  </si>
  <si>
    <t>https://www.e-gov.go.jp/doc/person/index.html</t>
  </si>
  <si>
    <t>Council for Science, Technology and Innovation</t>
  </si>
  <si>
    <t>https://www8.cao.go.jp/cstp/english/index.html</t>
  </si>
  <si>
    <t xml:space="preserve">  JPN  </t>
  </si>
  <si>
    <t>https://www.digital.go.jp/policies/gov_cloud/</t>
  </si>
  <si>
    <t>AWS Google</t>
  </si>
  <si>
    <t>https://www.mof.go.jp</t>
  </si>
  <si>
    <t>ADAMS-Governmental Accounting affirs data communication Management System</t>
  </si>
  <si>
    <t>https://www.bing.com/ck/a?!&amp;&amp;p=149492a65f66da130932000d9a79ed34651e39ac3d15b08a4885c9d2794c105eJmltdHM9MTY1Mzk5MzI5NSZpZ3VpZD1kZTllZDY5My04ZTBkLTRlZjMtYWJmOC1mYTNhZGIyN2JjNTQmaW5zaWQ9NTE4Mw&amp;ptn=3&amp;fclid=4f8b473b-e0cd-11ec-bc0d-663c71335db5&amp;u=a1aHR0cHM6Ly93d3cubW9mLmdvLmpwL2Fib3V0X21vZi9tb2ZfYnVkZ2V0L3Jldmlldy8yMDIwLzAxMDAwMnNoaXJ5by5wZGY&amp;ntb=1</t>
  </si>
  <si>
    <t>https://www.mof.go.jp/exchequer/index.html</t>
  </si>
  <si>
    <t>https://www.mof.go.jp/english/budget/budget/fy2002/brief/2002-23.htm</t>
  </si>
  <si>
    <t>https://www.bing.com/ck/a?!&amp;&amp;p=dfc02750271b90bf827c0d829989a1d757955e7fb414382c4e59db9fddc2f367JmltdHM9MTY1NDAwMDUyMiZpZ3VpZD1jZjhlYWJjNy00ZDQ0LTQzYzgtYTkwOC03ODllODlmMjcxZWUmaW5zaWQ9NTE1NA&amp;ptn=3&amp;fclid=231c520c-e0de-11ec-bafc-3506977b0ded&amp;u=a1aHR0cHM6Ly93d3cuYmIubW9mLmdvLmpwL2hkb2NzL2J4c3NlbGVjdC5odG1s&amp;ntb=1</t>
  </si>
  <si>
    <t>https://www.nta.go.jp/</t>
  </si>
  <si>
    <t>https://www.e-tax.nta.go.jp/</t>
  </si>
  <si>
    <t>https://www.customs.go.jp/</t>
  </si>
  <si>
    <t>https://www.naccs.jp/</t>
  </si>
  <si>
    <t>https://www.naccs.jp/e/aboutcenter/summary.html</t>
  </si>
  <si>
    <t>https://www.jinji.go.jp/en/</t>
  </si>
  <si>
    <t xml:space="preserve">Japan Pension Service </t>
  </si>
  <si>
    <t>https://www.bing.com/ck/a?!&amp;&amp;p=63df59aca505e51b30961be9b1454f29503a1a419d08383a005a3b57eff81efdJmltdHM9MTY1NDAwMDk5MyZpZ3VpZD1lOGMxMTdhOC02NjRiLTQ0ZjUtYTA0My1lNTQ5YjdkNjY3YjgmaW5zaWQ9NTE3OA&amp;ptn=3&amp;fclid=3bd50bd5-e0df-11ec-be5a-add0065b4926&amp;u=a1aHR0cHM6Ly93d3cubmVua2luLmdvLmpwL2ludGVybmF0aW9uYWwvamFwYW5lc2Utc3lzdGVtL2luZGV4Lmh0bWw&amp;ntb=1</t>
  </si>
  <si>
    <t>National Pension System</t>
  </si>
  <si>
    <t>https://www.nenkin.go.jp/international/japanese-system/nationalpension/nationalpension.html</t>
  </si>
  <si>
    <t>https://www.bing.com/ck/a?!&amp;&amp;p=d008e54da0cd8c222f0f0d196d3010484f9d19a38ce273d629412130b50efce1JmltdHM9MTY1NDAwMDk5MyZpZ3VpZD1lOGMxMTdhOC02NjRiLTQ0ZjUtYTA0My1lNTQ5YjdkNjY3YjgmaW5zaWQ9NTQzOQ&amp;ptn=3&amp;fclid=3bd54c59-e0df-11ec-bbb1-bfb06a0715d5&amp;u=a1aHR0cHM6Ly93d3cubmVua2luLmdvLmpwL2ludGVybmF0aW9uYWwvamFwYW5lc2Utc3lzdGVtL3Byb2NlZHVyZXMuaHRtbA&amp;ntb=1</t>
  </si>
  <si>
    <t>Priority Policy Program ufor Realizing Digital Society</t>
  </si>
  <si>
    <t>https://www8.cao.go.jp/cstp/ai/senryaku/kaigi.html</t>
  </si>
  <si>
    <t>https://www.e-gov.go.jp</t>
  </si>
  <si>
    <t>Priority Policy Program for realizing digital society</t>
  </si>
  <si>
    <t>https://bbs.naccscenter.com/naccs/dfw/web/tetsuduki/realtime/index.html</t>
  </si>
  <si>
    <t>https://www.nenkin.go.jp/denshibenri/index.html</t>
  </si>
  <si>
    <t>https://www.hellowork.mhlw.go.jp/</t>
  </si>
  <si>
    <t>https://www.digital.go.jp/</t>
  </si>
  <si>
    <t>Not posted</t>
  </si>
  <si>
    <t>Digital Agency</t>
  </si>
  <si>
    <t>https://www.digital.go.jp/en/</t>
  </si>
  <si>
    <t>https://www.bing.com/ck/a?!&amp;&amp;p=3d022b33282fb67492943894d9dc0daf11f033764ec60a1591edeb81e7a9f710JmltdHM9MTY1Mzk5NjU2MSZpZ3VpZD0zZmJkNGM5Mi05MDE1LTQzN2UtYmE0ZS1kYjQ2ZDY4YTg0Y2QmaW5zaWQ9NTE3Nw&amp;ptn=3&amp;fclid=e9fea6f0-e0d4-11ec-892f-94dca4440fa7&amp;u=a1aHR0cHM6Ly93d3cuZGlnaXRhbC5nby5qcC8&amp;ntb=1</t>
  </si>
  <si>
    <t>https://www.bing.com/ck/a?!&amp;&amp;p=d41f5ec5d7257a3650c742c484d9a5143500ea62477bf95ea73543ab2c2e0eabJmltdHM9MTY1Mzk5NjgxNyZpZ3VpZD00NTc3N2JhNi1jZjc2LTRhMzAtOGQ4Mi05MDA3ZmQ1YjZiM2ImaW5zaWQ9NTE2OA&amp;ptn=3&amp;fclid=82f3d4eb-e0d5-11ec-80bd-9ee34c8a8e8f&amp;u=a1aHR0cHM6Ly93d3cuZGlnaXRhbC5nby5qcC9wb2xpY2llcy9wcmlvcml0eS1wb2xpY3ktcHJvZ3JhbS8&amp;ntb=1</t>
  </si>
  <si>
    <t>https://www.bing.com/ck/a?!&amp;&amp;p=85d76537260191bc090dbd67313593807f68b04169c1aebc08fb8178d3320b42JmltdHM9MTY1Mzk5NzEyNiZpZ3VpZD0zYTlmN2NmNC0yOGNmLTQwNWUtYmQ4Yy1jYzc3YzIzMmNmYjImaW5zaWQ9NTIwNQ&amp;ptn=3&amp;fclid=3b37f3c1-e0d6-11ec-b8ba-953964811e2f&amp;u=a1aHR0cHM6Ly93d3cuZGlnaXRhbC5nby5qcC9jb3VuY2lscy82Njc1ZjAyMC03ZmRmLTQyYmQtYjBjZC0wMjk5OTFkODI0OTUv&amp;ntb=1</t>
  </si>
  <si>
    <t>https://www.bing.com/ck/a?!&amp;&amp;p=70e2193285bab6700fee31d5d0c3ddd48ea3ee589f5ca62ad8fd822ef28c053eJmltdHM9MTY1Mzk5NzI1NyZpZ3VpZD04YWRkOWNjMC04Nzc4LTQ5YWUtODM2MC05NWY5NzJmNzBkYTAmaW5zaWQ9NTQyMA&amp;ptn=3&amp;fclid=894a52e1-e0d6-11ec-8f50-af02a2ec418b&amp;u=a1aHR0cHM6Ly93d3cuc291bXUuZ28uanAvbWFpbl9zb3Npa2kvc2luZ2kvanlvdWhvdS90b3VzaGluLmh0bWw&amp;ntb=1</t>
  </si>
  <si>
    <t>https://www.bing.com/ck/a?!&amp;&amp;p=866db821d05055dc4dcf8977ff7ad2bda43bfd851acf166b64544941faf580a0JmltdHM9MTY1Mzk5ODM0NyZpZ3VpZD05MzEyYmRhZS0zYmI4LTQ0MGQtYjhmOS0yMGI2ZWVlMjk4NWUmaW5zaWQ9NTE3OQ&amp;ptn=3&amp;fclid=129ae781-e0d9-11ec-9b29-cc23780b6506&amp;u=a1aHR0cHM6Ly93d3cucHBjLmdvLmpwLw&amp;ntb=1</t>
  </si>
  <si>
    <t>The Vision for Digital Garden City Nation</t>
  </si>
  <si>
    <t>https://www.bing.com/ck/a?!&amp;&amp;p=2b3f06bd5297c91666749164e436e5b91b6023cf5e2c094a95881539509a23d4JmltdHM9MTY1Mzk5ODc3MiZpZ3VpZD0yYWRkNjRkMC05ODU3LTQ2NWMtOTFmNS0yNGFhNGRjOGEwNTgmaW5zaWQ9NTE2OQ&amp;ptn=3&amp;fclid=102700a9-e0da-11ec-8cb9-48ce08e83e37&amp;u=a1aHR0cHM6Ly93d3cuY2FzLmdvLmpwL2pwL3NlaXNha3UvZGlnaXRhbF9kZW5lbi9pbmRleC5odG1s&amp;ntb=1</t>
  </si>
  <si>
    <t>https://www.bing.com/ck/a?!&amp;&amp;p=a5ed09df30007c92ff366ea7c585e5ef4546e6c4b4d59e20c4de7735e0100e98JmltdHM9MTY1Mzk5ODk5NSZpZ3VpZD0zNjE4NTNmYS0xZTNiLTQ0OTUtOWYxMy1hODY0NWE0YTU0M2ImaW5zaWQ9NTE1OQ&amp;ptn=3&amp;fclid=95249e62-e0da-11ec-a22c-acf37cec6492&amp;u=a1aHR0cHM6Ly93d3cuaXBhLmdvLmpwL2lrYy9vdXJfYWN0aXZpdGllcy9zeC9tYW5hYmktZHguaHRtbA&amp;ntb=1</t>
  </si>
  <si>
    <t>https://www.jinji.go.jp/kensyusyo/</t>
  </si>
  <si>
    <t>Priority Policy Program for Realizing Digital Society</t>
  </si>
  <si>
    <t>https://www.bing.com/ck/a?!&amp;&amp;p=646886731da9f41624651ebec69bd16dabd5dca44dec53da36cbfd19de9840c5JmltdHM9MTY1Mzk5OTY5MyZpZ3VpZD1lNDhkMDQyNi02NzcxLTQ0OTMtOWVhYS1jNmY1NTRhMzg4Y2EmaW5zaWQ9NTE2Mg&amp;ptn=3&amp;fclid=3563c590-e0dc-11ec-9e50-e5c91ec6d5e0&amp;u=a1aHR0cHM6Ly93d3cuZGlnaXRhbC5nby5qcC9wb2xpY2llcy9wcmlvcml0eS1wb2xpY3ktcHJvZ3JhbS8&amp;ntb=1</t>
  </si>
  <si>
    <t>Mayuko Sohno</t>
  </si>
  <si>
    <t>Deputy Director</t>
  </si>
  <si>
    <t>JPN</t>
  </si>
  <si>
    <t>https://www.digital.go.jp/en/policies/gov_cloud</t>
  </si>
  <si>
    <t>AWS/google cloud/azure/Oracle cloud infrastructure/Sakura Internet</t>
  </si>
  <si>
    <t>https://www.digital.go.jp/assets/contents/node/basic_page/field_ref_resources/e2a06143-ed29-4f1d-9c31-0f06fca67afc/27e5d72f/20220930_resources_standard_guidelines_policy_01.pdf</t>
  </si>
  <si>
    <t>https://www.soumu.go.jp/menu_seisaku/chiho/jichitaijoho_system/dashboard.html</t>
  </si>
  <si>
    <t xml:space="preserve">Standard Guidelines for Digital Government Promotion / デジタル・ガバメント推進標準ガイドライン  </t>
  </si>
  <si>
    <t>https://www.digital.go.jp/assets/contents/node/basic_page/field_ref_resources/e2a06143-ed29-4f1d-9c31-0f06fca67afc/1fc6722a/20240605_resources_standard_guidelines_guideline_01.pdf</t>
  </si>
  <si>
    <t>https://www.digital.go.jp/en/resources/standard_guidelines</t>
  </si>
  <si>
    <t>Government Interoperability Framework / 政府相互運用性フレームワーク</t>
  </si>
  <si>
    <t>https://www.digital.go.jp/en/policies/data_strategy_government_interoperability_framework</t>
  </si>
  <si>
    <t>Standard specifications for common functions of mission-critical systems</t>
  </si>
  <si>
    <t>https://www.digital.go.jp/policies/local_governments/common-feature-specification</t>
  </si>
  <si>
    <t>https://rssystem.go.jp/project/28ecfe61-ebca-4db0-b70b-2f3edb7c1f34/report</t>
  </si>
  <si>
    <t>https://www.mof.go.jp/english/index.htm</t>
  </si>
  <si>
    <t>https://www.mof.go.jp/policy/exchequer/summary/index.htm</t>
  </si>
  <si>
    <t>国税総合管理（KSK）システム</t>
  </si>
  <si>
    <t>https://www.nta.go.jp/about/introduction/torikumi/report/2003/japanese/text/02/11-14.htm</t>
  </si>
  <si>
    <t>https://www.mof.go.jp/about_mof/mof_budget/review/2022/2022zaimu210006shiryo.pdf</t>
  </si>
  <si>
    <t xml:space="preserve">Personnel and Remuneration System (in use)（人事・給与関係業務情報システム）&amp; Cross-Sectional Government Personnel Management Support System (in progress) (人事管理支援共通プラットフォーム)  </t>
  </si>
  <si>
    <t>https://www.digital.go.jp/assets/contents/node/basic_page/field_ref_resources/349887b3-b9be-4ed5-b631-42d0ad0359e6/4b0580bc/20230330_policies_assessment_outline_06.pdf</t>
  </si>
  <si>
    <t>Personnel and Remuneration System（人事・給与関係業務情報システム）</t>
  </si>
  <si>
    <t>Japan Pension Service</t>
  </si>
  <si>
    <t>https://www.nenkin.go.jp/international/japanese-system/index.html</t>
  </si>
  <si>
    <t>https://www.nenkin.go.jp/n_net/</t>
  </si>
  <si>
    <t>https://www.nenkin.go.jp/info/torikumi/annual/index.html</t>
  </si>
  <si>
    <t>Procurement Portal（P-portal）</t>
  </si>
  <si>
    <t>https://www.p-portal.go.jp/pps-web-biz/UZA01/OZA0101</t>
  </si>
  <si>
    <t>Shortening procurement time and diversification of available services through the "Digital Market Place (DMP)" operated by the Digital Agency</t>
  </si>
  <si>
    <t>https://www.p-portal.go.jp/pps-web-biz/resources/app/html/outline.html</t>
  </si>
  <si>
    <t>Ministry of Finance,Financial Bureau</t>
  </si>
  <si>
    <t>https://www.mof.go.jp/english/</t>
  </si>
  <si>
    <t>Science,Technology and Innovation Basic Plan.</t>
  </si>
  <si>
    <t>https://www8.cao.go.jp/cstp/kihonkeikaku/6honbun.pdf</t>
  </si>
  <si>
    <t>https://www8.cao.go.jp/cstp/</t>
  </si>
  <si>
    <t>https://www.nmda.or.jp/nmda/220909-1.pdf</t>
  </si>
  <si>
    <t>https://myna.go.jp/</t>
  </si>
  <si>
    <t>https://www.digital.go.jp/policies/report-202209-202308/progress</t>
  </si>
  <si>
    <t>https://www.e-tax.nta.go.jp/topics/topics_riyozyokyo.htm</t>
  </si>
  <si>
    <t>https://www.nta.go.jp/about/introduction/torikumi/report/2023/02_1.htm</t>
  </si>
  <si>
    <t>https://www.pay-easy.jp/</t>
  </si>
  <si>
    <t>https://www.meti.go.jp/press/2023/03/20240329006/20240329006.html#:~:text=%E7%B5%8C%E6%B8%88%E7%94%A3%E6%A5%AD%E7%9C%81%E3%81%AF%E3%80%81%E3%82%AD%E3%83%A3%E3%83%83%E3%82%B7%E3%83%A5,%E3%81%AB%E4%B8%8A%E6%98%87%E3%81%97%E3%81%A6%E3%81%84%E3%81%BE%E3%81%99%E3%80%82</t>
  </si>
  <si>
    <t>https://bbs.naccscenter.com/naccs/dfw/web/unit/portal/more.html</t>
  </si>
  <si>
    <t>https://www.nenkin.go.jp/info/johokokai/disclosure/gyoumu/gyomujisseki/kako.files/R03.pdf</t>
  </si>
  <si>
    <t>https://www.mhlw.go.jp/content/11601000/000995227.pdf</t>
  </si>
  <si>
    <t>https://www.digital.go.jp/resources/govdashboard/mynumber_penetration_rate</t>
  </si>
  <si>
    <t>https://www.e-gov.go.jp/en</t>
  </si>
  <si>
    <t>https://www.cas.go.jp/jp/seisaku/digital_gyozaikaikaku/kyotsu0/06kankyou.pdf</t>
  </si>
  <si>
    <t>https://data.e-gov.go.jp/info/en</t>
  </si>
  <si>
    <t>https://data.e-gov.go.jp/info/en/dashboard/metrics</t>
  </si>
  <si>
    <t>https://public-comment.e-gov.go.jp/contents/about-public-comment/</t>
  </si>
  <si>
    <t>https://rssystem.go.jp/project/12c3d6a1-f117-4842-bf3f-894e3242f6a7/report</t>
  </si>
  <si>
    <t>https://www.soumu.go.jp/main_sosiki/hyouka/soudan_n/soudan_about.html</t>
  </si>
  <si>
    <t>https://www.soumu.go.jp/main_sosiki/hyouka/soudan_n/iin_official/index.html</t>
  </si>
  <si>
    <t>https://www.soumu.go.jp/main_sosiki/hyouka/soudan_n/jituseki.html</t>
  </si>
  <si>
    <t>https://www.digital.go.jp/en</t>
  </si>
  <si>
    <t>https://www.ipa.go.jp/</t>
  </si>
  <si>
    <t>https://www.digital.go.jp/councils/social-promotion</t>
  </si>
  <si>
    <t>https://www.digital.go.jp/en/policies/priority-policy-program</t>
  </si>
  <si>
    <t>https://www.digital.go.jp/assets/contents/node/information/field_ref_resources/576be222-e4f3-494c-bf05-8a79ab17ef4d/210618_01_doc03.pdf</t>
  </si>
  <si>
    <t>https://www.digital.go.jp/resources/open_data</t>
  </si>
  <si>
    <t>https://www.digital.go.jp/policies/priority-policy-program</t>
  </si>
  <si>
    <t>https://www.digital.go.jp/en/policies/priority-policy-program#02</t>
  </si>
  <si>
    <t>https://www.digital.go.jp/en/councils/social-concept/6675f020-7fdf-42bd-b0cd-029991d82495</t>
  </si>
  <si>
    <t>https://www.digital.go.jp/assets/contents/node/basic_page/field_ref_resources/5ecac8cc-50f1-4168-b989-2bcaabffe870/8b045435/20240621_policies_priority_outline_12.pdf</t>
  </si>
  <si>
    <t>https://laws.e-gov.go.jp/law/411AC0000000042/</t>
  </si>
  <si>
    <t>https://www.soumu.go.jp/main_content/000974650.pdf</t>
  </si>
  <si>
    <t>https://laws.e-gov.go.jp/law/415AC0000000057/</t>
  </si>
  <si>
    <t>https://www.ppc.go.jp/legal/assessment/</t>
  </si>
  <si>
    <t>Personal Information Protection Commission (PPC)</t>
  </si>
  <si>
    <t>https://www.ppc.go.jp/files/pdf/070610_annual_report_gaiyou.pdf</t>
  </si>
  <si>
    <t>https://www.japaneselawtranslation.go.jp/ja/laws/view/2719</t>
  </si>
  <si>
    <t>https://www8.cao.go.jp/cstp/ai/aistrategy2022_honbun.pdf</t>
  </si>
  <si>
    <t>Information Systems Unified Training Implementation Plan / 情報システム統一研修実施計画</t>
  </si>
  <si>
    <t>https://www.e-gov.go.jp/sites/default/files/filebrowser/shukan/doc/it-traininng-plan.pdf</t>
  </si>
  <si>
    <t>https://www.digital.go.jp/assets/contents/node/basic_page/field_ref_resources/624d52c3-024a-48e9-8ec0-4ab211a4d0e1/d2a834f5/20241003_human-resource-plan_01.pdf</t>
  </si>
  <si>
    <t>https://www.digital.go.jp/assets/contents/node/basic_page/field_ref_resources/eee44ff2-f7a4-49dd-be1b-2e4ace7a66c1/fe20f6d0/20231213_policies_project_review_sheet_2022_70.pdf</t>
  </si>
  <si>
    <t>The 6th Science, Technology and Innovation Basic Plan / 第6期科学技術・イノベーション基本計画</t>
  </si>
  <si>
    <t>https://www8.cao.go.jp/cstp/stmain.html</t>
  </si>
  <si>
    <t>https://www8.cao.go.jp/cstp/kihonkeikaku/caravan2020.html</t>
  </si>
  <si>
    <t>https://www8.cao.go.jp/cstp/tyousakai/kihon7/1kai/shiryo4.pdf</t>
  </si>
  <si>
    <t>https://www8.cao.go.jp/cstp/tyousakai/hyouka/haihu140/siryo1-1.pdf</t>
  </si>
  <si>
    <t>https://www.meti.go.jp/press/2024/04/20240419003/20240419003-2.pdf</t>
  </si>
  <si>
    <t>https://www.digital.go.jp/assets/contents/node/basic_page/field_ref_resources/36f964cd-7555-47c3-a95a-d6e66e8cb8e0/0c1c2340/20240529_private-business-dx_outline_05.pdf</t>
  </si>
  <si>
    <t>Shohei Suyama</t>
  </si>
  <si>
    <t>Digital Agency of Japan</t>
  </si>
  <si>
    <t>Director, Research and Strategy</t>
  </si>
  <si>
    <t xml:space="preserve"> JOR </t>
  </si>
  <si>
    <t>Jordan</t>
  </si>
  <si>
    <t>GSB</t>
  </si>
  <si>
    <t>https://portal.jordan.gov.jo/wps/portal#/</t>
  </si>
  <si>
    <t>http://www.mof.gov.jo</t>
  </si>
  <si>
    <t>http://www.gfmis.gov.jo/ar</t>
  </si>
  <si>
    <t>http://www.mof.gov.jo/en-us/abouttheministry/theministry%E2%80%99sdirectorates/thepublictreasurydirectorate.aspx</t>
  </si>
  <si>
    <t>http://www.pefa.org/en/assessment/jo-sep11-pfmpr-public-en</t>
  </si>
  <si>
    <t>http://www.istd.gov.jo</t>
  </si>
  <si>
    <t>http://www.istd.gov.jo/ISTD/Arabic/E-Government/E-GovernmentServices/E-GovernmentServices.html</t>
  </si>
  <si>
    <t>http://www.customs.gov.jo</t>
  </si>
  <si>
    <t>http://asyw.customs.gov.jo</t>
  </si>
  <si>
    <t>GHRMIS - Government Human Resource Management Information system</t>
  </si>
  <si>
    <t>http://hrmis.csb.gov.jo/index.php/en</t>
  </si>
  <si>
    <t xml:space="preserve">http://hrmis.csb.gov.jo/index.php/en/2013-05-06-05-51-46/17-2013-05-05-08-31-20 </t>
  </si>
  <si>
    <t xml:space="preserve">http://www.gtd.gov.jo </t>
  </si>
  <si>
    <t>Jordanian Central Bank</t>
  </si>
  <si>
    <t>http://www.cbj.gov.jo/</t>
  </si>
  <si>
    <t>https://portal.dev.jordanopensource.org/publications</t>
  </si>
  <si>
    <t>https://portal.jordan.gov.jo/wps/portal/Home/AllServices?typeServ=eServices</t>
  </si>
  <si>
    <t>https://etax.istd.gov.jo/Login.aspx</t>
  </si>
  <si>
    <t>http://ptp.mof.gov.jo/PTPCustLoginPage.aspx</t>
  </si>
  <si>
    <t>https://www.opengovpartnership.org/members/jordan/</t>
  </si>
  <si>
    <t>http://www.jordan.gov.jo/wps/portal</t>
  </si>
  <si>
    <t>https://portal.jordan.gov.jo/wps/portal/Home/CMU</t>
  </si>
  <si>
    <t>Ministry of Digital Economy and Entrepreneurship</t>
  </si>
  <si>
    <t>https://www.modee.gov.jo/Default/En</t>
  </si>
  <si>
    <t>https://www.modee.gov.jo/EN/List/Legislation_and_policies</t>
  </si>
  <si>
    <t>https://www.modee.gov.jo/content/eGovernment-Program</t>
  </si>
  <si>
    <t>https://www.modee.gov.jo/En/Pages/About_MoDEE</t>
  </si>
  <si>
    <t>https://www.rti-rating.org/wp-content/uploads/Jordan.pdf</t>
  </si>
  <si>
    <t>Data Protection Bill (Consultations in progress)</t>
  </si>
  <si>
    <t>https://portal.jordan.gov.jo/wps/portal/Home/MediaCenter/OtherNews/NewsDetails_en/news%2015-4-2019%202?lang=en</t>
  </si>
  <si>
    <t>http://www.mit.gov.jo</t>
  </si>
  <si>
    <t>Jordan National Information and Communications Technology (ICT) Strategy</t>
  </si>
  <si>
    <t>http://inform.gov.jo/en-us/By-Date/Report-Details/ArticleId/74/Jordan-National-Information-and-Communications-Technology-ICT-Strategy</t>
  </si>
  <si>
    <t>Training and Employment Program for ICT graduates</t>
  </si>
  <si>
    <t>http://www.gip.gov.jo/</t>
  </si>
  <si>
    <t>Ministry of Public Sector Development</t>
  </si>
  <si>
    <t>https://innovative.jo/wp-content/uploads/2017/05/English.pdf</t>
  </si>
  <si>
    <t xml:space="preserve">  JOR  </t>
  </si>
  <si>
    <t>Government Private Cloud</t>
  </si>
  <si>
    <t>https://www.modee.gov.jo/ebv4.0/root_storage/en/eb_list_page/jordancloudpolicy2020-0.pdf</t>
  </si>
  <si>
    <t>E-GAF Electronic Government Architecture Framework</t>
  </si>
  <si>
    <t>https://portal.jordan.gov.jo/wps/wcm/connect/0e5eac804d6d4e219927ff0afbd83c84/Jordan%2520e-Government%2520Target%2520Architecture%2520v1.0.pdf?MOD=AJPERES&amp;CVID=jKtU36t&amp;useDefaultText=0&amp;useDefaultDesc=0</t>
  </si>
  <si>
    <t>E-Government Implementation Framework</t>
  </si>
  <si>
    <t>https://www.modee.gov.jo/En/Pages/eGovernment_Program</t>
  </si>
  <si>
    <t>https://portal-www.g2b.gsb.gov.jo/porg-gsb/g2b-catalog/</t>
  </si>
  <si>
    <t>Attached Report - E-Government Implementation Framework</t>
  </si>
  <si>
    <t>Ministry of Finance / GFMIS Directorate</t>
  </si>
  <si>
    <t>https://hkjgfmis.gov.jo</t>
  </si>
  <si>
    <t>Oracle EBS 12.1.3</t>
  </si>
  <si>
    <t>https://istd.gov.jo/</t>
  </si>
  <si>
    <t>Online services and forms</t>
  </si>
  <si>
    <t>https://apptax.istd.gov.jo</t>
  </si>
  <si>
    <t xml:space="preserve">Attached report - Tax auditing performance </t>
  </si>
  <si>
    <t>https://www.customs.gov.jo/</t>
  </si>
  <si>
    <t>https://asytrade.customs.gov.jo/asycuda-system?lang=en</t>
  </si>
  <si>
    <t>https://asytrade.customs.gov.jo/working-guides?lang=ar</t>
  </si>
  <si>
    <t>Audit system</t>
  </si>
  <si>
    <t>Social Security Corporation</t>
  </si>
  <si>
    <t>https://www.ssc.gov.jo</t>
  </si>
  <si>
    <t>https://www.ssc.gov.jo/%d8%a7%d9%84%d8%ae%d8%af%d9%85%d8%a7%d8%aa-%d8%a7%d9%84%d8%a5%d9%84%d9%83%d8%aa%d8%b1%d9%88%d9%86%d9%8a%d8%a9/?cat=62</t>
  </si>
  <si>
    <t xml:space="preserve">Archive log - Forti web attack Report </t>
  </si>
  <si>
    <t>Jordan Online e-procurement System</t>
  </si>
  <si>
    <t>https://www.joneps.gov.jo</t>
  </si>
  <si>
    <t>Participation of SMEs - Services procured from SMEs</t>
  </si>
  <si>
    <t>https://www.joneps.gov.jo/ds/genral/mainDashBoard.do?menuId=DS10000000&amp;upperMenuId=DS10100000&amp;subMenuId=DS10100100</t>
  </si>
  <si>
    <t>https://www.modee.gov.jo/ebv4.0/root_storage/ar/eb_list_page/dts-2021-ar.pdf</t>
  </si>
  <si>
    <t>National Digital Transformation Strategy and implementation plan 2021-2025</t>
  </si>
  <si>
    <t>https://www.modee.gov.jo/En/Pages/Welcome_Note</t>
  </si>
  <si>
    <t>https://www.modee.gov.jo/ebv4.0/root_storage/ar/eb_list_page/%D8%AA%D9%82%D8%B1%D9%8A%D8%B1_%D9%82%D9%8A%D8%A7%D8%B3_%D8%A7%D8%B3%D8%AA%D8%AE%D8%AF%D8%A7%D9%85_%D8%A7%D9%84%D8%AD%D9%83%D9%88%D9%85%D8%A9_%D8%A7%D9%84%D8%A7%D9%84%D9%83%D8%AA%D8%B1%D9%88%D9%86%D9%8A%D8%A9_2018.pdf</t>
  </si>
  <si>
    <t xml:space="preserve">https://eTax.istd.gov.jo </t>
  </si>
  <si>
    <t>https://eTax.istd.gov.jo</t>
  </si>
  <si>
    <t>https://www.customs.gov.jo/ar/index.aspx</t>
  </si>
  <si>
    <t>https://eservices.ssc.gov.jo/</t>
  </si>
  <si>
    <t>https://sajjil.gov.jo/candidates/register</t>
  </si>
  <si>
    <t>https://ogp.gov.jo/Default/Ar</t>
  </si>
  <si>
    <t>https://portal.jordan.gov.jo/wps/portal/OpenData#/manageDataSets</t>
  </si>
  <si>
    <t>https://cmu.gov.jo/Application/mopsd/maindashboard_website.aspx</t>
  </si>
  <si>
    <t>https://www.modee.gov.jo/Default/Ar</t>
  </si>
  <si>
    <t xml:space="preserve">National Committee for Digital Transformation </t>
  </si>
  <si>
    <t>https://www.modee.gov.jo/ebv4.0/root_storage/ar/eb_list_page/data-classification-management-policy-2020.pdf</t>
  </si>
  <si>
    <t>https://www.modee.gov.jo/ebv4.0/root_storage/ar/eb_list_page/dataclassificationyearlyreport-2021.pdf</t>
  </si>
  <si>
    <t>http://www.lob.jo/?v=1.14&amp;url=ar/DraftDetails?DraftID:10254,AddComment:0,PageIndex:1</t>
  </si>
  <si>
    <t>Personal Data Protection Directorate</t>
  </si>
  <si>
    <t>https://www.modee.gov.jo/Ar/Pages/%D9%85%D8%AF%D9%8A%D8%B1%D9%8A%D8%A9_%D8%A7%D9%84%D8%B3%D9%8A%D8%A7%D8%B3%D8%A7%D8%AA_%D9%88%D8%A7%D9%84%D8%A7%D8%B3%D8%AA%D8%B1%D8%A7%D8%AA%D9%8A%D8%AC%D9%8A%D8%A7%D8%AA</t>
  </si>
  <si>
    <t>https://www.cbj.gov.jo/EchoBusV3.0/SystemAssets/bec70415-2845-42df-bc47-5e0ee4b859b7.pdf</t>
  </si>
  <si>
    <t>MODEE</t>
  </si>
  <si>
    <t>https://www.modee.gov.jo/ebv4.0/root_storage/ar/eb_list_page/%D8%A7%D9%84%D8%AE%D8%B7%D8%A9_%D8%A7%D9%84%D8%A7%D8%B3%D8%AA%D8%B1%D8%A7%D8%AA%D9%8A%D8%AC%D9%8A%D8%A9_%D9%84%D9%84%D9%88%D8%B2%D8%A7%D8%B1%D8%A9_2018-2020.pdf</t>
  </si>
  <si>
    <t>https://gip.gov.jo/</t>
  </si>
  <si>
    <t xml:space="preserve">Attached Digital Skills Report </t>
  </si>
  <si>
    <t>King Abdullah II Award for Excellence in Government Performance and Transparency</t>
  </si>
  <si>
    <t>http://www.kace.jo/</t>
  </si>
  <si>
    <t>http://www.kace.jo/Pages/viewpage?pageID=210</t>
  </si>
  <si>
    <t>http://www.kace.jo/EchoBusV3.0/SystemAssets/%D8%AC%D8%A7%D8%A6%D8%B2%D8%A9%20%D8%A7%D9%84%D8%AE%D8%AF%D9%85%D8%A9%20%D8%A7%D9%84%D8%AD%D9%83%D9%88%D9%85%D9%8A%D8%A9/4a838ed9-710c-4e06-8909-3b0de433481f_%D8%AC%D8%A7%D8%A6%D8%B2%D8%A9%20%D8%A7%D9%84%D9%85%D8%A8%D8%A7%D8%AF%D8%B1%D8%A9%20%D8%A7%D9%84%D8%A7%D8%A8%D8%AA%D9%83%D8%A7%D8%B1%D9%8A%D8%A9%20%D9%86%D9%87%D8%A7%D8%A6%D9%8A.pdf</t>
  </si>
  <si>
    <t>King Abdullah II Center for Excellence</t>
  </si>
  <si>
    <t>http://www.kace.jo/Default</t>
  </si>
  <si>
    <t>http://www.kace.jo/Pages/viewpage?pageID=226</t>
  </si>
  <si>
    <t>General Entrepreneurship Policy</t>
  </si>
  <si>
    <t>https://www.modee.gov.jo/ebv4.0/root_storage/en/eb_list_page/%D8%A7%D9%84%D8%B3%D9%8A%D8%A7%D8%B3%D8%A9_%D8%A7%D9%84%D8%B9%D8%A7%D9%85%D8%A9_%D9%84%D8%B1%D9%8A%D8%A7%D8%AF%D8%A9_%D8%A7%D9%84%D8%A3%D8%B9%D9%85%D8%A7%D9%84_%D9%86%D9%87%D8%A7%D8%A6%D9%8A_%D8%A8%D8%AA%D8%A7%D8%B1%D9%8A%D8%AE_27_10_2021-0.pdf</t>
  </si>
  <si>
    <t>Jordan Portal   https://portal.jordan.gov.jo/wps/portal/Home#/</t>
  </si>
  <si>
    <t>Ministry of Digital Economy and Entrepreneurship   https://www.modee.gov.jo/Default/Ar</t>
  </si>
  <si>
    <t>Citizen Feedback statistics   https://cmu.gov.jo/Application/mopsd/maindashboard_website.aspx</t>
  </si>
  <si>
    <t>Open Data Portal   https://portal.jordan.gov.jo/wps/portal/Home/OpenDataMain/OpenDataUser/#/manageDataSets</t>
  </si>
  <si>
    <t>6 documents shared</t>
  </si>
  <si>
    <t>Nada Abdelfatah Khater</t>
  </si>
  <si>
    <t>Head of Digital Transformation Policies and Strategies</t>
  </si>
  <si>
    <t>JOR</t>
  </si>
  <si>
    <t>Government Private Cloud (GPC)</t>
  </si>
  <si>
    <t>https://modee.gov.jo/ebv4.0/root_storage/en/eb_list_page/cloudpolicy-2020-english.pdf</t>
  </si>
  <si>
    <t>Ministry of Digital Economy and Entreprenuership</t>
  </si>
  <si>
    <t>https://modee.gov.jo/En/Pages/eGovernment_Program</t>
  </si>
  <si>
    <t>e-Government Architecture Framework (e-GAF)</t>
  </si>
  <si>
    <t>https://modee.gov.jo/ebv4.0/root_storage/en/eb_list_page/e-gaf_for_dt_in_jordan.pdf</t>
  </si>
  <si>
    <t>https://modeegovjo-my.sharepoint.com/personal/bilal_banihani_modee_gov_jo/_layouts/15/onedrive.aspx?id=%2Fpersonal%2Fbilal%5Fbanihani%5Fmodee%5Fgov%5Fjo%2FDocuments%2FGTMI%202025%20Indicators&amp;ga=1</t>
  </si>
  <si>
    <t>https://www.modee.gov.jo/Ar/List/%D8%A7%D9%84%D9%85%D8%B9%D8%A7%D9%8A%D9%8A%D8%B1_%D9%88%D8%A7%D9%84%D8%A3%D8%AF%D9%84%D8%A9_%D8%A7%D9%84%D8%A5%D8%B1%D8%B4%D8%A7%D8%AF%D9%8A%D8%A9</t>
  </si>
  <si>
    <t>Government Service Bus (GSB)</t>
  </si>
  <si>
    <t>Government Financial Management Information System (GFMIS) Directorate.</t>
  </si>
  <si>
    <t>http://www.gfmis.gov.jo/ar/tracks/functional/budget-and-project-management</t>
  </si>
  <si>
    <t>https://www.mof.gov.jo/Ar/List/%D8%A7%D9%84%D8%AD%D8%B3%D8%A7%D8%A8_%D8%A7%D9%84%D8%AE%D8%AA%D8%A7%D9%85%D9%8A</t>
  </si>
  <si>
    <t>https://www.mof.gov.jo/Ar/List/%D9%85%D8%B4%D8%A7%D8%B1%D9%8A%D8%B9_%D8%A7%D9%84%D9%88%D8%B2%D8%A7%D8%B1%D8%A9</t>
  </si>
  <si>
    <t>https://www.istd.gov.jo/</t>
  </si>
  <si>
    <t>Integrated Tax Administration System (ITAS)</t>
  </si>
  <si>
    <t>https://istd.gov.jo/Ar/Pages/%D9%86%D8%A8%D8%B0%D8%A9_%D8%B9%D9%86_%D9%86%D8%B8%D8%A7%D9%85_%D8%A7%D9%84%D8%A7%D9%8A%D8%B1%D8%A7%D8%AF%D8%A7%D8%AA_%D8%A7%D9%84%D8%B6%D8%B1%D9%8A%D8%A8%D9%8A%D8%A9</t>
  </si>
  <si>
    <t>https://www.customs.gov.jo/ebv4.0/root_storage/ar/eb_list_page/%D8%A7%D9%84%D8%AA%D9%82%D8%B1%D9%8A%D8%B1_%D8%A7%D9%84%D8%B3%D9%86%D9%88%D9%8A_%D9%84%D8%B9%D8%A7%D9%85_2023.pdf</t>
  </si>
  <si>
    <t>http://hrmis.spac.gov.jo/</t>
  </si>
  <si>
    <t xml:space="preserve">Social Security Corporation </t>
  </si>
  <si>
    <t>https://www.ssc.gov.jo/</t>
  </si>
  <si>
    <t>https://eservices.ssc.gov.jo/external/login</t>
  </si>
  <si>
    <t>Jordan Online E-procurement System (JONEPS)</t>
  </si>
  <si>
    <t>Through the Jordanian ONline E-Procurement System (JONEPS), the participation of Small and Medium-sized Enterprises (SMEs) is being significantly enhanced. This is achieved by expanding the base of participants and increasing potential opportunities for engagement through electronic tender notifications. The system ensures transparency and equal access by providing timely and automated alerts to all registered suppliers.  Moreover, JONEPS enables the full procurement cycle—covering goods, works, and services—to be conducted electronically. This digital transformation reduces entry barriers for SMEs and startups, supports fair competition, and increases overall efficiency in public procurement.  Importantly, JONEPS plays a vital role in promoting integrity and transparency across the procurement process by minimizing human intervention, standardizing procedures, and ensuring that all transactions are traceable and auditable within the system.</t>
  </si>
  <si>
    <t>https://mof.gov.jo/EN/ListDetails/_Directorates/50/9</t>
  </si>
  <si>
    <t>https://modee.gov.jo/EBV4.0/Root_Storage/EN/1/Jordan_Digital_Transformation_Strategy_2020_English_Unofficial_Translation.pdf</t>
  </si>
  <si>
    <t>Jordan's Artificial Intelligence Strategy and Implementation Plan(2023-2027) And  Block Chain Policy</t>
  </si>
  <si>
    <t>https://www.modee.gov.jo/ebv4.0/root_storage/en/eb_list_page/40435648.pdf</t>
  </si>
  <si>
    <t>https://modee.gov.jo/en/pages/aicustompage</t>
  </si>
  <si>
    <t>https://istd.gov.jo/AR/NewsDetails/%D8%A3%D8%A8%D9%88_%D8%B9%D9%84%D9%8A_%D8%B6%D8%B1%D9%8A%D8%A8%D8%A9_%D8%A7%D9%84%D8%AF%D8%AE%D9%84_%D8%A3%D9%88%D9%84_%D9%85%D9%86_%D8%A3%D8%AF%D8%AE%D9%84%D8%AA_%D8%AA%D9%82%D9%86%D9%8A%D8%A9_%D8%A7%D9%84%D8%B0%D9%83%D8%A7%D8%A1_%D8%A7%D9%84%D8%A7%D8%B5%D8%B7%D9%86%D8%A7%D8%B9%D9%8A_%D9%81%D9%8A_%D8%B9%D9%85%D9%84%D9%87%D8%A7_%D8%A8%D8%A7%D9%84%D8%A3%D8%B1%D8%AF%D9%86</t>
  </si>
  <si>
    <t>https://sanad.jo/Default/En</t>
  </si>
  <si>
    <t>https://etax.istd.gov.jo/login</t>
  </si>
  <si>
    <t>https://www.jopacc.com/publications/payment-system-reports</t>
  </si>
  <si>
    <t>https://asytrade.customs.gov.jo/?lang=ar</t>
  </si>
  <si>
    <t xml:space="preserve">https://eservices.ssc.gov.jo/external/login </t>
  </si>
  <si>
    <t>https://shorturl.at/NwzCl</t>
  </si>
  <si>
    <t>https://applyjobs.spac.gov.jo/</t>
  </si>
  <si>
    <t>https://eservices.dvld.gov.jo/</t>
  </si>
  <si>
    <t>https://pmdu.gov.jo/</t>
  </si>
  <si>
    <t>https://pmdu.gov.jo/dashboard.php</t>
  </si>
  <si>
    <t>https://opendata.gov.jo/</t>
  </si>
  <si>
    <t>https://www.tawasal.gov.jo/</t>
  </si>
  <si>
    <t>https://www.tawasal.gov.jo/Consultations/Public/85/%D8%A7%D9%84%D8%B3%D9%8A%D8%A7%D8%B3%D8%A9_%D8%A7%D9%84%D8%A3%D8%B1%D8%AF%D9%86%D9%8A%D8%A9_%D9%84%D9%84%D8%B4%D9%85%D9%88%D9%84_%D8%A7%D9%84%D8%B1%D9%82%D9%85%D9%8A_%D9%88%D8%A7%D9%84%D8%AE%D8%B7%D8%A9_%D8%A7%D9%84%D8%AA%D9%86%D9%81%D9%8A%D8%B0%D9%8A%D8%A9_2025</t>
  </si>
  <si>
    <t>https://jordan.gov.jo/ar/Custompages/OnYourService</t>
  </si>
  <si>
    <t>https://tawasal.gov.jo/api/Attachments/53376fff-3b98-4cdf-b215-6310071a835e</t>
  </si>
  <si>
    <t>https://www.tawasal.gov.jo/api/Attachments/06991538-84f3-4c08-88b0-39248af437bf</t>
  </si>
  <si>
    <t>Ministry of digital economy and entrepreneurship</t>
  </si>
  <si>
    <t>https://rhc.jo/en/news/king-tasks-pm-with-forming-chairing-national-council-for-future-technology-supervised-by-crown-prince</t>
  </si>
  <si>
    <t>https://modee.gov.jo/EBV4.0/Root_Storage/AR/11/%D8%A7%D9%84%D9%87%D9%8A%D9%83%D9%84_%D8%A7%D9%84%D8%AA%D9%86%D8%B8%D9%8A%D9%85%D9%8A_%D8%A8%D8%A7%D9%84%D9%84%D8%BA%D8%A9_%D8%A7%D9%84%D8%A7%D9%86%D8%AC%D9%84%D9%8A%D8%B2%D9%8A%D8%A9.pdf</t>
  </si>
  <si>
    <t>Ministry of Digital Economy and Entrepreurnship MoDee</t>
  </si>
  <si>
    <t>https://pmdu.gov.jo/index.php</t>
  </si>
  <si>
    <t>https://www.nl.gov.jo/ebv4.0/root_storage/ar/eb_list_page/%D9%82%D8%A7%D9%86%D9%88%D9%86_%D8%B6%D9%85%D8%A7%D9%86_%D8%AD%D9%82_%D8%A7%D9%84%D8%AD%D8%B5%D9%88%D9%84_%D8%B9%D9%84%D9%89_%D9%85%D8%B9%D9%84%D9%88%D9%85%D8%A9_2024.pdf</t>
  </si>
  <si>
    <t>Personal Data Protection Law No. (24) of 2023</t>
  </si>
  <si>
    <t>https://modee.gov.jo/ebv4.0/root_storage/en/eb_list_page/official_translation_of_the_personal_data_protection_law_no.24_of_2023_-_stamped-2.pdf</t>
  </si>
  <si>
    <t>https://modee.gov.jo/AR/List/%D8%A7%D9%84%D9%82%D9%88%D8%A7%D9%86%D9%8A%D9%86_%D9%88%D8%A7%D9%84%D8%A3%D9%86%D8%B8%D9%85%D8%A9_%D9%88_%D8%A7%D9%84%D8%AA%D8%B9%D9%84%D9%8A%D9%85%D8%A7%D8%AA_%D8%A7%D9%84%D8%B5%D8%A7%D8%AF%D8%B1%D8%A9_%D8%A8%D9%85%D9%82%D8%AA%D8%B6%D8%A7%D9%87</t>
  </si>
  <si>
    <t>Personal Data Protection Council and Personal Data Protection Directorate</t>
  </si>
  <si>
    <t>https://modee.gov.jo/EN/Pages/False</t>
  </si>
  <si>
    <t>https://modee.gov.jo/EN/Pages/Personal_Data_Protection_Council</t>
  </si>
  <si>
    <t>https://www.sustainability.gov/pdfs/ggi-jordan-energy.pdf?utm_source=chatgpt.com</t>
  </si>
  <si>
    <t>https://modee.gov.jo/ar/pages/AICustompage</t>
  </si>
  <si>
    <t>The National Strategy for Future Stations</t>
  </si>
  <si>
    <t>https://www.modee.gov.jo/Ar/List/%D8%AA%D8%B4%D8%B1%D9%8A%D8%B9%D8%A7%D8%AA_%D9%88%D8%A7%D9%84%D8%B3%D9%8A%D8%A7%D8%B3%D8%A7%D8%AA</t>
  </si>
  <si>
    <t>https://digiskills.jo/#grants</t>
  </si>
  <si>
    <t>https://nccd.gov.jo/EBV4.0/Root_Storage/AR/%D8%A7%D9%84%D9%85%D9%87%D8%A7%D8%B1%D8%A7%D8%AA%20%D8%A7%D9%84%D8%B1%D9%82%D9%85%D9%8A%D8%A9/G7/1/G7%20Digital%20Skills%20S1%20SB%20.pdf</t>
  </si>
  <si>
    <t>Public Sector Modernization: The Roadmap</t>
  </si>
  <si>
    <t>https://govreform.jo/EBV4.0/Root_Storage/EN/EB_Info_Page/Road_map.pdf</t>
  </si>
  <si>
    <t>https://innsan.jo/</t>
  </si>
  <si>
    <t>https://www.kace.jo/Pages/viewpage?pageID=54</t>
  </si>
  <si>
    <t>https://www.kace.jo/Pages/viewpage?pageID=56</t>
  </si>
  <si>
    <t>National Entrepreneurship Policy</t>
  </si>
  <si>
    <t>https://www.modee.gov.jo/ebv4.0/root_storage/ar/eb_list_page/%D8%A7%D9%84%D8%B3%D9%8A%D8%A7%D8%B3%D8%A9_%D8%A7%D9%84%D8%B9%D8%A7%D9%85%D8%A9_%D9%84%D8%B1%D9%8A%D8%A7%D8%AF%D8%A9_%D8%A7%D9%84%D8%A3%D8%B9%D9%85%D8%A7%D9%84_%D9%86%D9%87%D8%A7%D8%A6%D9%8A_%D8%A8%D8%AA%D8%A7%D8%B1%D9%8A%D8%AE_27_10_2021.pdf</t>
  </si>
  <si>
    <t>https://jsf.org/uploads/2022/12/mqtrh-ass-msharkt-alshrkat-alsghyrt-walmtwstt-fy-mlyat-alshra-alhkwmyt.pdf</t>
  </si>
  <si>
    <t>https://www.modee.gov.jo/ebv4.0/root_storage/en/eb_list_page/jordan_national_report_2023-2024.pdf</t>
  </si>
  <si>
    <t>Compl docs submitted on 29-May-25, 06-Jul-25 &amp; 11-Sep-25</t>
  </si>
  <si>
    <t>Sameera Al-Zou'bi</t>
  </si>
  <si>
    <t>The Ministry of Digital Economy &amp; Entrepreneurship</t>
  </si>
  <si>
    <t xml:space="preserve">Secretary General </t>
  </si>
  <si>
    <t xml:space="preserve"> KAZ </t>
  </si>
  <si>
    <t>Kazakhstan</t>
  </si>
  <si>
    <t>https://zerde.gov.kz/en/activity/competence-center/g-cloud/</t>
  </si>
  <si>
    <t>Government Digital Architecture</t>
  </si>
  <si>
    <t>https://zerde.gov.kz/en/activity/architectural-approach/</t>
  </si>
  <si>
    <t>Integration Gateway</t>
  </si>
  <si>
    <t>https://zerde.gov.kz/en/activity/integration-is/</t>
  </si>
  <si>
    <t>http://www.minfin.kz</t>
  </si>
  <si>
    <t>Treasury - Treasury System</t>
  </si>
  <si>
    <t>http://www-wds.worldbank.org/external/default/WDSContentServer/WDSP/IB/2003/06/27/000112742_20030627113447/Rendered/PDF/257110ICR0.pdf</t>
  </si>
  <si>
    <t>http://www.minfin.gov.kz/irj/portal/anonymous?NavigationTarget=ROLES://portal_content/mf/kz.ecc.roles/kz.ecc.anonymous/kz.ecc.anonymous/kz.ecc.anonym_about_mininstry/about_ministry/structure_fldr/committees_fldr</t>
  </si>
  <si>
    <t>http://adilet.zan.kz/eng/docs/K080000095_</t>
  </si>
  <si>
    <t>http://kgd.gov.kz/ru</t>
  </si>
  <si>
    <t>ITIS - Integrated Tax Information System</t>
  </si>
  <si>
    <t>http://kgd.gov.kz/ru/section/informacionnye-sistemy</t>
  </si>
  <si>
    <t>ACIS - Automated Customs Information System</t>
  </si>
  <si>
    <t>e-kyzmet - Personnel Management System</t>
  </si>
  <si>
    <t>http://www.eurasialegal.info/index.php?option=com_content&amp;view=article&amp;id=2240:2013-05-29-05-31-24&amp;catid=2:right-of-the-countries-cis&amp;Itemid=1</t>
  </si>
  <si>
    <t xml:space="preserve">http://www.goszakup.gov.kz </t>
  </si>
  <si>
    <t>Ministry of Finance, State Borrowing Department</t>
  </si>
  <si>
    <t>http://www.minfin.gov.kz/</t>
  </si>
  <si>
    <t>Roadmap for Developing Competencies</t>
  </si>
  <si>
    <t>https://oecd.ai/dashboards/policy-initiatives/2019-data-policyInitiatives-25227</t>
  </si>
  <si>
    <t>http://egov.kz</t>
  </si>
  <si>
    <t>http://cabinet.salyk.kz/sonowebinfo/</t>
  </si>
  <si>
    <t>http://egov.kz/wps/portal/ContentOnline?contentPath=/EgovContent/e_services/citizenryservices</t>
  </si>
  <si>
    <t>https://www.itu.int/net4/wsis/archive/stocktaking/Project/Details?projectId=1486732490</t>
  </si>
  <si>
    <t>https://data.egov.kz/</t>
  </si>
  <si>
    <t>https://egov.kz/cms/ru/services/online_admission</t>
  </si>
  <si>
    <t>Digital Kazakhstan</t>
  </si>
  <si>
    <t>https://digitalkz.kz/en/</t>
  </si>
  <si>
    <t>https://egov.kz/cms/information/about/help-elektronnoe-pravitelstvo</t>
  </si>
  <si>
    <t>https://digitalkz.kz/wp-content/uploads/2020/03/%D0%93%D0%9F%20%D0%A6%D0%9A%20%D0%BD%D0%B0%20%D0%B0%D0%BD%D0%B3%D0%BB%2003,06,2020.pdf</t>
  </si>
  <si>
    <t>https://www.rti-rating.org/wp-content/uploads/2018/09/Kazakhstan.RTI_.Nov2015.English.pdf</t>
  </si>
  <si>
    <t>Law No.94-V ZRK of 21 May 2013 on the Protection of Personal Data.</t>
  </si>
  <si>
    <t xml:space="preserve">http://www.ilo.org/dyn/natlex/natlex4.detail?p_lang=en&amp;p_isn=96710&amp;p_country=KAZ&amp;p_count=7 </t>
  </si>
  <si>
    <t>http://egov.kz/wps/portal/EDSRegistration?lang=en</t>
  </si>
  <si>
    <t>Digital Kazakhstan.</t>
  </si>
  <si>
    <t>https://digitalkz.kz/en/about-the-program/</t>
  </si>
  <si>
    <t>Astana Civil Service Hub (ACSH)</t>
  </si>
  <si>
    <t>https://www.astanacivilservicehub.org/covidarticles/view/1-000-civil-servants-in-kazakhstan-upgrade-their-digital-and-communication-skills</t>
  </si>
  <si>
    <t>Academy of Public Administration</t>
  </si>
  <si>
    <t>https://www.apa.kz/en/21983-2/</t>
  </si>
  <si>
    <t xml:space="preserve">  KAZ  </t>
  </si>
  <si>
    <t>https://zerde.gov.kz/en/activity/investment-projects/</t>
  </si>
  <si>
    <t>JSC NITEC</t>
  </si>
  <si>
    <t>Not yet</t>
  </si>
  <si>
    <t>https://www.gov.kz/memleket/entities/mdai/documents/details/275240?lang=ru</t>
  </si>
  <si>
    <t>Internal portal</t>
  </si>
  <si>
    <t>About approval of Rules of integration of objects of informatization of "electronic government"</t>
  </si>
  <si>
    <t>https://adilet.zan.kz/rus/docs/V1800016777</t>
  </si>
  <si>
    <t>e-government gateway</t>
  </si>
  <si>
    <t>https://www.nitec.kz/ru/proekty/shlyuz-elektronnogo-pravitelstva</t>
  </si>
  <si>
    <t>https://adilet.zan.kz/rus/docs/V1600013244</t>
  </si>
  <si>
    <t>http://www.minfin.gov.kz</t>
  </si>
  <si>
    <t xml:space="preserve">The integrated automated information system «e-Minfin», State Planning Information System  (Budget Planning), Information Systems of the Treasury Committee </t>
  </si>
  <si>
    <t>https://www.eminfin.gov.kz/</t>
  </si>
  <si>
    <t>SAP, Oracle, PostgreSQL</t>
  </si>
  <si>
    <t>https://www.gov.kz/memleket/entities/minfin?lang=ru</t>
  </si>
  <si>
    <t>https://kgd.gov.kz/en</t>
  </si>
  <si>
    <t>https://kgd.gov.kz/ru/section/informacionnye-sistemy</t>
  </si>
  <si>
    <t>https://kgd.gov.kz/ru/section/tamozhennoe-administrirovanie</t>
  </si>
  <si>
    <t>ACIS - Automated Customs Information system, Astana-1</t>
  </si>
  <si>
    <t>https://kgd.gov.kz/ru/section/tamozhennoe-oformlenie</t>
  </si>
  <si>
    <t>e-kyzmet - Personnel management information system</t>
  </si>
  <si>
    <t>State center for pensions transfer, https://adilet.zan.kz/rus/docs/V1100007025</t>
  </si>
  <si>
    <t>https://gov4c.kz/en/</t>
  </si>
  <si>
    <t>Unified Accumulative Pension Fund</t>
  </si>
  <si>
    <t>https://www.enpf.kz/en/about/</t>
  </si>
  <si>
    <t>Electronic procurement portal</t>
  </si>
  <si>
    <t>https://www.goszakup.gov.kz</t>
  </si>
  <si>
    <t>ML is being used</t>
  </si>
  <si>
    <t>MoF, State borrowing department</t>
  </si>
  <si>
    <t>https://www.gov.kz/memleket/entities/minfin/about/structure/departments/leadership/3492/1?lang=ru</t>
  </si>
  <si>
    <t>https://adilet.zan.kz/rus/docs/P2100000961</t>
  </si>
  <si>
    <t>ICT sector development concept &amp; National Project on tecchnological breakthrough</t>
  </si>
  <si>
    <t>Ministry for digital development, innovations &amp; aerospace industry</t>
  </si>
  <si>
    <t>https://egov.kz/cms/kk</t>
  </si>
  <si>
    <t>https://www.kz.undp.org/content/kazakhstan/ru/home/presscenter/announcements/2021/april/survey-public-service-delivery.html</t>
  </si>
  <si>
    <t>https://cabinet.salyk.kz/knp/main/index</t>
  </si>
  <si>
    <t>https://www.gov.kz/memleket/entities/kgd-shymkent/press/article/details/70336?lang=ru</t>
  </si>
  <si>
    <t>https://eokno.gov.kz/</t>
  </si>
  <si>
    <t>https://egov.kz/cms/en</t>
  </si>
  <si>
    <t>https://www.enbek.kz/kk</t>
  </si>
  <si>
    <t>https://egov.kz/cms/en/articles/communications/open_gov</t>
  </si>
  <si>
    <t>https://data.egov.kz/pages/faq</t>
  </si>
  <si>
    <t>https://egov.kz/cms/ru/articles/communications/open-legalacts</t>
  </si>
  <si>
    <t>Comments under the particular legal act</t>
  </si>
  <si>
    <t>https://eotinish.kz/ru</t>
  </si>
  <si>
    <t>Zerde &amp; Centre for digital transformation</t>
  </si>
  <si>
    <t>https://zerde.gov.kz/kz/</t>
  </si>
  <si>
    <t xml:space="preserve">Ministry for Digital Development </t>
  </si>
  <si>
    <t>Ministry for Digital Development</t>
  </si>
  <si>
    <t>https://www.gov.kz/memleket/entities/mdai?lang=ru</t>
  </si>
  <si>
    <t>https://www.google.com/url?sa=t&amp;rct=j&amp;q=&amp;esrc=s&amp;source=web&amp;cd=&amp;cad=rja&amp;uact=8&amp;ved=2ahUKEwi0ntqHvYv4AhXBo4sKHXO-AiEQFnoECAMQAQ&amp;url=https%3A%2F%2Fadilet.zan.kz%2Frus%2Fdocs%2FP2100000961%2Fhistory&amp;usg=AOvVaw2s5rjeKSYjvY9SuDznHuCI</t>
  </si>
  <si>
    <t>Ministry for digital development</t>
  </si>
  <si>
    <t>Commission of digital development</t>
  </si>
  <si>
    <t>https://adilet.zan.kz/rus/docs/Z1500000401/z150401.htm</t>
  </si>
  <si>
    <t>https://www.inform.kz/ru/otchet-o-sostoyanii-sfery-dostupa-k-informacii-gotovyat-v-kazahstane_a3793275</t>
  </si>
  <si>
    <t>Law on personal data protection</t>
  </si>
  <si>
    <t>https://www.google.com/url?sa=t&amp;rct=j&amp;q=&amp;esrc=s&amp;source=web&amp;cd=&amp;cad=rja&amp;uact=8&amp;ved=2ahUKEwjZ9oTwvYv4AhWlmIsKHTH5BkgQFnoECAoQAQ&amp;url=https%3A%2F%2Fonline.zakon.kz%2FDocument%2F%3Fdoc_id%3D31396226&amp;usg=AOvVaw0yHz2BZxKSsjMx0UVHLHnq</t>
  </si>
  <si>
    <t>Committee on information security</t>
  </si>
  <si>
    <t>https://www.gov.kz/memleket/entities/infsecurity?lang=ru</t>
  </si>
  <si>
    <t>https://egov.kz/cms/ru/services/pass_onlineecp</t>
  </si>
  <si>
    <t>ICT development strategy</t>
  </si>
  <si>
    <t>https://adilet.zan.kz/rus/docs/P2100000961/history</t>
  </si>
  <si>
    <t>https://www.gov.kz/memleket/entities/mdai/activities/14764?lang=ru</t>
  </si>
  <si>
    <t>Astana Civil Service Hub &amp; Centre for Digital transformation</t>
  </si>
  <si>
    <t>https://www.astanacivilservicehub.org/page/research-and-knowledge-management</t>
  </si>
  <si>
    <t>Astana Civil Service Hub</t>
  </si>
  <si>
    <t>On approval of the Concept for the development of the information and communication technologies industry and the digital sphere</t>
  </si>
  <si>
    <t>Askar Zhambakin</t>
  </si>
  <si>
    <t>Vice-minister</t>
  </si>
  <si>
    <t>KAZ</t>
  </si>
  <si>
    <t>Qaztech</t>
  </si>
  <si>
    <t>https://www.nitec.kz/ru/proekty/edinaya-cifrovaya-platforma-qaztech</t>
  </si>
  <si>
    <t>https://adilet.zan.kz/eng/docs/Z1300000094?</t>
  </si>
  <si>
    <t>https://demo.govarch.kz/en</t>
  </si>
  <si>
    <t>https://models.govarch.kz/</t>
  </si>
  <si>
    <t>Smart Bridge</t>
  </si>
  <si>
    <t>https://sb.egov.kz</t>
  </si>
  <si>
    <t>https://sb.egov.kz/statistics</t>
  </si>
  <si>
    <t>https://sb.egov.kz/</t>
  </si>
  <si>
    <t>https://www.gov.kz/memleket/entities/minfin?lang=en</t>
  </si>
  <si>
    <t>The integrated automated information system «e-Minfin», State Planning Information System (Budget Planning), Information Systems of the Treasury Committee</t>
  </si>
  <si>
    <t>https://www.ecc.kz/en/project/e-minfin</t>
  </si>
  <si>
    <t>https://www.ecc.kz/ru/project/kaznachejstvo-klient</t>
  </si>
  <si>
    <t>https://client.kazynashylyk.kz</t>
  </si>
  <si>
    <t>https://adilet.zan.kz/rus/docs/K2500000171</t>
  </si>
  <si>
    <t>Integrated Tax Information System (ITIS)</t>
  </si>
  <si>
    <t>https://ecc.kz/ru/project/informacionnaya-sistema-komiteta-gos-dohodov#:~:text=%D0%98%D0%BD%D1%82%D0%B5%D0%B3%D1%80%D0%B8%D1%80%D0%BE%D0%B2%D0%B0%D0%BD%D0%BD%D0%B0%D1%8F%20%D0%BD%D0%B0%D0%BB%D0%BE%D0%B3%D0%BE%D0%B2%D0%B0%D1%8F%20%D0%B8%D0%BD%D1%84%D0%BE%D1%80%D0%BC%D0%B0%D1%86%D0%B8%D0%BE%D0%BD%D0%BD%D0%B0%D1%8F%20%D1%81%D0%B8%D1%81%D1%82%D0%B5%D0%BC%D0%B0(%D0%98%D0%9D%D0%98%D0%A1)</t>
  </si>
  <si>
    <t>National Information Platform "KEDEN", Astana-1</t>
  </si>
  <si>
    <t>https://keden.kgd.gov.kz/</t>
  </si>
  <si>
    <t>https://www.enbekshiqazaq.kz/en/news/384122-about-the-customs-information-system-keden.html?</t>
  </si>
  <si>
    <t>Personnel management information system</t>
  </si>
  <si>
    <t>https://eqyzmet.gov.kz/#/main/start</t>
  </si>
  <si>
    <t>https://qazinform.com/news/kazakhstans-2400-subordinate-agencies-to-join-unified-personnel-service-information-system-this-year-c28102</t>
  </si>
  <si>
    <t>1C:Payroll and HR for State Organizations of Kazakhstan</t>
  </si>
  <si>
    <t>https://gos.1cfresh.kz/solutions/zik</t>
  </si>
  <si>
    <t>Ministry of Labor and Social Protection of Population sets the policy, the State Social Insurance Fund manages social insurance payments, the Unified Accumulative Pension Fund manages pension savings and payments, and Government for Citizens provides the service delivery interface</t>
  </si>
  <si>
    <t>https://www.enpf.kz/en/about/summary/</t>
  </si>
  <si>
    <t>https://ranking.kz/reviews/banking-and-finance/bez-ozhidaniya-i-ocheredey-bolee-92-pensionnyh-uslug-byli-predostavleny-v-onlayn-formate.html</t>
  </si>
  <si>
    <t>https://www.goszakup.gov.kz/</t>
  </si>
  <si>
    <t>e-procurement system incorporates innovative approaches by actively creating a more favorable environment for SMEs and local producers through policy changes and digital tools, and by strategically embracing open-source solutions for its underlying technological infrastructure</t>
  </si>
  <si>
    <t>https://www.open-contracting.org/2025/04/16/how-kazakhstan-is-combating-non-competitive-procurement/</t>
  </si>
  <si>
    <t>Ministry of Finance, E-Finance Center JSC</t>
  </si>
  <si>
    <t>https://ecc.kz/en/company/about</t>
  </si>
  <si>
    <t>E-minfin</t>
  </si>
  <si>
    <t>https://dsbb.imf.org/sdds/dqaf-base/country/KAZ/category/CGD00</t>
  </si>
  <si>
    <t>The National Digital Investment Platform</t>
  </si>
  <si>
    <t>https://planning.gov.kz/#/login/auth?returnUrl=%2Fportal%2Fhome</t>
  </si>
  <si>
    <t>The Concept for the Development of Artificial Intelligence</t>
  </si>
  <si>
    <t>https://adilet.zan.kz/rus/docs/P2400000592</t>
  </si>
  <si>
    <t>https://www.gov.kz/memleket/entities/aidc?lang=en</t>
  </si>
  <si>
    <t>https://www.gov.kz/memleket/entities/mdai/activities/33261?lang=ru</t>
  </si>
  <si>
    <t>https://egov.kz/cms/en/information/about/stat</t>
  </si>
  <si>
    <t>https://cabinet.kgd.gov.kz/knp/main/index</t>
  </si>
  <si>
    <t>https://egov.kz/cms/en/articles/tax_wallet_service</t>
  </si>
  <si>
    <t>https://primeminister.kz/en/news/innovations-in-public-services-new-digital-solutions-for-business-and-citizens-29877#:~:text=In%20particular%2C%20the%20Minister%20of,results%20have%20already%20been%20observed.</t>
  </si>
  <si>
    <t>https://www.nitec.kz/en/proekty/e-gov-payment-gateway-integration</t>
  </si>
  <si>
    <t>https://egov.kz/cms/en/news/public_services_online</t>
  </si>
  <si>
    <t>https://unctad.org/system/files/non-official-document/GFS53-Zhomart-YELEUSSIZOV.pdf</t>
  </si>
  <si>
    <t>https://www.enpf.kz/ru/</t>
  </si>
  <si>
    <t>https://www.enpf.kz/en/indicators/report/</t>
  </si>
  <si>
    <t>https://enbek.kz/ru</t>
  </si>
  <si>
    <t>https://adilet.zan.kz/eng/docs/Z030000370_</t>
  </si>
  <si>
    <t>https://open.egov.kz/</t>
  </si>
  <si>
    <t>https://legalacts.egov.kz/</t>
  </si>
  <si>
    <t>https://dialog.egov.kz</t>
  </si>
  <si>
    <t>https://dialog.egov.kz/blogs</t>
  </si>
  <si>
    <t>https://dialog.egov.kz/blogs/32770/questions</t>
  </si>
  <si>
    <t>NITEC JSC</t>
  </si>
  <si>
    <t>https://nitec.kz/</t>
  </si>
  <si>
    <t>https://www.gov.kz/memleket/entities/mdai/about/structure?lang=ru</t>
  </si>
  <si>
    <t>Ministry of Digital Development, Innovations and Aerospace Industry of the Republic of Kazakhstan</t>
  </si>
  <si>
    <t>https://www.gov.kz/memleket/entities/mdai/about?lang=en</t>
  </si>
  <si>
    <t>https://adilet.zan.kz/rus/docs/P2400000925</t>
  </si>
  <si>
    <t>https://sdu.gov.kz/?lng=en&amp;thm=light</t>
  </si>
  <si>
    <t>https://adilet.zan.kz/rus/docs/P2300000269</t>
  </si>
  <si>
    <t>https://www.gov.kz/memleket/entities/mdai/documents/details/645631?lang=ru</t>
  </si>
  <si>
    <t>https://adilet.zan.kz/rus/docs/U2400000611</t>
  </si>
  <si>
    <t>https://www.gov.kz/memleket/entities/mdai</t>
  </si>
  <si>
    <t>https://www.gov.kz/memleket/entities/kgu?lang=en</t>
  </si>
  <si>
    <t>https://lmc.kz/ru/news/dostup-k-informacii</t>
  </si>
  <si>
    <t>https://adilet.zan.kz/rus/docs/Z1300000094/z13094.htm</t>
  </si>
  <si>
    <t>https://azizovpartners.kz/ru/2022/02/03/zashhita-personalnyh-dannyh-po-zakono/</t>
  </si>
  <si>
    <t>https://www.gov.kz/memleket/entities/infsecurity</t>
  </si>
  <si>
    <t>https://gratanet.com/ru/publications/persona-data-protection-state-oversight-and-legislative-updates</t>
  </si>
  <si>
    <t>https://policy.asiapacificenergy.org/sites/default/files/Government%20Decree%20No%20479%20of%202020%20%28RU%29.pdf</t>
  </si>
  <si>
    <t>https://prg.kz/document/?doc_id=34207749&amp;searchId=e527cad2-29c4-4992-ae31-a096e0f9069c&amp;searchText=%D0%B7%D0%B0%D0%BA%D0%BE%D0%BD+%C2%AB%D0%9E%D0%B1+%D0%B8%D1%81%D0%BA%D1%83%D1%81%D1%81%D1%82%D0%B2%D0%B5%D0%BD%D0%BD%D0%BE%D0%BC+%D0%B8%D0%BD%D1%82%D0%B5%D0%BB%D0%BB%D0%B5%D0%BA%D1%82%D0%B5%C2%BB&amp;pos=6;156</t>
  </si>
  <si>
    <t>https://adilet.zan.kz/rus/docs/Z030000370_</t>
  </si>
  <si>
    <t>https://egov.kz/cms/en/services/pass_onlineecp</t>
  </si>
  <si>
    <t>the Concept for Digital Transformation, Development of the Information and Communication Technology Sector, and Cybersecurity for 2023–2029</t>
  </si>
  <si>
    <t>https://astanahub.com/ru/service/?category=educational_courses</t>
  </si>
  <si>
    <t>https://astanahub.com/en/service/</t>
  </si>
  <si>
    <t>Qazinnovations</t>
  </si>
  <si>
    <t>https://qazinn.kz/en</t>
  </si>
  <si>
    <t>https://www.gov.kz/memleket/entities/mdai/activities/9?lang=ru</t>
  </si>
  <si>
    <t>On the Project of the Law of the Republic of Kazakhstan 'On State Support for Industrial and Innovative Activity'"</t>
  </si>
  <si>
    <t>https://www.gov.kz/memleket/entities/aidc/activities/9?lang=ru</t>
  </si>
  <si>
    <t>Aigerim Yerlan</t>
  </si>
  <si>
    <t>Public Services Committee of the Ministry of Digital Development, Innovations and Aerospace Industry of the Republic of Kazakhstan</t>
  </si>
  <si>
    <t>Deputy Chairman of the Committee</t>
  </si>
  <si>
    <t xml:space="preserve"> KEN </t>
  </si>
  <si>
    <t>Kenya</t>
  </si>
  <si>
    <t>http://icta.go.ke/standards/cloud-computing-standard/</t>
  </si>
  <si>
    <t>Government Enterprise Architecture</t>
  </si>
  <si>
    <t>http://icta.go.ke/standards/general-guiding-principles-standard/</t>
  </si>
  <si>
    <t>ESB</t>
  </si>
  <si>
    <t>http://icta.go.ke/powerassets/uploads/2020/03/Systems-and-Applications-Standard.pdf</t>
  </si>
  <si>
    <t>http://www.treasury.go.ke</t>
  </si>
  <si>
    <t>http://www.ifmis.go.ke</t>
  </si>
  <si>
    <t>http://www.treasury.go.ke/</t>
  </si>
  <si>
    <t>http://blog-pfm.imf.org/pfmblog/2013/06/kenyas-bold-course-in-pfm-reform.html</t>
  </si>
  <si>
    <t>http://www.revenue.go.ke</t>
  </si>
  <si>
    <t>iTax &gt; ITMS - Integrated Tax Management System</t>
  </si>
  <si>
    <t>https://itax.kra.go.ke/KRA-Portal/</t>
  </si>
  <si>
    <t>http://www.kra.go.ke</t>
  </si>
  <si>
    <t>SIMBA 2005 - Web based customs automation system</t>
  </si>
  <si>
    <t>http://www.kentrade.go.ke/</t>
  </si>
  <si>
    <t>GHRIS - Government Human Resource Information System</t>
  </si>
  <si>
    <t xml:space="preserve">https://www.ghris.go.ke </t>
  </si>
  <si>
    <t>PPOA Website</t>
  </si>
  <si>
    <t>http://www.ppoa.go.ke</t>
  </si>
  <si>
    <t>https://www.ecitizen.go.ke/</t>
  </si>
  <si>
    <t>https://mapato1.kra.go.ke/itms/</t>
  </si>
  <si>
    <t>https://www.opengovpartnership.org/members/kenya/</t>
  </si>
  <si>
    <t>http://www.opendata.go.ke/</t>
  </si>
  <si>
    <t>http://vision2030.go.ke/project/e-government-systems/</t>
  </si>
  <si>
    <t>https://www.rti-rating.org/wp-content/uploads/Kenya.pdf</t>
  </si>
  <si>
    <t>Data Protection Bill</t>
  </si>
  <si>
    <t>http://www.parliament.go.ke/sites/default/files/2019-07/The%20Data%20Protection%20Bill%2C%202019.pdf</t>
  </si>
  <si>
    <t>http://www.govca.go.ke/index.html</t>
  </si>
  <si>
    <t>https://www.ict.go.ke/wp-content/uploads/2019/12/NATIONAL-ICT-POLICY-2019.pdf</t>
  </si>
  <si>
    <t>Presidential Digital Talent Programme</t>
  </si>
  <si>
    <t>https://www.digitalent.go.ke/</t>
  </si>
  <si>
    <t>State Department of ICT and Innovation</t>
  </si>
  <si>
    <t>https://ict.go.ke/ict-and-innovatioin/</t>
  </si>
  <si>
    <t xml:space="preserve">  KEN  </t>
  </si>
  <si>
    <t>Konza and Government Data Center / GDC</t>
  </si>
  <si>
    <t>https://konza.go.ke/konza-data-center/</t>
  </si>
  <si>
    <t>ICTA and Konza</t>
  </si>
  <si>
    <t>As stated in the Data Protection Regulations on management of Government Data</t>
  </si>
  <si>
    <t>https://icta.go.ke/ict-standards</t>
  </si>
  <si>
    <t>https://icta.go.ke/ict-standards/</t>
  </si>
  <si>
    <t>https://www.treasury.go.ke</t>
  </si>
  <si>
    <t>https://www.ifmis.go.ke</t>
  </si>
  <si>
    <t>https://www.treasury.go.ke/</t>
  </si>
  <si>
    <t>https://blog-pfm.imf.org/pfmblog/2013/06/kenyas-bold-course-in-pfm-reform.html</t>
  </si>
  <si>
    <t>https://www.kra.go.ke/</t>
  </si>
  <si>
    <t>https://itax.kra.go.ke/</t>
  </si>
  <si>
    <t>https://www.nssf.or.ke/about</t>
  </si>
  <si>
    <t>NSSF / Retirement Benefits Authority</t>
  </si>
  <si>
    <t>https://selfservice.nssf.or.ke</t>
  </si>
  <si>
    <t>https://www.treasury.go.ke/public-investment-management-unit/</t>
  </si>
  <si>
    <t>PIM guidelines in place</t>
  </si>
  <si>
    <t>Report on Distributed Ledger and Artificial Intelligence</t>
  </si>
  <si>
    <t>https://www.ict.go.ke/wp-content/uploads/2019/07/blockchain.pdf</t>
  </si>
  <si>
    <t>https://www.kentrade.go.ke/</t>
  </si>
  <si>
    <t>https://www.publicservice.go.ke/</t>
  </si>
  <si>
    <t>Various Government websites with .go.ke domain name</t>
  </si>
  <si>
    <t>ICT Authority</t>
  </si>
  <si>
    <t>https://icta.go.ke/</t>
  </si>
  <si>
    <t>https://icta.go.ke/page?q=104&amp;type=projects</t>
  </si>
  <si>
    <t>Ministry of ICT, Innovations and Youth Affairs</t>
  </si>
  <si>
    <t>https://ict.go.ke/</t>
  </si>
  <si>
    <t>Data Protection Act, 2019</t>
  </si>
  <si>
    <t>https://www.odpc.go.ke/dpa-act/</t>
  </si>
  <si>
    <t>https://www.odpc.go.ke</t>
  </si>
  <si>
    <t>Office of the Data Protection Commissioner</t>
  </si>
  <si>
    <t>https://www.ca.go.ke/wp-content/uploads/2018/02/Kenya-Information-Communications-Act-1.pdf</t>
  </si>
  <si>
    <t>National ICT Policy 2020</t>
  </si>
  <si>
    <t>https://ict.go.ke</t>
  </si>
  <si>
    <t>www.ict.go.ke</t>
  </si>
  <si>
    <t>www.icta.go.ke</t>
  </si>
  <si>
    <t>www.kebs.org</t>
  </si>
  <si>
    <t>www.kra.go.ke</t>
  </si>
  <si>
    <t>www.kentrade.go.ke</t>
  </si>
  <si>
    <t>Hesbon Malweyi</t>
  </si>
  <si>
    <t>MIIYA</t>
  </si>
  <si>
    <t>KEN</t>
  </si>
  <si>
    <t>https://konza.go.ke/konza-cloud/</t>
  </si>
  <si>
    <t>https://ict.go.ke/sites/default/files/2024-12/Kenya%20Cloud%20Policy%20-%202024.pdf</t>
  </si>
  <si>
    <t>https://cms.icta.go.ke//sites/default/files/2024-07/GEA%20-%20GIF%202nd%20Edition.pdf</t>
  </si>
  <si>
    <t>https://icta.go.ke/page?q=111&amp;type=ict_standards</t>
  </si>
  <si>
    <t>Enterprise Service Bus (ESB)</t>
  </si>
  <si>
    <t>The National Treasury and Economic Planning</t>
  </si>
  <si>
    <t>https://www.klrc.go.ke/index.php/constitution-of-kenya/146-chapter-twelve-public-finance/148-part-2-other-public-funds/375-206-consolidated-fund-and-other-public-funds</t>
  </si>
  <si>
    <t>ITAX</t>
  </si>
  <si>
    <t>https://etims.kra.go.ke/main/signup/indexLearnMore</t>
  </si>
  <si>
    <t>https://www.kra.go.ke/business/etims-electronic-tax-invoice-management-system/learn-about-etims/what-is-etims</t>
  </si>
  <si>
    <t>https://icmscas.kra.go.ke/cas/login?service=https%3A%2F%2Ficms.kra.go.ke%3A36081%2Fwelcome.jsp</t>
  </si>
  <si>
    <t>Integrated Customs Management System (iCMS)</t>
  </si>
  <si>
    <t>GHRIS - Government Human Resoruce Information System</t>
  </si>
  <si>
    <t>https://publicservice.kenya.go.ke/ippd/auth/login.php</t>
  </si>
  <si>
    <t>IPPD - Integrated Personnel and Payroll Database</t>
  </si>
  <si>
    <t>EGP KENYA</t>
  </si>
  <si>
    <t>https://egpkenya.go.ke/</t>
  </si>
  <si>
    <t>TPublic Debt Management Office (PDMO)</t>
  </si>
  <si>
    <t>https://www.treasury.go.ke/public-debt-management/</t>
  </si>
  <si>
    <t>https://www.treasury.go.ke/wp-content/uploads/2024/01/Annual-Public-Debt-Report-2022-2023-Sept-2023.pdf</t>
  </si>
  <si>
    <t>Public Investment Management Information System (PIMIS)</t>
  </si>
  <si>
    <t>https://pimis.treasury.go.ke/</t>
  </si>
  <si>
    <t>https://pfmr.go.ke/wp-content/uploads/2020/11/Circular-No.-16-2019-on-PIM-Guidelines-for-National-Government-Entities_compressed.pdf</t>
  </si>
  <si>
    <t>https://ict.go.ke/policy-documents</t>
  </si>
  <si>
    <t>The National AI Strategy 2025–2030</t>
  </si>
  <si>
    <t>https://ict.go.ke/sites/default/files/2025-06/National-AI-Strategy%20Implementation%2019th%20May%2025.pdf</t>
  </si>
  <si>
    <t>https://www.ict.go.ke</t>
  </si>
  <si>
    <t>https://kippra.or.ke/leveraging-on-digitalization-to-promote-public-service-delivery-in-kenya/</t>
  </si>
  <si>
    <t>https://accounts.ecitizen.go.ke/en</t>
  </si>
  <si>
    <t>https://selfservice.nssf.or.ke/</t>
  </si>
  <si>
    <t>https://www.psckjobs.go.ke/</t>
  </si>
  <si>
    <t>https://did.ecitizen.go.ke/</t>
  </si>
  <si>
    <t>https://opengovernment.go.ke/</t>
  </si>
  <si>
    <t>https://publicparticipation.statelaw.go.ke/</t>
  </si>
  <si>
    <t>https://cohesion.go.ke/index.php/media-center/latest-news/226-ncic-complaints-portal-live#:~:text=The%20National%20Cohesion%20and%20Integration,site%20work%20seamlessly%20and%20accurately.</t>
  </si>
  <si>
    <t>Ministry of Information, Communications and the Digital Economy</t>
  </si>
  <si>
    <t>Office of Data Protection Commission</t>
  </si>
  <si>
    <t>https://www.odpc.go.ke/</t>
  </si>
  <si>
    <t>https://www.odpc.go.ke/Data Protection Strategic Plan</t>
  </si>
  <si>
    <t>https://www.odpc.go.ke/data-protection-compliance/</t>
  </si>
  <si>
    <t>https://cms.icta.go.ke/sites/default/files/2022-04/Kenya%20Digital%20Masterplan%202022-2032%20Online%20Version.pdf</t>
  </si>
  <si>
    <t>https://www.odpc.go.ke/data-protection-laws-kenya/</t>
  </si>
  <si>
    <t>https://www.greenpolicyplatform.org/sites/default/files/downloads/policy-database/KENYA)%20Improving%20Efficiency%20in%20Forestry%20Operations%20and%20Forest%20Product%20Processing%20in%20Keyna_0.pdf</t>
  </si>
  <si>
    <t>https://ict.go.ke/sites/default/files/2025-01/Kenya%20National%20AI%20Strategy%20%28Draft%29%20for%20Public%20Validation%20%20%5B14-01-2025%5D.pdf</t>
  </si>
  <si>
    <t>https://ke-cirt.go.ke/npki-laws-regulations/#:~:text=Kenya's%20National%20Public%20Key%20Infrastructure,be%20globally%20recognized%20and%20trusted.</t>
  </si>
  <si>
    <t>https://pia.innovationagency.go.ke/#:~:text=ABOUT%20PIA,through%20a%20Presidential%20accelerator%20programme.</t>
  </si>
  <si>
    <t>KENIA</t>
  </si>
  <si>
    <t>https://www.kenia.go.ke/</t>
  </si>
  <si>
    <t>https://parliament.go.ke/sites/default/files/2023-02/The%20Startup%20Bill%2C%202022.pdf</t>
  </si>
  <si>
    <t>Gilbert Mure Tupana Matura</t>
  </si>
  <si>
    <t>The Smart Government Department, Executive Office of The President</t>
  </si>
  <si>
    <t xml:space="preserve"> KIR </t>
  </si>
  <si>
    <t>Kiribati</t>
  </si>
  <si>
    <t>http://www.mfed.gov.ki</t>
  </si>
  <si>
    <t>http://www.mfed.gov.ki/sites/default/files/IFMIS%20Lessons%20Learned%20in%20PICs.pdf</t>
  </si>
  <si>
    <t>Attaché</t>
  </si>
  <si>
    <t>http://www.mfed.gov.ki/publications/government-kiribati-2018-budget-consolidated-budget-book</t>
  </si>
  <si>
    <t>http://www.mfed.gov.ki/our-work/taxation</t>
  </si>
  <si>
    <t>http://www.mfed.gov.ki/publications/kiribati-custom</t>
  </si>
  <si>
    <t>https://www.pso.gov.ki/index.php/2018-11-05-03-30-11/human-resource/hrdmc_introduction.html</t>
  </si>
  <si>
    <t>Central Procurement Unit</t>
  </si>
  <si>
    <t>http://procurement.gov.ki/</t>
  </si>
  <si>
    <t>https://pacificdata.org/data/organization/kiribati-data</t>
  </si>
  <si>
    <t>https://www.micttd.gov.ki/sites/default/files/Digital%20Government%20Master%20Plan.pdf</t>
  </si>
  <si>
    <t>http://www.humanrightsinitiative.org/programs/ai/rti/international/laws_&amp;_papers.htm#17 \</t>
  </si>
  <si>
    <t>National ICT Policy 2019</t>
  </si>
  <si>
    <t>https://www.micttd.gov.ki/sites/default/files/National%20ICT%20Policy.pdf</t>
  </si>
  <si>
    <t xml:space="preserve">  KIR  </t>
  </si>
  <si>
    <t>https://www.mfed.gov.ki</t>
  </si>
  <si>
    <t>https://www.mfed.gov.ki/our-work/information-technology</t>
  </si>
  <si>
    <t>https://www.mfed.gov.ki/publications/government-kiribati-2018-budget-consolidated-budget-book</t>
  </si>
  <si>
    <t>https://www.mfed.gov.ki/our-work/taxation</t>
  </si>
  <si>
    <t>https://etax.tax.gov.ki</t>
  </si>
  <si>
    <t>https://kiribati.tradeportal.org/Contacts/2?l=en</t>
  </si>
  <si>
    <t>https://kiribati.asycuda.org/</t>
  </si>
  <si>
    <t>Ministry of Women, Youth, Sport and Social Affairs</t>
  </si>
  <si>
    <t>https://mwysa.gov.ki/</t>
  </si>
  <si>
    <t>Elderyl Fund</t>
  </si>
  <si>
    <t>https://www.mfed.gov.ki/sites/default/files/Kiribati%20Case%20Study.pdf</t>
  </si>
  <si>
    <t>e-Procurement Portal/Tenderlink</t>
  </si>
  <si>
    <t>https://portal.tenderlink.com/kiribatimofaed/alltenders/</t>
  </si>
  <si>
    <t>https://www.mict.gov.ki/about-us/ict</t>
  </si>
  <si>
    <t>https://www.mict.gov.ki/sites/default/files/Digital%20Government%20Master%20Plan.pdf</t>
  </si>
  <si>
    <t>National ICT Policy 20219</t>
  </si>
  <si>
    <t>https://www.mict.gov.ki/sites/default/files/National%20ICT%20Policy.pdf</t>
  </si>
  <si>
    <t>Wayne Reiher</t>
  </si>
  <si>
    <t>Ministry of Information, Communications and Transport</t>
  </si>
  <si>
    <t>Director of ICT</t>
  </si>
  <si>
    <t>KIR</t>
  </si>
  <si>
    <t>Government Cloud - to be confirmed</t>
  </si>
  <si>
    <t>https://www.mict.gov.ki/sites/default/files/publications/Digital%20Government%20Master%20Plan.pdf</t>
  </si>
  <si>
    <t>Digital Transformation Office, Ministry of Information, Communication, and Transport</t>
  </si>
  <si>
    <t>https://documents1.worldbank.org/curated/en/852781653593751829/pdf/Kiribati-Digital-Government-Project.pdf</t>
  </si>
  <si>
    <t>https://ifmis-kiribati.freebalance.com/prod/faces/login.xhtml</t>
  </si>
  <si>
    <t>https://static1.squarespace.com/static/57019a6db6aa607cbb909ab2/t/57995f35893fc074032af103/1469669175561/Kiribati+-+CAP+79.pdf#:~:text=principle%20money%20and%20all%20interest%20and%20other,the%20Minister%20may%20in%20each%20case%20designate</t>
  </si>
  <si>
    <t>https://tax.gov.ki/</t>
  </si>
  <si>
    <t>https://mict.gov.ki/sites/default/files/publications/Digital%20Government%20Act%202023.pdf</t>
  </si>
  <si>
    <t>https://www.kiribati.gov.ki</t>
  </si>
  <si>
    <t>https://www.employment.gov.ki/administration-division/vacancies-page</t>
  </si>
  <si>
    <t>https://kiribati.gov.ki/</t>
  </si>
  <si>
    <t>https://www.mict.gov.ki</t>
  </si>
  <si>
    <t>https://www.mict.gov.ki/ict</t>
  </si>
  <si>
    <t>Data Protection Bill 2025</t>
  </si>
  <si>
    <t>https://www.mict.gov.ki/sites/default/files/publications/Data%20Protection%20Bill%202025.pdf</t>
  </si>
  <si>
    <t>Digital Transformation Office, Ministry of Information, Communication and Transport.</t>
  </si>
  <si>
    <t>https://mict.gov.ki/about-us/ict</t>
  </si>
  <si>
    <t>https://www.irena.org/-/media/Files/IRENA/Agency/Publication/2017/Jul/Kiribati_Integrated_Energy_Roadmap_2017.pdf</t>
  </si>
  <si>
    <t>https://www.president.gov.ki/images/Gazettes/gaz2021/Electronic_Transactions_Act_2021.pdf</t>
  </si>
  <si>
    <t>Domingo Kabunare</t>
  </si>
  <si>
    <t xml:space="preserve">Ministry of Information, Communications and Transport - Kiribati </t>
  </si>
  <si>
    <t xml:space="preserve">Officer In Charge for the Digital Transformation Office </t>
  </si>
  <si>
    <t xml:space="preserve"> PRK </t>
  </si>
  <si>
    <t>Korea, DPR</t>
  </si>
  <si>
    <t>http://www.korea-dpr.com</t>
  </si>
  <si>
    <t xml:space="preserve">  PRK  </t>
  </si>
  <si>
    <t>https://www.korea-dpr.com</t>
  </si>
  <si>
    <t>PRK</t>
  </si>
  <si>
    <t xml:space="preserve"> KOR </t>
  </si>
  <si>
    <t>Korea, Rep.</t>
  </si>
  <si>
    <t>http://www.nirs.go.kr/index.jsp</t>
  </si>
  <si>
    <t>GEAP</t>
  </si>
  <si>
    <t>https://www.geap.go.kr/real/</t>
  </si>
  <si>
    <t>eGovFrame</t>
  </si>
  <si>
    <t>https://www.egovframe.go.kr/EgovAdtView_Eng.jsp</t>
  </si>
  <si>
    <t>Ministry of Economy and Finance of the Republic of Korea</t>
  </si>
  <si>
    <t>http://www.moef.go.kr</t>
  </si>
  <si>
    <t>DBAS - Digital Budget and Accounting System</t>
  </si>
  <si>
    <t>https://www.kpfis.or.kr/eng/lay1/S94T209C210/contents.do</t>
  </si>
  <si>
    <t>http://english.moef.go.kr/</t>
  </si>
  <si>
    <t>http://www.nts.go.kr</t>
  </si>
  <si>
    <t>e-Tax &gt; TIS / HOMETAX - Tax Integration System / Comprehensive Tax System</t>
  </si>
  <si>
    <t>https://www.nts.go.kr/</t>
  </si>
  <si>
    <t>http://www.customs.go.kr</t>
  </si>
  <si>
    <t>UNIPASS - Electronic Customs Clearance System</t>
  </si>
  <si>
    <t>https://www.customs.go.kr/english/cm/cntnts/cntntsView.do?mi=8048&amp;cntntsId=2728</t>
  </si>
  <si>
    <t>e-Saram - Electronic Personnel Management System</t>
  </si>
  <si>
    <t>http://www.mpm.go.kr/english/system/eSaram/</t>
  </si>
  <si>
    <t>KONEPS</t>
  </si>
  <si>
    <t xml:space="preserve">http://www.pps.go.kr </t>
  </si>
  <si>
    <t>Ministry of Strategy and Finance – Government Bond Policy division</t>
  </si>
  <si>
    <t>https://ktb.moef.go.kr/eng/main.do</t>
  </si>
  <si>
    <t>dBrain - Digital Budget and Accounting System</t>
  </si>
  <si>
    <t>https://www.mois.go.kr/eng/bbs/type001/commonSelectBoardArticle.do?bbsId=BBSMSTR_000000000019&amp;nttId=57058</t>
  </si>
  <si>
    <t>https://www.msit.go.kr/cms/english/pl/policies2/__icsFiles/afieldfile/2020/03/23/National%20Strategy%20for%20Artificial%20Intelligence_200323.pdf</t>
  </si>
  <si>
    <t>http://www.korea.go.kr</t>
  </si>
  <si>
    <t>https://www.kipo.go.kr/en/HtmlApp?c=90102&amp;catmenu=ek02_05_01_01</t>
  </si>
  <si>
    <t>http://www.kftc.or.kr/kftcEn/business/EgovEnFinInfo.do</t>
  </si>
  <si>
    <t>https://www.opengovpartnership.org/members/south-korea/</t>
  </si>
  <si>
    <t>http://www.data.go.kr/</t>
  </si>
  <si>
    <t>https://www.mois.go.kr/frt/sub/a03/ideaepeople/screen.do</t>
  </si>
  <si>
    <t>http://www.minwon.go.kr/</t>
  </si>
  <si>
    <t>https://www.epeople.go.kr/index.jsp</t>
  </si>
  <si>
    <t>Digital Government Innovation</t>
  </si>
  <si>
    <t>https://eng.nia.or.kr/site/nia_eng/main.do</t>
  </si>
  <si>
    <t>Ministry of Public Administration and Security</t>
  </si>
  <si>
    <t>https://www.mois.go.kr/frt/a01/frtMain.do</t>
  </si>
  <si>
    <t>https://www.nia.or.kr/site/nia_kor/ex/bbs/ListBusiness.do?businessMnCd=23000900</t>
  </si>
  <si>
    <t>https://www.mois.go.kr/frt/sub/a06/b04/egovVision/screen.do</t>
  </si>
  <si>
    <t>https://www.rti-rating.org/wp-content/uploads/2018/09/Korea.FOI_.2017.pdf</t>
  </si>
  <si>
    <t>Korea's Personal Information Protection Act was promulgated in 2011</t>
  </si>
  <si>
    <t>https://www.kisa.or.kr/public/laws/laws1.jsp</t>
  </si>
  <si>
    <t xml:space="preserve">Korea Information Security Agency (KISA) Personal Information Protection Commission  </t>
  </si>
  <si>
    <t xml:space="preserve">http://www.kisa.kr/eng/main.jsp </t>
  </si>
  <si>
    <t>https://www.itu.int/ITU-D/finance/work-cost-tariffs/events/tariff-seminars/vietnam09-tas/pdf/Doc7_Lim_PKI_kisa_korea.pdf</t>
  </si>
  <si>
    <t>e-Government 2020 Plan</t>
  </si>
  <si>
    <t>Government e-Learning Platform + Cyber Education Center</t>
  </si>
  <si>
    <t>http://logodi.nhi.go.kr/</t>
  </si>
  <si>
    <t>http://www.innogov.go.kr/ucms/main/main.do</t>
  </si>
  <si>
    <t xml:space="preserve">  KOR  </t>
  </si>
  <si>
    <t>G-Cloud (Government Cloud)</t>
  </si>
  <si>
    <t>National Information Resources Service</t>
  </si>
  <si>
    <t>https://www.mois.go.kr/frt/bbs/type001/commonSelectBoardArticle.do?bbsId=BBSMSTR_000000000016&amp;nttId=91308</t>
  </si>
  <si>
    <t>https://www.law.go.kr/admRulLsInfoP.do?admRulSeq=2100000125649&amp;vSct=%ED%81%B4%EB%9D%BC%EC%9A%B0%EB%93%9C</t>
  </si>
  <si>
    <t>GEA Framework</t>
  </si>
  <si>
    <t>https://www.geap.go.kr/real/uat/uia/selectArticleView.do?board=board3&amp;nttId=78</t>
  </si>
  <si>
    <t>https://www.geap.go.kr/real/uat/uia/selectArticleView.do?board=board4&amp;nttId=28871</t>
  </si>
  <si>
    <t>Guidelines for public information system development and operation / Standard codes for government organizations, eGovernment standard framework</t>
  </si>
  <si>
    <t>https://law.go.kr/행정기관%20및%공공기관%정보시스템%구축·운영%지침</t>
  </si>
  <si>
    <t>https://www.egovframe.go.kr/home/sub.do?menuNo=84</t>
  </si>
  <si>
    <t>Public Information Sharing System</t>
  </si>
  <si>
    <t xml:space="preserve">https://share.go.kr/main_www_2018.jsp  </t>
  </si>
  <si>
    <t>https://share.go.kr/fa/fa010/newFa/infoPlace/RetrieveFA010ShMinStatisDataListCmd.laf</t>
  </si>
  <si>
    <t>Ministry of Economy and Finance / Korea Public Finance Information Service</t>
  </si>
  <si>
    <t>https://www.moef.go.kr/</t>
  </si>
  <si>
    <t>Digital Budget Accounting System or "dBrain+"(nickname)</t>
  </si>
  <si>
    <t>https://www.fis.kr/en/main_biz/oper_of_dbrain_system</t>
  </si>
  <si>
    <t>https://law.go.kr/admRulSc.do?menuId=5&amp;subMenuId=41&amp;tabMenuId=183&amp;query=%EB%94%94%EC%A7%80%ED%84%B8%EC%98%88%EC%82%B0%ED%9A%8C%EA%B3%84%EC%9A%B4%EC%98%81%EC%A7%80%EC%B9%A8#liBgcolor0</t>
  </si>
  <si>
    <t>https://english.moef.go.kr/</t>
  </si>
  <si>
    <t>http://www.bok.or.kr/portal/bbs/P0001790/view.do?nttId=10058735&amp;menuNo=200363&amp;searchWrd=%EA%B5%AD%EA%B3%A0%EA%B8%88&amp;searchCnd=1&amp;pageIndex=1</t>
  </si>
  <si>
    <t>TIS &gt; NTIS, HTS</t>
  </si>
  <si>
    <t>https://hometax.go.kr</t>
  </si>
  <si>
    <t>https://www.law.go.kr/admRulLsInfoP.do?admRulSeq=2100000197049&amp;vSct=%ED%99%88%ED%83%9D%EC%8A%A4</t>
  </si>
  <si>
    <t>https://www.customs.go.kr/english/main.do</t>
  </si>
  <si>
    <t>https://unipass.customs.go.kr/csp/index.do</t>
  </si>
  <si>
    <t>https://www.law.go.kr/admRulLsInfoP.do?admRulSeq=2100000199398&amp;vSct=%EA%B5%AD%EA%B0%80%EA%B4%80%EC%84%B8%EC%A0%95%EB%B3%B4%EB%A7%9D%EC%9D%98</t>
  </si>
  <si>
    <t>e-Saram - Electronic human resources management system</t>
  </si>
  <si>
    <t>https://www.mpm.go.kr/english/system/eSaram/</t>
  </si>
  <si>
    <t>https://www.mpm.go.kr/english/resources/public/?boardId=bbs_0000000000000133&amp;mode=view&amp;cntId=16&amp;category=&amp;pageIdx=</t>
  </si>
  <si>
    <t>National Pension Service(국민연금공단), Korea Workers compensation &amp; welfare service(근로복지공단)</t>
  </si>
  <si>
    <t>https://www.nps.or.kr/jsppage/english/main.jsp</t>
  </si>
  <si>
    <t>NPIS(National Pension Information Service) comwel(Labor Insurance System)</t>
  </si>
  <si>
    <t>http://lis.comwel.or.kr</t>
  </si>
  <si>
    <t>https://www.nps.or.kr/jsppage/app/common/download.jsp?subDir=/cms/rule_data&amp;seq=133593&amp;ref=26472</t>
  </si>
  <si>
    <t>https://www.g2b.go.kr/</t>
  </si>
  <si>
    <t>All public institutions' bidding information is open to the public through an e-procurement system that processes the entire procurement process online. The e-procurement system serves as a single window for public procurement that companies can participate in bidding of any public institution once registered in the system.</t>
  </si>
  <si>
    <t>https://www.law.go.kr/%ED%96%89%EC%A0%95%EA%B7%9C%EC%B9%99/%EA%B5%AD%EA%B0%80%EC%A2%85%ED%95%A9%EC%A0%84%EC%9E%90%EC%A1%B0%EB%8B%AC%EC%8B%9C%EC%8A%A4%ED%85%9C%20%EC%9D%B4%EC%9A%A9%EC%95%BD%EA%B4%80</t>
  </si>
  <si>
    <t>https://www.fis.kr/ko/major_biz/dbrain_oper/main_func</t>
  </si>
  <si>
    <t>https://www.openfiscaldata.go.kr</t>
  </si>
  <si>
    <t>https://www.msit.go.kr/bbs/view.do?sCode=user&amp;nttSeqNo=3180369&amp;pageIndex=&amp;searchTxt=&amp;searchOpt=ALL&amp;bbsSeqNo=94&amp;mId=113&amp;mPid=112</t>
  </si>
  <si>
    <t>https://www.opm.go.kr/flexer/view.do?ftype=hwp&amp;attachNo=107924</t>
  </si>
  <si>
    <t>Korean New Deal 2.0 - National Strategy for a Great transformation</t>
  </si>
  <si>
    <t>https://digital.go.kr/front/main/eng.do#news</t>
  </si>
  <si>
    <t>Ministry of Science and ICT</t>
  </si>
  <si>
    <t>https://digital.go.kr/front/main/eng.do</t>
  </si>
  <si>
    <t>https://www.gov.kr</t>
  </si>
  <si>
    <t>https://www.gov.kr/portal/dataviewgov</t>
  </si>
  <si>
    <t>https://www.hometax.go.kr</t>
  </si>
  <si>
    <t>https://www.nts.go.kr/nts/cm/cntnts/cntntsView.do?mi=2438&amp;cntntsId=7774</t>
  </si>
  <si>
    <t>https://www.kftc.or.kr/kftcEn/business/EgovEnGiroIntInfo.do</t>
  </si>
  <si>
    <t>https://unipass.customs.go.kr</t>
  </si>
  <si>
    <t>https://www.nps.or.kr/</t>
  </si>
  <si>
    <t>https://www.work.go.kr/</t>
  </si>
  <si>
    <t>https://www.innogov.go.kr/</t>
  </si>
  <si>
    <t>https://www.data.go.kr/en/index.do</t>
  </si>
  <si>
    <t>https://epeople.go.kr</t>
  </si>
  <si>
    <t>https://idea.epeople.go.kr/nep/thk/change/ThinkBoxChange.npaid</t>
  </si>
  <si>
    <t>https://www.epeople.go.kr/petition/pps/pps.npaid</t>
  </si>
  <si>
    <t>https://www.epeople.go.kr/petition/pttn/myPttn.npaid</t>
  </si>
  <si>
    <t>Ministry of the Interior and Safety</t>
  </si>
  <si>
    <t>https://www.mois.go.kr/eng/a01/engMain.do</t>
  </si>
  <si>
    <t>Digital Government Promotion Committee</t>
  </si>
  <si>
    <t>The Board of Audit and Inspection of Korea</t>
  </si>
  <si>
    <t>https://www.bai.go.kr/bai/board/base/list?brdId=BAK_0022</t>
  </si>
  <si>
    <t>https://www.odsc.go.kr/files/boards/2856/admin_20220225100405_20.pdf</t>
  </si>
  <si>
    <t>https://www.odsc.go.kr/archive/2853</t>
  </si>
  <si>
    <t>Digital Government Promotion Committee / Digital Government Innovation TF</t>
  </si>
  <si>
    <t>https://www.mois.go.kr/cmm/fms/FileDown.do?atchFileId=FILE_00103925EweePjH&amp;fileSn=0</t>
  </si>
  <si>
    <t>https://law.go.kr/법령/공공데이터의제공및이용활성화에관한법률</t>
  </si>
  <si>
    <t>https://www.odsc.go.kr/archive/2858</t>
  </si>
  <si>
    <t>Personal Information Protection Act</t>
  </si>
  <si>
    <t>https://law.go.kr/법령/개인정보보호법</t>
  </si>
  <si>
    <t>https://privacy.go.kr</t>
  </si>
  <si>
    <t>Personal Information Protection Commission</t>
  </si>
  <si>
    <t>https://www.pipc.go.kr</t>
  </si>
  <si>
    <t>https://www.pipc.go.kr/np/cop/bbs/selectBoardList.do?bbsId=BS079&amp;mCode=D070020000</t>
  </si>
  <si>
    <t>https://www.law.go.kr/LSW/lsInfoP.do?efYd=20210610&amp;lsiSeq=218885#0000</t>
  </si>
  <si>
    <t>https://www.kisa.or.kr/1040701</t>
  </si>
  <si>
    <t>e-Govenment 2025 Plan</t>
  </si>
  <si>
    <t>http://e-learning.nhi.go.kr/crs/apply/elrnAllApplyListByCl.do?scCrseSbjectClCd=IT</t>
  </si>
  <si>
    <t>https://www.msit.go.kr/bbs/view.do?sCode=user&amp;mId=117&amp;mPid=111&amp;bbsSeqNo=88&amp;nttSeqNo=3175453</t>
  </si>
  <si>
    <t>Government Innovation Strategy</t>
  </si>
  <si>
    <t>https://www.innogov.go.kr/static/ucms/file/2022_innogov_promotion_plan.pdf</t>
  </si>
  <si>
    <t>https://www.innogov.go.kr/ucms/bbs/B0000043/list.do?menuNo=300132</t>
  </si>
  <si>
    <t>https://www.mois.go.kr/frt/bbs/type010/commonSelectBoardArticle.do?bbsId=BBSMSTR_000000000008&amp;nttId=90121</t>
  </si>
  <si>
    <t>6th National Informatization MasterPlan</t>
  </si>
  <si>
    <t>https://www.msit.go.kr/publicinfo/view.do?sCode=user&amp;mPid=62&amp;mId=63&amp;publictSeqNo=65&amp;publictListSeqNo=2&amp;formMode=R&amp;referKey=65,2</t>
  </si>
  <si>
    <t>https://www.law.go.kr/법령/중소기업제품구매촉진및판로지원에관한법률</t>
  </si>
  <si>
    <t>https://www.mss.go.kr/site/smba/04/jobPlan_list_2_section.jsp</t>
  </si>
  <si>
    <t>Ministry of the Interior and Safety was established in 1948</t>
  </si>
  <si>
    <t>4 documents shared</t>
  </si>
  <si>
    <t>Hyosung Park</t>
  </si>
  <si>
    <t>Digital Government Cooperation Division at the Ministry of the Interior and Safety of the Republic of Korea</t>
  </si>
  <si>
    <t>KOR</t>
  </si>
  <si>
    <t>https://www.mois.go.kr/frt/bbs/type001/commonSelectBoardArticle.do?bbsId=BBSMSTR_000000000016&amp;nttId=113828</t>
  </si>
  <si>
    <t>https://dpg.go.kr/DPG/contents/DPG01030000.do?schM=view&amp;id=20231113155822459706&amp;schBcid=meeting</t>
  </si>
  <si>
    <t xml:space="preserve">https://www.irm.go.kr/cmm/login/getBBSDtaListDetail.do?ntt_id=82 </t>
  </si>
  <si>
    <t>https://www.irm.go.kr/cmm/login/getBBSDtaListDetail.do?ntt_id=61648</t>
  </si>
  <si>
    <t>https://law.go.kr/LSW//admRulLsInfoP.do?admRulSeq=2100000252582</t>
  </si>
  <si>
    <t>https://www.egovframe.go.kr/eng/sub.do?menuNo=11</t>
  </si>
  <si>
    <t>https://share.go.kr/fa/fa010/newFa/infoPlace/RetrieveFA010ShMinStatisDataListCmd.laf#</t>
  </si>
  <si>
    <t>https://www.fis.kr/en/main_biz/dBrain/digital_budget_account_system</t>
  </si>
  <si>
    <t>https://law.go.kr/admRulLsInfoP.do?admRulSeq=2100000246054</t>
  </si>
  <si>
    <t>https://www.bok.or.kr/eng/main/contents.do?menuNo=400108</t>
  </si>
  <si>
    <t>NTIS (Neo Tax Integrated System), HTS (Home Tax System)</t>
  </si>
  <si>
    <t>https://tasis.nts.go.kr/websquare/websquare.html?w2xPath=/cm/index.xml</t>
  </si>
  <si>
    <t>https://www.law.go.kr/LSW/admRulLsInfoP.do?admRulId=36746&amp;efYd=0</t>
  </si>
  <si>
    <t>https://www.mpm.go.kr/english/resources/public/?boardId=bbs_0000000000000133&amp;mode=view&amp;cntId=30&amp;category=&amp;pageIdx=</t>
  </si>
  <si>
    <t>https://total.comwel.or.kr</t>
  </si>
  <si>
    <t>https://www.comwel.or.kr/comwel/landing.jsp</t>
  </si>
  <si>
    <t>https://www.law.go.kr/LSW//admRulLsInfoP.do?admRulSeq=2100000250220</t>
  </si>
  <si>
    <t>https://www.index.go.kr/unity/potal/main/EachDtlPageDetail.do?idx_cd=1106</t>
  </si>
  <si>
    <t>https://fis.kr/en/main_biz/dBrain</t>
  </si>
  <si>
    <t>https://pimac.kdi.re.kr/about/public.jsp</t>
  </si>
  <si>
    <t>https://www.oss.kr/oss_guide/show/55146d2e-87f5-472a-b6e5-c097365389a1</t>
  </si>
  <si>
    <t>https://www.oss.kr/oss_trend</t>
  </si>
  <si>
    <t>The Digital Strategy of Korea 2.0</t>
  </si>
  <si>
    <t>https://www.msit.go.kr/eng/bbs/view.do?sCode=eng&amp;mId=4&amp;mPid=2&amp;bbsSeqNo=42&amp;nttSeqNo=742</t>
  </si>
  <si>
    <t>https://www.msit.go.kr/eng/index.do</t>
  </si>
  <si>
    <t>https://dpg.go.kr/DPG/contents/DPG02020000.do?schFld=0&amp;amp;schM=list&amp;amp;page=3&amp;amp;viewCount=9&amp;amp;id=&amp;amp;schBdcode=&amp;amp;schGroupCode=&amp;schM=view&amp;id=20241111174418515885</t>
  </si>
  <si>
    <t>https://www.nts.go.kr/nts/na/ntt/selectNttInfo.do?mi=2209&amp;nttSn=1324753</t>
  </si>
  <si>
    <t>https://www.kftc.or.kr/service/giroInfo</t>
  </si>
  <si>
    <t>https://www.giro.or.kr/girohelp/guide/guideService.do</t>
  </si>
  <si>
    <t>https://www.nps.or.kr/pnsgdnc/nscvrgdata/getOHAE0002M1.do?hmpgBbsCd=BS20240145&amp;hmpgCd=01&amp;menuId=MN24000898&amp;pageIndex=1&amp;pstId=ZZ202500000000000435&amp;searchGbu=&amp;searchText=&amp;sortSe=FR</t>
  </si>
  <si>
    <t>https://www.moel.go.kr/news/enews/report/enewsView.do?news_seq=17457</t>
  </si>
  <si>
    <t>https://www.mobileid.go.kr/mip/hps/main.do</t>
  </si>
  <si>
    <t>https://www.innovation.go.kr</t>
  </si>
  <si>
    <t>https://www.innovation.go.kr/ucms/bbs/B0000020/list.do?menuNo=300110</t>
  </si>
  <si>
    <t>https://www.index.go.kr/unity/potal/main/EachDtlPageDetail.do?idx_cd=2844&amp;system=true</t>
  </si>
  <si>
    <t>https://cheongwon.go.kr/portal</t>
  </si>
  <si>
    <t>https://www.acrc.go.kr/board.es?mid=a10402010000&amp;bid=4A&amp;act=view&amp;list_no=5724</t>
  </si>
  <si>
    <t>https://www.acrc.go.kr/board.es?mid=a10104030200&amp;bid=135&amp;act=view&amp;list_no=84372</t>
  </si>
  <si>
    <t>https://www.dpg.go.kr/DPG/main/eng.do</t>
  </si>
  <si>
    <t>https://www.bai.go.kr/bai_eng/</t>
  </si>
  <si>
    <t>https://www.mois.go.kr/cmm/fms/FileDown.do?atchFileId=FILE_00130472RqBkJHt&amp;fileSn=0</t>
  </si>
  <si>
    <t>https://www.data.go.kr/odsc/activity/meetingAgenda/board.do?id=3093</t>
  </si>
  <si>
    <t>https://www.data.go.kr/odsc/activity/meetingAgenda/board.do?id=2853</t>
  </si>
  <si>
    <t xml:space="preserve">https://www.data.go.kr/odsc/activity/meetingAgenda/board.do?id=2853 </t>
  </si>
  <si>
    <t>https://www.pipc.go.kr/np/cop/bbs/selectBoardArticle.do?bbsId=BS079&amp;mCode=D070020000&amp;nttId=10640</t>
  </si>
  <si>
    <t>http://ieps.nier.go.kr</t>
  </si>
  <si>
    <t>https://ai.kisdi.re.kr/eng/main/contents.do?menuNo=500010</t>
  </si>
  <si>
    <t>https://trustesign.kisa.or.kr/main</t>
  </si>
  <si>
    <t>e-Government 2025 Plan</t>
  </si>
  <si>
    <t>https://e-learning.nhi.go.kr/crs/apply/elrnAllApplyListByCl.do?scCrseSbjectClCd=IT</t>
  </si>
  <si>
    <t>https://www.nhi.go.kr/education/eduList/eduInfomation.htm</t>
  </si>
  <si>
    <t>https://www.innovation.go.kr/ucms/main/contents.do?menuNo=300095</t>
  </si>
  <si>
    <t>https://www.innovation.go.kr/ucms/bbs/B0000071/list.do?menuNo=300195#n</t>
  </si>
  <si>
    <t>Startup Korea Policy Initiative</t>
  </si>
  <si>
    <t>https://mss.go.kr/site/smba/ex/bbs/View.do?cbIdx=86&amp;bcIdx=1044049&amp;parentSeq=1044049</t>
  </si>
  <si>
    <t>Compl docs submitted on 26-May-25 &amp; 30-Jul-25</t>
  </si>
  <si>
    <t>Doh-Yoon Kim</t>
  </si>
  <si>
    <t>National Information Society Agency</t>
  </si>
  <si>
    <t>Executive-Principla</t>
  </si>
  <si>
    <t xml:space="preserve"> KSV </t>
  </si>
  <si>
    <t>Kosovo</t>
  </si>
  <si>
    <t>Government Gateway (MS BizTalk)</t>
  </si>
  <si>
    <t>https://www.rks-gov.net/</t>
  </si>
  <si>
    <t>https://mf.rks-gov.net/page.aspx?id=2,5</t>
  </si>
  <si>
    <t>http://www.kryeministri-ks.net/?page=2,231</t>
  </si>
  <si>
    <t>https://mf.rks-gov.net/page.aspx?id=2,10</t>
  </si>
  <si>
    <t>https://www.rks-gov.net/EN/f134/finance-taxes-customs/taxes</t>
  </si>
  <si>
    <t>http://www.atk-ks.org/</t>
  </si>
  <si>
    <t>http://dogana.rks-gov.net</t>
  </si>
  <si>
    <t>http://www.asycuda.org/dispcountry.asp?name=Kosovo</t>
  </si>
  <si>
    <t>http://www.worldbank.org/projects/P101614/public-sector-modernization?lang=en</t>
  </si>
  <si>
    <t>PPRC</t>
  </si>
  <si>
    <t xml:space="preserve">http://krpp.rks-gov.net </t>
  </si>
  <si>
    <t>http://www.rks-gov.net</t>
  </si>
  <si>
    <t>https://edeklarimi.atk-ks.org/</t>
  </si>
  <si>
    <t>https://opendata.rks-gov.net/</t>
  </si>
  <si>
    <t>https://konsultimet.rks-gov.net/</t>
  </si>
  <si>
    <t>http://www.kryeministri-ks.net/repository/docs/Electronic_Communication_Sector_Policy_2013-2020.pdf</t>
  </si>
  <si>
    <t>https://www.rti-rating.org/wp-content/uploads/Kosovo.pdf</t>
  </si>
  <si>
    <t>Law on the Protection of Personal Data</t>
  </si>
  <si>
    <t>https://iclg.com/practice-areas/data-protection-laws-and-regulations/kosovo</t>
  </si>
  <si>
    <t>Information and Privacy Agency</t>
  </si>
  <si>
    <t>https://aip.rks-gov.net/</t>
  </si>
  <si>
    <t xml:space="preserve">  KSV  </t>
  </si>
  <si>
    <t>Kosovo IT Strategy includes private cloud computing as one of the strategic objectives</t>
  </si>
  <si>
    <t>https://kryeministri.rks-gov.net/wp-content/uploads/docs/Kosovo_IT_Strategy.pdf</t>
  </si>
  <si>
    <t>Architectural Definition Document (ADD) developed for the MoF and AIS initially</t>
  </si>
  <si>
    <t>Interoperability Framework</t>
  </si>
  <si>
    <t>https://opendatakosovo.org/wp-content/uploads/2021/12/Kosovo-DAO-2021.pdf</t>
  </si>
  <si>
    <t>Government Gateway</t>
  </si>
  <si>
    <t>https://mf.rks-gov.net/</t>
  </si>
  <si>
    <t>https://www.kryeministri-ks.net/?page=2,231</t>
  </si>
  <si>
    <t>https://www.atk-ks.org</t>
  </si>
  <si>
    <t>https://dogana.rks-gov.net/</t>
  </si>
  <si>
    <t>https://asycuda.org/en/usercountries-kosovo/</t>
  </si>
  <si>
    <t>https://konkursi.rks-gov.net/</t>
  </si>
  <si>
    <t>Trusti Pensional</t>
  </si>
  <si>
    <t>https://trusti.org/</t>
  </si>
  <si>
    <t>Trusti Online</t>
  </si>
  <si>
    <t>https://online.trusti.org/</t>
  </si>
  <si>
    <t>eProkurimi</t>
  </si>
  <si>
    <t>https://e-prokurimi.rks-gov.net/HOME/ClanakItemNew.aspx</t>
  </si>
  <si>
    <t>Exchange with Tax service</t>
  </si>
  <si>
    <t>https://mpb.rks-gov.net/ap/page.aspx?id=1,49</t>
  </si>
  <si>
    <t>https://ekosova.rks-gov.net/</t>
  </si>
  <si>
    <t>https://portali.dogana-rks.org/</t>
  </si>
  <si>
    <t>https://ptmf.rks-gov.net/</t>
  </si>
  <si>
    <t>http://opi.rks-gov.net/</t>
  </si>
  <si>
    <t>ASHI - Agjencia e Shoqërisë së Informacionit / AIS - Agency for Information Society</t>
  </si>
  <si>
    <t>https://mpb.rks-gov.net/ap/page.aspx?id=1,14</t>
  </si>
  <si>
    <t>https://konsultimet.rks-gov.net/viewConsult.php?ConsultationID=41413</t>
  </si>
  <si>
    <t>Agency of Information Society</t>
  </si>
  <si>
    <t>https://gzk.rks-gov.net/ActDetail.aspx?ActID=20505</t>
  </si>
  <si>
    <t>https://gzk.rks-gov.net/ActDetail.aspx?ActID=18616</t>
  </si>
  <si>
    <t>https://aip.rks-gov.net/publikime/planet-dhe-raportet/</t>
  </si>
  <si>
    <t>https://me.rks-gov.net/en/news/the-draft-law-on-electronic-identification-and-trust-services-in-electronic-transactions-is-approved-and-the-temporary-boards-of-two-poes-are-appointed#.YqajUqjMKUk\</t>
  </si>
  <si>
    <t>Kosovo Institute for Public Administration - Electronic Training Platform in KIPA (SEIKAP) based on ILIAS Learning Management System</t>
  </si>
  <si>
    <t>https://ikap.rks-gov.net/</t>
  </si>
  <si>
    <t>Hekrem Sadiku</t>
  </si>
  <si>
    <t>AIS</t>
  </si>
  <si>
    <t>Head of Agency</t>
  </si>
  <si>
    <t>KSV</t>
  </si>
  <si>
    <t>https://mpb.rks-gov.net/Uploads/Documents/Pdf/EN/2700/e-Government%20Strategy%20Kosovo%202023-2027.pdf</t>
  </si>
  <si>
    <t>Agency for Information Society (AIS)</t>
  </si>
  <si>
    <t>Architectural Definition Document (ADD) developed for the Ministry of Finance Labour and Transfers (MFLT) and Agency for Information Society (AIS) initially</t>
  </si>
  <si>
    <t>Interoperability Framework of the Republic of Kosovo</t>
  </si>
  <si>
    <t>https://ashi-upi.rks-gov.net/en/</t>
  </si>
  <si>
    <t>Government Gateway (GG)</t>
  </si>
  <si>
    <t>MInistry of Finance Labour and Transfers</t>
  </si>
  <si>
    <t>https://mfpt.rks-gov.net/</t>
  </si>
  <si>
    <t>Financial Management Information System (FMIS)</t>
  </si>
  <si>
    <t>https://simfk.rks-gov.net</t>
  </si>
  <si>
    <t>https://mfpt.rks-gov.net/Thesari/Ballina/6</t>
  </si>
  <si>
    <t>https://mfpt.rks-gov.net/Thesari/Page/314</t>
  </si>
  <si>
    <t>https://gzk.rks-gov.net/ActDetail.aspx?ActID=2524</t>
  </si>
  <si>
    <t>Standard Integrated Government Tax System (SIGTAS)</t>
  </si>
  <si>
    <t>https://zka-rks.org/cms/uploads/2017/06/RaportiAuditimit.SIGTAS.2012.Eng.705585.pdf</t>
  </si>
  <si>
    <t>https://zka-rks.org/cms/ReportFiles/2025_f43442aa-8f3a-481b-a8eb-9039d0d199d5.pdf</t>
  </si>
  <si>
    <t>Human Resource Management Information system (HRMIS)</t>
  </si>
  <si>
    <t>Payroll Management System (PMS)nagement Information system</t>
  </si>
  <si>
    <t>https://smp.rks-gov.net/</t>
  </si>
  <si>
    <t>https://zka-rks.org/cms/ReportFiles/2024_278dbece-5734-4e0a-a3d5-3f06658a53ee.pdf</t>
  </si>
  <si>
    <t>Kosovo Pension Savings Trust</t>
  </si>
  <si>
    <t>https://online.trusti.org//#/</t>
  </si>
  <si>
    <t>https://e-prokurimi.rks-gov.net/HOME/Documents/Raportet/Raporti_9_mujor_Final_Version_per_Publikim.pdf</t>
  </si>
  <si>
    <t>Ministry of Finance, Labour and Transfers</t>
  </si>
  <si>
    <t>Public Investment Program (PIP)</t>
  </si>
  <si>
    <t>https://www.pip-ks.net</t>
  </si>
  <si>
    <t>https://zka-rks.org/cms/uploads/2017/06/RaportiAuditmit.PIP.2011.Eng.215114.pdf</t>
  </si>
  <si>
    <t xml:space="preserve">https://zka-rks.org/cms/uploads/2017/06/RaportiAuditimit.SIGTAS.2012.Eng.705585.pdf </t>
  </si>
  <si>
    <t>https://dogana.rks-gov.net/sharedfolder/DocumentFiles/2025_e00823b3-f60d-4119-a74c-a7568401baab.pdf</t>
  </si>
  <si>
    <t>https://trusti.org/wp-content/uploads/2025/06/AnnualReport2024_eng.pdf</t>
  </si>
  <si>
    <t>https://konkursi.rks-gov.net/jobs?servant=1</t>
  </si>
  <si>
    <t>https://itpsimp.rks-gov.net/?lang=en-GB</t>
  </si>
  <si>
    <t>https://mpb.rks-gov.net/f/84/ID-Elektronike</t>
  </si>
  <si>
    <t>https://www.atk-ks.org/en/open-data/</t>
  </si>
  <si>
    <t>https://konsultimet.rks-gov.net/statistics.php</t>
  </si>
  <si>
    <t>https://ekosova.rks-gov.net/Home/Help</t>
  </si>
  <si>
    <t>https://eKosova.rks-gov.net</t>
  </si>
  <si>
    <t>https://arbk.rks-gov.net/Page/41</t>
  </si>
  <si>
    <t>https://www.facebook.com/ASHI.agjencia/</t>
  </si>
  <si>
    <t>https://mpb.rks-gov.net/</t>
  </si>
  <si>
    <t>https://kryeministri.rks-gov.net/komisioni-per-transformim-digjital/</t>
  </si>
  <si>
    <t>Data Governance Department</t>
  </si>
  <si>
    <t>https://www.linkedin.com/posts/lulezon-jagxhiu-08669a4_kosova-undp-digitaltransformation-activity-7205325065880506368-SKi6/?utm_source=share&amp;utm_medium=member_desktop&amp;rcm=ACoAAADQJOYBDc5BUvl4M6xiJi_6wPNQ1wEyZ9E</t>
  </si>
  <si>
    <t>https://aip.rks-gov.net/download/semi-annual-work-report-01-january-30-june-2025-information-and-privacy-agency/?wpdmdl=9383&amp;refresh=6890bc0e4e4ab1754315790</t>
  </si>
  <si>
    <t>Law No.06/L-082 on the Protection of Personal Data</t>
  </si>
  <si>
    <t>https://aip.rks-gov.net/en/personal-data-protection/legislation/</t>
  </si>
  <si>
    <t>Information and Privacy Agency (AIP)</t>
  </si>
  <si>
    <t>https://gzk.rks-gov.net/ActDocumentDetail.aspx?ActID=92172</t>
  </si>
  <si>
    <t>https://gzk.rks-gov.net/ActDetail.aspx?ActID=51618</t>
  </si>
  <si>
    <t>https://play.google.com/store/apps/details?id=com.kosovo.wallet&amp;hl=en</t>
  </si>
  <si>
    <t>SO II.2 The professional skills in the public sector are sufficient for driving digital transformation</t>
  </si>
  <si>
    <t>https://www.linkedin.com/posts/lulezon-jagxhiu-08669a4_kosova-digitaltransformation-digitalgovernment-activity-7364193302612447233-y73k?utm_source=share&amp;utm_medium=member_desktop&amp;rcm=ACoAAADQJOYBDc5BUvl4M6xiJi_6wPNQ1wEyZ9E</t>
  </si>
  <si>
    <t>https://ikap.rks-gov.net/media/83fc9994-218f-4eee-9124-9e1367f37fbf.pdf</t>
  </si>
  <si>
    <t>SO3 of eGovernment Strategy 2023-2027</t>
  </si>
  <si>
    <t>Agency of Information Society (AIS)</t>
  </si>
  <si>
    <t>SO VI: e-Government innovation is supported by public-private partnerships at the national and international level</t>
  </si>
  <si>
    <t>Compl docs submitted on 02-Jun-25, 04-Aug-25 &amp; 16-Sep-25</t>
  </si>
  <si>
    <t>Arben Damoni</t>
  </si>
  <si>
    <t>Program Coordinator</t>
  </si>
  <si>
    <t xml:space="preserve"> KWT </t>
  </si>
  <si>
    <t>Kuwait</t>
  </si>
  <si>
    <t>http://www.mof.gov.kw</t>
  </si>
  <si>
    <t>IFS - Integrated Financial System</t>
  </si>
  <si>
    <t>https://www.pefa.org/sites/default/files/assessments/reports/KW-Aug10-PFMPR-Public.pdf</t>
  </si>
  <si>
    <t>https://www.asu.edu.bh/wp-content/uploads/2015/01/Haya-Ahmad-Al-Wadani.pdf</t>
  </si>
  <si>
    <t>http://www.customs.gov.kw</t>
  </si>
  <si>
    <t>e-Customs - Electronic Customs Portal</t>
  </si>
  <si>
    <t>https://cs.kgac.gov.kw/</t>
  </si>
  <si>
    <t>CSIS - Civil Service Integrated System</t>
  </si>
  <si>
    <t>https://www.e.gov.kw/sites/kgoenglish/Pages/OtherTopics/KGD.aspx</t>
  </si>
  <si>
    <t>SAP - SAP System</t>
  </si>
  <si>
    <t>https://help.sap.com/doc/saphelp_sfin100/1.10/en-US/51/a539b29d794f4fe10000000a421bc1/frameset.htm</t>
  </si>
  <si>
    <t>CAPT</t>
  </si>
  <si>
    <t>https://capt.gov.kw/en/</t>
  </si>
  <si>
    <t>Central Bank of Kuwait</t>
  </si>
  <si>
    <t>https://www.cbk.gov.kw/en/monetary-policy/market-operations/public-debt</t>
  </si>
  <si>
    <t>http://www.e.gov.kw</t>
  </si>
  <si>
    <t>http://www.e.gov.kw/sites/KGOArabic/portal/Pages/PortalMain.aspx</t>
  </si>
  <si>
    <t>https://www.e.gov.kw/sites/kgoEnglish/Pages/OtherTopics/OpenData.aspx</t>
  </si>
  <si>
    <t>http://www.e.gov.kw/sites/kgoArabic/portal/Pages/InformationPages/UsersCharter.aspx</t>
  </si>
  <si>
    <t>http://www.newkuwait.gov.kw/r4.aspx</t>
  </si>
  <si>
    <t>Law No. 20 of 2014 (in English)</t>
  </si>
  <si>
    <t>https://www.ilo.org/dyn/natlex/natlex4.detail?p_lang=en&amp;p_isn=99810</t>
  </si>
  <si>
    <t>http://www.paci.gov.kw/index.php/2012-03-22-08-41-49/2012-03-22-08-43-20</t>
  </si>
  <si>
    <t>New Kuwait 2035</t>
  </si>
  <si>
    <t>https://www.mofa.gov.kw/en/kuwait-state/kuwait-vision-2035/</t>
  </si>
  <si>
    <t>Online Training Portal</t>
  </si>
  <si>
    <t>https://elearning.cait.gov.kw/elearning/jlms/index.html</t>
  </si>
  <si>
    <t xml:space="preserve">  KWT  </t>
  </si>
  <si>
    <t>https://www.citra.gov.kw/sites/ar/LegalReferences/Cloud_Computing_Regulatory_Framework.pdf</t>
  </si>
  <si>
    <t>Central Agency for Information Technology</t>
  </si>
  <si>
    <t>https://www.mof.gov.kw</t>
  </si>
  <si>
    <t>https://www.pefa.org/node/2141</t>
  </si>
  <si>
    <t>https://www.mof.gov.kw/MOFDesicions/MOFDesicionsDetails.aspx</t>
  </si>
  <si>
    <t>Kuwait Information Tax System</t>
  </si>
  <si>
    <t xml:space="preserve">Kuwait Customs System </t>
  </si>
  <si>
    <t>https://cs.kgac.gov.kw</t>
  </si>
  <si>
    <t>Integrated System for Civil Service Information</t>
  </si>
  <si>
    <t>https://portal.csc.gov.kw/webcenter/portal/CSCPortal</t>
  </si>
  <si>
    <t>https://portal.csc.gov.kw/</t>
  </si>
  <si>
    <t xml:space="preserve">The Public Institution For Social Security </t>
  </si>
  <si>
    <t>https://www.pifss.gov.kw</t>
  </si>
  <si>
    <t>PIFSS System</t>
  </si>
  <si>
    <t>Digital Transformation in Kuwait’s ICT Industry / KFAS</t>
  </si>
  <si>
    <t>https://www.kfas.org/media-publications/research-studies-whitepaper/Digital-Transformation-in-Kuwaits-ICT-Industry</t>
  </si>
  <si>
    <t>https://www.kfas.org/</t>
  </si>
  <si>
    <t>https://e.gov.kw/</t>
  </si>
  <si>
    <t>https://e.gov.kw/sites/kgoenglish/Pages/HomePage.aspx</t>
  </si>
  <si>
    <t>https://www.mof.gov.kw/</t>
  </si>
  <si>
    <t>https://www.customs.gov.kw/Currency</t>
  </si>
  <si>
    <t>https://www.customs.gov.kw/</t>
  </si>
  <si>
    <t>https://www.pifss.gov.kw/sites/Ar/Pages/Home.aspx</t>
  </si>
  <si>
    <t>https://www.csb.gov.kw/</t>
  </si>
  <si>
    <t>http://sahem.kna.kw/Pages/SahemSearch.aspx</t>
  </si>
  <si>
    <t>http://www.kna.kw/clt-html5/run.asp?id=236</t>
  </si>
  <si>
    <t>https://www.cait.gov.kw/</t>
  </si>
  <si>
    <t>Ministry of State for Communication and Information Technology</t>
  </si>
  <si>
    <t>https://www.scpd.gov.kw/</t>
  </si>
  <si>
    <t>https://www.e.gov.kw/sites/KGOArabic/Pages/HomePage.aspx</t>
  </si>
  <si>
    <t xml:space="preserve">Ministry of State for Telecommunications and Information Technology </t>
  </si>
  <si>
    <t>https://kdipa.gov.kw/wp-content/uploads/2021/11/info_access_law.pdf</t>
  </si>
  <si>
    <t>https://www.moj.gov.kw</t>
  </si>
  <si>
    <t>Data Privacy Protection Regulation</t>
  </si>
  <si>
    <t>https://www.citra.gov.kw/sites/ar/LegalReferences/Data%20Privacy.pdf</t>
  </si>
  <si>
    <t>Communication and Info . Technology Regulatory Authority</t>
  </si>
  <si>
    <t>https://www.citra.gov.kw</t>
  </si>
  <si>
    <t>https://hawyti.paci.gov.kw/English/Home.aspx</t>
  </si>
  <si>
    <t>https://www.paci.gov.kw/</t>
  </si>
  <si>
    <t>National IT skills framework</t>
  </si>
  <si>
    <t>https://elearning.cait.gov.kw/</t>
  </si>
  <si>
    <t xml:space="preserve">Kuwait Foundation for the Advancement of sciences </t>
  </si>
  <si>
    <t>https://www.kfas.org/ar/</t>
  </si>
  <si>
    <t>The National Fund for Small and Medium Enterprise Development</t>
  </si>
  <si>
    <t>https://www.nationalfund.gov.kw/ar/</t>
  </si>
  <si>
    <t>https://nationalfund-new.s3.amazonaws.com/media/media_center/Publication/pdf_file/1570010773/%D8%A7%D9%84%D9%86%D8%B3%D8%AE%D8%A9_%D8%A7%D9%84%D8%A7%D8%AE%D9%8A%D8%B1%D8%A9_%D8%A7%D9%84%D9%85%D8%B1%D8%AA%D8%A8%D8%A9_%D9%85%D9%86_%D8%A7%D9%84%D9%82%D8%A7%D9%86%D9%88%D9%86_%D8%B1%D9%82%D9%85_14_%D9%84%D8%B3_tzqOLhJ.pdf?AWSAccessKeyId=AKIAQZTLSBVASLOW2JPX&amp;Signature=YJVCOYBh%2FUOJBICFv%2F%2FQJNAwjMI%3D&amp;Expires=1654505496</t>
  </si>
  <si>
    <t>https://www.instagram.com/thenationalfund/</t>
  </si>
  <si>
    <t>Dr. Ammar Alhusaini</t>
  </si>
  <si>
    <t>Deputy Director General Information Technology Sector</t>
  </si>
  <si>
    <t>KWT</t>
  </si>
  <si>
    <t>GCP/ Azure</t>
  </si>
  <si>
    <t>https://ccoe.gov.kw/</t>
  </si>
  <si>
    <t>https://www.ccoe.gov.kw/</t>
  </si>
  <si>
    <t>Google Apigee</t>
  </si>
  <si>
    <t>https://developer.api-non-prod.cait.gov.kw/home?language_content_entity=en</t>
  </si>
  <si>
    <t>Kuwait Integration Hub - Apigee</t>
  </si>
  <si>
    <t>Ministry of Finance – ERP Department</t>
  </si>
  <si>
    <t>GFMIS – Government Financial Management Information System</t>
  </si>
  <si>
    <t>https://www.mof.gov.kw/MOFDesicions/mofDesicions6.aspx</t>
  </si>
  <si>
    <t>https://www.mof.gov.kw/Desicions/MofGeneralization/MinstryGenerl/PDF/2011T2.pdf</t>
  </si>
  <si>
    <t>https://www.mof.gov.kw/TCRS_Public/</t>
  </si>
  <si>
    <t>Kuwait Integrated Tax Administration System</t>
  </si>
  <si>
    <t>Integrated System for Civil Service Information (Al-Mutakamel System)</t>
  </si>
  <si>
    <t>Al-Mutakamel System</t>
  </si>
  <si>
    <t>https://www.csc.gov.kw</t>
  </si>
  <si>
    <t>https://www.pifss.gov.kw/sites/En/Pages/Home.aspx</t>
  </si>
  <si>
    <t>https://www.issa.int/gp/258977</t>
  </si>
  <si>
    <t>The Central Agency for Public Tenders of Kuwait (CAPT)</t>
  </si>
  <si>
    <t>Startups and SMEs are exempted of tender fees. Also, they have priority if the prices they submitted 20% or more</t>
  </si>
  <si>
    <t>https://www.cbk.gov.kw</t>
  </si>
  <si>
    <t>https://www.cbk.gov.kw/en/statistics-and-publication/dynamic-statistical-releases/monthly</t>
  </si>
  <si>
    <t>https://www.kfas.org/Publications/KFAS-Strategy-2025-2029</t>
  </si>
  <si>
    <t>https://e.gov.kw/sites/kgoenglish/Pages/InfoPages/Statistics/Statistics.aspx</t>
  </si>
  <si>
    <t>https://www.customs.gov.kw</t>
  </si>
  <si>
    <t>https://www.kpay.com.kw/portal/</t>
  </si>
  <si>
    <t>https://eservices.kgac.gov.kw/</t>
  </si>
  <si>
    <t>https://hawyti.paci.gov.kw/</t>
  </si>
  <si>
    <t>https://www.e.gov.kw/sites/kgoArabic/Pages/OtherTopics/OpenData.aspx</t>
  </si>
  <si>
    <t xml:space="preserve">https://e.gov.kw/sites/kgoenglish/Pages/ContactUS/ContactGovernment.aspx#:~:text=Kuwait%20Government%20Online%20%3E%20Connect%20With,Kuwait%20Authority%20For%20Partnership%20Projects </t>
  </si>
  <si>
    <t>https://e.gov.kw/sites/kgoenglish/Pages/Services/MOH/ComplaintsService.aspx#:~:text=This%20service%20is%20provided%20by,complaints%20related%20to%20health%20services.</t>
  </si>
  <si>
    <t>https://www.cait.gov.kw</t>
  </si>
  <si>
    <t>https://www.cait.gov.kw/en/</t>
  </si>
  <si>
    <t>https://citra.gov.kw/sites/ar/LegalReferences/%D9%84%D8%A7%D9%8A%D9%94%D8%AD%D8%A9%20%D8%AD%D9%85%D8%A7%D9%8A%D8%A9%20%D8%AE%D8%B5%D9%88%D8%B5%D9%8A%D8%A9%20%D8%A7%D9%84%D8%A8%D9%8A%D8%A7%D9%86%D8%A7%D8%AA.pdf</t>
  </si>
  <si>
    <t>https://www.newkuwait.gov.kw/</t>
  </si>
  <si>
    <t>https://www.cait.gov.kw/en</t>
  </si>
  <si>
    <t>https://www.moj.gov.kw/AR/Apps/Pages/headOfficsDoc.aspx</t>
  </si>
  <si>
    <t>https://www.citra.gov.kw/sites/ar/Lists/CITRALaws/Attachments/18/%D9%84%D8%A7%D8%A6%D8%AD%D8%A9%20%D8%AD%D9%85%D8%A7%D9%8A%D8%A9%20%D8%AE%D8%B5%D9%88%D8%B5%D9%8A%D8%A9%20%D8%A7%D9%84%D8%A8%D9%8A%D8%A7%D9%86%D8%A7%D8%AA.pdf</t>
  </si>
  <si>
    <t>https://www.citra.gov.kw/sites/en/pages/home.aspx</t>
  </si>
  <si>
    <t>https://www.newkuwait.gov.kw/program_details.aspx?pid=Nw==</t>
  </si>
  <si>
    <t>https://www.citra.gov.kw/sites/ar/Lists/CITRALaws/Attachments/46/%D8%A7%D9%84%D8%AF%D9%84%D9%8A%D9%84%20%D8%A7%D9%84%D8%A5%D8%B1%D8%B4%D8%A7%D8%AF%D9%8A%20%D9%84%D8%A3%D8%AE%D9%84%D8%A7%D9%82%D9%8A%D8%A7%D8%AA%20%D8%A7%D9%84%D8%B0%D9%83%D8%A7%D8%A1%20%D8%A7%D9%84%D8%A7%D8%B5%D8%B7%D9%86%D8%A7%D8%B9%D9%8A-%20V%201.1.pdf</t>
  </si>
  <si>
    <t>http://elearning.cait.gov.kw/</t>
  </si>
  <si>
    <t>Innovation AI Center</t>
  </si>
  <si>
    <t>https://news.microsoft.com/en-xm/2025/03/06/microsoft-strengthens-partnership-with-kuwait-government-announces-intent-to-establish-ai-powered-azure-region-to-accelerate-ai-transformation-and-drive-economic-growth/</t>
  </si>
  <si>
    <t>https://www.nationalfund.gov.kw/en/</t>
  </si>
  <si>
    <t>Compl docs submitted on 29-May-25, 18-Aug-25, &amp; 24-Sep-25</t>
  </si>
  <si>
    <t>Najat Ibrahim</t>
  </si>
  <si>
    <t>Acting Director General Information Technology Sector</t>
  </si>
  <si>
    <t xml:space="preserve"> KGZ </t>
  </si>
  <si>
    <t>Kyrgyz Republic</t>
  </si>
  <si>
    <t>G-Cloud (Digital CASA Project)</t>
  </si>
  <si>
    <t>http://www.ict.gov.kg/index.php?r=site%2Fproject&amp;pid=121&amp;cid=25</t>
  </si>
  <si>
    <t>TUNDUK (X-Road)</t>
  </si>
  <si>
    <t>https://www.tunduk.gov.kg/kg</t>
  </si>
  <si>
    <t>Ministry of Finance of the Kyrgyz Republic</t>
  </si>
  <si>
    <t>http://www.minfin.kg</t>
  </si>
  <si>
    <t>TMIS - Treasury Management Information System</t>
  </si>
  <si>
    <t>http://www.kazna.gov.kg/index.php/modernizatsiya/isuk</t>
  </si>
  <si>
    <t>https://www.nbkr.kg/index1.jsp?item=1567&amp;lang=ENG</t>
  </si>
  <si>
    <t>https://www.pefa.org/node/1016</t>
  </si>
  <si>
    <t>http://www.sti.gov.kg</t>
  </si>
  <si>
    <t>ITAS / ISNAK - Integrated Tax Administration System</t>
  </si>
  <si>
    <t>https://www.sti.gov.kg/%D0%BE-%D0%BD%D0%B0%D0%BB%D0%BE%D0%B3%D0%BE%D0%B2%D0%BE%D0%B9-%D1%81%D0%BB%D1%83%D0%B6%D0%B1%D0%B5</t>
  </si>
  <si>
    <t>http://www.customs.gov.kg</t>
  </si>
  <si>
    <t>SAIS / EAIS - Single Automated Information System</t>
  </si>
  <si>
    <t>http://eais.customs.kg</t>
  </si>
  <si>
    <t>http://www.mkk.gov.kg/index.php?option=com_content&amp;view=section&amp;layout=blog&amp;id=69&amp;Itemid=98&amp;lang=ru</t>
  </si>
  <si>
    <t>http://zakupki.gov.kg/popp/home.xhtml</t>
  </si>
  <si>
    <t>http://www.minfin.kg/</t>
  </si>
  <si>
    <t>http://e-gov.kg/</t>
  </si>
  <si>
    <t>https://www.sti.gov.kg/%D1%8D%D0%BB%D0%B5%D0%BA%D1%82%D1%80%D0%BE%D0%BD%D0%BD%D1%8B%D0%B5-%D1%81%D1%87%D0%B5%D1%82-%D1%84%D0%B0%D0%BA%D1%82%D1%83%D1%80%D0%B0</t>
  </si>
  <si>
    <t>https://www.opengovpartnership.org/members/kyrgyz-republic/</t>
  </si>
  <si>
    <t>https://data.gov.kg/</t>
  </si>
  <si>
    <t>http://www.kattar.kg/kg</t>
  </si>
  <si>
    <t>Digital Kyrgyz</t>
  </si>
  <si>
    <t>http://www.ict.gov.kg/index.php?r=site%2Fproject&amp;pid=69&amp;cid=25</t>
  </si>
  <si>
    <t>2, 4</t>
  </si>
  <si>
    <t>https://www.gov.kg/ky/p/sa_electronic_control_introduction</t>
  </si>
  <si>
    <t>https://www.rti-rating.org/wp-content/uploads/2020/05/Kyrgyzstan-Law-on-ATI.pdf</t>
  </si>
  <si>
    <t>http://media.mofo.com/docs/mofoprivacy/Kyrgyz_DPLaw_EN.pdf</t>
  </si>
  <si>
    <t>http://infocom.kg/</t>
  </si>
  <si>
    <t>Digital Kyrgyzstan 2019-2023</t>
  </si>
  <si>
    <t>APAP - Academy of Public Administration under the President of the Kyrgyz Republic</t>
  </si>
  <si>
    <t>http://www.apap.kg/</t>
  </si>
  <si>
    <t>State Personnel Service - Civil Service Modernization</t>
  </si>
  <si>
    <t>https://mkk.gov.kg/contents/view/id/119/pid/113</t>
  </si>
  <si>
    <t xml:space="preserve">  KGZ  </t>
  </si>
  <si>
    <t>TUNDUK</t>
  </si>
  <si>
    <t>https://kg.tunduk.gov.kg/wp-content/uploads/2019/03/%D0%B0%D0%BD%D0%B3%D0%BB-%D0%91%D1%80%D0%BE%D1%88%D1%8E%D1%80%D0%B0.pdf</t>
  </si>
  <si>
    <t>http://www.infosystema.kg/project/index</t>
  </si>
  <si>
    <t>https://www.pefa.org/node/181</t>
  </si>
  <si>
    <t>https://www.sti.gov.kg/</t>
  </si>
  <si>
    <t>https://mkk.gov.kg/</t>
  </si>
  <si>
    <t>Social Fund</t>
  </si>
  <si>
    <t>http://socfond.kg/kg/</t>
  </si>
  <si>
    <t>Pension System (Currently in use is the Pension System, SIPEN)</t>
  </si>
  <si>
    <t>http://socfond.kg/kg/support/</t>
  </si>
  <si>
    <t>http://zakupki.gov.kg/popp/</t>
  </si>
  <si>
    <t>https://portal.tunduk.kg/</t>
  </si>
  <si>
    <t>https://www.sti.gov.kg/%D1%8D%D0%BB%D0%B5%D0%BA%D1%82%D1%80%D0%BE%D0%BD%D0%BD%D1%8B%D0%B5-%D1%81%D0%B5%D1%80%D0%B2%D0%B8%D1%81%D1%8B</t>
  </si>
  <si>
    <t>https://salyk.kg/</t>
  </si>
  <si>
    <t>http://www.infosystema.kg/project/view/id/9</t>
  </si>
  <si>
    <t>https://headhunter.kg/</t>
  </si>
  <si>
    <t>Ministry of Digital Development</t>
  </si>
  <si>
    <t>https://digital.gov.kg/</t>
  </si>
  <si>
    <t>http://cbd.minjust.gov.kg/act/view/ky-kg/202269/10?cl=ky-kg</t>
  </si>
  <si>
    <t>http://www.infosystema.kg/project/view/id/28</t>
  </si>
  <si>
    <t>KGZ</t>
  </si>
  <si>
    <t>Government Cloud - G-Cloud"</t>
  </si>
  <si>
    <t>https://cbd.minjust.gov.kg/57-18273/edition/1130613/ru</t>
  </si>
  <si>
    <t>Ministry of Digital Development and Innovative Technologies</t>
  </si>
  <si>
    <t>https://tunduk.gov.kg/en/documents/1-normative-legal-acts</t>
  </si>
  <si>
    <t>https://tunduk.gov.kg/en/pages/2-information-systems#C2</t>
  </si>
  <si>
    <t>https://tunduk.gov.kg/en/pages/2-information-systems#C3</t>
  </si>
  <si>
    <t>https://sti.gov.kg/section/0/%D1%81%D0%B5%D1%80%D0%B2%D0%B8%D1%81%D1%8B</t>
  </si>
  <si>
    <t>https://mkk.gov.kg/e-kyzmat-%d0%b0%d0%b2%d1%82%d0%be%d0%bc%d0%b0%d1%82%d1%82%d0%b0%d1%88%d1%82%d1%8b%d1%80%d1%8b%d0%bb%d0%b3%d0%b0%d0%bd-%d0%bc%d0%b0%d0%b0%d0%bb%d1%8b%d0%bc%d0%b0%d1%82-%d1%81%d0%b8%d1%81/</t>
  </si>
  <si>
    <t>https://sf.gov.kg/</t>
  </si>
  <si>
    <t>Concept of Digital Transformation of the Kyrgyz Republic for 2024–2028</t>
  </si>
  <si>
    <t>https://cbd.minjust.gov.kg/30-164/edition/6414/ru</t>
  </si>
  <si>
    <t>https://digital.gov.kg/activities/</t>
  </si>
  <si>
    <t>https://cabinet.salyk.kg/account/login?ReturnUrl=%2F</t>
  </si>
  <si>
    <t>https://swis2.trade.kg/en/login</t>
  </si>
  <si>
    <t>https://esia.tunduk.kg/Identity/User/Login</t>
  </si>
  <si>
    <t>https://www.gov.kg/en</t>
  </si>
  <si>
    <t>https://koomtalkuu.gov.kg/</t>
  </si>
  <si>
    <t>https://portal.tunduk.kg/site/introd_page</t>
  </si>
  <si>
    <t>https://digital.gov.kg/en/</t>
  </si>
  <si>
    <t>https://cbd.minjust.gov.kg/219468/edition/1229134/ru</t>
  </si>
  <si>
    <t>https://dpa.gov.kg/ru/npa/4</t>
  </si>
  <si>
    <t xml:space="preserve">The State Agency for the Protection of Personal Data under the Cabinet of Ministers of the Kyrgyz Republic </t>
  </si>
  <si>
    <t>https://dpa.gov.kg/en/about</t>
  </si>
  <si>
    <t>https://portal.tunduk.kg/help_support/one_chavo/4</t>
  </si>
  <si>
    <t>Digital Literacy and Digital Skills Training Program for 2025-2026</t>
  </si>
  <si>
    <t>https://cbd.minjust.gov.kg/7-13394/edition/27247/ru</t>
  </si>
  <si>
    <t>Ministry of Science, Higher Education and Innovation of the Kyrgyz Republic</t>
  </si>
  <si>
    <t>https://patent.gov.kg/</t>
  </si>
  <si>
    <t>Duishomambetova Meerim</t>
  </si>
  <si>
    <t>Ministry of Digital Development and Innovative Technologies of the Kyrgyz Republic</t>
  </si>
  <si>
    <t>Specialist of the International Cooperation Department</t>
  </si>
  <si>
    <t xml:space="preserve"> LAO </t>
  </si>
  <si>
    <t>Lao PDR</t>
  </si>
  <si>
    <t>http://www.mof.gov.la</t>
  </si>
  <si>
    <t>GFIS - Government Financial Information System</t>
  </si>
  <si>
    <t>http://www-wds.worldbank.org/external/default/WDSContentServer/WDSP/IB/2012/03/22/000333038_20120322225943/Rendered/PDF/673470PJPR0v100edbyTACT0CTRNL0LEGES.pdf</t>
  </si>
  <si>
    <t>https://www.pefa.org/node/286</t>
  </si>
  <si>
    <t>https://www.mof.gov.la/index.php/en/tax-department/</t>
  </si>
  <si>
    <t>TaxRIS - Tax Management Information System</t>
  </si>
  <si>
    <t>http://taxservice.mof.gov.la/websquare/websquare.do</t>
  </si>
  <si>
    <t>http://www.customs.gov.la</t>
  </si>
  <si>
    <t>PIMS - Personnel Information Management System</t>
  </si>
  <si>
    <t>http://www.moha.gov.la/index.php?option=com_content&amp;view=article&amp;id=43&amp;Itemid=61&amp;lang=en&amp;showall=1</t>
  </si>
  <si>
    <t>Payroll - Payroll System</t>
  </si>
  <si>
    <t>https://www.mpwt.gov.la/attachments/article/1238/Procurement%20Manual%202008%20MOF%20-%20eng.pdf</t>
  </si>
  <si>
    <t>http://www.mof.gov.la/</t>
  </si>
  <si>
    <t>https://laos.opendevelopmentmekong.net/</t>
  </si>
  <si>
    <t>https://www.mpt.gov.la/</t>
  </si>
  <si>
    <t>http://www.laotradeportal.gov.la/kcfinder/upload/files/Electronic%20Transaction%20Law%20Eng.pdf</t>
  </si>
  <si>
    <t xml:space="preserve">  LAO  </t>
  </si>
  <si>
    <t>Lanic cloud service</t>
  </si>
  <si>
    <t>https://lanic.gov.la/gweb_lnic/backend/web/index.php?r=site/detail&amp;id=408</t>
  </si>
  <si>
    <t>Lao Internet Center</t>
  </si>
  <si>
    <t xml:space="preserve">Ministry of Finace </t>
  </si>
  <si>
    <t>https://www.mof.gov.la/</t>
  </si>
  <si>
    <t>https://www.mof.gov.la/index.php/ifid-la/</t>
  </si>
  <si>
    <t>https://www.mof.gov.la</t>
  </si>
  <si>
    <t>TaxRIS - Tax Management</t>
  </si>
  <si>
    <t>https://taxservice.mof.gov.la</t>
  </si>
  <si>
    <t>https://www.customs.gov.la</t>
  </si>
  <si>
    <t>PIMS - Personnel Information System</t>
  </si>
  <si>
    <t>https://www.moha.gov.la</t>
  </si>
  <si>
    <t>Payroll -payroll System</t>
  </si>
  <si>
    <t>National Social Security Fund Office</t>
  </si>
  <si>
    <t>http://www.nssf.gov.la/Legislation/nssf%20law34%20en.pdf</t>
  </si>
  <si>
    <t>Ministry of Public Works and Transport</t>
  </si>
  <si>
    <t>https://www.mpwt.gov.la/</t>
  </si>
  <si>
    <t>http://taxservice.mof.gov.la/</t>
  </si>
  <si>
    <t>https://www.bol.gov.la/index</t>
  </si>
  <si>
    <t>https://www.laonsw.net/</t>
  </si>
  <si>
    <t>https://108.jobs/</t>
  </si>
  <si>
    <t>http://www.laogov.gov.la</t>
  </si>
  <si>
    <t>https://www.lsb.gov.la/</t>
  </si>
  <si>
    <t>http://laoofficialgazette.gov.la/</t>
  </si>
  <si>
    <t>Digital Government Center</t>
  </si>
  <si>
    <t>https://egc.gov.la</t>
  </si>
  <si>
    <t>https://mpt.gov.la/index.php?r=site/contents&amp;id=16</t>
  </si>
  <si>
    <t>https://laocert.gov.la/ftp_upload/Laws/data_protection_law/</t>
  </si>
  <si>
    <t>Department of Cybersecurity</t>
  </si>
  <si>
    <t>https://www.laocert.gov.la</t>
  </si>
  <si>
    <t>https://rssp.lca.la</t>
  </si>
  <si>
    <t>Technology and Innovation Department</t>
  </si>
  <si>
    <t>https://www.mtc.gov.la</t>
  </si>
  <si>
    <t>Digital Economy Strategy</t>
  </si>
  <si>
    <t>https://egc.gov.la/</t>
  </si>
  <si>
    <t>Amphonesak Thepphoumy</t>
  </si>
  <si>
    <t>Ministry of Technology and Communication</t>
  </si>
  <si>
    <t xml:space="preserve">Head of Division </t>
  </si>
  <si>
    <t>LAO</t>
  </si>
  <si>
    <t>Lanic and GDMS Cloud service</t>
  </si>
  <si>
    <t>Lao National Internet Center (Lanic) Global Digital Management Solutions (GDMS)</t>
  </si>
  <si>
    <t>https://laoofficialgazette.gov.la/kcfinder/upload/files/412.pdf</t>
  </si>
  <si>
    <t>Lao e-Government interoperability</t>
  </si>
  <si>
    <t>https://dgc.gov.la/gweb/gweb/backend/web/index.php?r=site/detail&amp;id=596</t>
  </si>
  <si>
    <t>Laos Intergrated Financial Managment Information System (LIFMIS)</t>
  </si>
  <si>
    <t>https://lifmis.mof.gov.la//Account/Login</t>
  </si>
  <si>
    <t>https://treasury.gov.la/</t>
  </si>
  <si>
    <t>https://treasury.gov.la/category/%e0%ba%99%e0%ba%b4%e0%ba%95%e0%ba%b4%e0%ba%81%e0%ba%b3%e0%ba%a1%e0%ba%b5%e0%ba%9c%e0%ba%bb%e0%ba%99%e0%ba%aa%e0%ba%b1%e0%ba%81%e0%ba%aa%e0%ba%b4%e0%ba%94/</t>
  </si>
  <si>
    <t>TaxRIS (Tax Revenue Information System)</t>
  </si>
  <si>
    <t>https://taxservice.mof.gov.la/websquare/websquare.do</t>
  </si>
  <si>
    <t>https://asycuda.org/en/usercountries-laos/</t>
  </si>
  <si>
    <t xml:space="preserve">Personal Information System </t>
  </si>
  <si>
    <t>https://lsso.gov.la/</t>
  </si>
  <si>
    <t xml:space="preserve">Lao Social Security Organization </t>
  </si>
  <si>
    <t>Disruptive / innovative technology strategy with measurable targets (e.g., Artificial Intelligence, Blockchain)</t>
  </si>
  <si>
    <t>https://mtc.gov.la/index.php?r=site%2Fdetail&amp;id=1550</t>
  </si>
  <si>
    <t>https://mtc.gov.la/</t>
  </si>
  <si>
    <t>https://laoportal.gov.la/dgc/backend/web/</t>
  </si>
  <si>
    <t>https://www.laonsw.net/home</t>
  </si>
  <si>
    <t>https://lmi.gov.la</t>
  </si>
  <si>
    <t>https://laokyc.gov.la/</t>
  </si>
  <si>
    <t>https://laosis.lsb.gov.la/main.do</t>
  </si>
  <si>
    <t>https://www.laoofficialgazette.gov.la/index.php?r=site/displaythemostrecentxx&amp;category=Legal%20Document%20Consultation</t>
  </si>
  <si>
    <t>https://moha.gov.la/lo/%e0%ba%84%e0%ba%b3%e0%ba%ae%e0%bb%89%e0%ba%ad%e0%ba%87-%e0%ba%84%e0%ba%b3%e0%ba%aa%e0%ba%b0%e0%bb%80%e0%bb%9c%e0%ba%b5/</t>
  </si>
  <si>
    <t>Digital Government Center, Ministry of Technology and Communications</t>
  </si>
  <si>
    <t>https://dgc.gov.la/gweb/gweb/backend/web/</t>
  </si>
  <si>
    <t>https://mtc.gov.la/index.php?r=site/detail&amp;id=1356</t>
  </si>
  <si>
    <t>https://mtc.gov.la/index.php?r=site/detail&amp;id=1782</t>
  </si>
  <si>
    <t>Cyber Security Department</t>
  </si>
  <si>
    <t>https://laocert.gov.la/Home</t>
  </si>
  <si>
    <t>https://lanic.gov.la/gweb_lnic/backend/web/</t>
  </si>
  <si>
    <t xml:space="preserve">Digital Economy Strategy </t>
  </si>
  <si>
    <t>https://mtc.gov.la/index.php?r=site/contents&amp;id=29</t>
  </si>
  <si>
    <t xml:space="preserve">Technology and Innovation Department </t>
  </si>
  <si>
    <t>Compl docs submitted on 10-Aug-25</t>
  </si>
  <si>
    <t>Amphonesak THEPPHOUMI</t>
  </si>
  <si>
    <t>Digital Government Center, Ministry of Technology and Communicatons</t>
  </si>
  <si>
    <t>Deputy Director General of Digital Government CCenter</t>
  </si>
  <si>
    <t xml:space="preserve"> LVA </t>
  </si>
  <si>
    <t>Latvia</t>
  </si>
  <si>
    <t xml:space="preserve">Centralised SIS Integrator </t>
  </si>
  <si>
    <t>http://www.varam.gov.lv/eng/darbibas_veidi/e_gov/?doc=13053</t>
  </si>
  <si>
    <t>Finansu Ministrija - Ministry of Finance, Latvia</t>
  </si>
  <si>
    <t>http://www.fm.gov.lv</t>
  </si>
  <si>
    <t>FMIS / eKASE - Government Electronic Payment System</t>
  </si>
  <si>
    <t>http://www.kase.gov.lv/?object_id=449</t>
  </si>
  <si>
    <t>http://www.kase.gov.lv/</t>
  </si>
  <si>
    <t>http://www.kase.gov.lv/l/normativie-akti/1596</t>
  </si>
  <si>
    <t>https://www.vid.gov.lv</t>
  </si>
  <si>
    <t>EDS - Electronic Declaration System</t>
  </si>
  <si>
    <t>https://www.vid.gov.lv/lv/nodokli</t>
  </si>
  <si>
    <t>http://www.vid.gov.lv</t>
  </si>
  <si>
    <t>ASYCUDA++ &gt; e-Customs - Automated SYstem for CUstoms Data + Export Control System + Integrated Tariff Management System ( ITMS ) + Computerized Transit System ( NCTS ) + Excise Movement and Control System ( EMCS )</t>
  </si>
  <si>
    <t>https://www.vid.gov.lv/en/e-customs</t>
  </si>
  <si>
    <t>https://www.mk.gov.lv/lv/content/valsts-parvaldes-politika</t>
  </si>
  <si>
    <t>EIS</t>
  </si>
  <si>
    <t xml:space="preserve">https://www.eis.gov.lv/ </t>
  </si>
  <si>
    <t>Public Finance Management</t>
  </si>
  <si>
    <t>http://www.kase.gov.lv/?object_id=16</t>
  </si>
  <si>
    <t>Budget Monitor - Interactive Budget Analysis</t>
  </si>
  <si>
    <t>https://www.fm.gov.lv/lv/sadalas/valsts_budzets/valsts_budzeta_vizualizacija/_budzets2020/</t>
  </si>
  <si>
    <t>https://joinup.ec.europa.eu/sites/default/files/inline-files/OSS%20Country%20Intelligence%20Report_LV.pdf</t>
  </si>
  <si>
    <t>Developing Artificial Intelligence Solutions</t>
  </si>
  <si>
    <t>http://tap.mk.gov.lv/doc/2020_02/IZ_MI%5b1%5d.2.docx</t>
  </si>
  <si>
    <t>https://www.latvija.lv</t>
  </si>
  <si>
    <t>https://eds.vid.gov.lv/login/</t>
  </si>
  <si>
    <t>https://www.latvija.lv/lv/Epakalpojumi/EP38/Apraksts</t>
  </si>
  <si>
    <t>https://www.opengovpartnership.org/members/latvia/</t>
  </si>
  <si>
    <t>https://data.gov.lv/</t>
  </si>
  <si>
    <t>Dital Latvia</t>
  </si>
  <si>
    <t>https://www.varam.gov.lv/lv/digitala-transformacija-0</t>
  </si>
  <si>
    <t>https://www.varam.gov.lv/sites/varam/files/content/files/information_society_development_guidelines_2014_2020.docx</t>
  </si>
  <si>
    <t>https://www.rti-rating.org/wp-content/uploads/Latvia.pdf</t>
  </si>
  <si>
    <t>Law on Protection of Personal Data of Natural Persons</t>
  </si>
  <si>
    <t>https://www.dvi.gov.lv/en/legal-acts/national-normative-acts/</t>
  </si>
  <si>
    <t>Datu Valsts Inspekcija, State Data Protection Inspectorate</t>
  </si>
  <si>
    <t>http://www.dvi.gov.lv/</t>
  </si>
  <si>
    <t>https://www.eparaksts.lv/en/eid-card/eid-users/</t>
  </si>
  <si>
    <t>Information Society Development Guidelines 2014-2020</t>
  </si>
  <si>
    <t>http://providus.lv/article_files/3448/original/Policy_brief_21032018_FINAL.pdf?1521632509</t>
  </si>
  <si>
    <t>Latvian School of Public Administration </t>
  </si>
  <si>
    <t>https://www.vas.gov.lv/en/</t>
  </si>
  <si>
    <t>GovLabLatvia</t>
  </si>
  <si>
    <t>https://www.mk.gov.lv/lv/content/govlablatvia-latvijas-valsts-parvaldes-inovacijas-laboratorijas</t>
  </si>
  <si>
    <t xml:space="preserve">  LVA  </t>
  </si>
  <si>
    <t>Public administration services management portal/Public service delivery platform</t>
  </si>
  <si>
    <t>https://latvija.lv/</t>
  </si>
  <si>
    <t>State Regional Development Agency</t>
  </si>
  <si>
    <t>https://data.gov.lv/lv</t>
  </si>
  <si>
    <t>Digital Transformation Guidelines for 2021-2027 and Service Environment Development Plan 2020-2023</t>
  </si>
  <si>
    <t>https://likumi.lv/ta/id/312410-par-pakalpojumu-vides-pilnveides-planu-2020-2023-gadam</t>
  </si>
  <si>
    <t>API Manager</t>
  </si>
  <si>
    <t>https://api.viss.gov.lv/devportal/apis</t>
  </si>
  <si>
    <t>https://data.gov.lv/dati/lv/dataset/statistika-par-viss-datu-apmainam</t>
  </si>
  <si>
    <t>https://www.fm.gov.lv/</t>
  </si>
  <si>
    <t>https://www.kase.gov.lv/?object_id=449</t>
  </si>
  <si>
    <t>Standard SAP security audit log tramsactions SM18, SM19, SM20, description available in SAP ERP technical documentation.</t>
  </si>
  <si>
    <t>https://www.kase.gov.lv/</t>
  </si>
  <si>
    <t>https://likumi.lv/ta/id/311528</t>
  </si>
  <si>
    <t>EDS</t>
  </si>
  <si>
    <t>EMDAS</t>
  </si>
  <si>
    <t>https://emdas.vid.gov.lv/</t>
  </si>
  <si>
    <t xml:space="preserve">Public Administration Unified Services Center </t>
  </si>
  <si>
    <t>https://www.mk.gov.lv/lv/projekts/valsts-parvaldes-vienoto-pakalpojumu-centra-attistiba-latvija</t>
  </si>
  <si>
    <t>VSAA</t>
  </si>
  <si>
    <t>https://www.vsaa.gov.lv/en</t>
  </si>
  <si>
    <t>SAIS</t>
  </si>
  <si>
    <t>https://likumi.lv/ta/en/en/id/289087-regulations-regarding-public-electronic-procurements</t>
  </si>
  <si>
    <t>Treasury of the Republic of Latvia</t>
  </si>
  <si>
    <t>https://www.kase.gov.lv</t>
  </si>
  <si>
    <t>https://www.fm.gov.lv/lv/2022-gada-valsts-budzeta-strukturetie-paskaidrojumi</t>
  </si>
  <si>
    <t>Digtial Transformation Strategy 2021-2027</t>
  </si>
  <si>
    <t>http://tap.mk.gov.lv/lv/mk/tap/?pid=40496916</t>
  </si>
  <si>
    <t>https://www.varam.gov.lv/en</t>
  </si>
  <si>
    <t>https://latvija.lv/lv/Statistika</t>
  </si>
  <si>
    <t>https://mm.viss.gov.lv</t>
  </si>
  <si>
    <t>https://www.vsaa.gov.lv/en/e-services</t>
  </si>
  <si>
    <t>https://cvvp.nva.gov.lv/#/pub/</t>
  </si>
  <si>
    <t>https://www.mk.gov.lv/lv/atverta-parvaldiba</t>
  </si>
  <si>
    <t>https://manabalss.lv/</t>
  </si>
  <si>
    <t>http://mandati.saeima.lv/parskati/par-saeim-saemtajiem-iesniegumiem</t>
  </si>
  <si>
    <t>https://www.mk.gov.lv/lv/dati-par-sabiedribas-lidzdalibu-valsts-parvalde</t>
  </si>
  <si>
    <t>Ministry of Environmental Protection and Regional Development Republic of Latvia</t>
  </si>
  <si>
    <t>1, 2, 4, 8</t>
  </si>
  <si>
    <t>https://dih.lv/en/</t>
  </si>
  <si>
    <t>https://www.mk.gov.lv/lv/informacijas-sabiedribas-padome</t>
  </si>
  <si>
    <t>State Audit Office. https://www.lrvk.gov.lv/en/about-us/sao-of-latvia/about-sao-of-latvia</t>
  </si>
  <si>
    <t>https://www.varam.gov.lv/lv/ministrijas-publiskais-gada-parskats</t>
  </si>
  <si>
    <t>https://likumi.lv/ta/id/324715-par-digitalas-transformacijas-pamatnostadnem-2021-2027-gadam</t>
  </si>
  <si>
    <t>https://rigacomm.com/lv/latvijas-it-vaditaju-radita-foruma-diskutes-par-nozimigakajam-nozares-tendencem/</t>
  </si>
  <si>
    <t>https://www.varam.gov.lv/lv/jaunumi?category[138]=138</t>
  </si>
  <si>
    <t>https://likumi.lv/ta/en/en/id/50601</t>
  </si>
  <si>
    <t>Personal Data Processing Law</t>
  </si>
  <si>
    <t>https://likumi.lv/ta/en/en/id/300099-personal-data-processing-law</t>
  </si>
  <si>
    <t>https://www.dvi.gov.lv/lv/skaidrojumi-un-viedokli</t>
  </si>
  <si>
    <t>Data State Inspectorate</t>
  </si>
  <si>
    <t>https://www.dvi.gov.lv/lv/media/1034/download</t>
  </si>
  <si>
    <t>https://www.eparaksts.lv/en/</t>
  </si>
  <si>
    <t>https://www.eparaksts.lv/lv/par_mums/Jaunumi/eParakstam_Latvija_jau_15_gadi</t>
  </si>
  <si>
    <t>Digital Transformation Guidelines for 2021-2027</t>
  </si>
  <si>
    <t>https://likumi.lv/ta/id/324715</t>
  </si>
  <si>
    <t xml:space="preserve">Innovation Laboratory </t>
  </si>
  <si>
    <t>http://petijumi.mk.gov.lv/sites/default/files/file/Inno_scan_KOPSAVILKUMS_ENGL.pdf</t>
  </si>
  <si>
    <t>https://inovacija.mk.gov.lv/en/who-we-are/</t>
  </si>
  <si>
    <t>https://inovacija.mk.gov.lv/lv/category/aktualitates/</t>
  </si>
  <si>
    <t>Innovation laboratory</t>
  </si>
  <si>
    <t>https://www.mk.gov.lv/lv/inovacijas-laboratorija-govlablatvia</t>
  </si>
  <si>
    <t xml:space="preserve">Budget and Government action plan reports </t>
  </si>
  <si>
    <t>Latvian Digital Innovation Hub</t>
  </si>
  <si>
    <t>https://onlinesurveyv2.worldbank.org/s/MoKhYcs5virsfuFI2FVa/take?ngs_pid=AA99BD94A5DD4F8190A4C75762685AAC</t>
  </si>
  <si>
    <t>Igors Lisjonoks</t>
  </si>
  <si>
    <t>Ministry of Environmental Protection and Regional Development</t>
  </si>
  <si>
    <t>Public Administration Services Policy Implementation Coordination Division Senior Consultant</t>
  </si>
  <si>
    <t>LVA</t>
  </si>
  <si>
    <t>National federated Data Processing Cloud</t>
  </si>
  <si>
    <t>https://www.varam.gov.lv/lv/jaunums/ikt-infrastrukturas-koplietosanas-pakalpojumi</t>
  </si>
  <si>
    <t>Smart administration and regional development ministry</t>
  </si>
  <si>
    <t>https://polsis.mk.gov.lv/documents/6140</t>
  </si>
  <si>
    <t>https://data.stat.gov.lv/pxweb/lv/OSP_PUB/START__IKT__DL__DLU/EPM010</t>
  </si>
  <si>
    <t>TOGAF</t>
  </si>
  <si>
    <t>https://www.varam.gov.lv/lv/digitalas-parvaldes-arhitektura</t>
  </si>
  <si>
    <t>Implementation Plan 2023-2027 for the Digital Transformation Framework 2021-2027</t>
  </si>
  <si>
    <t>https://www.varam.gov.lv/lv/ikt-arhitekturas-vadlinijas</t>
  </si>
  <si>
    <t xml:space="preserve">https://www.varam.gov.lv/lv/jaunums/ikt-infrastrukturas-koplietosanas-pakalpojumi </t>
  </si>
  <si>
    <t>WSO2 API Manager</t>
  </si>
  <si>
    <t>https://viss.gov.lv/lv/Informacijai/Dokumentacija/Koplietosanas_komponentes/API_Parvaldnieks</t>
  </si>
  <si>
    <t xml:space="preserve">https://www.kase.gov.lv/pakalpojumi/e-pakalpojumi </t>
  </si>
  <si>
    <t>https://likumi.lv/ta/id/356955</t>
  </si>
  <si>
    <t>https://www.vid.gov.lv/</t>
  </si>
  <si>
    <t>Electronic Declaration System (EDS)</t>
  </si>
  <si>
    <t xml:space="preserve">https://www.vid.gov.lv/lv/statistika-0  </t>
  </si>
  <si>
    <t>https://www.vid.gov.lv/lv</t>
  </si>
  <si>
    <t>EMDAS (Electronic Customs Data Processing System)</t>
  </si>
  <si>
    <t>https://www.vid.gov.lv/en/electronic-customs-data-processing-system-emdas</t>
  </si>
  <si>
    <t>https://www.visma.lv/horizon/horizon-funkcionalitate/pamatsistema/</t>
  </si>
  <si>
    <t>Valsts sociālās apdrošināšanas aģentūra (State Social Insurance Agency)</t>
  </si>
  <si>
    <t>SAIS (Social Insurance Information System)</t>
  </si>
  <si>
    <t>https://latvija.gov.lv/Home/</t>
  </si>
  <si>
    <t>https://data.gov.lv/dati/lv/organization/valsts-socialas-apdrosinasanas-agentura</t>
  </si>
  <si>
    <t>Electronic Procurement System</t>
  </si>
  <si>
    <t>https://www.eis.gov.lv/</t>
  </si>
  <si>
    <t>This is rather procurement (tender) itself related not as much e-procurement system related. Examples include: Participation of SMEs/startups; Incentives for Open Source Software solutions; Services procured from SMEs/startups.</t>
  </si>
  <si>
    <t>https://www.eis.gov.lv/EIS/Reports/PublishedReportList.aspx?</t>
  </si>
  <si>
    <t>https://www.kase.gov.lv/index.php/parskati/publiskie-gada-parskati</t>
  </si>
  <si>
    <t>https://www.fm.gov.lv/lv/2025-gada-valsts-budzeta-strukturetie-paskaidrojumi</t>
  </si>
  <si>
    <t>https://likumi.lv/ta/id/343549-informacijas-sistemu-visparejas-tehniskas-prasibas</t>
  </si>
  <si>
    <t>https://likumi.lv/ta/id/324715-par-digitalas-transformacijas-pamatnostadnem-20212027-gadam</t>
  </si>
  <si>
    <t>https://latvija.gov.lv/</t>
  </si>
  <si>
    <t xml:space="preserve">https://data.gov.lv/dati/lv/dataset/statistika-par-latvija-lv-e-pakalpojumiem </t>
  </si>
  <si>
    <t>https://www.vid.gov.lv/lv/statistika-0</t>
  </si>
  <si>
    <t>https://viss.gov.lv/lv/Informacijai/Produkti/MM</t>
  </si>
  <si>
    <t>https://data.gov.lv/dati/eng/dataset/maksajumi/resource/173e62e3-f062-47e9-ba6c-56c4ed2e3828</t>
  </si>
  <si>
    <t>https://latvija.gov.lv</t>
  </si>
  <si>
    <t>https://data.gov.lv/dati/lv/dataset/statistika-par-latvija-lv-e-pakalpojumiem/resource/5969ad3e-a993-4fd8-bd41-6dcd6ca48cd5</t>
  </si>
  <si>
    <t>https://www.nva.gov.lv/lv/bezdarba-statistika</t>
  </si>
  <si>
    <t>https://www.vdaa.gov.lv/lv/vienotas-pieteiksanas-modulis</t>
  </si>
  <si>
    <t>https://www.mk.gov.lv/lv/media/19593/download?attachment</t>
  </si>
  <si>
    <t>https://tapportals.mk.gov.lv/public_participation</t>
  </si>
  <si>
    <t>https://manabalss.lv/pages/paveiktais</t>
  </si>
  <si>
    <t>https://latvija.gov.lv/Content/Statistika</t>
  </si>
  <si>
    <t>Ministry of Smart Administration and Regional Development &amp; State Digital Development Agency</t>
  </si>
  <si>
    <t>1, 2, 4, 7, 9</t>
  </si>
  <si>
    <t>https://www.vdaa.gov.lv/en</t>
  </si>
  <si>
    <t>https://likumi.lv/ta/en/en/id/243230-by-law-of-the-information-society-council</t>
  </si>
  <si>
    <t>https://www.lrvk.gov.lv/en/about-us/sao-of-latvia/about-sao-of-latvia</t>
  </si>
  <si>
    <t>Ministry of Smart Administration and Regional Development of the Republic of Latvia</t>
  </si>
  <si>
    <t>https://www.varam.gov.lv/lv</t>
  </si>
  <si>
    <t>https://www.dvi.gov.lv/lv/publikacijas-un-parskati</t>
  </si>
  <si>
    <t>https://likumi.lv/ta/id/348328-par-digitalas-transformacijas-pamatnostadnu-20212027gadam-ieviesanas-planu-20232027gadam</t>
  </si>
  <si>
    <t>Personal Data Processing Law; General Data Protection Regulation</t>
  </si>
  <si>
    <t xml:space="preserve">Datu valsts inspekcija (Data State Inspectorate) </t>
  </si>
  <si>
    <t>https://www.dvi.gov.lv/en</t>
  </si>
  <si>
    <t>https://www.varam.gov.lv/lv/maksliga-intelekta-mi-akts</t>
  </si>
  <si>
    <t>https://data.gov.lv/dati/lv/organization/vas-latvijas-valsts-radio-un-televizijas-centrs</t>
  </si>
  <si>
    <t>Digital Transformation Guidelines 2021-2027</t>
  </si>
  <si>
    <t xml:space="preserve">https://www.varam.gov.lv/lv/projekts/atveselosanas-fonda-projekts-nr-2321i0123icfla001-sabiedribas-digitalo-prasmju-attistiba </t>
  </si>
  <si>
    <t xml:space="preserve">https://inovacija.mk.gov.lv/lv/laboratorija/ </t>
  </si>
  <si>
    <t>https://www.em.gov.lv/lv/jaunuznemumu-ekosistemas-attistibas-strategija</t>
  </si>
  <si>
    <t>https://www.iub.gov.lv/lv/media/5817/download?attachment</t>
  </si>
  <si>
    <t>https://business.gov.lv/</t>
  </si>
  <si>
    <t>Compl docs submitted on 30-May-25, 24-Jul-25, 03-Oct-25</t>
  </si>
  <si>
    <t>Sergejs Ņikitjuks</t>
  </si>
  <si>
    <t>Ministry of Smart Administration and Regional Development</t>
  </si>
  <si>
    <t>Expert in service management technological solutions</t>
  </si>
  <si>
    <t xml:space="preserve"> LBN </t>
  </si>
  <si>
    <t>Lebanon</t>
  </si>
  <si>
    <t>http://www.finance.gov.lb</t>
  </si>
  <si>
    <t>http://imagebank.worldbank.org/servlet/WDSContentServer/IW3P/IB/2012/05/03/000356161_20120503031547/Rendered/PDF/684930PUB0EPI007926B009780821395295.pdf</t>
  </si>
  <si>
    <t>http://documents.worldbank.org/curated/en/259681513006772337/pdf/ICR00003961-06152017.pdf</t>
  </si>
  <si>
    <t>http://www.finance.gov.lb/ar-LB/taxation/Pages/default.aspx</t>
  </si>
  <si>
    <t>https://eservices.finance.gov.lb</t>
  </si>
  <si>
    <t>http://www.customs.gov.lb</t>
  </si>
  <si>
    <t>http://www.customs.gov.lb/#</t>
  </si>
  <si>
    <t>http://www.csb.gov.lb/Presidency/place.aspx</t>
  </si>
  <si>
    <t xml:space="preserve">http://www.csb.gov.lb/Presidency/place.aspx </t>
  </si>
  <si>
    <t>http://www.cdr.gov.lb/french/home.asp#</t>
  </si>
  <si>
    <t>http://www.finance.gov.lb/</t>
  </si>
  <si>
    <t>http://www.dawlati.gov.lb</t>
  </si>
  <si>
    <t>http://www.finance.gov.lb/en-us</t>
  </si>
  <si>
    <t>Digital Lebanon</t>
  </si>
  <si>
    <t>https://www.digital-lebanon.com/events/DGLB/2019/agenda</t>
  </si>
  <si>
    <t>https://www.omsar.gov.lb/getattachment/b4b8b496-d357-49dc-bd85-a6a850c088e4/Digital-Transformation-Strategy-in-Lebanon</t>
  </si>
  <si>
    <t>https://www.omsar.gov.lb/getattachment/c2552971-6bc2-4997-8d31-3733195ea942/%D8%A7%D8%B3%D8%AA%D8%B1%D8%A7%D8%AA%D9%8A%D8%AC%D9%8A%D8%A9-%D8%A7%D9%84%D8%AA%D8%AD%D9%88%D9%84-%D8%A7%D9%84%D8%B1%D9%82%D9%85%D9%8A-%D9%81%D9%8A-%D9%84%D8%A8%D9%86%D8%A7%D9%86</t>
  </si>
  <si>
    <t>https://www.rti-rating.org/wp-content/uploads/2018/09/Lebanon-Right-to-Acess-Information-Law.2017.ENG_.pdf</t>
  </si>
  <si>
    <t>http://www.dailystar.com.lb/News/Lebanon-News/2000/Jul-13/28400-government-approves-law-to-legalize-e-signatures.ashx#axzz3BoRo372j</t>
  </si>
  <si>
    <t>Labenon Digital Transformation Strategy 2018</t>
  </si>
  <si>
    <t>ENA - National School of Administration</t>
  </si>
  <si>
    <t>http://www.ena.gov.lb/Files/Samples/CoursFonctionPublique.pdf</t>
  </si>
  <si>
    <t xml:space="preserve">  LBN  </t>
  </si>
  <si>
    <t>Lebanon Digital Transformation Strategies to Actions</t>
  </si>
  <si>
    <t>Not published yet (awaiting final endorsement by the government)</t>
  </si>
  <si>
    <t>The Lebanese Government Interoperability Framework</t>
  </si>
  <si>
    <t>https://www.omsar.gov.lb/Digital-Transformation/Strategies/Lebanese-Government-Interoperability-Framework</t>
  </si>
  <si>
    <t>http://www.finance.gov.lb/en-us/Finance/EFMIS/Pages/default.aspx</t>
  </si>
  <si>
    <t>LDSW &gt; SQL + Vb.net</t>
  </si>
  <si>
    <t>https://documents.worldbank.org/curated/en/259681513006772337/pdf/ICR00003961-06152017.pdf</t>
  </si>
  <si>
    <t>https://eservices.finance.gov.lb/</t>
  </si>
  <si>
    <t>Yes. But needs official request</t>
  </si>
  <si>
    <t>ASYCUDA World - Automated System for Customs Data</t>
  </si>
  <si>
    <t xml:space="preserve">Ministry of Social Affairs (MOSA) </t>
  </si>
  <si>
    <t>https://en.wikipedia.org/wiki/Ministry_of_Social_Affairs_(Lebanon)</t>
  </si>
  <si>
    <t>https://omsar.gov.lb/Digital-Transformation/Automation-Applications/Automation-of-National-Social-Security-Fund-(NSSF)?lang=en-us</t>
  </si>
  <si>
    <t>Needs official request</t>
  </si>
  <si>
    <t>Lebanon e-Procurement Platform</t>
  </si>
  <si>
    <t>https://omsar.eprocurement.gov.lb</t>
  </si>
  <si>
    <t>Interactive bid preparation; open source; opportunity to incentivize SMEs</t>
  </si>
  <si>
    <t>https://www.economy.gov.lb/en/services/support-to-smes/online-payment-platforms-for-smes-and-start-ups</t>
  </si>
  <si>
    <t>http://neo.gov.lb</t>
  </si>
  <si>
    <t>Office of the Minister of State for Administrative Reform (OMSAR)</t>
  </si>
  <si>
    <t>https://www.omsar.gov.lb/Digital-Transformation</t>
  </si>
  <si>
    <t>1, 2, 8</t>
  </si>
  <si>
    <t>Ministerial Digital Transformation Committee</t>
  </si>
  <si>
    <t>https://www.omsar.gov.lb/Digital-Transformation/Strategies</t>
  </si>
  <si>
    <t>https://www.omsar.gov.lb</t>
  </si>
  <si>
    <t>https://www.omsar.gov.lb/Anti-corruption-(1)/%D8%A7%D9%84%D8%AD%D9%82-%D9%81%D9%8A-%D8%A7%D9%84%D9%88%D8%B5%D9%88%D9%84-%D8%A7%D9%84%D9%89-%D8%A7%D9%84%D9%85%D8%B9%D9%84%D9%88%D9%85%D8%A7%D8%AA</t>
  </si>
  <si>
    <t>https://www.omsar.gov.lb/getattachment/Anti-corruption-(1)/%D8%A7%D9%84%D8%AD%D9%82-%D9%81%D9%8A-%D8%A7%D9%84%D9%88%D8%B5%D9%88%D9%84-%D8%A7%D9%84%D9%89-%D8%A7%D9%84%D9%85%D8%B9%D9%84%D9%88%D9%85%D8%A7%D8%AA/%D8%AE%D8%B7%D8%A9-%D8%A7%D9%84%D8%B9%D9%85%D9%84-%D8%A7%D9%84%D9%88%D8%B7%D9%86%D9%8A%D8%A9-%D9%84%D8%AA%D9%86%D9%81%D9%8A%D8%B0-%D9%82%D8%A7%D9%86%D9%88%D9%86-%D8%AD%D9%82-%D8%A7%D9%84%D9%88%D8%B5%D9%88%D9%84-%D8%A7%D9%84%D9%89-%D8%A7%D9%84%D9%85%D8%B9%D9%84%D9%88%D9%85%D8%A7%D8%AA.pdf?lang=ar-LB</t>
  </si>
  <si>
    <t>E-transaction Law and protection of personal data</t>
  </si>
  <si>
    <t>https://www.bdl.gov.lb/files/laws/Law81.pdf + https://www.omsar.gov.lb/getattachment/Anti-corruption-(1)/%D8%A7%D9%84%D8%AD%D9%82-%D9%81%D9%8A-%D8%A7%D9%84%D9%88%D8%B5%D9%88%D9%84-%D8%A7%D9%84%D9%89-%D8%A7%D9%84%D9%85%D8%B9%D9%84%D9%88%D9%85%D8%A7%D8%AA/%D8%AA%D8%B9%D8%AF%D9%8A%D9%84-%D9%82%D8%A7%D9%86%D9%88%D9%86-%D8%AD%D9%82-%D8%A7%D9%84%D9%88%D8%B5%D9%88%D9%84-%D8%A7%D9%84%D9%89-%D8%A7%D9%84%D9%85%D8%B9%D9%84%D9%88%D9%85%D8%A7%D8%AA-%D8%B1%D9%82%D9%85-233-%D8%AA%D8%A7%D8%B1%D9%8A%D8%AE-2272021.pdf?lang=ar-LB</t>
  </si>
  <si>
    <t>https://www.bdl.gov.lb/files/laws/Law81.pdf</t>
  </si>
  <si>
    <t>the DT strategy includes a plan to establish the Digital Academy</t>
  </si>
  <si>
    <t>Nasser Israoui</t>
  </si>
  <si>
    <t>Office of the Minister of State for Administrative Reform</t>
  </si>
  <si>
    <t>Director of the Technical Cooperation Unit</t>
  </si>
  <si>
    <t>LBN</t>
  </si>
  <si>
    <t>https://finance.gov.lb/en-us</t>
  </si>
  <si>
    <t>Ministry of Finance / Electronic Services</t>
  </si>
  <si>
    <t>https://www.finance.gov.lb</t>
  </si>
  <si>
    <t>https://www.finance.gov.lb/en-us/Finance/Reforms/R-MOF/Documents/Reforms%20at%20the%20MOF%2020052008.pdf</t>
  </si>
  <si>
    <t>https://www.socialaffairs.gov.lb/</t>
  </si>
  <si>
    <t>https://www.cnss.gov.lb</t>
  </si>
  <si>
    <t>https://www.ppa.gov.lb</t>
  </si>
  <si>
    <t>Ministry of Finance / Banque du Liban</t>
  </si>
  <si>
    <t>https://www.finance.gov.lb/</t>
  </si>
  <si>
    <t>https://www.omsar.gov.lb/</t>
  </si>
  <si>
    <t>http://www.pcm.gov.lb</t>
  </si>
  <si>
    <t>Electronic Transactions and  Personal Data Law (No. 81)</t>
  </si>
  <si>
    <t>https://www.bdl.gov.lb/CB%20Com/Laws%20And%20Regulations/Laws/Law_81_AR%C2%A72572_1.pdf</t>
  </si>
  <si>
    <t>The DT strategy includes a plan to establish the Digital Academy (patrially implemented)</t>
  </si>
  <si>
    <t>Compl docs submitted on 16-Jun-25 &amp; 12-Aug-25</t>
  </si>
  <si>
    <t>Dr. Lina OUEIDAT</t>
  </si>
  <si>
    <t>Presidency of the Council of Ministers</t>
  </si>
  <si>
    <t>ICT, Cybersecurity, and AI Advisor</t>
  </si>
  <si>
    <t xml:space="preserve"> LSO </t>
  </si>
  <si>
    <t>Lesotho</t>
  </si>
  <si>
    <t>http://www.finance.gov.ls</t>
  </si>
  <si>
    <t>http://www.finance.gov.ls/projects.php?id=current_projects</t>
  </si>
  <si>
    <t>CS (Epicor 7.3.5)</t>
  </si>
  <si>
    <t>http://www-wds.worldbank.org/external/default/WDSContentServer/WDSP/IB/2014/01/24/000333037_20140124145156/Rendered/INDEX/PAD7380REPLACE00900IDA0R20140000901.txt</t>
  </si>
  <si>
    <t>http://www.lra.org.ls</t>
  </si>
  <si>
    <t>VIPS - VAT Information Processing System + Other fragmented automation solutions (Income Tax)</t>
  </si>
  <si>
    <t>http://siteresources.worldbank.org/EXTEXPCOMNET/Resources/2463593-1213973103977/06_Lesotho.pdf</t>
  </si>
  <si>
    <t>http://www.lra.org.ls/</t>
  </si>
  <si>
    <t>HRIMS - Human Resources Integrated Management System</t>
  </si>
  <si>
    <t>https://www.gov.ls/wp-content/uploads/2020/04/HRMIS-Request-for-Bids-Notice-V2.2.pdf</t>
  </si>
  <si>
    <t xml:space="preserve">http://r4d.dfid.gov.uk/PDF/Outputs/ICT/IRMT_Lesotho_Case_Study.pdf </t>
  </si>
  <si>
    <t>https://www.gov.ls/document-category/tenders/</t>
  </si>
  <si>
    <t>https://www.gov.ls/ministry-of-development-planning/</t>
  </si>
  <si>
    <t>https://www.gov.ls/eservices/</t>
  </si>
  <si>
    <t>https://lesotho.opendataforafrica.org/</t>
  </si>
  <si>
    <t>https://www.gov.ls/documents/lesotho-ict-policy/</t>
  </si>
  <si>
    <t xml:space="preserve">http://www.humanrightsinitiative.org/programs/ai/rti/international/laws_papers/lesotho/ari_bill_2000.pdf </t>
  </si>
  <si>
    <t>Data Protection Act, 2012</t>
  </si>
  <si>
    <t>http://www.nic.ls/lsnic/community/policies/Data_Protection_Act_2011_Lesotho.pdf</t>
  </si>
  <si>
    <t xml:space="preserve"> Data Protection Commission
</t>
  </si>
  <si>
    <t>eGov</t>
  </si>
  <si>
    <t>https://www.communications.gov.ls/ict.php</t>
  </si>
  <si>
    <t>Department of Information and Communication Technology</t>
  </si>
  <si>
    <t xml:space="preserve">  LSO  </t>
  </si>
  <si>
    <t>Microsoft Azure</t>
  </si>
  <si>
    <t>Lesotho government data network</t>
  </si>
  <si>
    <t>https://www.gov.ls/</t>
  </si>
  <si>
    <t>Treasury Ministry of Finance</t>
  </si>
  <si>
    <t>Intergrated Finincial Management Information System</t>
  </si>
  <si>
    <t>CS (Epicor 10)</t>
  </si>
  <si>
    <t xml:space="preserve">Financial act </t>
  </si>
  <si>
    <t>https://www.cabri-sbo.org/uploads/files/Documents/Cash-Management_Lesotho-D6.pdf</t>
  </si>
  <si>
    <t>Financial act</t>
  </si>
  <si>
    <t>https://www.lra.org.ls/</t>
  </si>
  <si>
    <t>VIPS-VAT Information Program System</t>
  </si>
  <si>
    <t>http://ecustoms2.lra.org.ls:81/ASYCUDA/</t>
  </si>
  <si>
    <t>http://www.mps.gov.ls/on-going/</t>
  </si>
  <si>
    <t>http://www.gov.ls</t>
  </si>
  <si>
    <t>http://www.mps.gov.ls/</t>
  </si>
  <si>
    <t>https://www.gov.ls</t>
  </si>
  <si>
    <t>Ministry of Social Development</t>
  </si>
  <si>
    <t>http://www.socialdevelopment.gov.ls/</t>
  </si>
  <si>
    <t>NISSA</t>
  </si>
  <si>
    <t>http://www.socialdevelopment.gov.ls/nissa</t>
  </si>
  <si>
    <t>Ministry of Finance Debt Management</t>
  </si>
  <si>
    <t>Science and Technology Policy</t>
  </si>
  <si>
    <t>Department of Science and Technology</t>
  </si>
  <si>
    <t>https://www.gov.ls/services/</t>
  </si>
  <si>
    <t>https://www.gov.ls/document-category/jobs/</t>
  </si>
  <si>
    <t>https://www.gov.ls/contact-us/</t>
  </si>
  <si>
    <t>Ministry of Communicatios</t>
  </si>
  <si>
    <t>http://www.communications.gov.ls/</t>
  </si>
  <si>
    <t>http://www.communications.gov.ls/document/MCST%20STATEGIC%20PLAN%20FOR%20THE%20YEAR%202020%20-%2021%20%20-%202022%20-23.PDF</t>
  </si>
  <si>
    <t>ICT Policy 2022</t>
  </si>
  <si>
    <t>http://www.communications.gov.ls/single_news.php?news=80</t>
  </si>
  <si>
    <t>Khiba Masiu</t>
  </si>
  <si>
    <t>Ministry of Communications, Science and Technology</t>
  </si>
  <si>
    <t>Director ICT</t>
  </si>
  <si>
    <t>LSO</t>
  </si>
  <si>
    <t>Whole of Government EA</t>
  </si>
  <si>
    <t>https://www.lesothotenders.com/tender/consultancy-services-development-government-lesotho-enterprise-architecture-glea-and-e-government-6374b1c.php</t>
  </si>
  <si>
    <t>Whole of Government Interoperability Framework</t>
  </si>
  <si>
    <t>Xroad - Lesotho</t>
  </si>
  <si>
    <t>https://gov.ls</t>
  </si>
  <si>
    <t>https://www.finance.gov.ls/</t>
  </si>
  <si>
    <t>Intergrated Financial Management Information System</t>
  </si>
  <si>
    <t>https://rsl.org.ls</t>
  </si>
  <si>
    <t>e-Taxation platform</t>
  </si>
  <si>
    <t>https://rsl.co.ls</t>
  </si>
  <si>
    <t>https://eservices.rsl.org.ls/ecustoms/</t>
  </si>
  <si>
    <t xml:space="preserve">HRIS - Human Resource Information System </t>
  </si>
  <si>
    <t>https://mps.gov.ls/ova_doc/hrmis-operations-manual/</t>
  </si>
  <si>
    <t>AI Strategy (draft)</t>
  </si>
  <si>
    <t>https://www.gov.ls/download/draft-artificial-intelligence-policy_1-0/</t>
  </si>
  <si>
    <t>https://communications.gov.ls/public/departments/ict</t>
  </si>
  <si>
    <t>https://www.rsl.org.ls</t>
  </si>
  <si>
    <t>https://communications.gov.ls/public/</t>
  </si>
  <si>
    <t>https://www.gov.ls/documents/important-documents/</t>
  </si>
  <si>
    <t>https://www.gov.ls/download/lesotho-national-digital-transformation-strategy-2024-2030/</t>
  </si>
  <si>
    <t>https://dataprotection.africa/wp-content/uploads/2022/09/Lesotho_DPA.pdf</t>
  </si>
  <si>
    <t>https://www.dataguidance.com/jurisdictions/lesotho</t>
  </si>
  <si>
    <t>National Digital Transformation Strategy Pillar 4 Digital Population</t>
  </si>
  <si>
    <t>https://lsgov-my.sharepoint.com/:b:/g/personal/thapeli_tjabane_gov_ls/EdwBoGEE_ktAhxceIZJov_oB9F9hfrspiSNBEuD2zgMgtg?e=by1OfA</t>
  </si>
  <si>
    <t>Research and Innovation Policy 2022</t>
  </si>
  <si>
    <t>https://www.gov.ls/download/research-and-innovation-policy/</t>
  </si>
  <si>
    <t>https://communications.gov.ls/public/departments/science-technology</t>
  </si>
  <si>
    <t>Mamonaheng Koenane</t>
  </si>
  <si>
    <t>Holberton School Lesotho</t>
  </si>
  <si>
    <t xml:space="preserve">Managing Director </t>
  </si>
  <si>
    <t xml:space="preserve"> LBR </t>
  </si>
  <si>
    <t>Liberia</t>
  </si>
  <si>
    <t>Ministry of Finance and Development Planning (MFDP)</t>
  </si>
  <si>
    <t>http://www.mfdp.gov.lr</t>
  </si>
  <si>
    <t>https://www.emansion.gov.lr/2press.php?news_id=1946&amp;related=7&amp;pg=sp</t>
  </si>
  <si>
    <t>https://www.mfdp.gov.lr/</t>
  </si>
  <si>
    <t>http://documents.worldbank.org/curated/en/979011555375605802/pdf/Project-Information-Document-Integrated-Safeguards-Data-Sheet-Liberia-Integrated-Public-Financial-Management-Reform-Project-Phase-II-P165000.pdf</t>
  </si>
  <si>
    <t>https://www.emansion.gov.lr/2press.php?news_id=4618&amp;related=7&amp;pg=sp</t>
  </si>
  <si>
    <t>ITAS - Standard Integrated Government Tax System / Integrated Tax Administration Services (ITAS)</t>
  </si>
  <si>
    <t>http://www.mofrevenue.gov.lr/doc/ITAS%20Information%20Brochure%20(ok).pdf</t>
  </si>
  <si>
    <t>http://documents.worldbank.org/curated/en/565131514407008744/pdf/ICR00004277-12182017.pdf</t>
  </si>
  <si>
    <t>PPCC</t>
  </si>
  <si>
    <t xml:space="preserve">http://www.ppcc.gov.lr </t>
  </si>
  <si>
    <t>https://www.opengovpartnership.org/members/liberia/</t>
  </si>
  <si>
    <t>https://liberia.opendataforafrica.org/</t>
  </si>
  <si>
    <t>https://chemonics.com/wp-content/uploads/2020/10/Digital-Liberia-Final-Report_Revised.pdf</t>
  </si>
  <si>
    <t>https://www.rti-rating.org/wp-content/uploads/Liberia.pdf</t>
  </si>
  <si>
    <t xml:space="preserve">  LBR  </t>
  </si>
  <si>
    <t>https://www.mfdp.gov.lr/index.php/division-cag/ifmis-unit-ifmisu/integrated-financial-management-information-system-ifmif</t>
  </si>
  <si>
    <t>https://documents.worldbank.org/curated/en/979011555375605802/pdf/Project-Information-Document-Integrated-Safeguards-Data-Sheet-Liberia-Integrated-Public-Financial-Management-Reform-Project-Phase-II-P165000.pdf</t>
  </si>
  <si>
    <t>https://revenue.lra.gov.lr/</t>
  </si>
  <si>
    <t>https://revenue.lra.gov.lr/eservices/</t>
  </si>
  <si>
    <t>https://revenue.lra.gov.lr/asycuda-access/</t>
  </si>
  <si>
    <t>National Social Security and Welfare Corporation (NASSCORP)</t>
  </si>
  <si>
    <t>http://www.nasscorp.org.lr/</t>
  </si>
  <si>
    <t>National Pension Scheme</t>
  </si>
  <si>
    <t>https://www.nasscorp.org.lr/national-pension-scheme/</t>
  </si>
  <si>
    <t>https://www.ppcc.gov.lr/</t>
  </si>
  <si>
    <t>Digital Liberia Strategy</t>
  </si>
  <si>
    <t>LBR</t>
  </si>
  <si>
    <t>https://mopt.gov.lr/documents/national-digitalstrategy2025-2029/</t>
  </si>
  <si>
    <t xml:space="preserve">Ministry of Finance and Development Planning </t>
  </si>
  <si>
    <t xml:space="preserve">IFMIS-Integrated Financial Management Systems </t>
  </si>
  <si>
    <t>https://ifmis.mfdp.gov.lr</t>
  </si>
  <si>
    <t>https://revenue.lra.gov.lr/wp-content/uploads/2021/11/Public-Finance-Management-Act.pdf#:~:text=This%20Act%20governs%20all%20matters%20related%20to,control%2C%20accounting%20and%20auditing%20of%20public%20finances</t>
  </si>
  <si>
    <t>LITAS</t>
  </si>
  <si>
    <t>Civil Service Management module of IFMIS</t>
  </si>
  <si>
    <t>Electronic Government Procurement (e‑GP) System</t>
  </si>
  <si>
    <t>https://eprocurement.ppcc.gov.lr/epps/home.do</t>
  </si>
  <si>
    <t>COMMONWEATH MERIDIAN</t>
  </si>
  <si>
    <t>https://dmu.mfdp.gov.lr/Home/Login?userAction=LOGIN_REDIRECT</t>
  </si>
  <si>
    <t>https://www.evisaliberia.com/</t>
  </si>
  <si>
    <t>https://elitas.lra.gov.lr</t>
  </si>
  <si>
    <t>https://revenue.lra.gov.lr/media-center/reports/</t>
  </si>
  <si>
    <t>https://revenue.lra.gov.lr/med</t>
  </si>
  <si>
    <t>https://liberiahrjobs.com/</t>
  </si>
  <si>
    <t>https://emansion.gov.lr/index.php/opportunities/opportunities/vacancies</t>
  </si>
  <si>
    <t xml:space="preserve">Ministry of Post and Telecomunications </t>
  </si>
  <si>
    <t>https://mopt.gov.lr</t>
  </si>
  <si>
    <t>https://lta.gov.lr/, https://ltcmobile.com.lr/</t>
  </si>
  <si>
    <t>MOPT</t>
  </si>
  <si>
    <t>https://iicliberia.info/</t>
  </si>
  <si>
    <t>Personal Data Privacy and Protection Act</t>
  </si>
  <si>
    <t>https://motp.gov.lr</t>
  </si>
  <si>
    <t xml:space="preserve">Ministry of Post and Telcommunication </t>
  </si>
  <si>
    <t xml:space="preserve">National Digital Strategy </t>
  </si>
  <si>
    <t>Compl docs submitted on 04-Jun-25 &amp; 01-Sep-25</t>
  </si>
  <si>
    <t>Jim-ngormoh A. Kamara</t>
  </si>
  <si>
    <t>Ministry of Finance and Development Planning -GREAT Project</t>
  </si>
  <si>
    <t xml:space="preserve">GREAT Project Implementation Lead </t>
  </si>
  <si>
    <t xml:space="preserve"> LBY </t>
  </si>
  <si>
    <t>Libya</t>
  </si>
  <si>
    <t>http://www.mof.gov.ly</t>
  </si>
  <si>
    <t>BISAN - Financial Management Information System</t>
  </si>
  <si>
    <t>http://tax.gov.ly</t>
  </si>
  <si>
    <t>http://www.customs.ly</t>
  </si>
  <si>
    <t>https://www.customs.ly/%D8%AE%D8%AF%D9%85%D8%A7%D8%AA-%D8%AC%D9%85%D8%B1%D9%83%D9%8A%D8%A9/146-%D8%A7%D9%84%D8%A5%D8%AC%D8%B1%D8%A7%D8%A1%D8%A7%D8%AA-%D8%A7%D9%84%D8%AC%D9%85%D8%B1%D9%83%D9%8A%D8%A9-%D8%A7%D9%84%D8%AE%D8%A7%D8%B5%D8%A9-%D8%A8%D8%A7%D9%84%D9%85%D8%B3%D8%A7%D9%81%D8%B1</t>
  </si>
  <si>
    <t>http://www.amegproject.org/sites/default/files/AMEG_Libya_PFM_II_Report_final.pdf</t>
  </si>
  <si>
    <t>Central Bank of Libya</t>
  </si>
  <si>
    <t>https://cbl.gov.ly/en/</t>
  </si>
  <si>
    <t>http://cim.gov.ly/index.htm#</t>
  </si>
  <si>
    <t>https://libya.opendataforafrica.org/</t>
  </si>
  <si>
    <t>http://cim.gov.ly/page95.html</t>
  </si>
  <si>
    <t xml:space="preserve">  LBY  </t>
  </si>
  <si>
    <t>https://www.libyaobserver.ly/ministry-finance</t>
  </si>
  <si>
    <t>https://www.bisan.com/bisan-government-edition</t>
  </si>
  <si>
    <t>https://www.mof.gov.ly</t>
  </si>
  <si>
    <t>http://tax.gov.ly/</t>
  </si>
  <si>
    <t>https://customs.ly/</t>
  </si>
  <si>
    <t>Social Security Fund</t>
  </si>
  <si>
    <t>https://ssf.gov.ly/</t>
  </si>
  <si>
    <t>https://www.cim.gov.ly/electronic-services</t>
  </si>
  <si>
    <t>The General Authority for Communications and Information</t>
  </si>
  <si>
    <t>https://www.cim.gov.ly/</t>
  </si>
  <si>
    <t>https://www.cim.gov.ly/electronic-government</t>
  </si>
  <si>
    <t>LBY</t>
  </si>
  <si>
    <t>National Interoperability Guidelines</t>
  </si>
  <si>
    <t>https://www.gia.gov.ly/en/interoperability-2/</t>
  </si>
  <si>
    <t>Data Exchange and Flow Services</t>
  </si>
  <si>
    <t>https://www.gia.gov.ly/en/national-distributor-and-control/</t>
  </si>
  <si>
    <t>Ministry of Finanace</t>
  </si>
  <si>
    <t>https://mof.gov.ly/about-mof/</t>
  </si>
  <si>
    <t>https://lawsociety.ly/legislation/%d9%82%d8%a7%d9%86%d9%88%d9%86-%d8%b1%d9%82%d9%85-1-%d9%84%d8%b3%d9%86%d8%a9-2008-%d9%85-%d8%a7%d9%84%d9%86%d8%b8%d8%a7%d9%85-%d8%a7%d9%84%d9%85%d8%a7%d9%84%d9%8a-%d9%84%d9%84%d8%af%d9%88%d9%84%d8%a9/</t>
  </si>
  <si>
    <t>https://tax.gov.ly/Law3.aspx</t>
  </si>
  <si>
    <t>https://customs.gov.ly/services/asycuda-libya/</t>
  </si>
  <si>
    <t>Attaat - LDIL - Government Bidding and Procurement Platform</t>
  </si>
  <si>
    <t>https://www.attaat.pm.gov.ly</t>
  </si>
  <si>
    <t>Electronic Board for Development Projects, Ministry of Planning</t>
  </si>
  <si>
    <t>https://dashboard-2023.planning.gov.ly/index.html</t>
  </si>
  <si>
    <t>https://e-portal.customs.gov.ly/</t>
  </si>
  <si>
    <t>The General Information Authority (GIA)</t>
  </si>
  <si>
    <t>https://www.gia.gov.ly/en/digital-transformation/</t>
  </si>
  <si>
    <t>https://www.gia.gov.ly/</t>
  </si>
  <si>
    <t>https://www.gia.gov.ly/wp-content/uploads/2023/03/National-policy-for-government-data-governance-1.1-2022.pdf</t>
  </si>
  <si>
    <t>https://www.gia.gov.ly/wp-content/uploads/2023/03/Libya-Digital-Transformation-Strategy-2023.pdf</t>
  </si>
  <si>
    <t>Chapter Seven, Law No. 6 of 2022 on Electronic Transactions</t>
  </si>
  <si>
    <t>https://lawsociety.ly/en/legislation/law-no-6-of-2022-concerning-electronic-transactions/#Chapter_Seven_Protection_of_Personal_Data</t>
  </si>
  <si>
    <t>https://lawsociety.ly/en/legislation/law-no-6-of-2022-concerning-electronic-transactions/#Chapter_Two_Electronic_Signatures_and_Electronic_Documents</t>
  </si>
  <si>
    <t>Digital Lab (initiative)</t>
  </si>
  <si>
    <t>https://www.gia.gov.ly/en/projects/digital-lab/</t>
  </si>
  <si>
    <t xml:space="preserve"> LIE </t>
  </si>
  <si>
    <t>Liechtenstein</t>
  </si>
  <si>
    <t>http://www.regierung.li</t>
  </si>
  <si>
    <t>http://www.llv.li</t>
  </si>
  <si>
    <t>http://www.llv.li/#/20/</t>
  </si>
  <si>
    <t>http://www.llv.li/#/11067/amt-fur-personal-und-organisation</t>
  </si>
  <si>
    <t>http://kundmachungen.li/%C3%96ffentlicheAusschreibungen.aspx</t>
  </si>
  <si>
    <t>http://www.llv.li/#/20</t>
  </si>
  <si>
    <t>https://mwst.llv.li/EMWST/portal/PageIntro;jsessionid=twOtpONaqVpDn4WMlEoMss04hHK1FY2xmvgfDJKRTjuvtAiuQTas!-288703447</t>
  </si>
  <si>
    <t>https://www.europeandataportal.eu/en/impact-studies/country-insights/liechtenstein</t>
  </si>
  <si>
    <t>https://www.regierung.li/media/attachments/Regierungsprogramm_2017%E2%80%932021_www.pdf?t=636895549583835664</t>
  </si>
  <si>
    <t>https://www.llv.li/inhalt/1945/amtsstellen/strategie</t>
  </si>
  <si>
    <t>https://www.rti-rating.org/wp-content/uploads/Liechtenstein.pdf</t>
  </si>
  <si>
    <t>Gesetz über die Abänderung des Datenschutzgesetzes (2002)</t>
  </si>
  <si>
    <t>https://www.right2info.org/resources/publications/laws-1/lichtenstein-data-protection-law</t>
  </si>
  <si>
    <t>https://www.datenschutzstelle.li/</t>
  </si>
  <si>
    <t>http://www.llv.li/#/11528/lisign-elektronische-identifikation-und-signatur</t>
  </si>
  <si>
    <t>Digital Roadmap</t>
  </si>
  <si>
    <t>https://www.digital-liechtenstein.li/application/files/4915/5712/4999/Digitale-Roadmap_Liechtenstein_2019.pdf</t>
  </si>
  <si>
    <t>Digital Liechtenstein Central Platform</t>
  </si>
  <si>
    <t>https://www.digital-liechtenstein.li/initiative</t>
  </si>
  <si>
    <t>Ministry for General Government Affairs and Finance</t>
  </si>
  <si>
    <t>https://www.regierung.li/ministries/ministry-of-general-government-affairs-and-finance/</t>
  </si>
  <si>
    <t xml:space="preserve">  LIE  </t>
  </si>
  <si>
    <t>https://www.regierung.li</t>
  </si>
  <si>
    <t>https://www.llv.li/</t>
  </si>
  <si>
    <t>https://www.llv.li/#/20/</t>
  </si>
  <si>
    <t>AHV-IV-FAK-Anstalten</t>
  </si>
  <si>
    <t>https://www.ahv.li/ueber-uns/organisation/allgemeines</t>
  </si>
  <si>
    <t>https://www.ahv.li/</t>
  </si>
  <si>
    <t>https://www.llv.li/onlineschalter</t>
  </si>
  <si>
    <t>https://mwst.llv.li/EMWST/portal/PageIntro</t>
  </si>
  <si>
    <t>https://www.digital-liechtenstein.li/</t>
  </si>
  <si>
    <t>https://cnpd.public.lu/dam-assets/de/legislation/droit-lux/doc_loi02082002mod_de.pdf</t>
  </si>
  <si>
    <t>https://www.startup-platform.li/</t>
  </si>
  <si>
    <t>Liechtenstein Impuls</t>
  </si>
  <si>
    <t>https://impuls-liechtenstein.li/en/</t>
  </si>
  <si>
    <t>LIE</t>
  </si>
  <si>
    <t>Azure</t>
  </si>
  <si>
    <t>https://www.leaderdigital.ch/news/online-consulting-ag-digitalisiert-die-landesverwaltung-liechtenstein-zukunftssichere-loesungen-fuer-ueber-1100-mitarbeitende-12786.html</t>
  </si>
  <si>
    <t xml:space="preserve">Office of Information Technology </t>
  </si>
  <si>
    <t>https://www.datenschutzstelle.li/datenschutz/themen-z/cloud-services</t>
  </si>
  <si>
    <t>Liechtenstein is orientated towards European standards and interoperable principles</t>
  </si>
  <si>
    <t>https://digital-liechtenstein.li/roadmap</t>
  </si>
  <si>
    <t>IT-Strategy - Applications and infrastructure</t>
  </si>
  <si>
    <t>https://www.llv.li/en/national-administration/office-of-information-technology/about-us/strategy</t>
  </si>
  <si>
    <t>OSB</t>
  </si>
  <si>
    <t>https://techdocs.broadcom.com/us/en/ca-enterprise-software/layer7-api-management/api-gateway/</t>
  </si>
  <si>
    <t>Office of Finance</t>
  </si>
  <si>
    <t>https://www.llv.li/en/national-administration/office-for-finance</t>
  </si>
  <si>
    <t>Wilken; EKW, ...</t>
  </si>
  <si>
    <t>https://www.llv.li/en/national-administration/office-for-finance/laws</t>
  </si>
  <si>
    <t>https://www.llv.li/en/national-administration/fiscal-authority</t>
  </si>
  <si>
    <t>eTax / electronic tax declaration</t>
  </si>
  <si>
    <t>https://www.llv.li/de/landesverwaltung/steuerverwaltung/etax-elektronische-steuererklaerung/etax-aktuell-herunterladen</t>
  </si>
  <si>
    <t>https://www.llv.li/en/national-administration/fiscal-authority/etax-electronic-tax-declaration</t>
  </si>
  <si>
    <t>LOGA</t>
  </si>
  <si>
    <t>https://loga.gv.li/loga3/</t>
  </si>
  <si>
    <t>https://archiv.llv.li/files/srk/rb18_ii-01-praesidiales-finanzen.pdf</t>
  </si>
  <si>
    <t>https://www.ahv.li/en-fr/basic-principles-of-the-liechtenstein-social-insurance-law</t>
  </si>
  <si>
    <t>eVergabe</t>
  </si>
  <si>
    <t>https://evergabe.llv.li</t>
  </si>
  <si>
    <t>https://www.llv.li/en/national-administration/public-procurement-department</t>
  </si>
  <si>
    <t>https://www.llv.li/de?servicefinder=open</t>
  </si>
  <si>
    <t>https://mwstportal.li/</t>
  </si>
  <si>
    <t>https://www.regierung.li/medienportal-medium/16182/233300/medienmitteilung?utm_source=chatgpt.com</t>
  </si>
  <si>
    <t>https://zsa.payment.llv.li/de/?utm_source=chatgpt.com&amp;tid=c11cb7fc</t>
  </si>
  <si>
    <t>https://ahveasy.ch</t>
  </si>
  <si>
    <t>https://www.llv.li/en/career</t>
  </si>
  <si>
    <t>https://www.llv.li/en/eid.li-your-identity-in-digital-life</t>
  </si>
  <si>
    <t>https://www.regierung.li/services/16197/services</t>
  </si>
  <si>
    <t>https://www.opendata.li/en/data</t>
  </si>
  <si>
    <t>https://www.llv.li/en/national-administration/office-of-information-technology</t>
  </si>
  <si>
    <t>1, 2, 7, 8</t>
  </si>
  <si>
    <t>https://www.llv.li/en/national-administration/office-for-digital-innovation</t>
  </si>
  <si>
    <t>https://www.regierung.li/ministerium/16664/ministry-of-general-government-affairs-and-finance/contents</t>
  </si>
  <si>
    <t>https://www.regierung.li/files/attachments/ikr-digitaleagendafl-a4-einzelseiten-200dpi-638353296758122039.pdf</t>
  </si>
  <si>
    <t>https://www.regierungsprogramm.li/de/regierungsprogramm-update/tblid/7</t>
  </si>
  <si>
    <t>https://www.gesetze.li/chrono/pdf/2024041000?version=0</t>
  </si>
  <si>
    <t>Datenschutzgesetz (DSG)</t>
  </si>
  <si>
    <t>https://www.gesetze.li/konso/2018272000</t>
  </si>
  <si>
    <t>Data Protection Athority</t>
  </si>
  <si>
    <t>https://www.llv.li/de/medienmitteilungen/rollierendes-grundlagenpapier-bei-der-verwendung-von-kuenstlicher-intelligenz-ki-in-der-landesverwaltung-verabschiedet</t>
  </si>
  <si>
    <t>https://www.llv.li/en/national-administration/office-for-communications/signature-and-trust-services</t>
  </si>
  <si>
    <t>Innovations-Framework Liechtenstein</t>
  </si>
  <si>
    <t>https://impuls-liechtenstein.li/innovations-framework/</t>
  </si>
  <si>
    <t>Office for Digital Innovation</t>
  </si>
  <si>
    <t>Sylvan Fux</t>
  </si>
  <si>
    <t>Office of Information Technology, National Administration of the Principality of Liechtenstein</t>
  </si>
  <si>
    <t>Head of Business Consulting Digitalization</t>
  </si>
  <si>
    <t xml:space="preserve"> LTU </t>
  </si>
  <si>
    <t>Lithuania</t>
  </si>
  <si>
    <t>https://ivpk.lrv.lt/lt/veiklos-sritys-1/vii-infrastrukturos-konsolidavimas/valstybes-it-paslaugu-departamentas-ir-jo-teikiamos-paslaugos</t>
  </si>
  <si>
    <t>Ministry of Finance of the Republic of Lithuania</t>
  </si>
  <si>
    <t>http://www.finmin.lt</t>
  </si>
  <si>
    <t>VSAKIS - Viešojo sektoriaus apskaitos ir ataskaitų konsolidavimo informacinė sistem / Public Sector Accounting and Consolidation Reporting Information System</t>
  </si>
  <si>
    <t>http://finmin.lrv.lt/lt/veiklos-sritys/apskaita-ir-atskaitomybe/viesojo-sektoriaus-apskaita-ir-atskaitomybe/viesojo-sektoriaus-apskaitos-ir-ataskaitu-konsolidavimo-informacine-sistema-vsakis/technine-informacija</t>
  </si>
  <si>
    <t>http://www.finmin.lt/web/finmin/veiklos_uzduotys#izdo</t>
  </si>
  <si>
    <t>http://www.oecd.org/gov/budgeting/48170576.pdf</t>
  </si>
  <si>
    <t>http://www.vmi.lt</t>
  </si>
  <si>
    <t>e-Tax / My STI - e-Tax Portal</t>
  </si>
  <si>
    <t>https://www.epaslaugos.lt/portal</t>
  </si>
  <si>
    <t>http://www.lrmuitine.lt</t>
  </si>
  <si>
    <t>MDAS / NTKS / MAKIS / ASYCUDA++ - Customs Declaration Processing System; National Transit Control System</t>
  </si>
  <si>
    <t>https://lrmuitine.lt/web/guest/273</t>
  </si>
  <si>
    <t>VATARAS &amp; VATIS - Register of Public Servants and Public Servants Management System</t>
  </si>
  <si>
    <t>https://www.vataras.lt</t>
  </si>
  <si>
    <t>CVPIS</t>
  </si>
  <si>
    <t>https://pirkimai.eviesiejipirkimai.lt</t>
  </si>
  <si>
    <t>http://www.finmin.lt/web/finmin/home</t>
  </si>
  <si>
    <t>https://lietuvosfinansai.lt/mval-budget/</t>
  </si>
  <si>
    <t>https://joinup.ec.europa.eu/sites/default/files/inline-files/OSS%20Country%20Intelligence%20Report_LT.pdf</t>
  </si>
  <si>
    <t>Lithuanian Artificial Intelligence Strategy</t>
  </si>
  <si>
    <t>http://kurklt.lt/wp-content/uploads/2018/09/StrategyIndesignpdf.pdf</t>
  </si>
  <si>
    <t>https://www.vmi.lt/cms/mano-vmi_?accessibility=false&amp;lang=lt</t>
  </si>
  <si>
    <t>https://www.epaslaugos.lt/portal/citizen/service/7625</t>
  </si>
  <si>
    <t>https://www.opengovpartnership.org/members/lithuania/</t>
  </si>
  <si>
    <t>https://www.geoportal.lt/geoportal/web/en</t>
  </si>
  <si>
    <t>http://epilietis.lrv.lt/</t>
  </si>
  <si>
    <t>http://epilietis.lrv.lt/kreipkis-i-institucija/pateik-prasyma-skunda</t>
  </si>
  <si>
    <t>Digital Lithuania</t>
  </si>
  <si>
    <t>https://digital-lithuania.eu/</t>
  </si>
  <si>
    <t>https://www.govtechlab.lt/</t>
  </si>
  <si>
    <t>https://e-seimas.lrs.lt/portal/legalAct/lt/TAD/a66c0760b04011e3bf53dc70cf7669d9</t>
  </si>
  <si>
    <t>https://www.rti-rating.org/wp-content/uploads/Lithuania.pdf</t>
  </si>
  <si>
    <t>Law on Legal Protection of Personal Data</t>
  </si>
  <si>
    <t>https://wipolex.wipo.int/en/text/202094</t>
  </si>
  <si>
    <t>State Data Protection Inspectorate</t>
  </si>
  <si>
    <t>https://ada.lt/</t>
  </si>
  <si>
    <t>https://www.epaslaugos.lt/portal/news/4821</t>
  </si>
  <si>
    <t xml:space="preserve">Information Society Development Programme </t>
  </si>
  <si>
    <t>https://e-seimas.lrs.lt/portal/legalAct/lt/TAD/c65769c0680911e5b316b7e07d98304b</t>
  </si>
  <si>
    <t>Digital Forensic Lab</t>
  </si>
  <si>
    <t>https://digital-lithuania.eu/project/digital-forensic-labs/</t>
  </si>
  <si>
    <t xml:space="preserve">  LTU  </t>
  </si>
  <si>
    <t>https://ivpk.lrv.lt/lt/veiklos-sritys-1/vii-infrastrukturos-konsolidavimas/susije-dokumentai</t>
  </si>
  <si>
    <t>Information Society Development Committee</t>
  </si>
  <si>
    <t>Government Enterprise Architecture (Planned)</t>
  </si>
  <si>
    <t>https://ivpk.lrv.lt/uploads/ivpk/documents/files/veikla/VII%20konsolidavimas/Login%C4%97_Debesijos_paslaug%C5%B3_teikimo_IT_infrastrukt%C5%ABros_architekt%C5%ABra.pdf</t>
  </si>
  <si>
    <t xml:space="preserve">The Electronic Government Gateway (https://www.epaslaugos.lt/portal/login) aims to be a single access point to Lithuanian e-government services, in line with the ‘once-only’ principle (OOP), and operating through the State Information Resources Interoperability Platform and the Public Administration Institutions’ Information System. The gateway links with information systems for legislative information, courts, taxation, e-health, education, municipal institutions, etc. In 2020, the gateway integrated over 600 e-services. </t>
  </si>
  <si>
    <t>https://www.epaslaugos.lt/portal/login</t>
  </si>
  <si>
    <t>State Information Recourses Interoperability Platform</t>
  </si>
  <si>
    <t xml:space="preserve">https://www.epaslaugos.lt/portal/login </t>
  </si>
  <si>
    <t>https://finmin.lrv.lt/</t>
  </si>
  <si>
    <t>Government budgeting, accounting and payment system (VBAMS)</t>
  </si>
  <si>
    <t xml:space="preserve">https://finmin.lrv.lt/lt/paslaugos/valstybes-biudzeto-apskaitos-ir-mokejimu-sistema-vbams </t>
  </si>
  <si>
    <t>Microsoft Dynamics NAV 2017 and Microsoft Dynamics 365 Business Central</t>
  </si>
  <si>
    <t>https://www.e-tar.lt/portal/lt/legalAct/ab023e002b2411eb932eb1ed7f923910</t>
  </si>
  <si>
    <t>https://www.e-tar.lt/portal/lt/legalAct/TAR.55627FB64864/asr</t>
  </si>
  <si>
    <t>https://www.vmi.lt/evmi/</t>
  </si>
  <si>
    <t>Information system for education, consulting &amp; information provision e-services for tax payers (e-STI)</t>
  </si>
  <si>
    <t>https://www.vmi.lt/mvmi/</t>
  </si>
  <si>
    <t>https://www.vmi.lt/evmi/duomen%C5%B3-sauga</t>
  </si>
  <si>
    <t>https://www.lrmuitine.lt</t>
  </si>
  <si>
    <t>Integrated Customs Information System, consisting of 43 (sub)systems Customs Client Register</t>
  </si>
  <si>
    <t>https://lrmuitine.lt/web/guest/elpaslaugos#en</t>
  </si>
  <si>
    <t>Annual IT Security Compliance Assessment Report and Information Security Risk Assessment Report are being prepared. They are for internal use only therefore will not be attached.</t>
  </si>
  <si>
    <t>Register of Civil Servants, Civil Service Management Information System</t>
  </si>
  <si>
    <t>https://www.ird.lt/lt/paslaugos/tvarkomu-valdomu-registru-ir-informaciniu-sistemu-paslaugos/valstybes-tarnautoju-registro-vataras-paslaugos</t>
  </si>
  <si>
    <t>The information is not public, we can base it on R / IS regulations</t>
  </si>
  <si>
    <t>Register of Public Servants and Public Servants Management System</t>
  </si>
  <si>
    <t>https://www.ird.lt/lt/paslaugos/tvarkomu-valdomu-registru-ir-informaciniu-sistemu-paslaugos/valstybes-tarnybos-valdymo-informacines-sistemos-vatis-paslaugos</t>
  </si>
  <si>
    <t>The State Social Insurance Fund Board under the Ministry of Social Security and Labour</t>
  </si>
  <si>
    <t>https://www.sodra.lt/en/</t>
  </si>
  <si>
    <t>Information system of The State Social Insurance Fund Board under the Ministry of Social Security and Labour</t>
  </si>
  <si>
    <t>https://registrai.lt</t>
  </si>
  <si>
    <t>Centrinė viešųjų pirkimų informacinė sistema (Central public procurement information system cvpis))</t>
  </si>
  <si>
    <t>https://pirkimai.eviesiejipirkimai.lt/login.asp?B=PPO</t>
  </si>
  <si>
    <t>We are using Power BI for displaying concluded contracts and other procurement information, ie. Covid-19 related contracts: https://vpt.lrv.lt/kovai-su-covid-19-sudarytos-sutartys</t>
  </si>
  <si>
    <t>https://e-seimas.lrs.lt/portal/legalAct/lt/TAD/271008824af311e78869ae36ddd5784f?jfwid=bkaxmdzb</t>
  </si>
  <si>
    <t>https://finmin.lrv.lt/lt/</t>
  </si>
  <si>
    <t>SAP Public debt and cash management system</t>
  </si>
  <si>
    <t>Structural Fund Information and Management System (SFMIS)</t>
  </si>
  <si>
    <t xml:space="preserve">https://finmin.lrv.lt/lt/paslaugos/es-strukturines-paramos-kompiuterine-informacine-valdymo-ir-prieziuros-sistema-sfmis </t>
  </si>
  <si>
    <t>https://www.e-tar.lt/portal/lt/legalAct/13206c504e8d11ec862fdcbc8b3e3e05</t>
  </si>
  <si>
    <t>https://eimin.lrv.lt/uploads/eimin/documents/files/DI_strategija_ENG(1).pdf</t>
  </si>
  <si>
    <t>Ministry of Economy and Innovation</t>
  </si>
  <si>
    <t>https://govtechlab.lt/wp-content/uploads/2022/01/GovTech-Lab-apzvalga-2021-EN.pdf</t>
  </si>
  <si>
    <t>http://statistika.ivpk.lt/temos/268</t>
  </si>
  <si>
    <t>https://deklaravimas.vmi.lt</t>
  </si>
  <si>
    <t xml:space="preserve">https://www.epaslaugos.lt/portal/content/1253 </t>
  </si>
  <si>
    <t>https://vls.lrmuitine.lt/vlp/</t>
  </si>
  <si>
    <t>https://www.ldb.lt/LDBPortal/</t>
  </si>
  <si>
    <t>https://epilietis.lrv.lt/</t>
  </si>
  <si>
    <t>https://data.gov.lt</t>
  </si>
  <si>
    <t>https://epilietis.lrv.lt/uploads/epilietis/documents/images/E_%20pilietis%20diskusijos%20rezultatai.pdf</t>
  </si>
  <si>
    <t>https://epilietis.lrv.lt/lt/kreipkis-i-institucija</t>
  </si>
  <si>
    <t>https://epilietis.lrv.lt/uploads/epilietis/documents/files/E_pilietis%20si%C5%ABlymai.pdf</t>
  </si>
  <si>
    <t>https://issuu.com/pilieciai/docs/konsultacij_pa_angos_vertinimo_ataskaita_u_2020</t>
  </si>
  <si>
    <t xml:space="preserve">GovTech Lab </t>
  </si>
  <si>
    <t>https://govtechlab.lt/</t>
  </si>
  <si>
    <t>3, 4, 5, 6, 8, 9</t>
  </si>
  <si>
    <t>Ministry of Economy and Innovation of the Republic of Lithuania</t>
  </si>
  <si>
    <t>https://govtechlab.lt/wp-content/uploads/2022/01/GovTech-Lab-in-2021.pdf</t>
  </si>
  <si>
    <t>Statistic Lithuania Department</t>
  </si>
  <si>
    <t>https://www.stat.gov.lt/</t>
  </si>
  <si>
    <t>https://e-seimas.lrs.lt/portal/legalAct/lt/TAD/141d4d2234bd11eb8c97e01ffe050e1c?jfwid=-1txwxebay</t>
  </si>
  <si>
    <t>https://www.stat.gov.lt/veiklos-ataskaitos</t>
  </si>
  <si>
    <t>https://www.e-tar.lt/portal/en/legalAct/d492e050f7dd11eaa12ad7c04a383ca0/riRMgOHLoU</t>
  </si>
  <si>
    <t>The Ministry of Economy and Innovation of the Republic of Lithuania</t>
  </si>
  <si>
    <t>Digital Agenda Council: https://www.e-tar.lt/portal/en/legalAct/03b6ebf0acc011eba871a26c1fc3fbc1</t>
  </si>
  <si>
    <t>https://e-seimas.lrs.lt/portal/legalAct/lt/TAD/TAIS.94745/asr</t>
  </si>
  <si>
    <t xml:space="preserve">https://ivpk.lrv.lt/uploads/ivpk/documents/files/Veikla/Veiklos_sritys/Interneto%20svetaini%C5%B3%20prieinamumas/Ataskaitos%20dokumentas.pdf </t>
  </si>
  <si>
    <t>Lietuvos Respublikos asmens duomenų teisinės apsaugos įstatymas</t>
  </si>
  <si>
    <t xml:space="preserve">https://www.e-tar.lt/portal/lt/legalAct/TAR.5368B592234C/asr </t>
  </si>
  <si>
    <t>https://vdai.lrv.lt/lt/naudinga-informacija/vdai-sprendimai-baudos-nurodymai-ir-kt</t>
  </si>
  <si>
    <t xml:space="preserve">State Data Protection Inspectorate  </t>
  </si>
  <si>
    <t>https://vdai.lrv.lt/lt/</t>
  </si>
  <si>
    <t>https://vdai.lrv.lt/lt/administracine-informacija/veiklos-ataskaitos</t>
  </si>
  <si>
    <t>https://elektroninisparasas.lt/en/home/</t>
  </si>
  <si>
    <t xml:space="preserve">https://elektroninisparasas.lt/en/market-reviews-and-reports/ </t>
  </si>
  <si>
    <t xml:space="preserve">Digital skills are included in different startegies, including the 2020-2030 Industry Digitisation Roadmap and the 2013-2022 State Education Strategy. It has developed the National Skills Strategy in cooperation with the OECD and is reviewing the primary and secondary schools’ curricula, as well as adult learning. The 2021-2030 National Digitalisation Development Programme includes as one of its priorities to improve the digital skills of socially vulnerable groups, such as disabled or older citizens, as well as citizens with lower incomes. </t>
  </si>
  <si>
    <t>https://www.prisijungusi.lt/</t>
  </si>
  <si>
    <t>https://www.prisijungusi.lt/apie-projekta/</t>
  </si>
  <si>
    <t>Economic Transformation and Competitiveness Development Program of the Ministry of Economy and Innovation of the Republic of Lithuania</t>
  </si>
  <si>
    <t>https://eimin.lrv.lt/lt/ekonomikos-ir-inovaciju-ministerija/administracine-informacija/planavimo-dokumentai/pletros-programos</t>
  </si>
  <si>
    <t>https://govtechlab.lt/govtech-challenge-series/</t>
  </si>
  <si>
    <t>GovTech Lab (from 2022 part of Innovation Agency)</t>
  </si>
  <si>
    <t>https://eimin.lrv.lt/en/news/the-innovation-agency-lithuania-has-been-launched-a-one-stop-shop-for-business-start-development-and-innovation</t>
  </si>
  <si>
    <t>https://vpt.lrv.lt/uploads/vpt/documents/files/mp/svv_gaires.pdf</t>
  </si>
  <si>
    <t>https://esinvesticijos.lt/lt/patvirtintos_priemones/inostartas</t>
  </si>
  <si>
    <t>https://govtechlab.lt/invitation-to-participate-in-govtech-design-contests/</t>
  </si>
  <si>
    <t>https://eimin.lrv.lt/en/news/last-year-almost-twice-the-amount-of-data-was-opened-to-the-public</t>
  </si>
  <si>
    <t>https://eimin.lrv.lt/en/news/the-government-approved-the-amendments-to-the-law-on-management-of-state-information-resources</t>
  </si>
  <si>
    <t>https://lithuania.lt/governance-in-lithuania/country-as-a-sandbox-where-startups-and-public-institutions-come-to-play/</t>
  </si>
  <si>
    <t>Arune Matelyte</t>
  </si>
  <si>
    <t>Agency for Science, Innovation and Technology  (soon - consolidated Innovation Agency)</t>
  </si>
  <si>
    <t xml:space="preserve">Manager of GovTech Lab Lithuania </t>
  </si>
  <si>
    <t>LTU</t>
  </si>
  <si>
    <t>Gov-Cloud</t>
  </si>
  <si>
    <t>https://vssa.lrv.lt/lt/naujienos/ivpk-pradeda-igyventi-projekta-valstybes-informaciniu-technologiju-valdymo-pertvarka/</t>
  </si>
  <si>
    <t>State Digital Solutions Agency</t>
  </si>
  <si>
    <t>https://vssa.lrv.lt/lt/veiklos-sritys/vii-infrastrukturos-konsolidavimas/susije-dokumentai/</t>
  </si>
  <si>
    <t>https://e-seimas.lrs.lt/portal/legalActEditions/lt/TAD/TAIS.415499?faces-redirect=true</t>
  </si>
  <si>
    <t>https://www.epaslaugos.lt/portal/file/d8654227-afe4-4a10-870e-9348ef81545a</t>
  </si>
  <si>
    <t>MS Dynamics NAV 2017 and Microsoft Dynamics 365 Business Central</t>
  </si>
  <si>
    <t>https://finmin.lrv.lt</t>
  </si>
  <si>
    <t>https://e-seimas.lrs.lt/portal/legalAct/lt/TAD/TAIS.15144/asr</t>
  </si>
  <si>
    <t>https://muitine.lrv.lt/en/</t>
  </si>
  <si>
    <t>Public Sector Employees' Register</t>
  </si>
  <si>
    <t>https://viesiejipirkimai.lt/</t>
  </si>
  <si>
    <t>https://vpt.lrv.lt/lt/statistika-ir-analize/pirkimu-vykdytoju-zemelapis-svieslente-1/</t>
  </si>
  <si>
    <t>Treasury Consolidated Account Management System (VIKSVA)</t>
  </si>
  <si>
    <t>Structural Fund Information and Management System (INVESTIS)</t>
  </si>
  <si>
    <t>https://investis.lt/Identity/Account/Login?ReturnUrl=%2F</t>
  </si>
  <si>
    <t>https://eimin.lrv.lt/lt/</t>
  </si>
  <si>
    <t>https://app.powerbi.com/view?r=eyJrIjoiYTIyZGE2ODktMzQyMS00MmMyLWFhODEtMWJlODVlODNkZGI5IiwidCI6IjI5OGM5OTEyLWQ3NjItNDIxMS1hMDJjLThhYmE5NzRmNjJmYiIsImMiOjl9</t>
  </si>
  <si>
    <t>https://portal.uzt.lt/</t>
  </si>
  <si>
    <t>https://app.powerbi.com/view?r=eyJrIjoiNGM0MTUzODUtMWY3Ni00ZDJkLWE5YTYtMzRlYTg5ZGRjOTliIiwidCI6IjU4OWQxYzFiLWUyMzgtNDVlYi1iOGIyLTczMWRlYWVhMWViMSIsImMiOjh9</t>
  </si>
  <si>
    <t>https://www.epaslaugos.lt/portal/content/1257</t>
  </si>
  <si>
    <t>https://data.gov.lt/</t>
  </si>
  <si>
    <t>https://data.gov.lt/user/stats-graph</t>
  </si>
  <si>
    <t>https://epilietis.lrv.lt/lt/dalyvaukite/viesosios-konsultacijos/</t>
  </si>
  <si>
    <t>https://epilietis.lrv.lt/lt/</t>
  </si>
  <si>
    <t>https://vssa.lrv.lt/lt/</t>
  </si>
  <si>
    <t>2, 3, 4</t>
  </si>
  <si>
    <t>https://eimin.lrv.lt/lt/veiklos-sritys/skaitmenine-politika/valstybes-informaciniu-istekliu-valdymas/valstybes-informaciniu-istekliu-valdymo-taryba/</t>
  </si>
  <si>
    <t>https://vssa.lrv.lt/lt/administracine-informacija/planavimo-dokumentai/veiklos-ataskaitos/</t>
  </si>
  <si>
    <t>Statistics Lithuania. State Data Agency</t>
  </si>
  <si>
    <t>https://vda.lrv.lt/lt/</t>
  </si>
  <si>
    <t>https://e-seimas.lrs.lt/portal/legalAct/lt/TAD/a5b67070240811efb121d2fe3a0eff27?jfwid=ywjmsjvko</t>
  </si>
  <si>
    <t>https://duomenys.stat.gov.lt/</t>
  </si>
  <si>
    <t>https://eimin.lrv.lt/lt/ziniasklaidai/naujienos/1-mlrd-lietuvos-ekonomikai-atrinkti-tvirta-skaitmenini-pagrinda-viesajam-sektoriui-kursiantys-sprendimai/</t>
  </si>
  <si>
    <t>https://eimin.lrv.lt/en/</t>
  </si>
  <si>
    <t>https://eimin.lrv.lt/lt/veiklos-sritys/skaitmenine-politika/valstybes-informaciniu-istekliu-valdymas/valstybes-informaciniu-istekliu-valdymo-taryba/    National Information Resources Management Council</t>
  </si>
  <si>
    <t>https://www.e-tar.lt/portal/lt/legalAct/TAR.5368B592234C/asr</t>
  </si>
  <si>
    <t>https://vdai.lrv.lt/lt/sprendimai/</t>
  </si>
  <si>
    <t>https://vdai.lrv.lt/lt/administracine-informacija/veiklos-ataskaitos/</t>
  </si>
  <si>
    <t>https://inovacijuagentura.lt/news/2024/03/lietuvoje-veikla-pradeda-greentech-hub-sieks-proverzio-zaliuju-inovaciju-srityje.html?lang=lt</t>
  </si>
  <si>
    <t>https://www.e-tar.lt/portal/lt/legalAct/611a93c0135e11efbcbfb318996800a8</t>
  </si>
  <si>
    <t>https://eimin.lrv.lt/lt/ekonomikos-ir-inovaciju-ministerija/administracine-informacija/planavimo-dokumentai/pletros-programos/</t>
  </si>
  <si>
    <t>https://govtechlab.lt/wp-content/uploads/2024/01/GovTech-Inovaciju-Akademija-2023-leidinys-high-quality-new_compressed-1.pdf</t>
  </si>
  <si>
    <t>https://govtechlab.lt/about/</t>
  </si>
  <si>
    <t>https://govtechlab.lt/wp-content/uploads/2023/01/GIS_apzvalga.pdf</t>
  </si>
  <si>
    <t>Compl docs submitted on 03-Aug-25</t>
  </si>
  <si>
    <t>Inga Petrauskienė</t>
  </si>
  <si>
    <t>Ministry of the Economy and Innovation</t>
  </si>
  <si>
    <t>Advisor, Digital Initiative Group</t>
  </si>
  <si>
    <t xml:space="preserve"> LUX </t>
  </si>
  <si>
    <t>Luxembourg</t>
  </si>
  <si>
    <t>https://ctie.gouvernement.lu/en/service-provider.html</t>
  </si>
  <si>
    <t>https://digital.gouvernement.lu/en/dossiers/2019/NIF-2019.html</t>
  </si>
  <si>
    <t>http://www.mf.public.lu</t>
  </si>
  <si>
    <t>SIFIN - Integrated Financial Management Information System</t>
  </si>
  <si>
    <t>http://www.etat.public.lu/fr/index.php</t>
  </si>
  <si>
    <t>http://www.te.public.lu/</t>
  </si>
  <si>
    <t>https://te.public.lu/fr/legislation.html</t>
  </si>
  <si>
    <t>http://www.impotsdirects.public.lu</t>
  </si>
  <si>
    <t>http://www.impotsdirects.public.lu/echanges_electroniques/index.html</t>
  </si>
  <si>
    <t>http://www.etat.lu/do</t>
  </si>
  <si>
    <t>e-Customs + Single Window - e-Customs + Paperless douanes et accises (PLDA)</t>
  </si>
  <si>
    <t>http://www.do.etat.lu/edouanes/Accueil/EMCS/eDouane_Accueil_EMCS.htm</t>
  </si>
  <si>
    <t>SIGEP - Système Intégré de Gestion de l’Etat pour son Personnel</t>
  </si>
  <si>
    <t>https://guichet.public.lu/en/entreprises/ressources-humaines.html</t>
  </si>
  <si>
    <t>https://pmp.b2g.etat.lu</t>
  </si>
  <si>
    <t>Trésorerie de l'Etat</t>
  </si>
  <si>
    <t>https://mfin.gouvernement.lu/en.html</t>
  </si>
  <si>
    <t>https://joinup.ec.europa.eu/sites/default/files/inline-files/OSS%20Country%20Intelligence%20Report_LU.pdf</t>
  </si>
  <si>
    <t>Artificial Intelligence: A strategic vision for Luxembourg</t>
  </si>
  <si>
    <t>https://digital-luxembourg.public.lu/sites/default/files/2019-05/AI_EN.pdf</t>
  </si>
  <si>
    <t>http://www.guichet.public.lu</t>
  </si>
  <si>
    <t>http://www.guichet.public.lu/entreprises/fr/fiscalite/tva/index.html</t>
  </si>
  <si>
    <t>http://www.guichet.public.lu/myguichet/fr/aspects-legaux/index.html</t>
  </si>
  <si>
    <t>https://www.opengovpartnership.org/members/luxembourg/</t>
  </si>
  <si>
    <t>https://data.public.lu/en/</t>
  </si>
  <si>
    <t>https://guichet.public.lu/en/citoyens/citoyennete.html</t>
  </si>
  <si>
    <t>https://guichet.public.lu/en/organismes/organismes_entreprises/bureaux-assistance-lux-esch.html</t>
  </si>
  <si>
    <t>Digital Luxembourg</t>
  </si>
  <si>
    <t>https://digital-luxembourg.public.lu/about-us</t>
  </si>
  <si>
    <t>https://www.luxinnovation.lu/</t>
  </si>
  <si>
    <t>https://digital-luxembourg.public.lu/</t>
  </si>
  <si>
    <t>https://digital-luxembourg.public.lu/sites/default/files/2020-10/DL_201804022_PROGRESS%20REPORT.pdf</t>
  </si>
  <si>
    <t>https://www.rti-rating.org/wp-content/uploads/2019/09/Luxembourg.RTI_.Sep18.pdf</t>
  </si>
  <si>
    <t>http://www.right2info.org/resources/publications/laws-1/J-1999-O-0486.pdf</t>
  </si>
  <si>
    <t>La Commission nationale pour la protection des données (CNPD) , National Data Protection Commission</t>
  </si>
  <si>
    <t>http://www.cnpd.lu/</t>
  </si>
  <si>
    <t>https://www.luxtrust.lu/fr</t>
  </si>
  <si>
    <t>Digital Luxembourg Skills Database</t>
  </si>
  <si>
    <t>https://digital-luxembourg.public.lu/sites/default/files/2018-06/Skills_UPDATE.pdf</t>
  </si>
  <si>
    <t>AI Academy</t>
  </si>
  <si>
    <t>https://digital-luxembourg.public.lu/initiatives/luxembourgs-ai-academy</t>
  </si>
  <si>
    <t xml:space="preserve">  LUX  </t>
  </si>
  <si>
    <t>https://gouvernement.lu/fr/actualites/toutes_actualites/communiques/2016/12-decembre/22-strategie-cloud.html</t>
  </si>
  <si>
    <t>Remit - Government IT Centre // The Luxembourg Gouvernment</t>
  </si>
  <si>
    <t>https://ctie.gouvernement.lu/en/l-administration/Attributions.html</t>
  </si>
  <si>
    <t>https://digital.gouvernement.lu/en/publications/document-de-reference/NIF-2019/NIF-2019.html</t>
  </si>
  <si>
    <t>https://digital.gouvernement.lu/dam-assets/dossiers/nif/Catalogue-des-produits-IOP-du-CNI-01-00.pdf</t>
  </si>
  <si>
    <t>Guichet</t>
  </si>
  <si>
    <t>https://guichet.public.lu/en.html</t>
  </si>
  <si>
    <t>https://gouvernement.lu/fr/publications/rapport-activite/min-digital/2021-rapport-activite-mindigital.html</t>
  </si>
  <si>
    <t>https://mfin.gouvernement.lu/fr.html</t>
  </si>
  <si>
    <t>https://etat.public.lu/fr.html</t>
  </si>
  <si>
    <t>https://cour-des-comptes.public.lu/fr/rapports/rapports_generaux.html</t>
  </si>
  <si>
    <t>https://te.public.lu/fr.html</t>
  </si>
  <si>
    <t>https://impotsdirects.public.lu/fr.html</t>
  </si>
  <si>
    <t>COREC</t>
  </si>
  <si>
    <t>https://www.impotsdirects.public.lu/echanges_electroniques/index.html</t>
  </si>
  <si>
    <t xml:space="preserve">This type of documentation is classified as "confidential", and can not be distributed outside our administration. </t>
  </si>
  <si>
    <t>https://douanes.public.lu/</t>
  </si>
  <si>
    <t>e-Customs + Single Windows</t>
  </si>
  <si>
    <t>https://douanes.public.lu/fr/services-ligne/edouanes.html</t>
  </si>
  <si>
    <t>cf CTIE</t>
  </si>
  <si>
    <t>https://myrh.intranet.etat.lu</t>
  </si>
  <si>
    <t>CGPO - Centre de gestion du personnel et de l'organisation de l'Etat</t>
  </si>
  <si>
    <t>https://cgpo.gouvernement.lu/fr.html</t>
  </si>
  <si>
    <t>SIPEN - Système intégré des Pensions</t>
  </si>
  <si>
    <t>https://mysap.intranet.etat.lu/lgpad/index.html</t>
  </si>
  <si>
    <t xml:space="preserve">Public Procurement Portal </t>
  </si>
  <si>
    <t>The innovative procedures contained in the 2004/24/UE Directive have been transposes in national law by the law of the 18 .4.2018 on public procurement</t>
  </si>
  <si>
    <t>https://digital-luxembourg.public.lu/initiatives/artificial-intelligence-strategic-vision-luxembourg</t>
  </si>
  <si>
    <t>https://digital.gouvernement.lu/fr/le-ministere.html</t>
  </si>
  <si>
    <t>https://digital.gouvernement.lu/fr/dossiers/2021/AI4Gov.html</t>
  </si>
  <si>
    <t>https://govjobs.public.lu/fr.html</t>
  </si>
  <si>
    <t>https://www.petitiounen.lu/</t>
  </si>
  <si>
    <t xml:space="preserve">On platform itself </t>
  </si>
  <si>
    <t>https://www.zesumme-vereinfachen.lu/fr-FR/</t>
  </si>
  <si>
    <t>https://www.zesumme-vereinfachen.lu/</t>
  </si>
  <si>
    <t>Ministère de la Digitalisation</t>
  </si>
  <si>
    <t>https://govtechlab.public.lu/en.html</t>
  </si>
  <si>
    <t>1, 2, 4, 5, 6, 9</t>
  </si>
  <si>
    <t>https://ctie.gouvernement.lu/fr.html</t>
  </si>
  <si>
    <t xml:space="preserve">High committee for digital transformation ; interministerial committee for digitalisation </t>
  </si>
  <si>
    <t>https://ctie.gouvernement.lu/en.html</t>
  </si>
  <si>
    <t>https://gouvernement.lu/en/dossiers.gouv_ctie%2Ben%2Bdossiers%2Bstrategie_gouvernance_electronique_2021_2025%2Bstrategie_gouvernance_electronique_2021_2025.html</t>
  </si>
  <si>
    <t>https://gouvernement.lu/fr/dossiers.gouv_ctie%2Bfr%2Bdossiers%2Bstrategie_gouvernance_electronique_2021_2025%2Bstrategie_gouvernance_electronique_2021_2025.html</t>
  </si>
  <si>
    <t>https://digital.gouvernement.lu/fr/support/recherche.gouvernement%2Bfr%2Bactualites%2Btoutes_actualites%2Bcommuniques%2B2020%2B09-septembre%2B14-hansen-comite-interministeriel.html</t>
  </si>
  <si>
    <t>Comité interministériel pour la digitalisation de l'administration publique</t>
  </si>
  <si>
    <t>https://legilux.public.lu/eli/etat/leg/loi/2018/08/01/a686/jopd.public.lu/fr/legislation/droit-europ/union-europeenne/rgpd.html</t>
  </si>
  <si>
    <t>Demander la communication d’un document auprès d’une administration ou d’un service de l’État — Citoyens — Guichet.lu - Guide administratif - Luxembourg (public.lu)</t>
  </si>
  <si>
    <t>Data protection law</t>
  </si>
  <si>
    <t>https://legilux.public.lu/eli/etat/leg/loi/2018/08/01/a686/jo</t>
  </si>
  <si>
    <t>https://cnpd.public.lu/fr/commission-nationale/missions.html</t>
  </si>
  <si>
    <t>La Commission nationale pour la protection des données</t>
  </si>
  <si>
    <t>http://www.cnpd.lu</t>
  </si>
  <si>
    <t>https://ww.luxtrust.lu</t>
  </si>
  <si>
    <t>https://www.luxstrust.lu</t>
  </si>
  <si>
    <t>https://gouvernement.lu/fr/actualites/toutes_actualites/communiques/2020/11-novembre/16-hansen-inap.html</t>
  </si>
  <si>
    <t>https://fonction-publique.public.lu/fr/formation-developpement/catalogue-formations/secteur-communal/06compdig.html</t>
  </si>
  <si>
    <t>https://fonction-publique.public.lu/fr/formation-developpement/catalogue-formations/secteur-communal/06compdig/06-2-digtech.html</t>
  </si>
  <si>
    <t>Digital Luxembourg (SEE LINK ABOVE) and LuxInnovation</t>
  </si>
  <si>
    <t>https://www.luxinnovation.lu/fr/</t>
  </si>
  <si>
    <t>The GovTech Lab uses open innovation to work with internal and external actors on the development of the digitalisation of public services and integration of new technologies. Through calls for challenges from ministries and public administrations, the GovTech Lab identifies the conceptual, procedural or even technological challenges that ministries, administrations, citizens or businesses are facing. After identifying priority challenges, the GovTech Lab issues the calls for solutions with the aim of collaborating with external actors such as start-ups, researchers, freelancers, companies, etc. for the purpose of developing innovative solutions in a joint effort to strengthen the implementation of a digital government.</t>
  </si>
  <si>
    <t>https://govtechlab.public.lu/fr.html</t>
  </si>
  <si>
    <t>Martine Hildgen</t>
  </si>
  <si>
    <t>Adviser</t>
  </si>
  <si>
    <t>LUX</t>
  </si>
  <si>
    <t>GovCloud , Clarence</t>
  </si>
  <si>
    <t>GovCloud (CTIE) , Clarence (joint-venture Luxconnect et Proximus</t>
  </si>
  <si>
    <t>https://mindigital.gouvernement.lu/fr/publications.gouvernement2024+fr+publications+rapport-activite+min-digital+2024-rapport-activite-digitalisation.html</t>
  </si>
  <si>
    <t>Remit - Government IT Center</t>
  </si>
  <si>
    <t xml:space="preserve">https://mindigital.gouvernement.lu/en/dossiers/2019/nif-2019.html  </t>
  </si>
  <si>
    <t>https://interoperabilite.public.lu/fr/actions-produits.html</t>
  </si>
  <si>
    <t xml:space="preserve">https://ctie.gouvernement.lu/fr/dossiers/strategie_gouvernance_electronique_2021_2025 /strategie_gouvernance_electronique_2021_2025.html </t>
  </si>
  <si>
    <t>https://igf.gouvernement.lu/fr/service/gouvernance-et-pilotage.html</t>
  </si>
  <si>
    <t>https://mfin.gouvernement.lu/en/le-ministere.html#:~:text=The%20Ministry%20of%20Finance%20of,the%20Customs%20and%20Excise%20Agency.</t>
  </si>
  <si>
    <t>https://acd.gouvernement.lu/en.html</t>
  </si>
  <si>
    <t>https://impotsdirects.public.lu/fr/echanges_electroniques.html</t>
  </si>
  <si>
    <t>LUCCS (Luxembourg Customs Clearance System)</t>
  </si>
  <si>
    <t>https://douanes.public.lu/fr/services-ligne/edouanes/LUCCS.html</t>
  </si>
  <si>
    <t xml:space="preserve">https://mfp.gouvernement.lu/fr/publications.html  </t>
  </si>
  <si>
    <t>Trésorerie de l'Etat - SAP</t>
  </si>
  <si>
    <t>https://gouvernement.lu/dam-assets/images-documents/actualites/2025/05/16-strategies-ai-donnees-quantum/2024115332-ministere-etat-strategy-ai-en-bat-acc-ua.pdf</t>
  </si>
  <si>
    <t>https://douanes.public.lu/fr/services-ligne/edouanes/acces-applications-ligne.html</t>
  </si>
  <si>
    <t xml:space="preserve">https://adem.public.lu/fr/publications/adem/2024/ra-adem-2023.html </t>
  </si>
  <si>
    <t>https://data.public.lu/en/datasets/</t>
  </si>
  <si>
    <t xml:space="preserve">https://www.propositions.lu/  </t>
  </si>
  <si>
    <t xml:space="preserve">https://www.petitiounen.lu/ </t>
  </si>
  <si>
    <t>https://www.petitiounen.lu/fr/petition?type=opened</t>
  </si>
  <si>
    <t xml:space="preserve">https://www.linkedin.com/posts/guichet-lu_nei-op-myguichetlu-wann-dir-eng-demarche-activity-7335298625805209601-5lPm?utm_source=share&amp;utm_medium=member_desktop&amp;rcm=ACoAAAr0CSUBwuj3sZZpaf2AVKTpodukK7711lc </t>
  </si>
  <si>
    <t xml:space="preserve">https://data.public.lu/fr/datasets/la-liste-des-petitions/ </t>
  </si>
  <si>
    <t>Ministère de la digitalisation GovTEchLab</t>
  </si>
  <si>
    <t>2, 5, 6</t>
  </si>
  <si>
    <t>https://mindigital.gouvernement.lu/en.html</t>
  </si>
  <si>
    <t>https://mindigital.gouvernement.lu/en/dossiers/2019/nif-2019.html</t>
  </si>
  <si>
    <t>https://gouvernement.lu/fr/actualites/toutes_actualites/communiques/2020/09-septembre/14-hansen-comite-interministeriel.html</t>
  </si>
  <si>
    <t xml:space="preserve">https://mindigital.gouvernement.lu/en/dossiers/2023/conseil-a-la-digitalisation.html#bloub-1 </t>
  </si>
  <si>
    <t>https://gouvernement.lu/dam-assets/fr/publications/rapport-activite/minist-digital/2020-rapport-activite-mindigital.pdf</t>
  </si>
  <si>
    <t>https://gouvernement.lu/fr/actualites/toutes_actualites/communiques/2020/09-septembre/14-hansen-comite-interministeriel.html Comite interministériel pour la digitalisation de l'administration publique  Comité interministériel pour la politique numérique</t>
  </si>
  <si>
    <t>https://smc.gouvernement.lu/fr/actualites.gouvernement2024%2Bfr%2Bactualites%2Btoutes_actualites%2Bcommuniques%2B2024%2B10-octobre%2B03-margue-cipn.html</t>
  </si>
  <si>
    <t xml:space="preserve">https://cnpd.public.lu/dam-assets/fr/publications/rapports/cnpd/rapport-annuel-annexes-2022-cnpd.pdf </t>
  </si>
  <si>
    <t>data protection law</t>
  </si>
  <si>
    <t>https://legilux.public.lu/eli/etat/leg/loi/2018/08/01/a689/jo</t>
  </si>
  <si>
    <t>https://cnpd.public.lu/en/publications/rapports.html</t>
  </si>
  <si>
    <t>https://nohalteg.public.lu/fr/publications/pndd1.html</t>
  </si>
  <si>
    <t>https://mindigital.gouvernement.lu/en/dossiers.gouv2024_mindigital+fr+dossiers+2021+AI4Gov.html#bloub-16</t>
  </si>
  <si>
    <t xml:space="preserve">https://legilux.public.lu/eli/etat/leg/loi/2025/06/04/a231/jo     </t>
  </si>
  <si>
    <t xml:space="preserve">https://legilux.public.lu/eli/etat/leg/loi/2025/06/04/a231/jo  </t>
  </si>
  <si>
    <t>https://digitalskills.lu/article/page/2/</t>
  </si>
  <si>
    <t>https://gouvernement.lu/dam-assets/documents/actualites/2020/02-fevrier/25-mesr-strategie-recherche-innovation/mesr-strategy-research-innovation.pdf</t>
  </si>
  <si>
    <t xml:space="preserve">https://fonction-publique.public.lu/fr/formation-developpement/catalogue-formations/secteur-communal/06compdig/06-2-info.html </t>
  </si>
  <si>
    <t>https://govtechlab.public.lu/fr/call-solution/liste.html</t>
  </si>
  <si>
    <t>Compl docs submitted on 02-Jun-25 &amp; 30-Jul-25</t>
  </si>
  <si>
    <t xml:space="preserve"> MAC </t>
  </si>
  <si>
    <t>Macao SAR, China</t>
  </si>
  <si>
    <t>Electronic Governance General Plan</t>
  </si>
  <si>
    <t>http://www.gov.mo/egov/sites/egov/files/documents/Macao_SAR_EGOV_General_Plan_2015-2019_eng.pdf</t>
  </si>
  <si>
    <t>http://www.dsf.gov.mo</t>
  </si>
  <si>
    <t>PCAS - Public Computer Accounting System</t>
  </si>
  <si>
    <t>http://www.dsbb.imf.org/Pages/GDDS/ComprehensiveFwReport.aspx?ctycode=MAC&amp;catcode=CGO00</t>
  </si>
  <si>
    <t>http://www.dsf.gov.mo/about/about_org/C_Org_SOT_B.html</t>
  </si>
  <si>
    <t>http://www.dsf.gov.mo/guia/guia.aspx?lang=pt</t>
  </si>
  <si>
    <t>http://eserv.dsf.gov.mo/?lang=pt</t>
  </si>
  <si>
    <t>http://www.customs.gov.mo</t>
  </si>
  <si>
    <t>e-Customs + EDICS - Electronic Data Interchange Clearance System</t>
  </si>
  <si>
    <t>https://www.customs.gov.mo/cn/web-services.html</t>
  </si>
  <si>
    <t>PMS - Personnel Management System</t>
  </si>
  <si>
    <t>http://www.safp.gov.mo/safptc/info/index.htm</t>
  </si>
  <si>
    <t>http://www.dsf.gov.mo/asset/asset_tender.aspx?lang=zh</t>
  </si>
  <si>
    <t>Finance Service Bureau</t>
  </si>
  <si>
    <t>http://www.dsf.gov.mo/tax/tax_communication.aspx?lang=en</t>
  </si>
  <si>
    <t>http://portal.gov.mo</t>
  </si>
  <si>
    <t>http://eserv.dsf.gov.mo/LawRules.htm?lang=pt</t>
  </si>
  <si>
    <t>http://portal.gov.mo/web/guest/citizen/catpage?catid=678</t>
  </si>
  <si>
    <t>https://www.gov.mo/en/about-government/service-list/?keyword=complaint&amp;category_id=&amp;entity_id=</t>
  </si>
  <si>
    <t>https://www.gov.mo/pt/</t>
  </si>
  <si>
    <t>CCRAP</t>
  </si>
  <si>
    <t>https://www.gov.mo/zh-hans/news/252733/</t>
  </si>
  <si>
    <t>http://www.gpdp.gov.mo/uploadfile/2013/1217/20131217120421182.pdf</t>
  </si>
  <si>
    <t xml:space="preserve">Office for Personal Data Protection, Asia Pacific Privacy Authorities (APPA) </t>
  </si>
  <si>
    <t>https://www.gov.mo/en/entity-page/entity-59/</t>
  </si>
  <si>
    <t>http://www.ctt.gov.mo/MacauPost/Contents/News.aspx?lang=en-us&amp;pm=2449</t>
  </si>
  <si>
    <t xml:space="preserve">  MAC  </t>
  </si>
  <si>
    <t>Macao government interoperability</t>
  </si>
  <si>
    <t>https://hub.hku.hk/bitstream/10722/61147/1/Content.pdf?accept=1</t>
  </si>
  <si>
    <t>https://www.dsf.gov.mo/</t>
  </si>
  <si>
    <t>https://dsbb.imf.org/egdds/dqaf-base/country/MAC/category/GGO00</t>
  </si>
  <si>
    <t>https://www.dsf.gov.mo/guia/guia.aspx?lang=pt</t>
  </si>
  <si>
    <t>https://eserv.dsf.gov.mo/?lang=pt</t>
  </si>
  <si>
    <t>https://www.customs.gov.mo</t>
  </si>
  <si>
    <t>Social Secuirty Fund</t>
  </si>
  <si>
    <t>https://www.fss.gov.mo/</t>
  </si>
  <si>
    <t>Online Services of Social Security Fund</t>
  </si>
  <si>
    <t>https://www.fss.gov.mo/en/eservice</t>
  </si>
  <si>
    <t>https://www.gov.mo/zh-hant/</t>
  </si>
  <si>
    <t>https://www.dsf.gov.mo/feed/dsf_apps.html?lang=pt-PT</t>
  </si>
  <si>
    <t>https://www.gov.mo/en/services/ps-2120/</t>
  </si>
  <si>
    <t>https://www.gov.mo/en/notices/actualizacao-do-sistema-de-pagamento-electronico/</t>
  </si>
  <si>
    <t>https://www.dsedt.gov.mo/edi/en_US/</t>
  </si>
  <si>
    <t>https://www.gov.mo/en/browse/employment/</t>
  </si>
  <si>
    <t>https://www.gpdp.gov.mo/zh_tw/relevant_laws.html</t>
  </si>
  <si>
    <t>https://www.ctt.gov.mo/MacauPost/Contents/News.aspx?lang=en-us&amp;pm=2449</t>
  </si>
  <si>
    <t>MAC</t>
  </si>
  <si>
    <t>Financial Services Bureau</t>
  </si>
  <si>
    <t>https://www.dsf.gov.mo/financialReport/?FormType=2</t>
  </si>
  <si>
    <t>https://www.dsf.gov.mo/?lang=en</t>
  </si>
  <si>
    <t>https://www.mo.gov.mo/home?loginFrom=commonModule</t>
  </si>
  <si>
    <t>https://www.gov.mo/en/entity-page/entity-256/mobile-apps/</t>
  </si>
  <si>
    <t>https://www.gov.mo/en/news/284645/</t>
  </si>
  <si>
    <t>https://www.dsal.gov.mo/en/standard/index.html</t>
  </si>
  <si>
    <t>https://www.dsi.gov.mo/eid/index_e.html#ch0</t>
  </si>
  <si>
    <t>https://data.gov.mo/</t>
  </si>
  <si>
    <t>https://www.gov.mo/pt/sobre-o-governo/consulta-de-politicas/</t>
  </si>
  <si>
    <t>Direcção dos Serviços de Administração e Função Pública (SAFP)</t>
  </si>
  <si>
    <t>https://www.safp.gov.mo/zh-hant/home</t>
  </si>
  <si>
    <t>https://www.dsepdr.gov.mo/uploads/attachment/2022-03/The%20Second%20Five-Year%20Plan%20for%20Economic%20and%20Social%20Development%20of%20the%20MSAR%20Government%20(2021-2025).pdf</t>
  </si>
  <si>
    <t>https://www.dspdp.gov.mo/file/Laws%20and%20Regulations/%E5%80%8B%E4%BA%BA%E8%B3%87%E6%96%99%E4%BF%9D%E8%AD%B7%E6%B3%95_TC.pdf</t>
  </si>
  <si>
    <t>https://www.dspdp.gov.mo/en/</t>
  </si>
  <si>
    <t>https://www.gov.mo/en/news/355034/</t>
  </si>
  <si>
    <t>https://www.esigntrust.com/en/serv_esigncloud.html</t>
  </si>
  <si>
    <t xml:space="preserve"> MDG </t>
  </si>
  <si>
    <t>Madagascar</t>
  </si>
  <si>
    <t>Ministry of the Economy, Finance and Budget</t>
  </si>
  <si>
    <t>http://www.mefb.gov.mg</t>
  </si>
  <si>
    <t>SIIGFP - Système Intégré Informatisé de Gestion des Finances Publiques</t>
  </si>
  <si>
    <t>http://siigfp.mfb.gov.mg:9717/dgb-sigfp-client/#/login</t>
  </si>
  <si>
    <t>http://www.tresorpublic.mg/</t>
  </si>
  <si>
    <t>http://www.tresorpublic.mg/?page_id=214&amp;content=activite&amp;type=tresorerie</t>
  </si>
  <si>
    <t>http://www.impots.mg</t>
  </si>
  <si>
    <t>http://www.impots.mg/sigtas.php</t>
  </si>
  <si>
    <t>http://www.douanes.gov.mg</t>
  </si>
  <si>
    <t>ASYCUDA++ / TradeNet - Automated SYstem for CUstoms DAta</t>
  </si>
  <si>
    <t>http://www.douanes.gov.mg/?page_id=259</t>
  </si>
  <si>
    <t>SIGRHE - Integrated System of Human Resources of the State</t>
  </si>
  <si>
    <t>http://www.mfptls.gov.mg/?p=1222</t>
  </si>
  <si>
    <t>SGSP - Système de Gestion de la Solde et des Pensions</t>
  </si>
  <si>
    <t>https://www.pefa.org/sites/default/files/assessments/reports/MG-Aug14-PFMPR-Public.pdf</t>
  </si>
  <si>
    <t>http://marches.armp.mg/accueil_site_dynamique.php</t>
  </si>
  <si>
    <t>Ministry of Finance, Directorate of Public Debt</t>
  </si>
  <si>
    <t>http://www.tresorpublic.mg/?page_id=361&amp;content=organisation&amp;post=ddp</t>
  </si>
  <si>
    <t>https://entreprises.impots.mg/</t>
  </si>
  <si>
    <t>https://madagascar.opendataforafrica.org/</t>
  </si>
  <si>
    <t>https://digital.gov.mg/2019/12/20/notre-vision-numerique-des-services-publics/</t>
  </si>
  <si>
    <t>http://www.justice.mg/wp-content/uploads/2019/02/L2016-029.pdf</t>
  </si>
  <si>
    <t>Loi No. 2014-38 (in French)</t>
  </si>
  <si>
    <t>http://www.afapdp.org/wp-content/uploads/2015/01/Madagascar-L-2014-038-du-09-01-15-sur-la-protection-des-donn%C3%A9es-%C3%A0-caract%C3%A8re-personnel.pdf</t>
  </si>
  <si>
    <t>Commission Malagasy sur l'Informatique et des Libertés (CMIL)</t>
  </si>
  <si>
    <t xml:space="preserve">  MDG  </t>
  </si>
  <si>
    <t>Cadre d'Interopérabilité</t>
  </si>
  <si>
    <t>Pending for validation before publishing.</t>
  </si>
  <si>
    <t>https://ugd-cs.digital.gov.mg:4000</t>
  </si>
  <si>
    <t>SAFI-Système d'Administration Fiscale Integrée</t>
  </si>
  <si>
    <t>http://www.impots.mg/</t>
  </si>
  <si>
    <t>http://www.mfptls.gov.mg/</t>
  </si>
  <si>
    <t>CYNTHIA</t>
  </si>
  <si>
    <t>https://www.cnaps.mg/</t>
  </si>
  <si>
    <t>Agile and UX/UI approach</t>
  </si>
  <si>
    <t>https://torolalana.gov.mg/</t>
  </si>
  <si>
    <t>https://digital.gov.mg/2022/01/07/manuel-des-standards-de-services/</t>
  </si>
  <si>
    <t>https://espace.cnaps.mg/security/login</t>
  </si>
  <si>
    <t>https://digital.gov.mg/</t>
  </si>
  <si>
    <t>Digital Governance Unit -DGU</t>
  </si>
  <si>
    <t>Cours de Compte</t>
  </si>
  <si>
    <t>CNECI</t>
  </si>
  <si>
    <t>https://orinasa.edbm.mg/</t>
  </si>
  <si>
    <t>https://vakisiny.gov.mg/</t>
  </si>
  <si>
    <t xml:space="preserve">Jean Luc Razafindramintsa </t>
  </si>
  <si>
    <t>Digital Government Unit</t>
  </si>
  <si>
    <t>Chief Digital officier</t>
  </si>
  <si>
    <t>MDG</t>
  </si>
  <si>
    <t>https://digital.gov.mg/2022/05/05/cadre-dinteroperabilite/</t>
  </si>
  <si>
    <t>https://digital.gov.mg/2021/07/31/couche-securisee-dinteroperabilite/</t>
  </si>
  <si>
    <t>https://www.mef.gov.mg/</t>
  </si>
  <si>
    <t>https://www.mef.gov.mg/page_personnalisee/index/news/629</t>
  </si>
  <si>
    <t>https://www.impots.mg/</t>
  </si>
  <si>
    <t>https://www.impots.mg/explorer;jsessionid=2EDD6A8C93448A06C692189A1CDBDC63?path=/e_service&amp;langue=2</t>
  </si>
  <si>
    <t>https://gasynet.com/</t>
  </si>
  <si>
    <t>https://www.metfp.gov.mg/</t>
  </si>
  <si>
    <t>https://www.dgfag.mg/</t>
  </si>
  <si>
    <t>CNAPS</t>
  </si>
  <si>
    <t>LUCY</t>
  </si>
  <si>
    <t>e-GP</t>
  </si>
  <si>
    <t>https://app.armp.mg/</t>
  </si>
  <si>
    <t>Agile and UX/UI approach + Business Process Review</t>
  </si>
  <si>
    <t>Ministry of Finance, Public Debt Department</t>
  </si>
  <si>
    <t>https://dashboard.digital.gov.mg/services</t>
  </si>
  <si>
    <t>https://e-hetra.impots.mg/</t>
  </si>
  <si>
    <t>https://hetraonline.impots.mg/</t>
  </si>
  <si>
    <t>https://espace.cnaps.mg/travailleur/creation/compte/accountVerification</t>
  </si>
  <si>
    <t>https://www.presidence.gov.mg/</t>
  </si>
  <si>
    <t>https://dashboard.digital.gov.mg/contact</t>
  </si>
  <si>
    <t>https://www.mndpt.gov.mg/</t>
  </si>
  <si>
    <t>https://www.ccomptes.mg/fr/</t>
  </si>
  <si>
    <t>MNDPT</t>
  </si>
  <si>
    <t>https://www.assemblee-nationale.mg/wp-content/uploads/2020/11/Loi-n%C2%B0-2016-029-code-de-communication.pdf</t>
  </si>
  <si>
    <t>https://digital.gov.mg/2022/07/05/loi-n-2014-038-sur-la-protection-des-donnees-a-caractere-personnel/</t>
  </si>
  <si>
    <t>https://ejbca.pki.gov.mg/ejbca/ra/</t>
  </si>
  <si>
    <t>Manitra Andriamitondra</t>
  </si>
  <si>
    <t>Unité de Gouvernance Digitale</t>
  </si>
  <si>
    <t>Service Delivery Manager</t>
  </si>
  <si>
    <t xml:space="preserve"> MWI </t>
  </si>
  <si>
    <t>Malawi</t>
  </si>
  <si>
    <t>State Information Resources Interoperability Platform (SIRIP)</t>
  </si>
  <si>
    <t>https://ivpk.lrv.lt/en/activities/sirip</t>
  </si>
  <si>
    <t>Ministry of Finance of Malawi</t>
  </si>
  <si>
    <t>http://www.finance.gov.mw</t>
  </si>
  <si>
    <t>https://www.finance.gov.mw/</t>
  </si>
  <si>
    <t>http://www.finance.gov.mw/</t>
  </si>
  <si>
    <t>http://www.oecd.org/derec/afdb/malawi.pdf</t>
  </si>
  <si>
    <t>http://www.mra.mw</t>
  </si>
  <si>
    <t>ITAS + EFD - Integrated Tax Administration System (ITAS) + Electronic Fiscal Device (EFD) + ePayment</t>
  </si>
  <si>
    <t>https://www.mra.mw/help-for-taxpayers/online-return-filing</t>
  </si>
  <si>
    <t>https://www.mra.mw/help-for-taxpayers/online-customs-excise-services</t>
  </si>
  <si>
    <t>http://documents.worldbank.org/curated/en/2012/03/16625002/malawi-assessment-fiduciary-risks-use-country-pfm-system-investment-lending-projects</t>
  </si>
  <si>
    <t>PPDA</t>
  </si>
  <si>
    <t>https://www.ppda.mw/</t>
  </si>
  <si>
    <t>Malawian Reserve Bank</t>
  </si>
  <si>
    <t>http://www.rbm.mw/</t>
  </si>
  <si>
    <t>https://www.mra.mw/</t>
  </si>
  <si>
    <t>https://www.opengovpartnership.org/members/malawi/</t>
  </si>
  <si>
    <t>https://malawi.opendataforafrica.org/</t>
  </si>
  <si>
    <t>http://www.motpwh.gov.mw/Publications/Malawi_2013_Malawi_ICT_Policy.pdf</t>
  </si>
  <si>
    <t>https://www.rti-rating.org/wp-content/uploads/2018/09/Malawi-Access-to-Information-Act.Feb17.pdf</t>
  </si>
  <si>
    <t>DG Strategy</t>
  </si>
  <si>
    <t>http://www.pppc.mw/assets/upload/downloads/DIGITAL_GOVERNMENT_STRATEGY_PRESENTATION.pdf</t>
  </si>
  <si>
    <t>Digital Malawi Program</t>
  </si>
  <si>
    <t>http://www.pppc.mw/assets/upload/downloads/Digital_Malawi_Program_GRANT_MANUAL_FINALL_(002)_May_2020_Final.pdf</t>
  </si>
  <si>
    <t>PPP Commission</t>
  </si>
  <si>
    <t>http://www.pppc.mw/articles/about-us</t>
  </si>
  <si>
    <t xml:space="preserve">  MWI  </t>
  </si>
  <si>
    <t>Ministry of Finance Malawi</t>
  </si>
  <si>
    <t>https://www.finance.gov.mw</t>
  </si>
  <si>
    <t>IFMIS - Integrated Finance Management Information System</t>
  </si>
  <si>
    <t>SAP (Systems Application Production)</t>
  </si>
  <si>
    <t>https://www.oecd.org/derec/afdb/malawi.pdf</t>
  </si>
  <si>
    <t>https://www.mra.mw</t>
  </si>
  <si>
    <t xml:space="preserve">ITAS + EFD </t>
  </si>
  <si>
    <t>ASYCUDA++ - Automated System</t>
  </si>
  <si>
    <t>HRMIS - Human Resource</t>
  </si>
  <si>
    <t>Standard Operating Procedures</t>
  </si>
  <si>
    <t>HRMIS Payroll</t>
  </si>
  <si>
    <t>SOPs</t>
  </si>
  <si>
    <t>Ministry of Gender, Disability and Social Welfare</t>
  </si>
  <si>
    <t>http://www.reforms.gov.mw/psrmu/reforms/ministries-departments#gender</t>
  </si>
  <si>
    <t>Public Service Pension Trust Fund (PSPTF)</t>
  </si>
  <si>
    <t>https://www.psptf.mw/</t>
  </si>
  <si>
    <t>Malawi Reserve Bank</t>
  </si>
  <si>
    <t>https://www.rbm.mw/</t>
  </si>
  <si>
    <t>https://www/mra.</t>
  </si>
  <si>
    <t>https://www.malawi.gov.mw</t>
  </si>
  <si>
    <t>e Government</t>
  </si>
  <si>
    <t>1, 2, 4, 9</t>
  </si>
  <si>
    <t>https://www.malawi.gov.mw/index.php/proud/thuwala/candis</t>
  </si>
  <si>
    <t>https://ictpolicyafrica.org</t>
  </si>
  <si>
    <t xml:space="preserve">Data Protection Bill </t>
  </si>
  <si>
    <t>http://www.reforms.gov.mw/psrmu/sites/default/files/E-Transactions%20Act%202016.pdf</t>
  </si>
  <si>
    <t>https://www.pppc.mw/</t>
  </si>
  <si>
    <t>https://digmap.pppc.mw/</t>
  </si>
  <si>
    <t>Esther Kondowe</t>
  </si>
  <si>
    <t>Ministry of Information, Department of e Government</t>
  </si>
  <si>
    <t>MWI</t>
  </si>
  <si>
    <t>National Data Centre Blantyre and National Data Centre Lilongwe</t>
  </si>
  <si>
    <t>https://ict.gov.mw/index.php/projects/national-fiber-backbone</t>
  </si>
  <si>
    <t>(1) Blantyre Data Centre operated by Electricity Supply Commission of Malawi (ESCOM) (2) Lilongwe Data Centre operated by the Ministry of Information and Digitalization</t>
  </si>
  <si>
    <t>Malawi Enterprise Architecture and Interoperability Framework (MEAIF)</t>
  </si>
  <si>
    <t>https://ict.gov.mw/index.php/projects/digital-malawi</t>
  </si>
  <si>
    <t>Bomalathu Platform</t>
  </si>
  <si>
    <t>https://www.worldbank.org/en/results/2025/06/23/digitalizing-afe-malawi-to-improve-access-to-education-public-services-and-income-opportunities#:~:text=The%20Digital%20Malawi%20Acceleration%20Project,an%20additional%20500%20government%20offices.</t>
  </si>
  <si>
    <t>https://thedocs.worldbank.org/en/doc/3fcff7a44bd530a0413e23245ace2f03-0350012021/related/2021-IFMIS-CBP-Workshop-Malawi.pdf</t>
  </si>
  <si>
    <t>ITAS + EFD + Msonkho Online</t>
  </si>
  <si>
    <t>https://tlas.mra.mw/live/Account/SignIn?ReturnUrl=%2flive</t>
  </si>
  <si>
    <t>https://asyw.mra.mw/</t>
  </si>
  <si>
    <t>https://www.dhrmd.gov.mw/</t>
  </si>
  <si>
    <t>Malawi National Electronic Procurement System</t>
  </si>
  <si>
    <t>https://maneps.mw/</t>
  </si>
  <si>
    <t>https://bomalathu.gov.mw</t>
  </si>
  <si>
    <t>https://msonkho-online.mra.mw/</t>
  </si>
  <si>
    <t>Department of E-Government</t>
  </si>
  <si>
    <t>https://ict.gov.mw</t>
  </si>
  <si>
    <t>https://ict.gov.mw/index.php/blog/downloads/policies-and-laws?download=25:national-digitalization-policy-final-11-01-2024</t>
  </si>
  <si>
    <t>https://npc.mw/ati/</t>
  </si>
  <si>
    <t>Data Malawi Protection Act of 2024</t>
  </si>
  <si>
    <t>https://macra.mw/wpfd_file/data-protection-act-2024/</t>
  </si>
  <si>
    <t>Malawi Data Protection Authority</t>
  </si>
  <si>
    <t>https://www.dpa.mw</t>
  </si>
  <si>
    <t>https://macra.mw</t>
  </si>
  <si>
    <t>Public Sector Reforms Policy 2018</t>
  </si>
  <si>
    <t>https://npc.mw/wp-content/uploads/2020/07/Malawi-Public-Sector-Reforms-Policy.pdf</t>
  </si>
  <si>
    <t>Malawi Public Sector Reforms Management</t>
  </si>
  <si>
    <t>Ackim Sanuka</t>
  </si>
  <si>
    <t xml:space="preserve">Senior Deputy Director </t>
  </si>
  <si>
    <t xml:space="preserve"> MYS </t>
  </si>
  <si>
    <t>Malaysia</t>
  </si>
  <si>
    <t>1GovCloud</t>
  </si>
  <si>
    <t>https://www.malaysia.gov.my/portal/content/30097</t>
  </si>
  <si>
    <t>MyGovEA</t>
  </si>
  <si>
    <t>https://www.malaysia.gov.my/portal/content/30587</t>
  </si>
  <si>
    <t>The Malaysian Government Interoperability Framework</t>
  </si>
  <si>
    <t>http://restsa.osdec.gov.my/wp-content/uploads/2019/09/The-Malaysian-Government-Interoperability-Framework-for-Open-Source-Software-MyGIFOSS-2006.pdf</t>
  </si>
  <si>
    <t>Ministry of Finance/Treasury</t>
  </si>
  <si>
    <t>http://www.treasury.gov.my</t>
  </si>
  <si>
    <t>GFMAS - Government Financial and  Management Accounting System</t>
  </si>
  <si>
    <t>https://www1.treasury.gov.my/#</t>
  </si>
  <si>
    <t>http://www.treasury.gov.my/</t>
  </si>
  <si>
    <t>http://www.ilkap.gov.my/download/pekeliling/agc/Act61.pdf</t>
  </si>
  <si>
    <t>http://www.hasil.gov.my</t>
  </si>
  <si>
    <t>ezHASIL  - e-Tax and other portals</t>
  </si>
  <si>
    <t>http://www.hasil.gov.my/goindex.php?kump=2&amp;skum=4&amp;posi=1&amp;unit=1&amp;sequ=1</t>
  </si>
  <si>
    <t>http://www.customs.gov.my</t>
  </si>
  <si>
    <t>e-Eksais + NSW TradeNet / CIS - Customs Information System + National Single Window</t>
  </si>
  <si>
    <t>http://www.customs.gov.my/ms/pages/utama.aspx</t>
  </si>
  <si>
    <t>eSPKB - Portal RASMI HRMIS &gt; Electronic Budget Planning and Control System (eSPKB)</t>
  </si>
  <si>
    <t>http://www.eghrmis.gov.my/</t>
  </si>
  <si>
    <t>GFMAS - myGovernment &gt; Government Financial Management and Accounting System (GFMAS)</t>
  </si>
  <si>
    <t xml:space="preserve">https://www.malaysia.gov.my </t>
  </si>
  <si>
    <t>ePerolehan</t>
  </si>
  <si>
    <t>https://www1.treasury.gov.my/index.php/en/procurement/government-procurement.html</t>
  </si>
  <si>
    <t>https://www1.treasury.gov.my/index.php/en/</t>
  </si>
  <si>
    <t>SPP II -  Project Monitoring System II</t>
  </si>
  <si>
    <t>https://www.icu.gov.my/?pg=perkhidmatan&amp;type=pemantauan&amp;list=p01</t>
  </si>
  <si>
    <t>http://www.osdec.gov.my/index.php/mengenai-osdec/</t>
  </si>
  <si>
    <t>National IoT Strategic Roadmap</t>
  </si>
  <si>
    <t>http://www.mimos.my/iot/National_IoT_Strategic_Roadmap_Book.pdf</t>
  </si>
  <si>
    <t>https://www.myeg.com.my</t>
  </si>
  <si>
    <t>https://ez.hasil.gov.my/CI/</t>
  </si>
  <si>
    <t>https://www.malaysia.gov.my/portal/subcategory/733</t>
  </si>
  <si>
    <t>http://www.data.gov.my/</t>
  </si>
  <si>
    <t>https://www.malaysia.gov.my/portal/content/30042</t>
  </si>
  <si>
    <t>MAMPU</t>
  </si>
  <si>
    <t>http://sddsa.mampu.gov.my/</t>
  </si>
  <si>
    <t>https://mdec.my/</t>
  </si>
  <si>
    <t>Government Chief Information Officer</t>
  </si>
  <si>
    <t>http://aplikasi.mampu.gov.my/mycio/index.php</t>
  </si>
  <si>
    <t>https://www.malaysia.gov.my/portal/subcategory/231</t>
  </si>
  <si>
    <t>https://www.malaysia.gov.my/portal/content/30705</t>
  </si>
  <si>
    <t>https://www.malaysia.gov.my/portal/category/656</t>
  </si>
  <si>
    <t>Personal Data Protection Act 2010 (in English)</t>
  </si>
  <si>
    <t>https://www.kkmm.gov.my/pdf/Personal%20Data%20Protection%20Act%202010.pdf</t>
  </si>
  <si>
    <t xml:space="preserve">Department of Personal Data Protection </t>
  </si>
  <si>
    <t>https://www.pdp.gov.my/jpdpv2/keratan_akhbar/enforcement-of-act-is-in-line-with-gtp/</t>
  </si>
  <si>
    <t>http://www.skmm.gov.my/Sectors/Digital-Signature.aspx</t>
  </si>
  <si>
    <t>SayaDigital</t>
  </si>
  <si>
    <t>https://mdec.my/sayadigital/</t>
  </si>
  <si>
    <t>Malaysia Digital Economy Corporation</t>
  </si>
  <si>
    <t>https://mdec.my/about-mdec/who-we-are/</t>
  </si>
  <si>
    <t xml:space="preserve">  MYS  </t>
  </si>
  <si>
    <t>MyGovCloud@PDSA</t>
  </si>
  <si>
    <t>https://pdsa.mampu.gov.my</t>
  </si>
  <si>
    <t>Malaysia Administrative Modernisation and Management Planning Unit (MAMPU)</t>
  </si>
  <si>
    <t>https://www.cgso.gov.my/ms/pengumuman/garis-panduan-pengurusan-keselamatan-maklumat-melalui-pengkomputeran-awan-cloud-computing-dalam-perkhidmatan-awam/</t>
  </si>
  <si>
    <t>https://www.cgso.gov.my/wp-content/uploads/2021/11/SPA-Bil.2-2021-Garis-Panduan-Pengurusan-Keselamatan-Maklumat-Melalui-Pengkomputeran-Awan-Cloud-Computing-Dalam-Perkhidmatan-Awam.pdf</t>
  </si>
  <si>
    <t>https://mygovea.mampu.gov.my/</t>
  </si>
  <si>
    <t>Standards, Policies and Guidelines - Malaysian Government Interoperability Framework (MyGIF) Version 1.0</t>
  </si>
  <si>
    <t>Malaysian Government Data Exchange (MyGDX)</t>
  </si>
  <si>
    <t>https://mygdx.malaysia.gov.my/en</t>
  </si>
  <si>
    <t>https://mygdx.malaysia.gov.my/v2/#facts</t>
  </si>
  <si>
    <t>https://www.mof.gov.my/</t>
  </si>
  <si>
    <t>https://ppp.treasury.gov.my/</t>
  </si>
  <si>
    <t>https://www.hasil.gov.my/</t>
  </si>
  <si>
    <t>https://mytax.hasil.gov.my/</t>
  </si>
  <si>
    <t>Only for private use</t>
  </si>
  <si>
    <t>Sistem Maklumat Kastam (SMK)</t>
  </si>
  <si>
    <t>HRMIS 2.0 (Sistem Pengurusan Maklumat Sumber Manusia)</t>
  </si>
  <si>
    <t>https://hrmis2.eghrmis.gov.my/HRMISNET/Common/Main/Login.aspx</t>
  </si>
  <si>
    <t>Integrated Government Financial Management Accounting System – Human Capital Management (iGFMAS HCM)</t>
  </si>
  <si>
    <t>https://www.anm.gov.my/en/perakaunan/sistem-perakaunan/igfmas</t>
  </si>
  <si>
    <t>1. Kumpulan Wang Simpanan Pekerja (KWSP) / Employees Provident Fund (EPF) 2. Kumpulan Wang Persaraan (Diperbadankan) (KWAP) / Retirement Fund (Incorporated) 3. Pertubuhan Keselamatan Sosial (PERKESO) / The Social Security Organization (SOCSO)</t>
  </si>
  <si>
    <t>https://www.kwsp.gov.my/</t>
  </si>
  <si>
    <t>KWSP -  Received and manages retirement savings for all its members, encompassing mandatory contributions by employees of the private and non-pensionable public sectors as well as voluntary contributions by those in the informal sector KWSP allows members to fully withdraw their EPF savings once they are 55 years of age. At age 60, members are allowed to withdraw from both Account 55 and Akaun Emas.  KWAP - Integrated Contribution Management System (ICMS).   3. PERKESO provides periodical long term benefits for disability as well as invalidity pension and survivor’s pension. PERKESO also provides unemployment benefits due to loss of employment.</t>
  </si>
  <si>
    <t>https://www.kwsp.gov.my/member/withdrawals</t>
  </si>
  <si>
    <t>https://www.kwap.gov.my/AR2019_Bitesite/</t>
  </si>
  <si>
    <t>ePerolehan Kerajaan Malaysia</t>
  </si>
  <si>
    <t>https://myprocurement.treasury.gov.my/</t>
  </si>
  <si>
    <t xml:space="preserve">Offers fully online transactions, better governance on procurement process, collaboration between Government agencies and Suppliers dan transformation towards Digital Governance </t>
  </si>
  <si>
    <t>https://ppp.treasury.gov.my/sub-topik/fail/62/muat-turun</t>
  </si>
  <si>
    <t>Agensi Kaunseling dan Pengurusan Kredit (AKPK)</t>
  </si>
  <si>
    <t xml:space="preserve">https://www.akpk.org.my/content/199-dmp-debt-management-programme-application-process </t>
  </si>
  <si>
    <t>http://habinovasi.mampu.gov.my/laporan_inovasi/2266-sistem-pemantauan-projek-ii.pdf</t>
  </si>
  <si>
    <t>National Fourth Industrial Revolution (4IR) Policy</t>
  </si>
  <si>
    <t>https://www.epu.gov.my/ms/dasar-revolusi-perindustrian-keempat-4ir-negara</t>
  </si>
  <si>
    <t>https://myhackathon.gov.my/winners/</t>
  </si>
  <si>
    <t>https://www.malaysia.gov.my/portal/digitalservices</t>
  </si>
  <si>
    <t xml:space="preserve">https://ez.hasil.gov.my/ </t>
  </si>
  <si>
    <t>https://mybayar.rmp.gov.my/en</t>
  </si>
  <si>
    <t>https://www.perkeso.gov.my</t>
  </si>
  <si>
    <t>https://spa9.spa.gov.my/login2</t>
  </si>
  <si>
    <t>https://www.data.gov.my</t>
  </si>
  <si>
    <t>https://budget.mof.gov.my/</t>
  </si>
  <si>
    <t>https://budget.mof.gov.my/2022/</t>
  </si>
  <si>
    <t>https://pcb.spab.gov.my/eApps/system/index.do</t>
  </si>
  <si>
    <t>Planning to build an updated platform with AI features.</t>
  </si>
  <si>
    <t>https://www.mampu.gov.my/</t>
  </si>
  <si>
    <t>1, 2, 4, 5, 7</t>
  </si>
  <si>
    <t>https://www.mampu.gov.my/penerbitan/buku/#pelan-strategik-pendigitalan-sektor-awam-2021-2025/1/</t>
  </si>
  <si>
    <t>https://www.mampu.gov.my/en/</t>
  </si>
  <si>
    <t>https://pdisa.mampu.gov.my/</t>
  </si>
  <si>
    <t>https://malaysia.gov.my</t>
  </si>
  <si>
    <t>Personal Data Protection Act 2010 (Act 709)</t>
  </si>
  <si>
    <t>https://www.pdp.gov.my/jpdpv2/laws-of-malaysia-pdpa/personal-data-protection-act-2010/?lang=en</t>
  </si>
  <si>
    <t>Department of Personal Data Protection</t>
  </si>
  <si>
    <t>https://www.pdp.gov.my/</t>
  </si>
  <si>
    <t>https://gpki.mampu.gov.my</t>
  </si>
  <si>
    <t>Digital Government Competency Development</t>
  </si>
  <si>
    <t>https://drive.google.com/file/d/1wtxJPGmI6WgHbnF4NGO2pxV6LgrJstNs/view?usp=sharing</t>
  </si>
  <si>
    <t>Public Sector Innovation Blueprint</t>
  </si>
  <si>
    <t>https://www.epu.gov.my/sites/default/files/2021-02/malaysia-digital-economy-blueprint.pdf</t>
  </si>
  <si>
    <t>https://www.malaysia.gov.my/portal/content/30041</t>
  </si>
  <si>
    <t>Malaysia Administrative Modernization and Management Planning Unit (MAMPU)</t>
  </si>
  <si>
    <t>https://www.mampu.gov.my/en/publication/annual-report-2021-2030/</t>
  </si>
  <si>
    <t>Nur Syaheera Adila Binti Zulkifli</t>
  </si>
  <si>
    <t>Assistant Director</t>
  </si>
  <si>
    <t>MYS</t>
  </si>
  <si>
    <t>MyGovCloud@PDSA and MyGovCloud@CFA</t>
  </si>
  <si>
    <t>https://www.malaysia.gov.my/portal/content/31183</t>
  </si>
  <si>
    <t>National Digital Department</t>
  </si>
  <si>
    <t>https://www.digital.gov.my/en-GB/siaran/National-Cloud-Computing-Policy-(NCCP)-Driving-Malaysia's-Digital-Transformation-In-A-Secure,-Inclusive,-And-Sustainable-Manner</t>
  </si>
  <si>
    <t>https://mygovea.jdn.gov.my/</t>
  </si>
  <si>
    <t>https://dasar.jdn.gov.my/search-d/download-file/60/9dc87a5cc6d7ec78c277ffee44411770</t>
  </si>
  <si>
    <t>https://www.mygdx.gov.my/en/landing-page/theme</t>
  </si>
  <si>
    <t>https://www.mygdx.gov.my/en/landing-page/statistic?theme=second-theme</t>
  </si>
  <si>
    <t>iGFMAS - Government Financial and  Management Accounting System</t>
  </si>
  <si>
    <t>https://www.anm.gov.my/perakaunan/sistem-perakaunan/igfmas</t>
  </si>
  <si>
    <t>https://www.investmalaysia.gov.my/media/fahpnpsw/financial-procedure-act-1957.pdf</t>
  </si>
  <si>
    <t>https://www.hasil.gov.my/en/quick-links/services/statistic/</t>
  </si>
  <si>
    <t>https://www.customs.gov.my/en/pages/main.aspx</t>
  </si>
  <si>
    <t>https://docs.jpa.gov.my/docs/pnerbitan/ltahunan/flipbook/lp2022/110/</t>
  </si>
  <si>
    <t>https://www.anm.gov.my/en/info/statistic-of-online-services</t>
  </si>
  <si>
    <t>https://www.kwsp.gov.my/en/</t>
  </si>
  <si>
    <t>https://www.kwap.gov.my/AR2023/e-book/index.html#p=81</t>
  </si>
  <si>
    <t>Fiscal Policy and Debt Management Office (FPDMO), MoF</t>
  </si>
  <si>
    <t>https://www.mof.gov.my/portal/en/profile/divisions/fiscal-policy-and-debt-management-office</t>
  </si>
  <si>
    <t>MyProjek - Project Monitoring System</t>
  </si>
  <si>
    <t>https://www.icu.gov.my/?pg=perkhidmatan&amp;type=pemantauan&amp;list=p05#:~:text=SISTEM%20PEMANTAUAN%20MyProjek.%20Sistem%20pemantauan%20projek%20memainkan,pada%20tahun%202020%2C%20berfungsi%20sebagai%20platform%20utama</t>
  </si>
  <si>
    <t>https://www.osdec.gov.my/</t>
  </si>
  <si>
    <t>https://www.mydigital.gov.my/wp-content/uploads/2023/08/The-National-Fourth-Industrial-Revolution-Policy_ENG.pdf</t>
  </si>
  <si>
    <t>https://ekonomi.gov.my/en</t>
  </si>
  <si>
    <t>https://data.gov.my/</t>
  </si>
  <si>
    <t>https://www.hasil.gov.my/en/quick-links/services/statistic?</t>
  </si>
  <si>
    <t>https://technode.global/2025/03/24/malaysias-e-payments-transactions-continue-to-rise-in-2024/</t>
  </si>
  <si>
    <t>https://archive.opengovasia.com/2025/02/24/modernising-customs-impact-of-digitalisation-on-malaysias-trade/</t>
  </si>
  <si>
    <t>https://www.spa.gov.my/</t>
  </si>
  <si>
    <t>https://themalaysianreserve.com/2024/03/01/over-2m-job-seekers-register-on-myfuturejobs-platform-said-hr-minister/</t>
  </si>
  <si>
    <t>https://www.digital-id.my/en</t>
  </si>
  <si>
    <t>https://www.malaysia.gov.my/portal/content/30024</t>
  </si>
  <si>
    <t>https://www.malaysia.gov.my/portal/statistic</t>
  </si>
  <si>
    <t>https://www.malaysia.gov.my/portal/index</t>
  </si>
  <si>
    <t>https://www.pcb.gov.my/my/info-aduan/transaksi-perkhidmatan-dalam-talian</t>
  </si>
  <si>
    <t>Ministry of Digital</t>
  </si>
  <si>
    <t>https://www.digital.gov.my/</t>
  </si>
  <si>
    <t>https://www.digital.gov.my/en-GB</t>
  </si>
  <si>
    <t>Chief Digital Officer</t>
  </si>
  <si>
    <t>https://aplikasi.jdn.gov.my/mycdo/index.php</t>
  </si>
  <si>
    <t>https://www.jdn.gov.my/wp-content/uploads/2024/10/PELAN-STRATEGIK-PENDIGITALAN-SEKTOR-AWAM-2021.pdf</t>
  </si>
  <si>
    <t>https://www.jdn.gov.my/</t>
  </si>
  <si>
    <t>https://www.jdn.gov.my/govtech-kerangka-whole-of-government-wog/</t>
  </si>
  <si>
    <t>https://www.pdp.gov.my/ppdpv1/en/list-of-compounds/</t>
  </si>
  <si>
    <t>Personal Data Protection Department (PDPD)</t>
  </si>
  <si>
    <t>https://www.pdp.gov.my/ppdpv1/en/organization/</t>
  </si>
  <si>
    <t>https://www.mida.gov.my/national-energy-transition-roadmap-netr-charting-a-path-to-a-sustainable-energy-landscape/</t>
  </si>
  <si>
    <t>https://ai.gov.my/</t>
  </si>
  <si>
    <t>https://mygpki.gov.my/gpki_portal/gov_ict_application/view</t>
  </si>
  <si>
    <t>Capacities for Digital Transformation</t>
  </si>
  <si>
    <t>https://www.malaysia.gov.my/portal/subcategory/760</t>
  </si>
  <si>
    <t>https://www.malaysia.gov.my/portal/content/30073</t>
  </si>
  <si>
    <t>https://docs.jpa.gov.my/docs/flipbook/DGCCR-Sektor-Awam/13/</t>
  </si>
  <si>
    <t>https://www.mosti.gov.my/wp-content/uploads/2022/03/National-Science-Technology-and-Innovation-Policy-2021-2030.pdf</t>
  </si>
  <si>
    <t>https://www.mydigital.gov.my/wp-content/uploads/2023/08/Malaysia-Digital-Economy-Blueprint_ENG.pdf</t>
  </si>
  <si>
    <t>https://www.mydigital.gov.my/mydigital-progress-report-2021-building-a-dynamic-digital-economy-by-2030/</t>
  </si>
  <si>
    <t>Jabatan Digital Negara</t>
  </si>
  <si>
    <t>https://www.jdn.gov.my/pasukan-digital-sektor/</t>
  </si>
  <si>
    <t>GovTech Innovation Skilling Pilot Program</t>
  </si>
  <si>
    <t>https://www.mydigital.gov.my/</t>
  </si>
  <si>
    <t>https://www.digital.gov.my/en-GB/siaran/Action-plans-to-spur-the-startup-ecosystem</t>
  </si>
  <si>
    <t>Dr. Rozaida binti Mohd. Darus</t>
  </si>
  <si>
    <t>Jabatan Digital Negara, JDN</t>
  </si>
  <si>
    <t xml:space="preserve">Deputy Director </t>
  </si>
  <si>
    <t xml:space="preserve"> MDV </t>
  </si>
  <si>
    <t>Maldives</t>
  </si>
  <si>
    <t>http://www.finance.gov.mv</t>
  </si>
  <si>
    <t>PAS - Public Accounting System</t>
  </si>
  <si>
    <t>https://www.finance.gov.mv/pfm-reform</t>
  </si>
  <si>
    <t>http://www.finance.gov.mv/</t>
  </si>
  <si>
    <t>https://www.finance.gov.mv/cash-management-public-bank-account</t>
  </si>
  <si>
    <t>http://www.mira.gov.mv</t>
  </si>
  <si>
    <t>TMIS - Various systems and databases</t>
  </si>
  <si>
    <t>http://www.mira.gov.mv/StrategicPlan.aspx</t>
  </si>
  <si>
    <t>http://www.customs.gov.mv</t>
  </si>
  <si>
    <t>ASYCUDA++ &gt; e-Customs - Automated SYstem for CUstoms Data; e-Customs Portal</t>
  </si>
  <si>
    <t>https://www.customs.gov.mv/eServices</t>
  </si>
  <si>
    <t>https://www.pefa.org/sites/default/files/assessments/reports/MV-Nov09-PFMPR-Public.PDF</t>
  </si>
  <si>
    <t>MoF Website</t>
  </si>
  <si>
    <t>https://www.finance.gov.mv/tenders</t>
  </si>
  <si>
    <t>MM-PAS - Materials Management module of the Public Accounting System</t>
  </si>
  <si>
    <t>https://www.finance.gov.mv/public-finance/public-finance-management-pfm-reform</t>
  </si>
  <si>
    <t>https://www.egov.mv/</t>
  </si>
  <si>
    <t>https://www.mira.gov.mv/TPOS/TPOS_Default.aspx</t>
  </si>
  <si>
    <t>https://mpf.gov.mv/wp-content/uploads/2019/06/Blue-Economy_Policy-Note-6.pdf</t>
  </si>
  <si>
    <t>https://www.rti-rating.org/wp-content/uploads/Maldives.pdf</t>
  </si>
  <si>
    <t xml:space="preserve">  MDV  </t>
  </si>
  <si>
    <t>Cloud First Strategy (Draft)</t>
  </si>
  <si>
    <t>National Centre for Information Technology</t>
  </si>
  <si>
    <t>Government Enterprise Architecture (Draft)</t>
  </si>
  <si>
    <t>Government Technology Stack</t>
  </si>
  <si>
    <t>https://www.finance.gov.mv/</t>
  </si>
  <si>
    <t>https://www.mira.gov.mv/</t>
  </si>
  <si>
    <t>https://www.mira.gov.mv/MIRAconnect/Accounts/Login</t>
  </si>
  <si>
    <t>https://www.customs.gov.mv</t>
  </si>
  <si>
    <t>ASYCUDA World - Automated SYstem for CUstoms Data; e-Customs, Portal</t>
  </si>
  <si>
    <t>https://asycuda.customs.gov.mv</t>
  </si>
  <si>
    <t>eAdmin</t>
  </si>
  <si>
    <t>https://citizen.egov.mv/eAdmin/Admin</t>
  </si>
  <si>
    <t>Public Accounting System</t>
  </si>
  <si>
    <t>Maldives Pension Administration Office</t>
  </si>
  <si>
    <t>https://pension.gov.mv/dv</t>
  </si>
  <si>
    <t>Koshaaru</t>
  </si>
  <si>
    <t>https://koshaaru.pension.gov.mv/login</t>
  </si>
  <si>
    <t>Beelan Portal</t>
  </si>
  <si>
    <t>https://beelan.finance.gov.mv/</t>
  </si>
  <si>
    <t>Priority is given to SMEs in certain guidelines linked to Public Finance Regulation</t>
  </si>
  <si>
    <t>MERIDIAN (From July 2022)</t>
  </si>
  <si>
    <t>MM-PAS - Materials Management Module of the Public Accounting System</t>
  </si>
  <si>
    <t>Policy experimentation and regulatory sandboxes for frontier technologies</t>
  </si>
  <si>
    <t>MoECCT</t>
  </si>
  <si>
    <t>https://www.gov.mv/</t>
  </si>
  <si>
    <t>https://bandeyripay.finance.gov.mv/</t>
  </si>
  <si>
    <t>https://jobcenter.mv/en</t>
  </si>
  <si>
    <t>https://www.gov.mv/en/organisations/national-centre-for-information-technology</t>
  </si>
  <si>
    <t>https://presidency.gov.mv/SAP/</t>
  </si>
  <si>
    <t>https://www.environment.gov.mv</t>
  </si>
  <si>
    <t>https://mvlaw.gov.mv/pdf/ganoon/chapterI/1-2014.pdf</t>
  </si>
  <si>
    <t>https://icom.mv/</t>
  </si>
  <si>
    <t>Data Privacy and Protection Bill</t>
  </si>
  <si>
    <t>Mohamed Shareef</t>
  </si>
  <si>
    <t>Ministry of Environment, Climate Change and Technology</t>
  </si>
  <si>
    <t>Minister of State</t>
  </si>
  <si>
    <t>MDV</t>
  </si>
  <si>
    <t>National Sovereign Cloud</t>
  </si>
  <si>
    <t>https://digital.gov.mv/</t>
  </si>
  <si>
    <t>Maldives Digital Service</t>
  </si>
  <si>
    <t>MIRA Connect</t>
  </si>
  <si>
    <t>HRMIS + eAdmin</t>
  </si>
  <si>
    <t>https://www.finance.gov.mv/public-accounts-system#:~:text=The%20centralized%20payment%20system%20includes,open%20and%20maintain%20an%20account.</t>
  </si>
  <si>
    <t>MeridIan</t>
  </si>
  <si>
    <t>ICT Ecosystem Development and Innovation</t>
  </si>
  <si>
    <t>https://mohst.gov.mv/</t>
  </si>
  <si>
    <t>https://one.gov.mv/</t>
  </si>
  <si>
    <t>https://efaas.egov.mv/Home/Services</t>
  </si>
  <si>
    <t>https://presidency.gov.mv/Press/Article/35016</t>
  </si>
  <si>
    <t>https://icom.mv/uploads/English%20translation%20of%20the%20Right%20to%20Information%20Act.pdf</t>
  </si>
  <si>
    <t>https://www.environment.gov.mv/v2/en/download/20154</t>
  </si>
  <si>
    <t>Hussain Mohamed</t>
  </si>
  <si>
    <t>Infrastructure Manager</t>
  </si>
  <si>
    <t xml:space="preserve"> MLI </t>
  </si>
  <si>
    <t>Mali</t>
  </si>
  <si>
    <t>http://www.finances.gouv.ml</t>
  </si>
  <si>
    <t>AICE - Software for Integrated Public Accounting</t>
  </si>
  <si>
    <t>http://www-wds.worldbank.org/external/default/WDSContentServer/WDSP/IB/2014/07/24/000442464_20140724103902/Rendered/INDEX/ICR31700P125860IC0disclosed07010140.txt</t>
  </si>
  <si>
    <t>http://tresor.gouv.ml/</t>
  </si>
  <si>
    <t>http://www.imf.org/External/NP/LOI/2013/MLI/120213.pdf</t>
  </si>
  <si>
    <t>http://www.dgi.gouv.ml</t>
  </si>
  <si>
    <t>SIGTAS - Standard Integrated Government Tax System / Système Intégré de Gestion des Taxes et Assimilées</t>
  </si>
  <si>
    <t>https://e-impot.dgi.gouv.ml/</t>
  </si>
  <si>
    <t>http://douanes.gouv.ml</t>
  </si>
  <si>
    <t>https://www.pefa.org/node/346</t>
  </si>
  <si>
    <t>PMS - Payroll Management System</t>
  </si>
  <si>
    <t>Portail Malien</t>
  </si>
  <si>
    <t>https://dgmp.gouv.ml/</t>
  </si>
  <si>
    <t>Ministry of Economy and Finance, General Directorate of Public Debt</t>
  </si>
  <si>
    <t xml:space="preserve">SIGIP - Système Intégré de Gestion des Investissements Publics </t>
  </si>
  <si>
    <t>https://dnpd.gouv.ml/index.php/formation-sur-le-sigip</t>
  </si>
  <si>
    <t>https://mali.opendataforafrica.org/</t>
  </si>
  <si>
    <t>Loi n° 2013-015 du 21 mai 2013 (in French)</t>
  </si>
  <si>
    <t>http://www.justice.gouv.ml/documentation/Code_des_Personnes_et_de_la_Famille.pdf</t>
  </si>
  <si>
    <t>Autorité de protection des données à caractère personnel (APDP)</t>
  </si>
  <si>
    <t>https://apdp.ml//</t>
  </si>
  <si>
    <t xml:space="preserve">  MLI  </t>
  </si>
  <si>
    <t>SMTD</t>
  </si>
  <si>
    <t>https://www.smtd.ml/</t>
  </si>
  <si>
    <t>Société Malienne de Transmission et de Diffussion (SMTD SA)</t>
  </si>
  <si>
    <t>Direction Générale du Budget</t>
  </si>
  <si>
    <t>https://www.finances.ml</t>
  </si>
  <si>
    <t>PRED-5/SIGD</t>
  </si>
  <si>
    <t>https://www.tresor.gouv.ml/</t>
  </si>
  <si>
    <t>https://www.dgi.gouv.ml</t>
  </si>
  <si>
    <t>https://douanes.gouv.ml/</t>
  </si>
  <si>
    <t>AGRH</t>
  </si>
  <si>
    <t>http://www.fonctionpublique.gouv.ml</t>
  </si>
  <si>
    <t>SOLDES</t>
  </si>
  <si>
    <t>https://www.budget.gouv.ml/</t>
  </si>
  <si>
    <t>Institut Nationale de prévoyance Sociale</t>
  </si>
  <si>
    <t>https://www.inps.site/</t>
  </si>
  <si>
    <t>PENSION</t>
  </si>
  <si>
    <t>https://www.dgmp.gouv.ml/</t>
  </si>
  <si>
    <t>Implementation in progress</t>
  </si>
  <si>
    <t>http://www.finances.gouv.ml/</t>
  </si>
  <si>
    <t>SIGED - Système Intégré de gestion de la Dette</t>
  </si>
  <si>
    <t>Document PTI et BSI</t>
  </si>
  <si>
    <t>https://demarchesadministratives.gouv.ml</t>
  </si>
  <si>
    <t>https://www.dgi.gouv.ml/</t>
  </si>
  <si>
    <t>https://www.dgi.gouv.ml/e-impot-dgi-2/</t>
  </si>
  <si>
    <t>https://teledeclaration.inps.ml:8084/inps</t>
  </si>
  <si>
    <t>https://anpe-mali.org</t>
  </si>
  <si>
    <t>AGETIC - Agence des Technologies de l’Information et de la Communication</t>
  </si>
  <si>
    <t>https://agetic.gouv.ml</t>
  </si>
  <si>
    <t>https://communication.gouv.ml/</t>
  </si>
  <si>
    <t>DNEN - Direction Nationale de l'Economie Numérique</t>
  </si>
  <si>
    <t>AGETIC</t>
  </si>
  <si>
    <t>https://agetic.gouv.ml/</t>
  </si>
  <si>
    <t>http://www.sante.gov.ml/index.php/2014-11-10-17-29-36/documents-politiques22/item/2525-loi-n-2013-015-du-21-mai-2013-portant-protection-des-donnees-a-caractere-personnel-en-republique-du-mali</t>
  </si>
  <si>
    <t>https://www.apdp.ml/documents/repertoires_traitements/Repertoire_des_TDP_actualise_fev_2022.pdf</t>
  </si>
  <si>
    <t>https://www.apdp.ml/</t>
  </si>
  <si>
    <t>https://certification.gouv.ml/</t>
  </si>
  <si>
    <t>https://certification.gouv.ml/loi-n2016-012-du-06-mai-2016-relatives-aux-transactions-echanges-et-services-electroniques/</t>
  </si>
  <si>
    <t>https://amrtp.ml/</t>
  </si>
  <si>
    <t>http://www.anac-mali.org/</t>
  </si>
  <si>
    <t>https://www.caisff-finances.ml/</t>
  </si>
  <si>
    <t>http://education.gouv.ml/</t>
  </si>
  <si>
    <t>M. Abdoul Kader KY</t>
  </si>
  <si>
    <t>Direction Nationale de l'Economie Numérique - DNEN / Ministère de la Communication, de l'Economie Numérique et de la Modernisation de l'Administration-MCENMA</t>
  </si>
  <si>
    <t>Directeur National</t>
  </si>
  <si>
    <t>MLI</t>
  </si>
  <si>
    <t>Direction Générale du Budget, MoEF</t>
  </si>
  <si>
    <t>https://tresor.gouv.ml/wp-content/uploads/2019/03/SIGD_PRED5_BP_Ousmane_KONE.pdf</t>
  </si>
  <si>
    <t>Système Intégré de Gestion des Ressources Humaines</t>
  </si>
  <si>
    <t>https://caisff.finances.ml/projet/3</t>
  </si>
  <si>
    <t>Institut National de Prévoyance Sociale (INPS)</t>
  </si>
  <si>
    <t>https://inps.site/</t>
  </si>
  <si>
    <t>Portail Malien des Marchés Publics</t>
  </si>
  <si>
    <t>https://dgmp.gouv.ml/?q=node/71</t>
  </si>
  <si>
    <t>https://finances.ml/</t>
  </si>
  <si>
    <t>LDSW - SIGED - Système Intégré de gestion de la Dette</t>
  </si>
  <si>
    <t>SIGIP - Système Intégré de Gestion des Investissements Publics</t>
  </si>
  <si>
    <t>https://www.dgi.gouv.ml/wp-content/uploads/2024/04/manuel-dutilisation-etat-financier.pdf</t>
  </si>
  <si>
    <t>https://tresorpay.ml/</t>
  </si>
  <si>
    <t>https://www.facebook.com/dnenmali/?locale=fr_FR</t>
  </si>
  <si>
    <t>https://communication.gouv.ml/mali-numerique-2020/</t>
  </si>
  <si>
    <t xml:space="preserve"> MLT </t>
  </si>
  <si>
    <t>Malta</t>
  </si>
  <si>
    <t>Hybrid Cloud</t>
  </si>
  <si>
    <t>https://www.mita.gov.mt/en/ict-features/Pages/2019/Hybrid-Cloud-and-the-Government-0506-6839.aspx</t>
  </si>
  <si>
    <t>https://www.mita.gov.mt/en/Technology/EnterpriseArchitecture/Pages/EnterpriseArchitecture.aspx</t>
  </si>
  <si>
    <t>NIF</t>
  </si>
  <si>
    <t>https://mita.gov.mt/en/Technology/Initiatives/Interoperability/Pages/NIF.aspx</t>
  </si>
  <si>
    <t>http://www.mfin.gov.mt</t>
  </si>
  <si>
    <t xml:space="preserve">DAS + FDRS - Electronic Departmental Accounting System / </t>
  </si>
  <si>
    <t>http://mfin.gov.mt/en/home/Pages/FDRS.aspx</t>
  </si>
  <si>
    <t>SAGE 100</t>
  </si>
  <si>
    <t>http://treasury.gov.mt/</t>
  </si>
  <si>
    <t>http://www.justiceservices.gov.mt/DownloadDocument.aspx?app=lom&amp;itemid=8682&amp;l=1</t>
  </si>
  <si>
    <t>http://www.ird.gov.mt</t>
  </si>
  <si>
    <t>http://www.ird.gov.mt/services/eservices/eservices.aspx</t>
  </si>
  <si>
    <t>http://www.maltacustoms.gov.mt</t>
  </si>
  <si>
    <t>CES - Customs Electronic System</t>
  </si>
  <si>
    <t>https://customs.gov.mt/electronic-systems/custom-electronic-system</t>
  </si>
  <si>
    <t>Dakar-HR - Human Resources Management Information System</t>
  </si>
  <si>
    <t>http://pahro.gov.mt/hr-systems?l=1</t>
  </si>
  <si>
    <t>EPPS</t>
  </si>
  <si>
    <t xml:space="preserve">https://www.etenders.gov.mt/epps/home.do  </t>
  </si>
  <si>
    <t>The Treasury Department</t>
  </si>
  <si>
    <t>https://joinup.ec.europa.eu/sites/default/files/inline-files/OSS%20Country%20Intelligence%20Report_MT.pdf</t>
  </si>
  <si>
    <t>Malta AI Strategy</t>
  </si>
  <si>
    <t>https://malta.ai/wp-content/uploads/2019/11/Malta_The_Ultimate_AI_Launchpad_vFinal.pdf</t>
  </si>
  <si>
    <t>https://mygov.mt</t>
  </si>
  <si>
    <t>http://www.ird.gov.mt/default.aspx</t>
  </si>
  <si>
    <t>https://www.gov.mt/en/Government/DOI/Press%20Releases/Pages/2002/03/12/PR318.aspx</t>
  </si>
  <si>
    <t>https://www.opengovpartnership.org/members/malta/</t>
  </si>
  <si>
    <t>https://open.data.gov.mt/</t>
  </si>
  <si>
    <t>https://www.servizz.gov.mt/mt/Pages/default.aspx</t>
  </si>
  <si>
    <t>https://www.servizz.gov.mt/en/Pages/default.aspx</t>
  </si>
  <si>
    <t>https://digitalmalta.org.mt/en/Pages/Content/DMPerformance.aspx</t>
  </si>
  <si>
    <t>Digital Malta</t>
  </si>
  <si>
    <t>https://digitalmalta.org.mt/en/Pages/Strategy/Digital-Government.aspx</t>
  </si>
  <si>
    <t>https://malta.ai/wp-content/uploads/2018/10/Malta-AI-Vision.pdf</t>
  </si>
  <si>
    <t xml:space="preserve">Office of the Information and Data Protection Commissioner + Data Governance Council </t>
  </si>
  <si>
    <t>https://idpc.org.mt/en/Pages/Home.aspx</t>
  </si>
  <si>
    <t>https://mita.gov.mt/en/nationaldatastrategy/Documents/Data-Driven%20Public%20Administration%20(Malta).pdf</t>
  </si>
  <si>
    <t>http://digitalmalta.gov.mt/</t>
  </si>
  <si>
    <t>https://digitalmalta.org.mt/en/Pages/Home.aspx</t>
  </si>
  <si>
    <t>https://www.rti-rating.org/wp-content/uploads/Malta.pdf</t>
  </si>
  <si>
    <t>Data Protection Act 2001 (in English)</t>
  </si>
  <si>
    <t>https://idpc.org.mt/en/Legislation/CAP%20586.pdf</t>
  </si>
  <si>
    <t>http://idpc.gov.mt/</t>
  </si>
  <si>
    <t>https://www.mygov.mt/PORTAL/(y31h1bnfvuql3z55bja44h3w)/webforms/howdoigetaccesstomygov.aspx#Register</t>
  </si>
  <si>
    <t>https://digitalmalta.org.mt/en/Pages/Strategy/Human-Capital.aspx</t>
  </si>
  <si>
    <t>Building national capacity in specialist skills-sets</t>
  </si>
  <si>
    <t>https://digitalmalta.org.mt/en/Pages/Initiatives/Initiatives-2016.aspx</t>
  </si>
  <si>
    <t xml:space="preserve">  MLT  </t>
  </si>
  <si>
    <t>https://cloud.gov.mt/</t>
  </si>
  <si>
    <t>Malta Information Technology Agency</t>
  </si>
  <si>
    <t>https://cloud.gov.mt/paas/</t>
  </si>
  <si>
    <t>https://mita.gov.mt/portfolio/ict-policy-and-strategy/technology-direction/</t>
  </si>
  <si>
    <t>https://mita.gov.mt/wp-content/uploads/2021/03/NIF_framework.pdf</t>
  </si>
  <si>
    <t>Maltese Government Common Database (CdB) / New Service Bus is expected to be launched in 2023</t>
  </si>
  <si>
    <t>https://mita.gov.mt/portfolio/information-systems/the-common-database/</t>
  </si>
  <si>
    <t>Treasury</t>
  </si>
  <si>
    <t>https://treasury.gov.mt/en/Pages/Home/About_Us.aspx</t>
  </si>
  <si>
    <t xml:space="preserve">CFMS - Corporate Financial Management Solution </t>
  </si>
  <si>
    <t>https://cfms.gov.mt/BusinessWorld/</t>
  </si>
  <si>
    <t>Business World - Unit4 ERP</t>
  </si>
  <si>
    <t>https://treasury.gov.mt/</t>
  </si>
  <si>
    <t>https://www.cfr.gov.mt</t>
  </si>
  <si>
    <t>web services</t>
  </si>
  <si>
    <t>https://cfr.gov.mt/en/eServices/Pages/default.aspx</t>
  </si>
  <si>
    <t>https://mita.gov.mt/portfolio/ict-policy-and-strategy/gmict-policies/</t>
  </si>
  <si>
    <t>https://www.customs.gov.mt</t>
  </si>
  <si>
    <t>Customs Electronics System</t>
  </si>
  <si>
    <t>https://ces.gov.mt/ces.html</t>
  </si>
  <si>
    <t>Dakar HR Modules &amp; MyPersonalKiosk</t>
  </si>
  <si>
    <t>https://pshr.gov.mt</t>
  </si>
  <si>
    <t>Dakar Payroll System</t>
  </si>
  <si>
    <t>Department of Social Security, Ministry for Social Policy and Children’s Rights</t>
  </si>
  <si>
    <t>https://socialsecurity.gov.mt</t>
  </si>
  <si>
    <t>SABS – Sistema għall-Amminstrazzjoni tal-Benefiċċji Soċjali</t>
  </si>
  <si>
    <t>Electronic Public Procurement System (ePPS)</t>
  </si>
  <si>
    <t>https://www.etenders.gov.mt/epps/home.do</t>
  </si>
  <si>
    <t>In-built into system</t>
  </si>
  <si>
    <t>https://mita.gov.mt/wp-content/uploads/2020/07/GMICT_P_0097_Open_Source_Software.pdf</t>
  </si>
  <si>
    <t>https://malta.ai/</t>
  </si>
  <si>
    <t>https://www.mdia.gov.mt</t>
  </si>
  <si>
    <t>https://mytax.cfr.gov.mt/</t>
  </si>
  <si>
    <t>http://mytax.cfr.gov.mt</t>
  </si>
  <si>
    <t>https://mita.gov.mt/portfolio/information-systems/government-payment-gateway/ </t>
  </si>
  <si>
    <t>https://customs.gov.mt/ces.html</t>
  </si>
  <si>
    <t xml:space="preserve">https://socialsecurity.gov.mt/en/information-and-applications-for-benefits-and-services/contributory-pensions/ </t>
  </si>
  <si>
    <t>https://jobsplus.gov.mt/</t>
  </si>
  <si>
    <t>https://www.gov.mt/mt/</t>
  </si>
  <si>
    <t>https://meae.gov.mt/en/public_consultations/pages/home.aspx</t>
  </si>
  <si>
    <t>https://www.servizz.gov.mt/en/pages/file-a-complaint/default.aspx</t>
  </si>
  <si>
    <t>https://publicservice.gov.mt/en/Pages/Initiatives/IDEA.aspx</t>
  </si>
  <si>
    <t>servizz.gov</t>
  </si>
  <si>
    <t>Public Service Strategy Steering Committee</t>
  </si>
  <si>
    <t>https://mita.gov.mt/</t>
  </si>
  <si>
    <t>https://www.servizz.gov.mt/en/Pages/Servizz/About%20Us/default.aspx</t>
  </si>
  <si>
    <t>Data Governance Council</t>
  </si>
  <si>
    <t>https://opm.gov.mt/en/Pages/Data-Governance-Council.aspx</t>
  </si>
  <si>
    <t>Office of the Principal Permanent Secretary (within Office of the Prime Minister)</t>
  </si>
  <si>
    <t>CIO Forum</t>
  </si>
  <si>
    <t>https://justice.gov.mt/en/foi/Pages/default.aspx</t>
  </si>
  <si>
    <t>https://www.gov.mt/en/Government/Government%20of%20Malta/Ministries%20and%20Entities/Annual%20Government%20Reports/Pages/Annual-Government-Reports.aspx</t>
  </si>
  <si>
    <t>Data Protection Act (Cap 586) General Data Protection Regulation (EU) 2016/679</t>
  </si>
  <si>
    <t>https://eur-lex.europa.eu/legal-content/EN/TXT/?uri=CELEX%3A32016R0679</t>
  </si>
  <si>
    <t>https://idpc.org.mt/</t>
  </si>
  <si>
    <t>https://idpc.org.mt/annual-reports/</t>
  </si>
  <si>
    <t>https://repository.qca.gov.mt/GOM_PKI_Glossary_V1.1_PUB.pdf</t>
  </si>
  <si>
    <t xml:space="preserve">Initiative 10 </t>
  </si>
  <si>
    <t>https://publicservice.gov.mt/en/Documents/Achieving-A-Service-of-Excellence-2021.pdf</t>
  </si>
  <si>
    <t xml:space="preserve">Achieving a Service of Excellence </t>
  </si>
  <si>
    <t xml:space="preserve">https://publicservice.gov.mt/en/Pages/Initiatives/New-Strategy-for-the-Public-Service.aspx </t>
  </si>
  <si>
    <t xml:space="preserve">Ministries and departments </t>
  </si>
  <si>
    <t>https://publicservice.gov.mt/</t>
  </si>
  <si>
    <t xml:space="preserve">Still in process </t>
  </si>
  <si>
    <t xml:space="preserve">Business promotion act </t>
  </si>
  <si>
    <t xml:space="preserve">https://maltaenterprise.com/enabling-legislation </t>
  </si>
  <si>
    <t xml:space="preserve">In process </t>
  </si>
  <si>
    <t>I-21.1, I-21.3, I-21.4 and I-21.5: for these 4 questions, Malta has included replies from a tax point of view in this link and the additional feedback from a customs point of view in the attachment. I-8.2: The year is 1776</t>
  </si>
  <si>
    <t>Jeffrey Bugeja</t>
  </si>
  <si>
    <t>Ministry for the Economy, European Funds and Lands</t>
  </si>
  <si>
    <t>MLT</t>
  </si>
  <si>
    <t xml:space="preserve">Hybrid Cloud </t>
  </si>
  <si>
    <t>https://cloud.gov.mt</t>
  </si>
  <si>
    <t xml:space="preserve">Malta Information Technology Agency </t>
  </si>
  <si>
    <t>https://mita.gov.mt/wp-content/uploads/2024/10/GMICT_P_0124_Cloud.pdf</t>
  </si>
  <si>
    <t xml:space="preserve">Enterprise Architecture </t>
  </si>
  <si>
    <t>https://mita.gov.mt/wp-content/uploads/2020/07/GMICT_P_0067_EnterpriseArchitecture.pdf.</t>
  </si>
  <si>
    <t xml:space="preserve">National Interoperability Framework (NIF)  </t>
  </si>
  <si>
    <t>https://mita.gov.mt/wp-content/uploads/2025/08/NationalInteroperabilityFramework_2-1.pdf</t>
  </si>
  <si>
    <t xml:space="preserve">Interoperability Platform </t>
  </si>
  <si>
    <t xml:space="preserve">Treasury </t>
  </si>
  <si>
    <t>https://treasury.gov.mt</t>
  </si>
  <si>
    <t xml:space="preserve">CFMS - Corporate Financial Management System </t>
  </si>
  <si>
    <t xml:space="preserve">https://cfms.gov.mt/BusinessWorld/ </t>
  </si>
  <si>
    <t xml:space="preserve">Unit4 ERP - Business World </t>
  </si>
  <si>
    <t>https://treasury.gov.mt/en/#:~:text=The%20Treasury%20Department%20in%20Malta%20is%20responsible,reporting%20for%20all%20government%20ministries%20and%20departments</t>
  </si>
  <si>
    <t>https://cfr.gov.mt/en/Pages/Home.aspx</t>
  </si>
  <si>
    <t>Web Services</t>
  </si>
  <si>
    <t>https://customs.gov.mt/</t>
  </si>
  <si>
    <t xml:space="preserve">Customs Electronics System </t>
  </si>
  <si>
    <t xml:space="preserve">https://mtca.gov.mt/customs/electronic-systems/customs-electronic-systems-(ces)?paneIndex=2 </t>
  </si>
  <si>
    <t>Dakar HR Modules &amp; myPortal</t>
  </si>
  <si>
    <t>https://myportal.gov.mt</t>
  </si>
  <si>
    <t xml:space="preserve">Dakar Payroll System </t>
  </si>
  <si>
    <t xml:space="preserve">Department of Social Security, Ministry for Social Policy and Children's Rights </t>
  </si>
  <si>
    <t>https://socialsecurity.gov.mt/en/</t>
  </si>
  <si>
    <t>SABS - Sistema ghall-Amministrazzjoni tal-Beneficcji Socjali</t>
  </si>
  <si>
    <t>https://socialsecurity.gov.mt/en/website-statistics/</t>
  </si>
  <si>
    <t xml:space="preserve">Electronic Public Procurement System (ePPS) </t>
  </si>
  <si>
    <t xml:space="preserve">Malta AI Strategy </t>
  </si>
  <si>
    <t>https://mdia.gov.mt/national-strategies/malta-ai-strategy-and-vision/2019-strategy-and-vision/</t>
  </si>
  <si>
    <t>https://mdia.gov.mt</t>
  </si>
  <si>
    <t>https://mdia.gov.mt/national-strategies/malta-ai-strategy-and-vision/2019-strategy-and-vision/overview/</t>
  </si>
  <si>
    <t>https://www.flipsnack.com/EABCD999E8C/rapport-annwali-2024/full-view.html</t>
  </si>
  <si>
    <t>https://cfr.gov.mt/en/eServices/Pages/IRD-Services-Online-Tax-Practitioners-and-Corporate-Taxpayers.aspx</t>
  </si>
  <si>
    <t>https://mytax.cfr.gov.mt</t>
  </si>
  <si>
    <t>https://mita.gov.mt/portfolio/information-systems/government-payment-gateway/</t>
  </si>
  <si>
    <t>https://socialsecurity.gov.mt/en/information-and-applications-for-benefits-and-services/contributory-pensions/</t>
  </si>
  <si>
    <t>https://recruitment.gov.mt/en/page/home</t>
  </si>
  <si>
    <t>https://eid.gov.mt/auth/Account/Login</t>
  </si>
  <si>
    <t>https://opengov.gov.mt/</t>
  </si>
  <si>
    <t>https://www.gov.mt/en/publicconsultation/Pages/default.aspx</t>
  </si>
  <si>
    <t>https://portal.data.gov.mt/</t>
  </si>
  <si>
    <t>https://www.gov.mt/mt/publicconsultation/Pages/default.aspx</t>
  </si>
  <si>
    <t>https://www.gov.mt/en/publicconsultation/Pages/statistics.aspx</t>
  </si>
  <si>
    <t>https://publicservice.gov.mt/en/rtps/Pages/RateApp.aspx</t>
  </si>
  <si>
    <t>https://www.flipsnack.com/EABCD999E8C/annual-report-2024</t>
  </si>
  <si>
    <t>https://www.flipsnack.com/EABCD999E8C/annual-report-2024/</t>
  </si>
  <si>
    <t xml:space="preserve">MITA + Ministry CIOs </t>
  </si>
  <si>
    <t>https://mita.gov.mt</t>
  </si>
  <si>
    <t>1, 2, 5, 6, 7</t>
  </si>
  <si>
    <t>https://govmt.sharepoint.com/sites/GovIntra/en/Circulars/Documents/2022/TOR%20-%20Digitalisation%20Committee.pdf</t>
  </si>
  <si>
    <t xml:space="preserve">Data Governance Council </t>
  </si>
  <si>
    <t>https://datagovernancecouncil.gov.mt</t>
  </si>
  <si>
    <t>https://mita.gov.mt/wp-content/uploads/2023/07/Public-Administration-Data-Strategy-2023.pdf</t>
  </si>
  <si>
    <t>https://mita.gov.mt/wp-content/uploads/2024/01/MITA-Strategy-2024-2026.pdf</t>
  </si>
  <si>
    <t>https://sustainabledevelopment.gov.mt/wp-content/uploads/2024/10/Malta-Digitali-2022-2027.pdf</t>
  </si>
  <si>
    <t>https://publicservice.gov.mt/en/homepage</t>
  </si>
  <si>
    <t>https://legislation.mt/eli/cap/496/eng/pdf</t>
  </si>
  <si>
    <t>Data Protection Act (CAP 586 of the Laws of Malta), General Data Protection Regulation (EU) 2016/679</t>
  </si>
  <si>
    <t>https://legislation.mt/eli/cap/586/eng</t>
  </si>
  <si>
    <t>https://idpc.org.mt/decisions/</t>
  </si>
  <si>
    <t xml:space="preserve">Information and Data Protection Commissioner  </t>
  </si>
  <si>
    <t>https://idpc.org.mt</t>
  </si>
  <si>
    <t xml:space="preserve">https://idpc.org.mt/decisions/ </t>
  </si>
  <si>
    <t>https://mdia.gov.mt/national-strategies/malta-ai-strategy-and-vision/</t>
  </si>
  <si>
    <t>https://repository.qca.gov.mt/pages/services#:~:text=Malta%20Electronic%20Certification%20Services%20Limited,renew%20or%20re%2Dkey%20certificates.</t>
  </si>
  <si>
    <t>The IPS Training and Development Strategy (2021-2025), which was approved by the Office of the Principal Permanent Secretary, builds on the needs of the Public Service + MITA Strategy (2022-2025)</t>
  </si>
  <si>
    <t>https://publicservices.gov.mt/en/Documents/Achieving-A-Service-of-Excellence-2021.pdf</t>
  </si>
  <si>
    <t>https://ipsprospectus.gov.mt/</t>
  </si>
  <si>
    <t>https://dihubmt.eu/</t>
  </si>
  <si>
    <t xml:space="preserve">Office of the Principal Permanent Secretary, Ministries - Information Management Units, Malta Digital Innovation Authority, AND Malta Information Technology Agency. </t>
  </si>
  <si>
    <t xml:space="preserve">Business Promotion Act </t>
  </si>
  <si>
    <t>https://maltaenterprise.com/node/1865</t>
  </si>
  <si>
    <t>Compl docs submitted on 29-May-25</t>
  </si>
  <si>
    <t xml:space="preserve">Claire Bezzina </t>
  </si>
  <si>
    <t>Permanent Representation Of Malta To The EU</t>
  </si>
  <si>
    <t>Technical Attache</t>
  </si>
  <si>
    <t xml:space="preserve"> MHL </t>
  </si>
  <si>
    <t>Marshall Islands</t>
  </si>
  <si>
    <t>http://rmi-mof.com/</t>
  </si>
  <si>
    <t>http://rmi-mof.com/wp-content/uploads/2017/02/RMI-PFM-Roadmap-Final.pdf</t>
  </si>
  <si>
    <t>4gov</t>
  </si>
  <si>
    <t>http://www.rmigovernment.org/cabinet.jsp</t>
  </si>
  <si>
    <t>http://rmi-mof.com/opportunities/procurement/</t>
  </si>
  <si>
    <t>https://pacificdata.org/data/organization/rmi-data</t>
  </si>
  <si>
    <t xml:space="preserve">  MHL  </t>
  </si>
  <si>
    <t>https://www.facebook.com/RMIministryoffinance/</t>
  </si>
  <si>
    <t>https://www.pefa.org/sites/pefa/files/assessments/reports/MH-Oct12-PFMPR-Public.pdf</t>
  </si>
  <si>
    <t>BISAN</t>
  </si>
  <si>
    <t>Social Security Administration</t>
  </si>
  <si>
    <t>https://rmimissa.org/</t>
  </si>
  <si>
    <t>Retirement Insurance Benefits</t>
  </si>
  <si>
    <t>https://rmimissa.org/retirement/</t>
  </si>
  <si>
    <t>MHL</t>
  </si>
  <si>
    <t>Ministry of Finance, Banking and Postal Services</t>
  </si>
  <si>
    <t>https://mof.gov.mh/</t>
  </si>
  <si>
    <t>FMIS - Financial Management Information System (Bisan)</t>
  </si>
  <si>
    <t>https://www.bisan.com</t>
  </si>
  <si>
    <t>https://mof.gov.mh/department-of-treasury/</t>
  </si>
  <si>
    <t>https://mof.gov.mh/division-of-customs-treasury-revenue-and-taxation/</t>
  </si>
  <si>
    <t xml:space="preserve">ASYCUDA </t>
  </si>
  <si>
    <t>https://asycuda.org/</t>
  </si>
  <si>
    <t>https://mof.gov.mh/contact/</t>
  </si>
  <si>
    <t>https://mof.gov.mh/report-on-citizen-feedback-and-engagement/</t>
  </si>
  <si>
    <t xml:space="preserve">https://mof.gov.mh/wp-content/uploads/2024/12/DIGITAL-RMI-ESMP-June-2021_FINAL.pdf </t>
  </si>
  <si>
    <t xml:space="preserve">https://mof.gov.mh/wp-content/uploads/2024/11/Marshall-Islands-National-Strategic-Plan-2020-to-2030.pdf </t>
  </si>
  <si>
    <t>https://www.facebook.com/61566893367109</t>
  </si>
  <si>
    <t>https://drive.google.com/file/d/1Kz9xDAxJUUaAYLsjZy8noUPAKCc0-KFJ/view?usp=drive_link</t>
  </si>
  <si>
    <t>Compl docs submitted on 07-Aug-25</t>
  </si>
  <si>
    <t>Rachael Baack</t>
  </si>
  <si>
    <t xml:space="preserve">Project Director, PFM </t>
  </si>
  <si>
    <t xml:space="preserve"> MRT </t>
  </si>
  <si>
    <t>Mauritania</t>
  </si>
  <si>
    <t>http://www.finances.gov.mr</t>
  </si>
  <si>
    <t>http://documents.worldbank.org/curated/en/2011/05/16215662/mauritania-public-expenditure-review-update</t>
  </si>
  <si>
    <t>http://www.tresor.mr</t>
  </si>
  <si>
    <t>http://www.tresor.mr/fr/news.php?id=ZGM=</t>
  </si>
  <si>
    <t>http://www.impots.gov.mr</t>
  </si>
  <si>
    <t xml:space="preserve">JIBAYA - Tax Administration System </t>
  </si>
  <si>
    <t>http://www.impots.gov.mr/</t>
  </si>
  <si>
    <t>http://fr.ami.mr/Depeche-52106.html</t>
  </si>
  <si>
    <t>NOVA &gt; SIGPE - NOVA (new HRMIS) to replace SIGPE (Système Informatique de Gestion du Personnel de l’Etat) in Jan 2015</t>
  </si>
  <si>
    <t>http://documents.worldbank.org/curated/en/531191496723783398/pdf/ACS20919-REVISED-Mauritania-PER-FINAL-KH-3-0.pdf</t>
  </si>
  <si>
    <t>NOVA &gt; RATEB - NOVA to replace RATEB (Réseau Automatisée du Traitement et Salaires des Employés Payés sur Bul) in 2015</t>
  </si>
  <si>
    <t xml:space="preserve">http://www-wds.worldbank.org/external/default/WDSContentServer/WDSP/IB/2012/04/08/000333038_20120409000020/Rendered/PDF/620820ESW0P1180IC0disclosed04050120.pdf </t>
  </si>
  <si>
    <t>http://www.armp.mr/index.php/fr/liens-utiles-3</t>
  </si>
  <si>
    <t>Ministry of Finance, General Directorate of the Treasury and Public Accounting</t>
  </si>
  <si>
    <t>http://www.finances.gov.mr/index.php?id=1&amp;id1=5&amp;xDossier=9</t>
  </si>
  <si>
    <t>SGIP - Public Investment Management System</t>
  </si>
  <si>
    <t>https://www.afdb.org/fileadmin/uploads/afdb/Documents/Project-and-Operations/Mauritania_-_Approved_Eco_Reforms___Diversification_Support_Program_PAREDE_I_.pdf</t>
  </si>
  <si>
    <t>https://mauritania.opendataforafrica.org/</t>
  </si>
  <si>
    <t>https://mtnima.gov.mr/sites/default/files/piecesjointes/Strat%C3%A9gie%20Nationale%20des%20TIC%201-%20Programme%20initial_2.pdf</t>
  </si>
  <si>
    <t>http://www.gimtel.mr/doc/Ordonnance_2006-031_Inst_Pt_Op_Com_electronique.pdf</t>
  </si>
  <si>
    <t xml:space="preserve">  MRT  </t>
  </si>
  <si>
    <t>https://www.finances.gov.mr/</t>
  </si>
  <si>
    <t>https://documents.worldbank.org/curated/en/2011/05/16215662/mauritania-public-expenditure-review-update</t>
  </si>
  <si>
    <t>https://www.tresor.mr/</t>
  </si>
  <si>
    <t>https://www.tresor.mr/fr/news.php?id=ZGM=</t>
  </si>
  <si>
    <t>https://www.impots.gov.mr</t>
  </si>
  <si>
    <t>https://fr.ami.mr/Depeche-52106.html</t>
  </si>
  <si>
    <t>CNSS / Ministry of Social Work, Childhood and the Family</t>
  </si>
  <si>
    <t>https://cnss.mr/</t>
  </si>
  <si>
    <t>https://cnss.mr/pension/</t>
  </si>
  <si>
    <t>The whole process is handled online including the virtual tender room</t>
  </si>
  <si>
    <t>https://www.economie.gov.mr/spip.php?article154</t>
  </si>
  <si>
    <t>New strategy development in progress</t>
  </si>
  <si>
    <t>https://mtnima.gov.mr/</t>
  </si>
  <si>
    <t>MTNIMA - Ministry of Digital Transformation, Innovation and Modernization of Management</t>
  </si>
  <si>
    <t>1, 2, 3, 4, 6, 7</t>
  </si>
  <si>
    <t>MTNIMA</t>
  </si>
  <si>
    <t>https://mtnima.gov.mr/sites/default/files/Agenda%20Num%C3%A9rique%202022-25%20MTNIMA.pdf</t>
  </si>
  <si>
    <t>Loi n° 2017-020 sur la protection des données à caractère personnel</t>
  </si>
  <si>
    <t>https://mtnima.gov.mr/sites/default/files/imp1fr-2.pdf</t>
  </si>
  <si>
    <t>Autorité de Protection des Données à caractère personnel (APD)</t>
  </si>
  <si>
    <t>https://www.msgg.gov.mr/sites/default/files/2020-11/J.O.%201417F%20DU%2030.07.2018.pdf</t>
  </si>
  <si>
    <t>Mohamed Lemine Salihi</t>
  </si>
  <si>
    <t>Chargé de Mission</t>
  </si>
  <si>
    <t>MRT</t>
  </si>
  <si>
    <t>Cloud National</t>
  </si>
  <si>
    <t>https://mtnima.gov.mr/fr/</t>
  </si>
  <si>
    <t>https://mtnima.gov.mr/fr/strategies-et-politiques/</t>
  </si>
  <si>
    <t>Minisry of Fconomy and Finance</t>
  </si>
  <si>
    <t>https://finances.gov.mr/fr</t>
  </si>
  <si>
    <t>https://finances.gov.mr/fr/search/node?keys=rachad</t>
  </si>
  <si>
    <t>https://tresor.mr/</t>
  </si>
  <si>
    <t>https://documents1.worldbank.org/curated/en/531191496723783398/pdf/ACS20919-REVISED-Mauritania-PER-FINAL-KH-3-0.pdf#:~:text=Although%20the%20new%20interface%20has%20improved%20the,systems%20and%20treasury%20single%20account%20(TSA)%20operations</t>
  </si>
  <si>
    <t>http://impots.gov.mr/DGI/</t>
  </si>
  <si>
    <t>JIBAYA - Tax Administration</t>
  </si>
  <si>
    <t>https://www.douanes.mr/</t>
  </si>
  <si>
    <t>https://asycuda.org/en/usercountries-mauritania/</t>
  </si>
  <si>
    <t>CNSS / Ministry of Public Service and Labour</t>
  </si>
  <si>
    <t>Pension system</t>
  </si>
  <si>
    <t>https://armp.mr/</t>
  </si>
  <si>
    <t>National Artificial Intelligence (AI) Strategy</t>
  </si>
  <si>
    <t>https://mtnima.gov.mr/sites/default/files/Mauritani%20AI%20Strategy%20Draft%20April-2024.pdf</t>
  </si>
  <si>
    <t>https://khidmaty.gov.mr/</t>
  </si>
  <si>
    <t>https://keycloak.stt.e-tax.impots.gov.mr/auth/realms/stt/protocol/openid-connect/auth?client_id=angular-client&amp;redirect_uri=https%3A%2F%2Fstt.e-tax.impots.gov.mr%2F&amp;state=e9586898-6c59-48c3-9411-daba91720250&amp;response_mode=fragment&amp;response_type=code&amp;scope=openid&amp;nonce=fb0abe56-f373-4b13-84f7-ce7c62ca7f98</t>
  </si>
  <si>
    <t>https://www.bankily.mr/telechargement-de-l-application/</t>
  </si>
  <si>
    <t>https://www.douanes.mr/service/YWn3R6M/RJbAJBeA24x?par1=q44r444978449774</t>
  </si>
  <si>
    <t>https://www.cnss.ma</t>
  </si>
  <si>
    <t>https://anrpts.gov.mr/fr/houwiyeti/get-app</t>
  </si>
  <si>
    <t>MTNMA- Ministry of digital transformation and modernization of administration</t>
  </si>
  <si>
    <t>https://www.digitalbusiness.africa/mauritanie-le-gouvernement-annonce-la-creation-du-haut-conseil-du-numerique/</t>
  </si>
  <si>
    <t>https://www.apd.mr/fr/</t>
  </si>
  <si>
    <t>https://investmentpolicy.unctad.org/investment-policy-monitor/measures/4861/mauritania-adopts-dedicated-framework-to-attract-investment-in-green-hydrogen#:~:text=On%208%20October%202024%2C%20Mauritania,focus%20on%20green%20hydrogen%20development.</t>
  </si>
  <si>
    <t>Khadijetou El Heda</t>
  </si>
  <si>
    <t>Ministry of Digital Transformation and Modernization of Administration</t>
  </si>
  <si>
    <t>Director of Modernization of Administration</t>
  </si>
  <si>
    <t xml:space="preserve"> MUS </t>
  </si>
  <si>
    <t>Mauritius</t>
  </si>
  <si>
    <t>Mauricloud - SIL</t>
  </si>
  <si>
    <t>https://sil.mu/products/infrastucture/cloud/</t>
  </si>
  <si>
    <t>Ministry of Finance and Economic Empowerment</t>
  </si>
  <si>
    <t>http://mof.govmu.org</t>
  </si>
  <si>
    <t>IFMS - Integrated Financial Management System (IFMS)</t>
  </si>
  <si>
    <t>http://mof.govmu.org/English/FMKit/Pages/default.aspx</t>
  </si>
  <si>
    <t>http://treasury.mof.govmu.org/English/Pages/default.aspx</t>
  </si>
  <si>
    <t>http://mauritiusassembly.govmu.org/English/Pages/Finance-and.aspx</t>
  </si>
  <si>
    <t>https://www.mra.mu/index.php/taxes-duties/overview-of-taxes</t>
  </si>
  <si>
    <t>ITAS - Integrated Tax Administration System (ITAS) </t>
  </si>
  <si>
    <t>https://www.mra.mu/index.php/e-services</t>
  </si>
  <si>
    <t>http://www.mra.mu</t>
  </si>
  <si>
    <t>CMS + Trade Net  - Customs Management System II</t>
  </si>
  <si>
    <t>http://civilservice.gov.mu/English/Documents/HRM%20Directory/HRMIS2014.pdf</t>
  </si>
  <si>
    <t>http://publicprocurement.govmu.org/Pages/default.aspx</t>
  </si>
  <si>
    <t>http://mof.govmu.org/English/Pages/default.aspx</t>
  </si>
  <si>
    <t>Mauritius AI Strategy</t>
  </si>
  <si>
    <t>http://mitci.govmu.org/English/Documents/2018/Launching%20Digital%20Transformation%20Strategy%20191218/Mauritius%20AI%20Strategy%20(7).pdf</t>
  </si>
  <si>
    <t>https://www2.govmu.org/EN/Pages/default.aspx</t>
  </si>
  <si>
    <t>https://eservices.mra.mu/</t>
  </si>
  <si>
    <t>https://www2.govmu.org/EN/Pages/epayment.aspx</t>
  </si>
  <si>
    <t>https://data.govmu.org/dkan/</t>
  </si>
  <si>
    <t>https://www.csu.mu/index.php</t>
  </si>
  <si>
    <t>http://cib.govmu.org/English/Pages/digitalgovernment.aspx</t>
  </si>
  <si>
    <t>http://cib.govmu.org/English/Documents/DGTS/Digital%20Government%20Transformation%20Strategy%202018%20-%202022.pdf</t>
  </si>
  <si>
    <t>http://www.wipo.int/wipolex/en/text.jsp?file_id=189310</t>
  </si>
  <si>
    <t xml:space="preserve"> The Data Protection Office </t>
  </si>
  <si>
    <t>http://dataprotection.govmu.org/</t>
  </si>
  <si>
    <t>https://www.cca.mu/home.htm</t>
  </si>
  <si>
    <t>State Informatics Training Centre Ltd. (SITRAC)</t>
  </si>
  <si>
    <t>http://www.utm.ac.mu/index.php/en/utm-about-us/about-utm</t>
  </si>
  <si>
    <t xml:space="preserve">  MUS  </t>
  </si>
  <si>
    <t>Government Online Centre</t>
  </si>
  <si>
    <t>https://ncb.govmu.org/ncb/governmentonline.html</t>
  </si>
  <si>
    <t>https://ncb.govmu.org/ncb/govtcloud.html</t>
  </si>
  <si>
    <t>Government Enterprise Architecture of Mauritius (Planned)</t>
  </si>
  <si>
    <t>Is being planned</t>
  </si>
  <si>
    <t>https://cib.govmu.org/Documents/Maintenance%20Agreement/egiframework.pdf</t>
  </si>
  <si>
    <t>https://ih.govmu.org</t>
  </si>
  <si>
    <t>InfoHighway</t>
  </si>
  <si>
    <t>https://ih.govmu.org/</t>
  </si>
  <si>
    <t>https://ih.govmu.org/    click on DASHBOARD</t>
  </si>
  <si>
    <t>Ministry of Finance, Economic Planning and Development</t>
  </si>
  <si>
    <t>https://mof.govmu.org/</t>
  </si>
  <si>
    <t>Treasury Accounting System</t>
  </si>
  <si>
    <t>https://treasury.govmu.org/Pages/Services/Treasury-Accounting-System.aspx</t>
  </si>
  <si>
    <t>Oracle e-Business Suite</t>
  </si>
  <si>
    <t>https://mof.govmu.org/Pages/Financial-Management-Kit-(FM-Kit).aspx</t>
  </si>
  <si>
    <t>https://treasury.govmu.org/</t>
  </si>
  <si>
    <t>https://treasury.govmu.org/SitePages/Index.aspx</t>
  </si>
  <si>
    <t>https://www.mra.mu</t>
  </si>
  <si>
    <t>https://tradenetmns.mu/</t>
  </si>
  <si>
    <t>https://www.mra.mu/index.php/eservices1/customs</t>
  </si>
  <si>
    <t>e-HR Self Service Portal</t>
  </si>
  <si>
    <t>https://myhr.govmu.org/</t>
  </si>
  <si>
    <t>https://civilservice.govmu.org/Pages/Services/Human-Resource-Management-Division.aspx</t>
  </si>
  <si>
    <t>https://cisd.govmu.org/Pages/payroll.aspx</t>
  </si>
  <si>
    <t>https://treasury.govmu.org/Pages/About%20Us/Functions.aspx</t>
  </si>
  <si>
    <t>Ministry of Social Integration, Social Security and National Solidarity</t>
  </si>
  <si>
    <t>https://socialsecurity.govmu.org/Pages/default.aspx</t>
  </si>
  <si>
    <t>Social Security System</t>
  </si>
  <si>
    <t>https://socialsecurity.govmu.org/Pages/Services/Benefits-section.aspx</t>
  </si>
  <si>
    <t>e-Procurement System (e-PS)</t>
  </si>
  <si>
    <t>https://eproc.publicprocurement.govmu.org/</t>
  </si>
  <si>
    <t>Promote government sectoral policy for increased access and share of SMEs in public procurement.   Also the use of digital certificates for secured bid process.</t>
  </si>
  <si>
    <t>https://eproc.publicprocurement.govmu.org/files/masterfiles/Project%20Overview.pdf</t>
  </si>
  <si>
    <t xml:space="preserve">Electronic Project Management Information System </t>
  </si>
  <si>
    <t>https://epmis.govmu.org/e-pmis/Login.aspx</t>
  </si>
  <si>
    <t>https://mitci.govmu.org/Documents/Strategies/Mauritius%20OSS%20Strategy%202014%20final.pdf</t>
  </si>
  <si>
    <t>https://mitci.govmu.org/Documents/Strategies/Mauritius%20OSS%20Action%20Plan%202014%20final.pdf</t>
  </si>
  <si>
    <t>https://mitci.govmu.org/Documents/Strategies/Mauritius%20AI%20Strategy.pdf</t>
  </si>
  <si>
    <t>https://mitci.govmu.org/</t>
  </si>
  <si>
    <t>https://govmu.org/</t>
  </si>
  <si>
    <t>https://mra.mu/</t>
  </si>
  <si>
    <t>https://govmu.org/EN/Pages/epayment.aspx</t>
  </si>
  <si>
    <t>http://servicesmns.mu/tradelink.html</t>
  </si>
  <si>
    <t>http://www.imss.gob.mx/derechoH</t>
  </si>
  <si>
    <t>https://mauritiusjobs.govmu.org</t>
  </si>
  <si>
    <t>https://data.govmu.org/</t>
  </si>
  <si>
    <t>https://www.csu.mu/statistics/</t>
  </si>
  <si>
    <t>Ministry of Information Technology, Communication and Innovation</t>
  </si>
  <si>
    <t>https://mitci.govmu.org/SitePages/Index.aspx</t>
  </si>
  <si>
    <t>https://mitci.govmu.org/SitePages/The-Minister-New.aspx</t>
  </si>
  <si>
    <t>https://mitci.govmu.org/Lists/DocumentsLinks/Attachments/51/Annual%20Report%202019-2020%20-%20Ministry%20of%20Information%20Technology,%20Communication%20and%20Innovation.pdf</t>
  </si>
  <si>
    <t>https://ih.govmu.org/assets/docs/InfoHighway_Overview_February_2019.pdf</t>
  </si>
  <si>
    <t>https://cib.govmu.org/Pages/DGTS.aspx</t>
  </si>
  <si>
    <t>https://cib.govmu.org/SitePages/Index.aspx</t>
  </si>
  <si>
    <t>https://dataprotection.govmu.org/Pages/The%20Law/Data-Protection-Act-2017.aspx</t>
  </si>
  <si>
    <t>https://dataprotection.govmu.org/Pages/Decisions/Decisions-on-Complaints.aspx</t>
  </si>
  <si>
    <t xml:space="preserve">The Data Protection Office </t>
  </si>
  <si>
    <t>https://dataprotection.govmu.org/</t>
  </si>
  <si>
    <t>https://dataprotection.govmu.org/Pages/Downloads/Annual-Reports.aspx</t>
  </si>
  <si>
    <t>https://mausign.govmu.org/</t>
  </si>
  <si>
    <t>Digital Government Transformation Strategy 2018-2022 </t>
  </si>
  <si>
    <t>https://www.edbmauritius.org/newsroom/invitation-sponsor-courses-under-digital-industries-academy</t>
  </si>
  <si>
    <t>National Innovation Framework 2018-2030</t>
  </si>
  <si>
    <t>https://www.mric.mu/</t>
  </si>
  <si>
    <t>Mauritius Research and Innovation Council</t>
  </si>
  <si>
    <t>https://www.repository.mu/mrc/</t>
  </si>
  <si>
    <t>National SME Incubator Scheme (NSIS) - Please see URL below for more Strategies/Schemes</t>
  </si>
  <si>
    <t>https://www.mric.mu/innovation-and-commercialisation-schemes</t>
  </si>
  <si>
    <t>https://ppo.govmu.org/Documents/Directives/Directives%202020/Directives%2049.pdf</t>
  </si>
  <si>
    <t>https://static.wixstatic.com/media/f94712_390592283ce348938d3d07aa0bae544a~mv2.jpg/v1/fill/w_1461,h_809,al_c,q_85,enc_auto/NSIS%20photo.jpg</t>
  </si>
  <si>
    <t>Rajnish Hawabhay</t>
  </si>
  <si>
    <t>Chief Technical Officer</t>
  </si>
  <si>
    <t>MUS</t>
  </si>
  <si>
    <t>https://mitci.govmu.org/mitci/government-online-centre</t>
  </si>
  <si>
    <t>https://ppo.govmu.org/Documents/Directives/Directives%202020/Directive%2053.pdf</t>
  </si>
  <si>
    <t>https://cib.govmu.org/Documents/Reports/List%20of%20Operational%20Systems.pdf</t>
  </si>
  <si>
    <t>Enterprise Architecture of Mauritius (Planned)</t>
  </si>
  <si>
    <t>https://cib.govmu.org/Documents/Reports/EnterpriseArchitectureMauritius.pdf</t>
  </si>
  <si>
    <t>https://cib.govmu.org/Documents/Reports/Digital%20Government%20Dashboard.pdf</t>
  </si>
  <si>
    <t>https://sil.mu/wp-content/uploads/2024/04/SIL-IFMIS-Whitepaper_EN-3.pdf</t>
  </si>
  <si>
    <t>https://mof.govmu.org/Documents/Financial Management Manual/Financial Management Manual.pdf</t>
  </si>
  <si>
    <t xml:space="preserve">https://www.mra.mu/download/eNewsOct2024.pdf </t>
  </si>
  <si>
    <t>CMS + Trade Net  - Customs</t>
  </si>
  <si>
    <t>https://www.mra.mu/index.php/customs1/more-topics/customs</t>
  </si>
  <si>
    <t>My-HR Self Service Portal</t>
  </si>
  <si>
    <t>https://civilservice.govmu.org/Documents/reports%20and%20publication/FINAL%20Annual%20Report%202023-2024.pdf</t>
  </si>
  <si>
    <t>https://cisd.govmu.org/Documents/Newsletter/Enewsletter%20issue%20No.6.pdf</t>
  </si>
  <si>
    <t>https://socialsecurity.govmu.org/Pages/Services/</t>
  </si>
  <si>
    <t>https://nao.govmu.org/nao/wp-content/uploads/AnnualAuditReport/2023-24/AuditReportMauritius 2324.pdf</t>
  </si>
  <si>
    <t>As from 23 April 2025, all technical assistance requests related to the e-Procurement System are handled through the PPO New E-Ticketing Platform. This platform ensures centralized support, real-time query tracking, quicker responses, and enhanced transparency. This initiative is part of Government’s commitment to leveraging technology to deliver better services to stakeholders.</t>
  </si>
  <si>
    <t>https://ppo.govmu.org/Documents/Publications/Maps/MAPS_Assessment_Mauritius_e-proc_vol1.pdf</t>
  </si>
  <si>
    <t>https://mns.mu/pdms/#:~:text=The%20Public%20Debt%20Monitoring%20System,Debt%20Recording%20and%20Management%20System%20(</t>
  </si>
  <si>
    <t>https://mof.govmu.org/Pages/Debt-Data.aspx</t>
  </si>
  <si>
    <t>https://documents1.worldbank.org/curated/en/099112323101025381/pdf/P176975023a29404f0850b02f95174298e8.pdf</t>
  </si>
  <si>
    <t>https://mitci.govmu.org/mitci/wp-content/uploads/2025/05/Open-Source-Policy-for-Mauritius.pdf</t>
  </si>
  <si>
    <t>https://www.undp.org/policy-centre/singapore/blog/how-open-source-made-difference-mauritius-pandemic-response</t>
  </si>
  <si>
    <t>https://mauritiusemergingtech.com/</t>
  </si>
  <si>
    <t>https://mitci.govmu.org/mitci/thinkai/</t>
  </si>
  <si>
    <t>https://govmu.org/EN/Pages/eservices.aspx</t>
  </si>
  <si>
    <t>https://www.csu.mu//statistics/</t>
  </si>
  <si>
    <t>https://www.mra.mu/download/AnnualReport22-23.pdf</t>
  </si>
  <si>
    <t>https://www.bom.mu/sites/default/files/pdf/Research_and_Publications/Monthly_Statistical_Bulletin/msb_july_24.pdf</t>
  </si>
  <si>
    <t>https://mns.mu/tradenet/</t>
  </si>
  <si>
    <t>https://www.mra.mu/download/MauritiusTRS.pdf</t>
  </si>
  <si>
    <t>https://www.nicl.mu/who-we-are</t>
  </si>
  <si>
    <t>https://heyzine.com/flip-book/4f75e538cd.html#page/23</t>
  </si>
  <si>
    <t>https://mauritiusjobs.govmu.org/documents/statistics/1747982728_04%20Apr%202024.pdf</t>
  </si>
  <si>
    <t>https://maupass.govmu.org/LandingPage</t>
  </si>
  <si>
    <t>https://data.govmu.org/#categories</t>
  </si>
  <si>
    <t>https://data.govmu.org/dataset/</t>
  </si>
  <si>
    <t>https://publicnotice.govmu.org/publicnotice/?p=25618</t>
  </si>
  <si>
    <t>https://mitci.govmu.org/mitci/blueprint/</t>
  </si>
  <si>
    <t>https://cib.govmu.org/Documents/Reports/CSF%20and%20Challenges%20in%20the%20Commonwealth.pdf</t>
  </si>
  <si>
    <t>https://dataprotection.govmu.org/Pages/Downloads/Publications%20and%20Guidelines/Guidelines%20DPA%20Act%202004%20doc9.pdf</t>
  </si>
  <si>
    <t>https://mitci.govmu.org/mitci/launch-of-the-first-edition-of-the-mitci-newsletter-july-2025/</t>
  </si>
  <si>
    <t>https://mitci.govmu.org/mitci/wp-content/uploads/2025/05/Blueprint-for-Mauritius-2025.pdf</t>
  </si>
  <si>
    <t>https://mdpa.govmu.org/mdpa/index.php/tech-and-tea-with-the-minister/</t>
  </si>
  <si>
    <t>https://nationalbudget2025.govmu.org/documents/2025_26_annexBudget.pdf</t>
  </si>
  <si>
    <t>https://dataprotection.govmu.org/Pages/Data%20Subjects/Rights-of-Accesss.aspx</t>
  </si>
  <si>
    <t>https://attorneygeneral.govmu.org/Documents/Laws%20of%20Mauritius/A-Z%20Acts/C/Co/Constitution,%20GN%2054%20of%201968.pdf</t>
  </si>
  <si>
    <t xml:space="preserve">https://dataprotection.govmu.org/Documents/Interview%20of%20the%20Data%20Protection%20Commissioner,%20Mrs.%20Drudeisha%20Madhub.pdf </t>
  </si>
  <si>
    <t>https://circulareconomy.govmu.org/circulareconomy/wp-content/uploads/2024/02/Action-and-implementation-plan-Final.pdf</t>
  </si>
  <si>
    <t>https://cert-mu.govmu.org/cert-mu/wp-content/uploads/2024/04/Guideline-on-cybersecurity-ethics-and-AI.pdf</t>
  </si>
  <si>
    <t>https://mokloud.govmu.org/</t>
  </si>
  <si>
    <t>National Skills Development Strategy (NSDS)</t>
  </si>
  <si>
    <t>https://empment-labour.govmu.org/Documents/NSDS-2022-2026.pdf</t>
  </si>
  <si>
    <t>https://dpc.govmu.org/dpc/</t>
  </si>
  <si>
    <t>https://www.cscm.mu/images/statistics/October_statistics_2024.pdf</t>
  </si>
  <si>
    <t>Digital Transformation Blueprint</t>
  </si>
  <si>
    <t>https://www.mric.mu/past-initiatives/public-sector-transformation-scheme</t>
  </si>
  <si>
    <t>http://www.repository.mu/</t>
  </si>
  <si>
    <t>https://www.mric.mu/_files/ugd/f94712_c1b1a364bd284fa8ac9273fe423211a3.pdf</t>
  </si>
  <si>
    <t>https://www.mric.mu/national-sme-inubator-scheme</t>
  </si>
  <si>
    <t>Compl docs submitted on 08-May-25 &amp; 29-Jul-25</t>
  </si>
  <si>
    <t>Dr Mahen Soobron</t>
  </si>
  <si>
    <t>Central Informatics Bureau - Ministry of Information Technology, Communication and Innovation</t>
  </si>
  <si>
    <t xml:space="preserve"> MEX </t>
  </si>
  <si>
    <t>Mexico</t>
  </si>
  <si>
    <t>Cloud Computing</t>
  </si>
  <si>
    <t>https://www.gob.mx/cms/uploads/attachment/file/228994/InterPARES_8_020617.pdf</t>
  </si>
  <si>
    <t>https://www.mintic.gov.co/gestionti/615/articles-5322_Revista_pdf.pdf</t>
  </si>
  <si>
    <t>InteroperaMX</t>
  </si>
  <si>
    <t>https://www.gob.mx/interoperabilidad</t>
  </si>
  <si>
    <t>Secretaría de Hacienda y Crédito Público - Ministry of Finance, Mexico</t>
  </si>
  <si>
    <t>https://www.gob.mx/shcp/en</t>
  </si>
  <si>
    <t>SIAFF - Sistema Integrado de Administración Financiera Federal</t>
  </si>
  <si>
    <t>https://www.gob.mx/cms/uploads/attachment/file/396337/8_Aviso_de_privacidad_integral_Pago_proveedores.pdf</t>
  </si>
  <si>
    <t>https://www.gob.mx/shcp/documentos/sujetos-obligados-al-sistema-de-cuenta-unica-de-tesoreria-cut?state=published</t>
  </si>
  <si>
    <t>https://siat.sat.gob.mx/PTSC/</t>
  </si>
  <si>
    <t>SIAT / e-Tax - Sistema Integral de Administración Tributaria</t>
  </si>
  <si>
    <t>http://www.sat.gob.mx/</t>
  </si>
  <si>
    <t>SAAI + Single Window - Sistema Aduanero Automatizado Integral</t>
  </si>
  <si>
    <t>http://omawww.sat.gob.mx/aduanasPortal/Paginas/index.html#!/</t>
  </si>
  <si>
    <t>RUSP - Registro de Servidores Públicos del Gobierno Federal denominado</t>
  </si>
  <si>
    <t>http://www.usp.funcionpublica.gob.mx/RUSP/</t>
  </si>
  <si>
    <t>SIDAFF - Sistema Integrado de Administración Financiera Federal</t>
  </si>
  <si>
    <t>http://www.shcp.gob.mx/LASHCP/MarcoJuridico/ContabilidadGubernamental/SCG_2013/mpe_2013/doc/mpe_c1.pdf</t>
  </si>
  <si>
    <t>Compranet</t>
  </si>
  <si>
    <t>https://compranet.hacienda.gob.mx/web/login.html</t>
  </si>
  <si>
    <t>Mexican Ministry of Finance and Public Credit</t>
  </si>
  <si>
    <t>Map + SNIP - Public Investment Portfolio + Map of Projects</t>
  </si>
  <si>
    <t>https://www.proyectosmexico.gob.mx/como-invertir-en-mexico/organismos-procesos/</t>
  </si>
  <si>
    <t>http://www.dgest.gob.mx/telecomunicaciones/open-source</t>
  </si>
  <si>
    <t>Towards an AI Strategy in Mexico &amp; Roadmap for Industry 4.0</t>
  </si>
  <si>
    <t>https://www.oecd.ai/dashboards/policy-initiatives/2019-data-policyInitiatives-24265</t>
  </si>
  <si>
    <t>http://www.gob.mx</t>
  </si>
  <si>
    <t>https://rfc.siat.sat.gob.mx/PTSC/RFC/menu/</t>
  </si>
  <si>
    <t>http://omawww.sat.gob.mx/aduanasPortal/Paginas/index.html#!/deposito_referenciado</t>
  </si>
  <si>
    <t>https://www.opengovpartnership.org/members/mexico/</t>
  </si>
  <si>
    <t>https://datos.gob.mx/</t>
  </si>
  <si>
    <t>https://www.participa.gob.mx/</t>
  </si>
  <si>
    <t>https://www.gob.mx/cms/uploads/attachment/file/341698/Notes_on_Citizen_Diplomacy_5.0.170518.pdf</t>
  </si>
  <si>
    <t>Digital Mexico</t>
  </si>
  <si>
    <t>https://www.gob.mx/mexicodigital</t>
  </si>
  <si>
    <t>Open Mexico Network</t>
  </si>
  <si>
    <t>https://www.gob.mx/</t>
  </si>
  <si>
    <t>https://www.gob.mx/mexicodigital/articulos/red-mexico-abierto</t>
  </si>
  <si>
    <t>https://www.gob.mx/que-es-gobmx</t>
  </si>
  <si>
    <t>https://www.rti-rating.org/wp-content/uploads/Mexico.pdf</t>
  </si>
  <si>
    <t>Federal Law on the Protection of Personal Data Held by Private Parties</t>
  </si>
  <si>
    <t>http://inicio.ifai.org.mx/English/1%20Data%20Protection%20Law.pdf</t>
  </si>
  <si>
    <t xml:space="preserve">Instituto Nacional de Transparencia, Acceso a la Información y Protección de Datos Personales, Federal Institute for Access to Information and Data Protection </t>
  </si>
  <si>
    <t>http://inicio.ifai.org.mx/</t>
  </si>
  <si>
    <t>http://www.sat.gob.mx/fichas_tematicas/fiel/Paginas/obtener_fiel.aspx</t>
  </si>
  <si>
    <t>eGov Strategy</t>
  </si>
  <si>
    <t>https://repositorio.enap.gov.br/bitstream/1/2886/6/2017.07.04%20-%20Peer%20Review%20OCDE%20-%20Mexico%20Digital-mexicos%20egovernment%20streategy%20-%20Mexican%20Peer.pdf</t>
  </si>
  <si>
    <t>Blockchain HACKMX</t>
  </si>
  <si>
    <t>https://www.gob.mx/cidge/acciones-y-programas/blockchain-hackmx</t>
  </si>
  <si>
    <t xml:space="preserve">  MEX  </t>
  </si>
  <si>
    <t>Infotec Data Center</t>
  </si>
  <si>
    <t>https://www.infotec.mx/data-center</t>
  </si>
  <si>
    <t>Center for Research and Innovation in Information and Communication Technologies</t>
  </si>
  <si>
    <t>https://www.infotec.mx/es_mx/Infotec/Certificaciones-Obtenidas</t>
  </si>
  <si>
    <t>Agreement by which policies and provisions are issued to promote the use and exploitation of information technology, digital government, information and communication technologies, and information security in the Federal Public Administration</t>
  </si>
  <si>
    <t>https://dof.gob.mx/nota_detalle.php?codigo=5628885&amp;fecha=06/09/2021</t>
  </si>
  <si>
    <t>1) Agreement by which policies and provisions are issued to promote the use and exploitation of information technology, digital government, information and communication technologies, and information security in the Federal Public Administration  2) General Guidelines for the operation of the File for Procedures and Services</t>
  </si>
  <si>
    <t>https://www.dof.gob.mx/nota_detalle.php?codigo=734871&amp;fecha=30/04/2002#gsc.tab=0</t>
  </si>
  <si>
    <t>https://www.sat.gob.mx/home</t>
  </si>
  <si>
    <t>https://www.sat.gob.mx/</t>
  </si>
  <si>
    <t>https://omawww.sat.gob.mx/aduanasPortal/Paginas/index.html#!/</t>
  </si>
  <si>
    <t>Comisión Nacional del Sistema de Ahorro para el Retiro (CONSAR)</t>
  </si>
  <si>
    <t>https://www.gob.mx/consar</t>
  </si>
  <si>
    <t>Sistema de Ahorro para el Retiro (SAR)</t>
  </si>
  <si>
    <t>https://www.gob.mx/cms/uploads/attachment/file/265433/Sistema-de-ahorro-para-el-Retiro.pdf</t>
  </si>
  <si>
    <t>Transparencia Presupuestaria</t>
  </si>
  <si>
    <t>https://www.transparenciapresupuestaria.gob.mx/es/PTP/Obra_Publica_Abierta</t>
  </si>
  <si>
    <t xml:space="preserve">https://dof.gob.mx/nota_detalle.php?codigo=5628886&amp;fecha=06/09/2021 </t>
  </si>
  <si>
    <t>https://dof.gob.mx/nota_detalle.php?codigo=5628886&amp;fecha=06/09/2021</t>
  </si>
  <si>
    <t>Special Program of Science, Technology and Innovation 2021-2024</t>
  </si>
  <si>
    <t>https://www.dof.gob.mx/nota_detalle.php?codigo=5639501&amp;fecha=28/12/2021#gsc.tab=0</t>
  </si>
  <si>
    <t>Coordinación de Estrategia Digital Nacional y la Unidad de Gobierno Digital de la Secretaría de Función Pública</t>
  </si>
  <si>
    <t>https://www.gob.mx/wikiguias/es/articulos/guia-tecnica-de-encuesta-de-satisfaccion?idiom=es</t>
  </si>
  <si>
    <t>https://www.sat.gob.mx/personas/declaraciones</t>
  </si>
  <si>
    <t>http://omawww.sat.gob.mx/fichas_tematicas/reforma_fiscal/Documents/tips.pdf</t>
  </si>
  <si>
    <t>https://www.empleo.gob.mx/PortalDigital</t>
  </si>
  <si>
    <t>https://aga-tablero.k8s.funcionpublica.gob.mx/</t>
  </si>
  <si>
    <t>https://participa.apps.funcionpublica.gob.mx/</t>
  </si>
  <si>
    <t>https://conamer.gob.mx/pmr2019-2020/PortalCiudadanoConsultaPublica</t>
  </si>
  <si>
    <t>https://consultapublicamx.plataformadetransparencia.org.mx/vut-web/faces/view/consultaPublica.xhtml#inicio</t>
  </si>
  <si>
    <t>The requests and comments of the citizens, as well as the answers of the government are not posted on the internet portal. Each request is attended individually and without diffusion.</t>
  </si>
  <si>
    <t>https://www.diputados.gob.mx/LeyesBiblio/pdf/LGTAIP_200521.pdf</t>
  </si>
  <si>
    <t>National Digital Strategy Coordination</t>
  </si>
  <si>
    <t>https://www.gob.mx/cedn</t>
  </si>
  <si>
    <t>https://www.gob.mx/internetparatodos</t>
  </si>
  <si>
    <t>https://www.gob.mx/cidge</t>
  </si>
  <si>
    <t>https://www.finanzaspublicas.hacienda.gob.mx/work/models/Finanzas_Publicas/docs/congreso/infotrim/2022/it/04afp/itanfp05_202201.pdf</t>
  </si>
  <si>
    <t>https://www.finanzaspublicas.hacienda.gob.mx/es/Finanzas_Publicas/Informes_al_Congreso_de_la_Union</t>
  </si>
  <si>
    <t>http://www.oas.org/juridico/PDFs/mesicic5_mex_ane_8.pdf</t>
  </si>
  <si>
    <t>https://home.inai.org.mx/?page_id=3348</t>
  </si>
  <si>
    <t>https://protecciondatos.mx/wp-content/uploads/2011/06/Mexico-Data-Protection-Law-English.pdf</t>
  </si>
  <si>
    <t>https://www.infocdmx.org.mx/</t>
  </si>
  <si>
    <t>http://www.firmadigital.gob.mx/</t>
  </si>
  <si>
    <r>
      <t xml:space="preserve">Aprende MX + </t>
    </r>
    <r>
      <rPr>
        <b/>
        <sz val="10"/>
        <color theme="2" tint="-0.249977111117893"/>
        <rFont val="Calibri"/>
        <family val="2"/>
      </rPr>
      <t>eGov Strategy</t>
    </r>
  </si>
  <si>
    <t>https://www.gob.mx/aprendemx</t>
  </si>
  <si>
    <t xml:space="preserve">Armando Andrade Díaz </t>
  </si>
  <si>
    <t>General Director at the National Digital Strategy Coordination</t>
  </si>
  <si>
    <t>MEX</t>
  </si>
  <si>
    <t>NubeMX</t>
  </si>
  <si>
    <t>https://www.infotec.mx/work/models/Infotec/Resource/2078/1/images/infotec_portafolio_2025.pdf</t>
  </si>
  <si>
    <t>Bus de Servicio</t>
  </si>
  <si>
    <t>http://hub.servicios.gob.mx/</t>
  </si>
  <si>
    <t>https://drive.google.com/file/d/1fq9kgEMYtdlMx3OEUpUaCvx3001eqzB7/view?usp=sharing</t>
  </si>
  <si>
    <t>https://www.gob.mx/shcp/</t>
  </si>
  <si>
    <t>SICOP SIAFF SIPEF MAP MAPE MASCP SCI SP</t>
  </si>
  <si>
    <t>https://www.mst.hacienda.gob.mx/shcp-home/app/main.do</t>
  </si>
  <si>
    <t>LDSW &gt; Open Source</t>
  </si>
  <si>
    <t xml:space="preserve">https://drive.google.com/file/d/1V0kpZ9q2XxOXEPZ9yJ73kFOpSM4B6Xrh/view?usp=sharing https://drive.google.com/file/d/1kho5unLyjMwWqMh1ufvTrqfSZ2dI7Z2V/view?usp=sharing  https://drive.google.com/file/d/13QVFzKlJGu7GGNQPKbJoncwgwfdaGpWN/view?usp=sharing  https://drive.google.com/file/d/1_GfOgzdte8qLqMNrSz7IFImp0jDTZqgq/view?usp=sharing </t>
  </si>
  <si>
    <t>https://www.gob.mx/shcp/tesofe</t>
  </si>
  <si>
    <t>https://sat.gob.mx/portal/public/home</t>
  </si>
  <si>
    <t>Sistema Integral de Administración Tributaria (SIAT)</t>
  </si>
  <si>
    <t>http://omawww.sat.gob.mx/cifras_sat/Paginas/DatosAbiertos/index.html</t>
  </si>
  <si>
    <t>https://www.anam.gob.mx</t>
  </si>
  <si>
    <t>https://rusp.rhnet.gob.mx/rusp2/doLogin.action</t>
  </si>
  <si>
    <t>https://nominatransparente.rhnet.gob.mx/nomina-APF/</t>
  </si>
  <si>
    <t>https://www.gob.mx/consar/documentos/informes-a-la-junta-de-gobierno</t>
  </si>
  <si>
    <t>ComprasMx</t>
  </si>
  <si>
    <t>https://comprasmx.buengobierno.gob.mx/</t>
  </si>
  <si>
    <t>Leverage the Federal Government’s purchasing power as a driver of the industrial policy outlined in Plan Mexico. The percentage of national content in the goods procured by the Federal Government must be at least 65%.</t>
  </si>
  <si>
    <t>https://comprasmx.buengobierno.gob.mx/datos-abiertos</t>
  </si>
  <si>
    <t>Unidad de Crédito Público y Asuntos Internacionales de Hacienda en la Secretaría de Hacienda y Crédito Público</t>
  </si>
  <si>
    <t>https://www.servicios-ssr.hacienda.gob.mx/forms/frmservlet?config=SIDP</t>
  </si>
  <si>
    <t xml:space="preserve">LDSW - </t>
  </si>
  <si>
    <t>https://drive.google.com/file/d/1Grb8jMomJb7QGacIPR5ep6aUSGJfX0cg/view?usp=sharing</t>
  </si>
  <si>
    <t>Proyectos México</t>
  </si>
  <si>
    <t>https://www.proyectosmexico.gob.mx/</t>
  </si>
  <si>
    <t>https://www.proyectosmexico.gob.mx/proyectos</t>
  </si>
  <si>
    <t>Laboratorio Nacional de Inteligencia Artificial</t>
  </si>
  <si>
    <t>https://www.youtube.com/watch?v=wfkDqx_XK_g</t>
  </si>
  <si>
    <t>https://www.gob.mx/atdt</t>
  </si>
  <si>
    <t>http://omawww.sat.gob.mx/DeclaracionAnual2024/Paginas/index.html</t>
  </si>
  <si>
    <t>http://omawww.sat.gob.mx/cifras_sat/Paginas/DatosAbiertos/dyp.html</t>
  </si>
  <si>
    <t>https://www.sat.gob.mx/portal/public/tramites/declaraciones-pf</t>
  </si>
  <si>
    <t>https://anam.gob.mx/estadisticas-anam/</t>
  </si>
  <si>
    <t>https://www.imss.gob.mx/imssdigital</t>
  </si>
  <si>
    <t>https://www.gob.mx/consar/prensa/consar-lanza-el-portal-aforeweb-para-acercar-informacion-y-servicios-de-la-cuenta-afore-a-mas-mexicanos-301896?idiom=es-MX</t>
  </si>
  <si>
    <t>https://www.llave.gob.mx/oauthV2.xhtml?client_id=202410181255009876&amp;redirect_url=https%3A%2F%2Fwww.llave.gob.mx%2Findex.xhtml&amp;state=zprp7gzeATIxiXQeeiBzgi9iXhgJ3l9Ea62T9-x2K3C3fIEFEqxtfMtW0ZaZPcuG</t>
  </si>
  <si>
    <t>https://www.datos.gob.mx/</t>
  </si>
  <si>
    <t>https://participa.buengobierno.gob.mx</t>
  </si>
  <si>
    <t>https://www.plataformadetransparencia.org.mx/Inicio</t>
  </si>
  <si>
    <t>https://www.plataformadetransparencia.org.mx/datos-abiertos</t>
  </si>
  <si>
    <t>Agencia de Transformación Digital y Telecomunicaciones (Digital Transformation and Telecommunications Agency)</t>
  </si>
  <si>
    <t>https://www.gob.mx/atdt/en</t>
  </si>
  <si>
    <t>https://www.gob.mx/promtel/acciones-y-programas/conectividad-para-el-bienestar</t>
  </si>
  <si>
    <t>https://www.gob.mx/buengobierno/acciones-y-programas/comision-intersecretarial-para-el-desarrollo-del-gobierno-electronico-cidge</t>
  </si>
  <si>
    <t>https://dof.gob.mx/nota_detalle.php?codigo=5628885&amp;fecha=06/09/2021#gsc.tab=0</t>
  </si>
  <si>
    <t>https://www.dof.gob.mx/nota_detalle.php?codigo=5747756&amp;fecha=24/01/2025#gsc.tab=0</t>
  </si>
  <si>
    <t>Anti-Corruption and Good Governance Ministry</t>
  </si>
  <si>
    <t>https://www.gob.mx/buengobierno</t>
  </si>
  <si>
    <t>https://www.gob.mx/semarnat/prensa/la-estrategia-nacional-de-cambio-climatico-es-el-camino-hacia-una-economia-resiliente-y-sostenible-alicia-barcena</t>
  </si>
  <si>
    <t>https://www.gob.mx/cms/uploads/attachment/file/415644/Consolidado_Comentarios_Consulta_IA__1_.pdf</t>
  </si>
  <si>
    <t>https://www.llave.gob.mx/oauthV2.xhtml?client_id=202410181255009876&amp;redirect_url=https%3A%2F%2Fwww.llave.gob.mx%2Findex.xhtml&amp;state=XplgGnx2QzSp8zmewMSYQts89nQZUy80P7rtD4e8580oZ0Q--4JT6SLW2gmEqe0m</t>
  </si>
  <si>
    <t>https://docs.google.com/document/d/15X27ImN1at3IHn54LbrLCPZSqYo4YFgDhhnJQEdwF2I/edit?usp=sharing</t>
  </si>
  <si>
    <t>Escuela de Código</t>
  </si>
  <si>
    <t>https://aula.escuelapublicadecodigo.gob.mx/</t>
  </si>
  <si>
    <t>National plan for Innovation</t>
  </si>
  <si>
    <t>https://secihti.mx/wp-content/uploads/conacyt/desarrollo_tecnologico_vinculacion_innovacion/PNi_final_26oct2033_2.pdf</t>
  </si>
  <si>
    <t>Plan México</t>
  </si>
  <si>
    <t>https://www.planmexico.gob.mx/</t>
  </si>
  <si>
    <t>https://www.inversiones.gob.mx/ventanilla</t>
  </si>
  <si>
    <t>https://www.gob.mx/presidencia/prensa/presidenta-presenta-modificaciones-a-las-leyes-de-adquisiciones-y-de-obras-publicas-para-agilizar-procesos-e-impulsar-el-plan-mexico</t>
  </si>
  <si>
    <t>Estefania Capdeville Jiménez</t>
  </si>
  <si>
    <t>Digital Transformation and Telecommunications Agency</t>
  </si>
  <si>
    <t>Deputy Director of International Cooperation</t>
  </si>
  <si>
    <t xml:space="preserve"> FSM </t>
  </si>
  <si>
    <t>Micronesia, Fed. Sts.</t>
  </si>
  <si>
    <t>Dept of Finance and Administration</t>
  </si>
  <si>
    <t>http://www.dofa.gov.fm/</t>
  </si>
  <si>
    <t>http://www.mra.fm/pdfs/news_StrategicPlan.pdf</t>
  </si>
  <si>
    <t>American Fundware</t>
  </si>
  <si>
    <t>http://www.fsmgov.org/ngovt.html</t>
  </si>
  <si>
    <t>http://www.wipo.int/edocs/lexdocs/laws/en/fm/fm002en.pdf</t>
  </si>
  <si>
    <t>http://www.dofa.gov.fm/customs-tax-administration/</t>
  </si>
  <si>
    <t>http://www.fsmopa.fm/new/ONPA%20Releases%20Audit%20on%20FSM%20Payroll%20Controls%20Fiscal%20Years%20Through%20May%202012.pdf</t>
  </si>
  <si>
    <t>http://www.imf.org/external/pubs/ft/scr/2011/cr1143.pdf</t>
  </si>
  <si>
    <t>https://fsm-data.sprep.org/</t>
  </si>
  <si>
    <t>https://www.tci.gov.fm/documents/communications/policy/ict-policy2012.pdf</t>
  </si>
  <si>
    <t xml:space="preserve">  FSM  </t>
  </si>
  <si>
    <t>https://dofa.gov.fm/</t>
  </si>
  <si>
    <t>http://fsmopa.fm/index.htm</t>
  </si>
  <si>
    <t>https://www.fsmgov.org/ngovt.html</t>
  </si>
  <si>
    <t>https://www.wipo.int/edocs/lexdocs/laws/en/fm/fm002en.pdf</t>
  </si>
  <si>
    <t>https://dofa.gov.fm/customs-and-tax-administration/</t>
  </si>
  <si>
    <t>PC Trader</t>
  </si>
  <si>
    <t>https://dofa.gov.fm/portal/</t>
  </si>
  <si>
    <t>Fundware</t>
  </si>
  <si>
    <t>FSM Social Security Administration</t>
  </si>
  <si>
    <t>http://www.fsmssa.fm/</t>
  </si>
  <si>
    <t>FSM Social Security Database System</t>
  </si>
  <si>
    <t>http://www.fsmssa.fm/benefits/</t>
  </si>
  <si>
    <t>https://fsm-data.sprep.org</t>
  </si>
  <si>
    <t>https://www.tci.gov.fm</t>
  </si>
  <si>
    <t>Digital FSM Project</t>
  </si>
  <si>
    <t>Michael George Lott</t>
  </si>
  <si>
    <t>DTCI</t>
  </si>
  <si>
    <t>Project Coordinator - Digital FSM</t>
  </si>
  <si>
    <t>FSM</t>
  </si>
  <si>
    <t>Department of Finance and Administration</t>
  </si>
  <si>
    <t>https://dofa.gov.fm</t>
  </si>
  <si>
    <t>https://pressat.co.uk/releases/freebalance-to-drive-public-financial-management-reform-and-digital-transformation-in-micronesia-6b1959bd29a7bc1be3f4721c015b83e6/#:~:text=FreeBalance%20to%20Drive%20Public%20Financial%20Management%20Reform%20and%20Digital%20Transformation%20in%20Micronesia,-News%20provided%20by&amp;text=FreeBalance%20will%20provide%20a%20new,the%20Federated%20States%20of%20Micronesia.</t>
  </si>
  <si>
    <t>Web Services - online services</t>
  </si>
  <si>
    <t>https://dofs.gov.fm</t>
  </si>
  <si>
    <t>https://dofa.gov.fm/custom</t>
  </si>
  <si>
    <t>FreeBalance Payroll Module</t>
  </si>
  <si>
    <t>http://www.fsmssa.fm</t>
  </si>
  <si>
    <t>FSM Social Security Database</t>
  </si>
  <si>
    <t>https://dofa.gov.fm/world-bank-projects/</t>
  </si>
  <si>
    <t>Lynda Roades</t>
  </si>
  <si>
    <t>Department of Finance &amp; Administration</t>
  </si>
  <si>
    <t xml:space="preserve"> MDA </t>
  </si>
  <si>
    <t>Moldova</t>
  </si>
  <si>
    <t>M-Cloud</t>
  </si>
  <si>
    <t>https://stisc.gov.md/ro/content/mcloud</t>
  </si>
  <si>
    <t>Government Enterprise Architecture Framework</t>
  </si>
  <si>
    <t>https://egov.md/en/transparency/acquisitions/state-chancellery-seeking-government-enterprise-architecture-framework</t>
  </si>
  <si>
    <t>M-Connect</t>
  </si>
  <si>
    <t xml:space="preserve"> https://mconnect.gov.md/#/</t>
  </si>
  <si>
    <t>http://www.mf.gov.md</t>
  </si>
  <si>
    <t>http://www.mf.gov.md/about/delur/management</t>
  </si>
  <si>
    <t>http://mf.gov.md/en/content/state-treasury</t>
  </si>
  <si>
    <t>https://mf.gov.md/en/content/state-treasury</t>
  </si>
  <si>
    <t>http://www.fisc.md</t>
  </si>
  <si>
    <t>https://servicii.fisc.md</t>
  </si>
  <si>
    <t>http://www.customs.gov.md</t>
  </si>
  <si>
    <t>ASYCUDA World &gt; e-Customs - Automated SYstem for CUstoms DAta</t>
  </si>
  <si>
    <t>http://customs.gov.md/ecustoms</t>
  </si>
  <si>
    <t>https://www.pefa.org/node/916</t>
  </si>
  <si>
    <t>PS - Payroll system</t>
  </si>
  <si>
    <t>M.Tender</t>
  </si>
  <si>
    <t>https://mtender.gov.md/</t>
  </si>
  <si>
    <t>http://mf.gov.md/en/ministerul-finan%C8%9Belor/bugetul-ministerului</t>
  </si>
  <si>
    <t>https://servicii.gov.md/</t>
  </si>
  <si>
    <t>https://servicii.fisc.md/login.aspx?ReturnUrl=%2fedec.aspx</t>
  </si>
  <si>
    <t>https://mpay.gov.md/</t>
  </si>
  <si>
    <t>https://www.opengovpartnership.org/members/moldova/</t>
  </si>
  <si>
    <t>https://date.gov.md/</t>
  </si>
  <si>
    <t>http://particip.gov.md/</t>
  </si>
  <si>
    <t>https://www.egov.md/en/communication/news/modernization-government-services-improved-accessibility-efficiency-and-quality</t>
  </si>
  <si>
    <t>Moldova e-Governance Agency (MEGA)</t>
  </si>
  <si>
    <t>https://www.egov.md/en/about</t>
  </si>
  <si>
    <t>e-Governance Agency, State Chancellery</t>
  </si>
  <si>
    <t>https://www.egov.md/en</t>
  </si>
  <si>
    <t>https://www.egov.md/en/legislation/government-resolution-no-700-policy-concept-principles-open-government-data</t>
  </si>
  <si>
    <t>https://www.egov.md/en/resources/guides-and-documents/strategic-program-governance-technological-modernization-e</t>
  </si>
  <si>
    <t>https://www.rti-rating.org/wp-content/uploads/Moldova.pdf</t>
  </si>
  <si>
    <t>http://datepersonale.md/en/legi/</t>
  </si>
  <si>
    <t>Centrului Național pentru Protecția Datelor cu Caracter Personal al Republicii Moldova, National Center for Personal Data Protection of the Republic of Moldova</t>
  </si>
  <si>
    <t>http://www.datepersonale.md/</t>
  </si>
  <si>
    <t>https://msign.gov.md/#/</t>
  </si>
  <si>
    <t>Digital Moldova</t>
  </si>
  <si>
    <t>https://mei.gov.md/en/content/capacities-usage-and-training</t>
  </si>
  <si>
    <t>E-Gov Agency</t>
  </si>
  <si>
    <t xml:space="preserve">  MDA  </t>
  </si>
  <si>
    <t>Information Technology and Cyber Security Service</t>
  </si>
  <si>
    <t>https://www.legis.md/cautare/getResults?doc_id=126457&amp;lang=ro</t>
  </si>
  <si>
    <t>Internal regulatory framework (security policy, back-up policy)</t>
  </si>
  <si>
    <t>Final report on the implementation of the Interoperability Framework</t>
  </si>
  <si>
    <t>https://www.ccrm.md/ro/modul-de-functionare-si-gestionare-a-platformei-de-interoperabilitate-necesita-80_92118.html</t>
  </si>
  <si>
    <t>MConnect</t>
  </si>
  <si>
    <t>https://mconnect.gov.md/#/</t>
  </si>
  <si>
    <t>https://mf.gov.md/ro</t>
  </si>
  <si>
    <t>FMIS – Financial Management Information System</t>
  </si>
  <si>
    <t>https://fmis.mf.gov.md</t>
  </si>
  <si>
    <t>https://mf.gov.md/en/content/ state-treasury</t>
  </si>
  <si>
    <t>https://sfs.md/ro</t>
  </si>
  <si>
    <t>e-Tax and other portalss</t>
  </si>
  <si>
    <t>https://customs.gov.md</t>
  </si>
  <si>
    <t>ASYCUDA World˃ e-Customs Automated for Customs Data</t>
  </si>
  <si>
    <t>Information system  "Register of civil servants and civil servants”</t>
  </si>
  <si>
    <t>PS-Payroll system</t>
  </si>
  <si>
    <t>National Social Insurance House</t>
  </si>
  <si>
    <t>https://cnas.gov.md/</t>
  </si>
  <si>
    <t>IS Social Protection</t>
  </si>
  <si>
    <t>https://acces.cnas.md/ac/login</t>
  </si>
  <si>
    <t>https://mf.gov.md/en</t>
  </si>
  <si>
    <t>DMFAS 6.1.</t>
  </si>
  <si>
    <t>The database „Register of capital investment projects” (RPIC)</t>
  </si>
  <si>
    <t>http://rpic.gov.md/</t>
  </si>
  <si>
    <t>Digital Transformaton Strategy 2022-2030</t>
  </si>
  <si>
    <t>https://particip.gov.md/ro/document/stages/anunt-privind-initierea-elaborarii-strategiei-de-transformare-digitala-a-republicii-moldova-pentru-anii-20232030-stdm-2030/9355</t>
  </si>
  <si>
    <t>https://www.egov.md</t>
  </si>
  <si>
    <t>https://servicii.fisc.md/</t>
  </si>
  <si>
    <t>https://www.angajat.md/</t>
  </si>
  <si>
    <t>https://www.opengovpartnership.org/members/moldova</t>
  </si>
  <si>
    <t>https://particip.gov.md/ru</t>
  </si>
  <si>
    <t>https://servicii.gov.md/ro</t>
  </si>
  <si>
    <t>https://cancelaria.gov.md/sites/default/files/document/attachments/raport_transparenta_2021_final.pdf</t>
  </si>
  <si>
    <t>Moldova e-Governance Agency</t>
  </si>
  <si>
    <t>https://www.egov.md/en/about-ega</t>
  </si>
  <si>
    <t>Coordinating Council for the Modernization of Government Services and e-Government Transformation. https://egov.md/ro/consiliul-e-transformare</t>
  </si>
  <si>
    <t>https://egov.md/ro/about/team-age; Department of smart investments in digital governance</t>
  </si>
  <si>
    <t>https://egov.md/ro/transparency/reports</t>
  </si>
  <si>
    <t>e-Governance Agency</t>
  </si>
  <si>
    <t>National Council for Public Administration Reform</t>
  </si>
  <si>
    <t>https://multimedia.parlament.md/raportul-privind-respectarea-drepturilor-si-libertatilor-omului-in-republica-moldova-in-2021-a-fost-prezentat-parlamentului/</t>
  </si>
  <si>
    <t>Law on personal Data Protection</t>
  </si>
  <si>
    <t xml:space="preserve">https://www.legis.md/cautare/getResults?doc_id=10607&amp;lang=ro </t>
  </si>
  <si>
    <t>https://datepersonale.md/</t>
  </si>
  <si>
    <t>Centrul Național pentru Protecția Datelor cu Cartacter Personal al Republicii Moldova</t>
  </si>
  <si>
    <t>http://old.datepersonale.md/md/rapoarte/</t>
  </si>
  <si>
    <t>Digital Transformation Strategy for the years 2022-2030</t>
  </si>
  <si>
    <t>https://mec.gov.md/</t>
  </si>
  <si>
    <t>Strategy for the development of the information technology industry and the ecosystem for digital innovation for the years 2018-2023</t>
  </si>
  <si>
    <t>https://www.legis.md/cautare/getResults?doc_id=109078&amp;lang=ro</t>
  </si>
  <si>
    <t>https://me.gov.md/ro/content/industria-it</t>
  </si>
  <si>
    <t>https://egov.md</t>
  </si>
  <si>
    <t>Government Decision On the approval of the Support Program of digital innovations and technological start-ups</t>
  </si>
  <si>
    <t>https://www.gov.md/sites/default/files/document/attachments/hg_nr.235_13.10.2021-engl.pdf</t>
  </si>
  <si>
    <t>https://odimm.md/ro/transparenta/declaratii</t>
  </si>
  <si>
    <t>Nina Catîrev</t>
  </si>
  <si>
    <t>Head of monitoring and evaluation Service</t>
  </si>
  <si>
    <t>MDA</t>
  </si>
  <si>
    <t>MCloud</t>
  </si>
  <si>
    <t>https://www.legis.md/cautare/getResults?doc_id=146513&amp;lang=ro#</t>
  </si>
  <si>
    <t>https://egov-moldova.github.io/egov4dev/</t>
  </si>
  <si>
    <t>https://egov-moldova.github.io/fod/site/</t>
  </si>
  <si>
    <t xml:space="preserve">Law on data exchange and interoperability </t>
  </si>
  <si>
    <t>https://www.legis.md/cautare/getResults?doc_id=142805&amp;lang=ro#</t>
  </si>
  <si>
    <t>https://egov.md/ro/content/platforma-guvernamentala-de-interoperabilitate</t>
  </si>
  <si>
    <t>https://mf.gov.md/ro/trezorerie</t>
  </si>
  <si>
    <t>https://www.legis.md/cautare/getResults?doc_id=145903&amp;lang=ro</t>
  </si>
  <si>
    <t>https://cc.sfs.md/Reports/Group?GroupId=1</t>
  </si>
  <si>
    <t>AIS Taxpayer's Current Account</t>
  </si>
  <si>
    <t>https://sfs.md/ro/pagina/rapoarte-anuale</t>
  </si>
  <si>
    <t>https://ecustoms.trade.gov.md/</t>
  </si>
  <si>
    <t>https://www.legis.md/cautare/getResults?doc_id=110131&amp;lang=ro</t>
  </si>
  <si>
    <t>Information system for recording and managing human resources in public authorities</t>
  </si>
  <si>
    <t>https://emru.gov.md/</t>
  </si>
  <si>
    <t>Accounting system for public sector</t>
  </si>
  <si>
    <t>https://mf.gov.md/ro/content/materiale-metodologice</t>
  </si>
  <si>
    <t>https://cnas.gov.md/lib.php?l=ro&amp;idc=417&amp;t=/Rapoarte/Rapoarte-anuale-privind-activitatea-CNAS&amp;</t>
  </si>
  <si>
    <t>MTender</t>
  </si>
  <si>
    <t>The system is fully accesible online and offers simplified procedures for low value procurement, which allows SMEs and startups to participate more easily. The MTender platform is based on the Open Contracting Data Standards (OCDS), which ensures transparency and enables third-party tools to analyze procurement data</t>
  </si>
  <si>
    <t>https://bi.open-contracting.org/moldova/</t>
  </si>
  <si>
    <t>Digital Transformation Strategy 2023 – 2030</t>
  </si>
  <si>
    <t>https://mded.gov.md/wp-content/uploads/2023/11/STD_EN.pdf</t>
  </si>
  <si>
    <t>https://mded.gov.md/domenii/tehnologia-informatiei-si-digitalizare/scia/</t>
  </si>
  <si>
    <t>https://drive.google.com/file/d/1d2VmubZJjwVjzxUT4gjJE7DXTinzdyfO/view</t>
  </si>
  <si>
    <t>https://egov.md/ro/node/40718</t>
  </si>
  <si>
    <t>https://sfs.md/en/services</t>
  </si>
  <si>
    <t>https://raportare.gov.md/</t>
  </si>
  <si>
    <t>https://egov.md/ro/content/serviciul-guvernamental-de-plati-electronice</t>
  </si>
  <si>
    <t>https://cnas.gov.md/lib.php?l=ro&amp;idc=417&amp;t=/Rapoarte/Rapoarte-anuale-privind-activitatea-CNAS</t>
  </si>
  <si>
    <t>https://anofm.md/ro/node/21052</t>
  </si>
  <si>
    <t>https://semnatura.md/</t>
  </si>
  <si>
    <t>https://gov.md/ro/categorii-documente/rapoarte</t>
  </si>
  <si>
    <t>https://particip.gov.md/ro</t>
  </si>
  <si>
    <t>https://edemocratie.gov.md/petitie/depune/individuala</t>
  </si>
  <si>
    <t>https://particip.gov.md/ro/statistics</t>
  </si>
  <si>
    <t>https://egov.md/sites/default/files/document/attachments/ordin_age_privind_aprobate_ghid_feedback_psp.pdf</t>
  </si>
  <si>
    <t>https://gov.md/sites/default/files/media/documents/2025-04/Raport%20privind%20examinarea%20peti%C8%9Biilor%202024_docx.pdf</t>
  </si>
  <si>
    <t>https://edemocratie.gov.md/petitie/rapoarte?culture=ro</t>
  </si>
  <si>
    <t>https://egov.md/en/about-ega</t>
  </si>
  <si>
    <t>https://mded.gov.md/domenii, https://stisc.gov.md/ro</t>
  </si>
  <si>
    <t>https://mded.gov.md/consiliul-national-pentru-transformare-digitala-organul-consultativ-coordonator-al-implementarii-strategiei-nationale-de-transformare-digitala-a-avut-prima-sa-sedinta-astazi-18-decembrie-2023/</t>
  </si>
  <si>
    <t>https://egov.md/ro/about/team-age</t>
  </si>
  <si>
    <t>https://www.legis.md/cautare/getResults?doc_id=148946&amp;lang=ro</t>
  </si>
  <si>
    <t>https://mded.gov.md/transparenta/64373-2/</t>
  </si>
  <si>
    <t>https://mded.gov.md/</t>
  </si>
  <si>
    <t>https://mded.gov.md/consiliul-national-pentru-transformare-digitala-s-a-convocat-in-a-doua-sedinta/</t>
  </si>
  <si>
    <t>https://mded.gov.md/wp-content/uploads/2024/04/Raport-Strategia-TD_anul-2023-1.pdf</t>
  </si>
  <si>
    <t>https://www.legis.md/cautare/getResults?doc_id=137908&amp;lang=ro</t>
  </si>
  <si>
    <t>https://www.legis.md/cautare/getResults?doc_id=144681&amp;lang=ro</t>
  </si>
  <si>
    <t>https://datepersonale.md/wp-content/uploads/2025/03/raport_de_activitate_RO_web.pdf</t>
  </si>
  <si>
    <t>https://datepersonale.md/en/about/tasks/annual-activity-report/</t>
  </si>
  <si>
    <t>https://mded.gov.md/domains/business-environment/green-economy/</t>
  </si>
  <si>
    <t>https://particip.gov.md/ro/document/stages/*/12066?fbclid=IwAR0G8bcg9cq8LiNUqmYUCJwd5IWTSikWzVNGiph3S80jfZP47p8i-CuluPM</t>
  </si>
  <si>
    <t>Digital Transformation Strategy for the years 2023-2030</t>
  </si>
  <si>
    <t>https://mded.gov.md/guvernul-a-aprobat-programul-de-implementare-a-strategiei-de-transformare-digitala-2025-2027/</t>
  </si>
  <si>
    <t>Information Technology Industry and Digital Innovation Ecosystem Development Strategy</t>
  </si>
  <si>
    <t>https://www.legis.md/cautare/getResults?doc_id=140474&amp;lang=ro#</t>
  </si>
  <si>
    <t>https://gov.md/sites/default/files/users-media/media-16/media17/transparenta%20decizionala/reforma%20AP/raport_srap.pdf</t>
  </si>
  <si>
    <t>Moldovan eGovernance Agency</t>
  </si>
  <si>
    <t>https://egov.md/en</t>
  </si>
  <si>
    <t>https://egov.md/sites/default/files/document/attachments/raport_age_2024.pdf</t>
  </si>
  <si>
    <t>Dorina Harea</t>
  </si>
  <si>
    <t>IT product manager</t>
  </si>
  <si>
    <t xml:space="preserve"> MCO </t>
  </si>
  <si>
    <t>Monaco</t>
  </si>
  <si>
    <t>Amazon Web Services</t>
  </si>
  <si>
    <t>https://en.gouv.mc/News/Monaco-selects-Amazon-Web-Services-as-cloud-service-supplier2</t>
  </si>
  <si>
    <t>Interministerial Delegation for Digital Transition</t>
  </si>
  <si>
    <t>https://en.gouv.mc/Government-Institutions/The-Government/The-Ministry-of-State/Interministerial-Delegation-for-Digital-Transition</t>
  </si>
  <si>
    <t>Dept of Finance and Economy</t>
  </si>
  <si>
    <t>http://www.gouv.mc/Gouvernement-et-Institutions/Le-Gouvernement/Departement-des-Finances-et-de-l-Economie</t>
  </si>
  <si>
    <t>http://www.gouv.mc/Gouvernement-et-Institutions/Le-Gouvernement/Departement-des-Finances-et-de-l-Economie/Tresorerie-Generale-des-Finances</t>
  </si>
  <si>
    <t>http://en.gouv.mc/Government-Institutions/The-Government/Ministry-of-Finance-and-Economy/Public-Treasury</t>
  </si>
  <si>
    <t>http://en.gouv.mc/Government-Institutions/The-Government/Ministry-of-Finance-and-Economy/Department-of-Tax-Services</t>
  </si>
  <si>
    <t>http://en.service-public-entreprises.gouv.mc/Tax/General-information/Monaco-s-tax-system/Taxation-in-Monaco</t>
  </si>
  <si>
    <t>http://en.gouv.mc/Government-Institutions/The-Government/The-Ministry-of-State/General-Secretariat-of-the-Ministry-of-State/Human-Resources-and-Training-Department</t>
  </si>
  <si>
    <t>http://en.gouv.mc/Government-Institutions/The-Government/Ministry-of-Finance-and-Economy/Department-of-Budget-and-Treasury</t>
  </si>
  <si>
    <t>http://service-public-particuliers.gouv.mc/</t>
  </si>
  <si>
    <t>http://service-public-particuliers.gouv.mc</t>
  </si>
  <si>
    <t>https://extendedmonaco.com/wp-content/uploads/2019/10/1014_DVCO_1904152_PDF_Telechargeable_GB_SR.pdf</t>
  </si>
  <si>
    <t>https://www.rti-rating.org/wp-content/uploads/2019/09/Monaco.Admin-Law.pdf</t>
  </si>
  <si>
    <t>Act controlling personal data processing</t>
  </si>
  <si>
    <t>http://www.ccin.mc/legislation/lois/act-1-165-on-the-protection-of-personal-data.pdf</t>
  </si>
  <si>
    <t>Commission for Control of Personal Data (Commission de Contrôle des Informations Nominatives or CCIN).</t>
  </si>
  <si>
    <t>https://www.ccin.mc/en/questions-frequentes</t>
  </si>
  <si>
    <t xml:space="preserve">  MCO  </t>
  </si>
  <si>
    <t>Sovereign Cloud of Monaco</t>
  </si>
  <si>
    <t>https://www.monacocloud.mc/presentation</t>
  </si>
  <si>
    <t>Monaco Cloud</t>
  </si>
  <si>
    <t>https://extendedmonaco.com/project/monaco-cloud-le-cloud-souverain-monegasque-actif-en-2021/</t>
  </si>
  <si>
    <t>https://www.gouv.mc/Gouvernement-et-Institutions/Le-Gouvernement/Departement-des-Finances-et-de-l-Economie</t>
  </si>
  <si>
    <t>https://www.gouv.mc/Gouvernement-et-Institutions/Le-Gouvernement/Departement-des-Finances-et-de-l-Economie/Tresorerie-Generale-des-Finances</t>
  </si>
  <si>
    <t>https://en.gouv.mc/Government-Institutions/The-Government/Ministry-of-Finance-and-Economy/Public-Treasury</t>
  </si>
  <si>
    <t>https://en.gouv.mc/Government-Institutions/The-Government/Ministry-of-Finance-and-Economy/Department-of-Tax-Services</t>
  </si>
  <si>
    <t>https://en.service-public-entreprises.gouv.mc/Tax/General-information/Monaco-s-tax-system/Taxation-in-Monaco</t>
  </si>
  <si>
    <t>Caisses Sociales de Monaco (CSM)</t>
  </si>
  <si>
    <t>https://www.en.caisses-sociales.mc/footer/about-us</t>
  </si>
  <si>
    <t>Independent Employee's Pension Fund</t>
  </si>
  <si>
    <t>https://www.ssa.gov/policy/docs/progdesc/ssptw/2018-2019/europe/monaco.html</t>
  </si>
  <si>
    <t>https://service-public-particuliers.gouv.mc/</t>
  </si>
  <si>
    <t>https://en.service-public-particuliers.gouv.mc/Tax/Information/General-information/Taxation-in-Monaco#eztoc298843_1</t>
  </si>
  <si>
    <t>https://en.service-public-particuliers.gouv.mc/Social-health-and-families/Social-security</t>
  </si>
  <si>
    <t>https://en.service-public-particuliers.gouv.mc/Employment/Job-seeking-and-recruitment</t>
  </si>
  <si>
    <t>https://www.ccin.mc/en/publications</t>
  </si>
  <si>
    <t>https://en.service-public-entreprises.gouv.mc/Announcements/Electronic-signature-is-available-for-businesses#:~:text=This%20initiative%20is%20one%20of,value%20as%20a%20handwritten%20signature.</t>
  </si>
  <si>
    <t>https://extendedmonaco.com/en/</t>
  </si>
  <si>
    <t>National Strategy for Digital Security</t>
  </si>
  <si>
    <t>https://en.gouv.mc/Policy-Practice/A-Modern-State/Digital-Security-a-challenge-for-the-future</t>
  </si>
  <si>
    <t>MCO</t>
  </si>
  <si>
    <t>https://en.gouv.mc/Government-Institutions/The-Government/Ministry-of-Finance-and-Economy/Budget-and-Treasury-Department#:~:text=The%20Department%20of%20Budget%20and%20Treasury%20is,government%20officials%2C%20and%20pays%20civil%20service%20pensions</t>
  </si>
  <si>
    <t>https://monentreprise.gouv.mc/en/themes/accounting-obligations-and-tax/tax</t>
  </si>
  <si>
    <t>Caisses Sociales portal</t>
  </si>
  <si>
    <t>https://www.caisses-sociales.mc/accueil/salarie/teleservices/mon-espace-personnel/espace-personnel</t>
  </si>
  <si>
    <t>https://monguichet.mc/auth/realms/gichuni/protocol/openid-connect/auth?client_id=gichuni-frontserver&amp;redirect_uri=https%3A%2F%2Fmonguichet.mc%2Flogin%3Fkc_locale%3Dfr&amp;state=75dee092-b94b-4aa1-8a0c-66f939ce1513&amp;response_mode=fragment&amp;response_type=code&amp;scope=openid%20profile%20email%20monguichet%20address&amp;nonce=3a2106b3-f151-4646-9c1e-79a8a36f1527&amp;ui_locales=fr</t>
  </si>
  <si>
    <t>https://monentreprise.gouv.mc/en/themes/accounting-obligations-and-tax/tax/statements/how-to-declare-and-pay-vat</t>
  </si>
  <si>
    <t>https://monservicepublic.gouv.mc/en/thematiques/nationalite-et-residence/identite-numerique/digital-identity-in-monaco</t>
  </si>
  <si>
    <t>https://en.gouv.mc/Portail-du-Gouvernement/Government-Institutions/The-Government/The-Ministry-of-State/Interministerial-Delegation-for-Digital-Transition/Digital-Services-Department</t>
  </si>
  <si>
    <t>Commission de Contrôle des Informations Nominatives (CCIN)</t>
  </si>
  <si>
    <t>https://apdp.mc/</t>
  </si>
  <si>
    <t>https://apdp.mc/accueil/politique-de-protection-des-donnees-personnelles/</t>
  </si>
  <si>
    <t>Protection of Personal Data Law</t>
  </si>
  <si>
    <t>https://en.gouv.mc/Princely-Governement/News/Monaco-adopts-personal-data-protection-legislation-in-line-with-the-highest-European-standards</t>
  </si>
  <si>
    <t>Autorité de Protection des Données Personnelles</t>
  </si>
  <si>
    <t>https://en.gouv.mc/Policy-Practice/A-Modern-State/Protection-of-personal-data</t>
  </si>
  <si>
    <t>https://en.gouv.mc/Portail-du-Gouvernement/Policy-Practice/A-Modern-State/News/The-Prince-s-Government-Launches-Electronic-Signature-for-Monegasque-Businesses</t>
  </si>
  <si>
    <t>Campus</t>
  </si>
  <si>
    <t>https://extendedmonaco.com/en/project/campus-a-tool-to-support-and-ensure-the-success-of-the-digital-transition/</t>
  </si>
  <si>
    <t>Extended Monaco</t>
  </si>
  <si>
    <t>https://en.gouv.mc/Action-Gouvernementale/Un-Etat-moderne/Le-programme-digital-Extended-Monaco</t>
  </si>
  <si>
    <t>Interministerial Delegation for Digital Transitio</t>
  </si>
  <si>
    <t>https://en.gouv.mc/Portail-du-Gouvernement/Government-Institutions/The-Government/The-Ministry-of-State/Interministerial-Delegation-for-Digital-Transition</t>
  </si>
  <si>
    <t>Blue Fund</t>
  </si>
  <si>
    <t>https://extendedmonaco.com/en/project/stimulating-the-economy-through-digital-technology/</t>
  </si>
  <si>
    <t>HNA</t>
  </si>
  <si>
    <t xml:space="preserve"> MNG </t>
  </si>
  <si>
    <t>Mongolia</t>
  </si>
  <si>
    <t>http://www.pcsp.gov.mn/en/tender/inv/1040</t>
  </si>
  <si>
    <t>KHUR</t>
  </si>
  <si>
    <t>https://datacenter.gov.mn/service/xyp</t>
  </si>
  <si>
    <t>http://www.mof.gov.mn</t>
  </si>
  <si>
    <t>https://blog-pfm.imf.org/files/pemna-t-cop_fmis-study-of-selected-pemna-member_lessons-for-other-countr....pdf</t>
  </si>
  <si>
    <t>http://mof.gov.mn</t>
  </si>
  <si>
    <t>http://siteresources.worldbank.org/EXTFINANCIALMGMT/Resources/313217-1214423432272/Mongolia-ImprovingExpenditureControl.pdf?resourceurlname=Mongolia-ImprovingExpenditureControl.pdf</t>
  </si>
  <si>
    <t>http://www.mta.mn</t>
  </si>
  <si>
    <t>http://en.mta.mn/c/view/12082</t>
  </si>
  <si>
    <t>http://www.ecustoms.mn</t>
  </si>
  <si>
    <t>CAIS  - Customs Automated Information System</t>
  </si>
  <si>
    <t>http://cais.ecustoms.mn/CAIS/index.jsp</t>
  </si>
  <si>
    <t>HRMIS - Human Resource Management Infromation System</t>
  </si>
  <si>
    <t>http://csc.gov.mn/main/index.php?option=com_content&amp;view=article&amp;id=25&amp;Itemid=19</t>
  </si>
  <si>
    <t>https://www.legalinfo.mn/law/details/15352?lawid=15352</t>
  </si>
  <si>
    <t>e-Proc &gt; KONEPS</t>
  </si>
  <si>
    <t xml:space="preserve">http://www.e-procurement.mn </t>
  </si>
  <si>
    <t>Ministry of Finance, Department of Development Finance and Debt Management</t>
  </si>
  <si>
    <t>https://www.mof.gov.mn/</t>
  </si>
  <si>
    <t>https://shilendans.gov.mn/org/408?group=1&amp;year=2020</t>
  </si>
  <si>
    <t>https://e-mongolia.mn/home</t>
  </si>
  <si>
    <t>https://www.opengovpartnership.org/members/mongolia/</t>
  </si>
  <si>
    <t>http://www.opendata.gov.mn/</t>
  </si>
  <si>
    <t>http://www.smart.gov.mn/en/</t>
  </si>
  <si>
    <t>http://www.smart.gov.mn/en/sub_1/</t>
  </si>
  <si>
    <t>2, 4, 5, 6</t>
  </si>
  <si>
    <t>https://www.legalinfo.mn/annex/details/6019?lawid=9465</t>
  </si>
  <si>
    <t>https://www.rti-rating.org/wp-content/uploads/Mongolia.pdf</t>
  </si>
  <si>
    <t>https://www.esign.gov.mn/</t>
  </si>
  <si>
    <t>Smart Government Project</t>
  </si>
  <si>
    <t>Communications and Information Technology Authority</t>
  </si>
  <si>
    <t>https://www.cita.gov.mn/en/introduction</t>
  </si>
  <si>
    <t xml:space="preserve">  MNG  </t>
  </si>
  <si>
    <t>Government organization virtual server infrastructure</t>
  </si>
  <si>
    <t>https://datacenter.gov.mn/</t>
  </si>
  <si>
    <t xml:space="preserve">The National Data Center </t>
  </si>
  <si>
    <t>https://cloud.datacenter.mn/auth</t>
  </si>
  <si>
    <t>Only for internal use</t>
  </si>
  <si>
    <t>http://www.smart.gov.mn/mn/sub_1/</t>
  </si>
  <si>
    <t>https://dashboard.mddc.gov.mn/</t>
  </si>
  <si>
    <t>https://www.smart.gov.mn/en/</t>
  </si>
  <si>
    <t>xyp-Government data sharing platform</t>
  </si>
  <si>
    <t>https://developer.xyp.gov.mn/docs/services.html</t>
  </si>
  <si>
    <t>https://mof.gov.mn/</t>
  </si>
  <si>
    <t>GFMIS-Government Financial Management Information System</t>
  </si>
  <si>
    <t>http://iltod.mof.gov.mn/opendata</t>
  </si>
  <si>
    <t>https://www.adb.org/sites/default/files/linked-documents/49210-001-sd-02.pdf</t>
  </si>
  <si>
    <t>https://mta.mn/</t>
  </si>
  <si>
    <t>Electronic taxation system- e-Tax in brief</t>
  </si>
  <si>
    <t>https://www.etax.mta.mn</t>
  </si>
  <si>
    <t>https://www.mta.mn</t>
  </si>
  <si>
    <t>http://www.ecustoms.mn/</t>
  </si>
  <si>
    <t>Customs Automated Information System</t>
  </si>
  <si>
    <t>https://gaali.mn/</t>
  </si>
  <si>
    <t>https://gaali.mn/statistic</t>
  </si>
  <si>
    <t>Civil human resource system</t>
  </si>
  <si>
    <t>https://csc.gov.mn/home</t>
  </si>
  <si>
    <t>https://hrm.csc.gov.mn/</t>
  </si>
  <si>
    <t>Public officials' wage system</t>
  </si>
  <si>
    <t>https://payroll.gov.mn/</t>
  </si>
  <si>
    <t>https://www.mof.gov.mn</t>
  </si>
  <si>
    <t>Social insurance system</t>
  </si>
  <si>
    <t>https://www.ndaatgal.mn</t>
  </si>
  <si>
    <t>https://daatguulagch.ndaatgal.mn/</t>
  </si>
  <si>
    <t>Not publicly available yet</t>
  </si>
  <si>
    <t>Government procurement platform</t>
  </si>
  <si>
    <t>https://www.tender.gov.mn/mn/index/</t>
  </si>
  <si>
    <t>https://www.tender.gov.mn/mn/eshop/, under the law services procured from local SMEs has priority /https://legalinfo.mn/mn/detail/493/</t>
  </si>
  <si>
    <t>https://www.tender.gov.mn/mn/client/detail/1453535505335</t>
  </si>
  <si>
    <t>Debt management division</t>
  </si>
  <si>
    <t>http://dmfas.mof.gov.mn/dmfas/home.jsf</t>
  </si>
  <si>
    <t>Government Public Investment Management Information System</t>
  </si>
  <si>
    <t>https://publicinvestment.gov.mn/</t>
  </si>
  <si>
    <t>https://pimis.publicinvestment.gov.mn/#/login</t>
  </si>
  <si>
    <t>https://mddc.gov.mn/?page_id=56121</t>
  </si>
  <si>
    <t>National innovation strategy-2024</t>
  </si>
  <si>
    <t>https://www.meds.gov.mn/post/64492</t>
  </si>
  <si>
    <t>https://www.meds.gov.mn/</t>
  </si>
  <si>
    <t xml:space="preserve">https://dashboard.mddc.gov.mn </t>
  </si>
  <si>
    <t>https://itax.mta.mn</t>
  </si>
  <si>
    <t>https://ebarimt.mn/</t>
  </si>
  <si>
    <t>https://e-mongolia.mn/home and many other government payment systems in different services</t>
  </si>
  <si>
    <t>http://portal.ecustoms.mn/CEPS/normal.do?_common_serviceName=retrieveMainBoardList&amp;_common_view=main.jsp</t>
  </si>
  <si>
    <t xml:space="preserve">https://app.ndaatgal.mn/onlineshim/ </t>
  </si>
  <si>
    <t>https://www.ejob.gov.mn/</t>
  </si>
  <si>
    <t>http://www.opendata.gov.mn/en/</t>
  </si>
  <si>
    <t>https://d.parliament.mn/</t>
  </si>
  <si>
    <t>https://www.11-11.mn/</t>
  </si>
  <si>
    <t>https://www.11-11.mn/index</t>
  </si>
  <si>
    <t>Ministry of Digital Development and Communications</t>
  </si>
  <si>
    <t>https://mddc.gov.mn/</t>
  </si>
  <si>
    <t>https://www.datacenter.gov.mn/</t>
  </si>
  <si>
    <t>Parliamentary Standing Committee on Innovation and Digital Policy</t>
  </si>
  <si>
    <t xml:space="preserve">https://stat.crc.gov.mn/#/infograph/4162 </t>
  </si>
  <si>
    <t>https://legalinfo.mn/mn/detail/15406 - "Vision 2050" Long Term Development Policy of Mongolia</t>
  </si>
  <si>
    <t>The Ministry of Digital Development of Mongolia, www.mddc.gov.mn</t>
  </si>
  <si>
    <t>Digital Nation Forum https://digitalnation.mn/</t>
  </si>
  <si>
    <t>https://mddc.gov.mn/?page_id=56117</t>
  </si>
  <si>
    <t>https://cdn.greensoft.mn/uploads/site/1152/old/pdf/law_en/6_law_on_the_information_transparency_and_right_to_information.pdf</t>
  </si>
  <si>
    <t>Personal data protection law</t>
  </si>
  <si>
    <t>https://legalinfo.mn/mn/detail?lawId=16390288615991</t>
  </si>
  <si>
    <t>https://www.mddc.gov.mn</t>
  </si>
  <si>
    <t>https://datacenter.gov.mn/blog/category/govsec</t>
  </si>
  <si>
    <t xml:space="preserve">https://www.esign.gov.mn/ </t>
  </si>
  <si>
    <t>Digital Nation Strategy</t>
  </si>
  <si>
    <t>https://mddc.gov.mn/wp-content/uploads/2022/02/%D0%A6%D0%90%D0%A5%D0%98%D0%9C-%D2%AE%D0%9D%D0%94%D0%AD%D0%A1%D0%A2%D0%AD%D0%9D.pdf</t>
  </si>
  <si>
    <t>https://dashboard.mddc.gov.mn</t>
  </si>
  <si>
    <t>National Innovation Development Strategy</t>
  </si>
  <si>
    <t>https://www.meds.gov.mn/post/64499</t>
  </si>
  <si>
    <t>https://www.meds.gov.mn/posts?category_id=11848</t>
  </si>
  <si>
    <t>National Information Technology Park</t>
  </si>
  <si>
    <t>https://itpark.mn/</t>
  </si>
  <si>
    <t>https://itpark.mn/?page_id=308</t>
  </si>
  <si>
    <t>Innovation Law</t>
  </si>
  <si>
    <t>https://legalinfo.mn/mn/detail/8668</t>
  </si>
  <si>
    <t>https://legalinfo.mn/mn/detail/9491</t>
  </si>
  <si>
    <t>https://www.meds.gov.mn/posts?category_id=11420</t>
  </si>
  <si>
    <t>https://odamis.mof.gov.mn/</t>
  </si>
  <si>
    <t>https://itc.gov.mn/home</t>
  </si>
  <si>
    <t>https://invest-assist.gov.mn/</t>
  </si>
  <si>
    <t>Gantogoo Zundui</t>
  </si>
  <si>
    <t>Director-General of the Policy and Planning Department</t>
  </si>
  <si>
    <t>MNG</t>
  </si>
  <si>
    <t>https://www.worldbank.org/en/news/press-release/2022/06/06/mongolia-new-project-helps-the-government-go-digital-and-grow-the-economy#:~:text=June%206%2C%202022-,Mongolia:%20New%20Project%20Helps%20the%20Government%20Go%20Digital%20and%20Grow,resilience%20in%20the%20global%20economy.</t>
  </si>
  <si>
    <t>State Information Exchange System</t>
  </si>
  <si>
    <t>https://ema-dashboard.e-mongolia.mn/xyp</t>
  </si>
  <si>
    <t>https://datacenter.gov.mn/#</t>
  </si>
  <si>
    <t>https://mta.gov.mn/en/home</t>
  </si>
  <si>
    <t>etax</t>
  </si>
  <si>
    <t>https://etax.mta.mn</t>
  </si>
  <si>
    <t>https://cais.ecustoms.mn/CAIS/index.jsp</t>
  </si>
  <si>
    <t>https://mongolia.un.org/sites/default/files/2024-08/Role%20of%20digital%20Customs_MCGA.pdf</t>
  </si>
  <si>
    <t>Civil Servant Portal</t>
  </si>
  <si>
    <t>https://ta.hrm.csc.gov.mn/login</t>
  </si>
  <si>
    <t>https://payroll.gov.mn</t>
  </si>
  <si>
    <t>General Department of Social Insurance</t>
  </si>
  <si>
    <t>https://portal.ndaatgal.mn/#/landing</t>
  </si>
  <si>
    <t>Social Insurance System</t>
  </si>
  <si>
    <t>https://www.tender.gov.mn/mn</t>
  </si>
  <si>
    <t>Mongolia has introduced innovative e-procurement approaches such as OCDS-aligned open data, AI-driven conflict of interest detection using knowledge graphs, and end-to-end digital tendering to enhance transparency, efficiency, and public oversight.</t>
  </si>
  <si>
    <t>https://pimis.publicinvestment.gov.mn</t>
  </si>
  <si>
    <t>Digital Nation Policy Document</t>
  </si>
  <si>
    <t>https://ema.gov.mn/wp-content/uploads/2023/01/%D0%9024-20220518-%D0%A6%D0%B0%D1%85%D0%B8%D0%BC-%D2%AF%D0%BD%D0%B4%D1%8D%D1%81%D1%82%D1%8D%D0%BD-%D0%B1%D0%B0%D1%80%D0%B8%D0%BC%D1%82%D0%BB%D0%B0%D1%85-%D1%87%D0%B8%D0%B3%D0%BB%D1%8D%D0%BB-%D0%B1%D0%B0%D1%82%D0%BB%D0%B0%D1%85-%D1%82%D1%83%D1%85%D0%B0%D0%B9_1658190818-1-1.pdf</t>
  </si>
  <si>
    <t>https://www.gov.mn/mn/organization/mddic</t>
  </si>
  <si>
    <t>https://www.mongolbank.mn/en/p/1301</t>
  </si>
  <si>
    <t>https://ejob.gov.mn/home</t>
  </si>
  <si>
    <t>https://sso.gov.mn/</t>
  </si>
  <si>
    <t>https://www.gov.mn/en</t>
  </si>
  <si>
    <t>https://www.opendata.gov.mn/</t>
  </si>
  <si>
    <t>https://opendata.gov.mn/</t>
  </si>
  <si>
    <t>https://petition.parliament.mn/</t>
  </si>
  <si>
    <t>Ministry of Digital Development, Innovation and Communications</t>
  </si>
  <si>
    <t>https://www.gov.mn/mn</t>
  </si>
  <si>
    <t>1, 2, 3, 4, 5, 8, 9</t>
  </si>
  <si>
    <t>https://e-mongolia.mn/home/</t>
  </si>
  <si>
    <t>https://ags.gov.mn/home/</t>
  </si>
  <si>
    <t>https://mddic.gov.mn/eng/legal-framework/</t>
  </si>
  <si>
    <t>https://www.vision2050.gov.mn/</t>
  </si>
  <si>
    <t>https://legalinfo.mn/mn/detail?lawId=16390263044601</t>
  </si>
  <si>
    <t>https://www.greenpolicyplatform.org/sites/default/files/downloads/policy-database/Green%20Development%20Stratrgic%20Action%20%20%20Plan%20for%20Ulaanbaatar%202020%20.pdf</t>
  </si>
  <si>
    <t>https://www.undp.org/mongolia/blog/ai-and-mongolia-chance-close-gaps-not-widen-them</t>
  </si>
  <si>
    <t>https://khurdan.gov.mn/</t>
  </si>
  <si>
    <t>Law on INNOVATION</t>
  </si>
  <si>
    <t>Ministry of Digital development, Innovation and Communications</t>
  </si>
  <si>
    <t>Enkhtuya Ganzorig</t>
  </si>
  <si>
    <t>Head of International Cooperation Division</t>
  </si>
  <si>
    <t xml:space="preserve"> MNE </t>
  </si>
  <si>
    <t>Montenegro</t>
  </si>
  <si>
    <t>www.poreskauprava.gov.me › FileDownload</t>
  </si>
  <si>
    <t>http://www.mf.gov.me</t>
  </si>
  <si>
    <t>http://www.mf.gov.me/en/organization/macroeconomic-report/89359/151511.html</t>
  </si>
  <si>
    <t>http://www.mf.gov.me/organizacija/budzet-i-trezor-/</t>
  </si>
  <si>
    <t>http://www.mf.gov.me/files/1243238089.pdf</t>
  </si>
  <si>
    <t>http://www.poreskauprava.gov.me/uprava?alphabet=lat</t>
  </si>
  <si>
    <t>https://eprijava.tax.gov.me/TaxisPortal</t>
  </si>
  <si>
    <t>http://www.upravacarina.gov.me/en/administration</t>
  </si>
  <si>
    <t>CIS  - Customs Information System</t>
  </si>
  <si>
    <t>http://www.euprava.me/</t>
  </si>
  <si>
    <t>PIS - Personnel Information System</t>
  </si>
  <si>
    <t>http://www.uzk.co.me/stari/eng/itsystem/</t>
  </si>
  <si>
    <t>https://www.pefa.org/node/211</t>
  </si>
  <si>
    <t>http://portal.ujn.gov.me/delta2015/login.jsp</t>
  </si>
  <si>
    <t>Ministry of Finance, Treasury</t>
  </si>
  <si>
    <t>http://www.mf.gov.me/rubrike/drzavni-dug/</t>
  </si>
  <si>
    <t>http://www.euprava.me</t>
  </si>
  <si>
    <t>https://www.opengovpartnership.org/members/montenegro/</t>
  </si>
  <si>
    <t>http://www.data.gov.me/</t>
  </si>
  <si>
    <t>http://www.euprava.me/eparticipacije</t>
  </si>
  <si>
    <t>http://www.mid.gov.me/biblioteka/strategije</t>
  </si>
  <si>
    <t>https://www.rti-rating.org/wp-content/uploads/Montenegro.pdf</t>
  </si>
  <si>
    <t>Law on Personal Data Protection 2008 (in English)</t>
  </si>
  <si>
    <t>http://www.afapdp.org/wp-content/uploads/2012/01/Mont%C3%A9n%C3%A9gro-Personal-Data-Protection-Law-79-08-and-70-09.pdf</t>
  </si>
  <si>
    <t xml:space="preserve">Agencija za zaštitu ličnih podataka i slobodan pristup informacija, Agency for protection of personal data and free access to information
</t>
  </si>
  <si>
    <t>http://www.azlp.me/index.php/me/</t>
  </si>
  <si>
    <t>http://www.postacg-ca.me/</t>
  </si>
  <si>
    <t xml:space="preserve">  MNE  </t>
  </si>
  <si>
    <t>Private Government Cloud</t>
  </si>
  <si>
    <t>http://arhiva-mju.gov.me/ministarstvo</t>
  </si>
  <si>
    <t>Ministry of Public Administration Digital Society and Media</t>
  </si>
  <si>
    <t>National Ineroperability framework</t>
  </si>
  <si>
    <t>https://www.gov.me/dokumenta/daee1e0d-3142-471b-968d-d36d97c45d77</t>
  </si>
  <si>
    <t>https://www.gov.me/dokumenta/569829ea-ebc0-4f11-8a94-68e79766a951</t>
  </si>
  <si>
    <t>Unique System for Electronic Data Exchage</t>
  </si>
  <si>
    <t>https://www.gov.me/mif</t>
  </si>
  <si>
    <t>https://www.gov.me/dokumenta/7b3e5a71-1850-490c-bf6a-6fa1cb5c98c0</t>
  </si>
  <si>
    <t>https://www.gov.me/mif/drzavni-budzet-i-javni-dug</t>
  </si>
  <si>
    <t>https://www.cbcg.me/?msclkid=aa89b223cf9411ec9889f18495e62cc8</t>
  </si>
  <si>
    <t>https://upravaprihoda.gov.me/uprava</t>
  </si>
  <si>
    <t>CIS  - Customs Information System - e-Customs portal</t>
  </si>
  <si>
    <t>https://www.ecarina.me/</t>
  </si>
  <si>
    <t xml:space="preserve">HRMIS - Human Resources Management Information System </t>
  </si>
  <si>
    <t>http://10.125.9.13:8081/ords/f?p=112</t>
  </si>
  <si>
    <t>https://uzk.gov.me/Centralna_kadrovska_evidencija/Uputstvo_za_unos_kontrolu_i_obradu_podataka</t>
  </si>
  <si>
    <t>Ministry of Labor and Social Welfare</t>
  </si>
  <si>
    <t>https://www.gov.me/mrs</t>
  </si>
  <si>
    <t>Social Welfare Information System (SWIS)</t>
  </si>
  <si>
    <t>https://www.gov.me/clanak/isss-socijalni-karton</t>
  </si>
  <si>
    <t>CeJN</t>
  </si>
  <si>
    <t>https://cejn.gov.me/tenders</t>
  </si>
  <si>
    <t>https://www.gov.me/cyr/mif/drzavni-budzet-i-javni-dug</t>
  </si>
  <si>
    <t>Smart Specialisation Strategy of Montenegro (2019-2024); Operational programme for the implementation of S3 2021-2024 with the Action Plan 2021-2022</t>
  </si>
  <si>
    <t>https://www.gov.me/dokumenta/ea1d661e-922a-4d42-af8d-ae55bc53988e</t>
  </si>
  <si>
    <t>https://www.gov.me/mntr</t>
  </si>
  <si>
    <t>https://www.euprava.me/</t>
  </si>
  <si>
    <t>https://www.gov.me/en/documents/867b691b-b302-44eb-bc52-9695ac2af9ad</t>
  </si>
  <si>
    <t>http://195.66.167.190/oglasi/</t>
  </si>
  <si>
    <t>https://www.euprava.me/eparticipacije</t>
  </si>
  <si>
    <t>http://www.epeticije.gov.me/</t>
  </si>
  <si>
    <t>Ministry of Public Administration, Digital Society and Media</t>
  </si>
  <si>
    <t>https://www.gov.me/mju</t>
  </si>
  <si>
    <t>http://www.sluzbenilist.me/pregled-dokumenta-2/?id=%7bB7304E28-AF96-4E84-A16B-39CF20B25FD8%7d  eGovernment Council</t>
  </si>
  <si>
    <t>https://www.gov.me/en/documents/59dcab9b-b0e8-48b7-830b-6e4eab690521</t>
  </si>
  <si>
    <t>https://www.gov.me/dokumenta/f9dcdea6-e2b9-4b1a-a80c-e243a073d7b4</t>
  </si>
  <si>
    <t>https://www.gov.me/dokumenta/d65b84b4-14df-43e0-aeb2-aadf44149486</t>
  </si>
  <si>
    <t>Agency for Personal Data Protection</t>
  </si>
  <si>
    <t>https://www.azlp.me/en/home</t>
  </si>
  <si>
    <t>https://www.gov.me/dokumenta/16c6c118-39d0-43d8-b90f-97171079904b</t>
  </si>
  <si>
    <t>Digital transformation Strategy; Public administration Strategy</t>
  </si>
  <si>
    <t>Smart Specialisation Strategy of Montenegro 2019-2024, followed by the Operation Programme for the Implementation of S3 2021-2024</t>
  </si>
  <si>
    <t>https://www.gov.me/dokumenta/1930c6c5-1df9-4393-bef2-6c4b40153edc</t>
  </si>
  <si>
    <t>https://www.gov.me/dokumenta/f1d61f14-9fa6-4f07-9849-b9f3f486b732</t>
  </si>
  <si>
    <t>Vanja Lazarevic</t>
  </si>
  <si>
    <t>Ministry of Public Administration</t>
  </si>
  <si>
    <t>Head</t>
  </si>
  <si>
    <t>MNE</t>
  </si>
  <si>
    <t>https://www.gov.me/en/taxadministration</t>
  </si>
  <si>
    <t>https://www.gov.me/en/article/national-single-window-blueprint-for-montenegro-executive-summary</t>
  </si>
  <si>
    <t>https://mnejobs.me/</t>
  </si>
  <si>
    <t>https://data.gov.me/</t>
  </si>
  <si>
    <t>https://www.gov.me/en/article/digital-transformation-strategy-for-development-of-digital-montenegro</t>
  </si>
  <si>
    <t>https://www.gov.me/dokumenta/cc23d020-f8b5-452e-ac91-b8b565fe2982</t>
  </si>
  <si>
    <t>https://www.coe.int/en/web/artificial-intelligence/the-framework-convention-on-artificial-intelligence</t>
  </si>
  <si>
    <t>Innovation Programme for 2023-2027</t>
  </si>
  <si>
    <t>https://www.gov.me/en/documents/efca9f6a-618f-4fb5-b1fd-1d9d1e83264f</t>
  </si>
  <si>
    <t>https://wbc-rti.info/object/news/24333.html</t>
  </si>
  <si>
    <t>Innovation Fund of Montenegro</t>
  </si>
  <si>
    <t>https://fondzainovacije.me/en/about-the-fund/</t>
  </si>
  <si>
    <t xml:space="preserve"> MAR </t>
  </si>
  <si>
    <t>Morocco</t>
  </si>
  <si>
    <t>Maroc Datacenter</t>
  </si>
  <si>
    <t>http://www.mcinet.gov.ma/en/content/maroc-datacenter-1st-cloud-computing-platform-francophone-africa</t>
  </si>
  <si>
    <t>GIF</t>
  </si>
  <si>
    <t>http://www.egov.ma/en/feuilles-de-route/general-interoperability-framework</t>
  </si>
  <si>
    <t>Ministry of Finance and Privatization</t>
  </si>
  <si>
    <t>http://www.finances.gov.ma</t>
  </si>
  <si>
    <t>GID - Gestion Intégrée de la Dépense / Integrated Expenditure Control System</t>
  </si>
  <si>
    <t>https://www.tgr.gov.ma/wps/portal</t>
  </si>
  <si>
    <t>https://www.tgr.gov.ma</t>
  </si>
  <si>
    <t>https://www.pefa.org/node/596</t>
  </si>
  <si>
    <t>http://www.tax.gov.ma</t>
  </si>
  <si>
    <t>Simpl-IS Web - Online services and forms</t>
  </si>
  <si>
    <t>https://www.tax.gov.ma/wps/portal/DGI-Ang/Dgi-Internet-Ang/Moroccan-tax-system</t>
  </si>
  <si>
    <t>http://www.douane.gov.ma</t>
  </si>
  <si>
    <t>BADR - Base automatisée de dédouanement en réseau</t>
  </si>
  <si>
    <t>http://badr.douane.gov.ma/Acceuil.html</t>
  </si>
  <si>
    <t>SIRH - Systèmes d‘Information des Ressources Humaines</t>
  </si>
  <si>
    <t>http://fonctionpublique.gouv.cd/wp-content/uploads/2014/10/5_DIOURI.pdf</t>
  </si>
  <si>
    <t>http://www.marchespublics.gov.ma</t>
  </si>
  <si>
    <t>http://www.finances.gov.ma/portal/page?_pageid=53,1&amp;_dad=portal&amp;_schema=PORTAL</t>
  </si>
  <si>
    <t>SGIP - Public Investment Management System / Système de Gestion des Investissements Publics</t>
  </si>
  <si>
    <t>https://www.finances.gov.ma/Publication/db/2019/Rapport-activite-DB-2018.pdf</t>
  </si>
  <si>
    <t>http://www.maroc.ma/ar/%D8%AE%D8%AF%D9%85%D8%A7%D8%AA-%D8%A5%D9%84%D9%83%D8%AA%D8%B1%D9%88%D9%86%D9%8A%D8%A9</t>
  </si>
  <si>
    <t>http://www.tax.gov.ma/wps/portal/SimplIR</t>
  </si>
  <si>
    <t>https://www.tgr.gov.ma/wps/portal/erecouvrement</t>
  </si>
  <si>
    <t>https://www.opengovpartnership.org/members/morocco/</t>
  </si>
  <si>
    <t>https://morocco.opendataforafrica.org/</t>
  </si>
  <si>
    <t>http://www.mcinet.gov.ma/en/content/participate-0</t>
  </si>
  <si>
    <t>Digital Development Agency (ADD)</t>
  </si>
  <si>
    <t>https://www.add.gov.ma/</t>
  </si>
  <si>
    <t>http://www.egov.ma/sites/default/files/Programme%20eGov%20Morocco.pdf</t>
  </si>
  <si>
    <t>https://www.rti-rating.org/wp-content/uploads/2018/09/Morocco.RTI_.Feb2018.French.Gazette.pdf</t>
  </si>
  <si>
    <t>Law No. 09-08/2009 on the protection of people toward data protection of a personal nature</t>
  </si>
  <si>
    <t>https://www.cndp.ma/fr/espace-juridique/textes-et-lois.html</t>
  </si>
  <si>
    <t>National Commission for the Control and the Protection of Personal Data</t>
  </si>
  <si>
    <t>http://www.cndp.ma/</t>
  </si>
  <si>
    <t>http://www.egov.ma/en/electronic-certificate</t>
  </si>
  <si>
    <t>General Guidance Note for Digital Development by 2025</t>
  </si>
  <si>
    <t>https://www.add.gov.ma/note-dorientations-generales-pour-le-developpement-du-digital-a-horizon-2025</t>
  </si>
  <si>
    <t>Digital Generation</t>
  </si>
  <si>
    <t>https://www.add.gov.ma/plan-national-de-formation-dans-le-domaine-du-digital-generation-digitale</t>
  </si>
  <si>
    <t>Digital Factory</t>
  </si>
  <si>
    <t>https://www.add.gov.ma/digital-factory-prioritaire</t>
  </si>
  <si>
    <t xml:space="preserve">  MAR  </t>
  </si>
  <si>
    <t>General Interoperability Framework</t>
  </si>
  <si>
    <t>http://egov.ma/sites/default/files/cgi_2012_v1.pdf</t>
  </si>
  <si>
    <t>Plateforme d’échange de données entre les administrations (Prioritaire)</t>
  </si>
  <si>
    <t>https://www-add-gov-ma.translate.goog/plateforme-dechange-de-donnees-entre-les-administrations-prioritaire?_x_tr_sl=fr&amp;_x_tr_tl=en&amp;_x_tr_hl=en&amp;_x_tr_pto=sc</t>
  </si>
  <si>
    <t xml:space="preserve">Ministère de l’Economie et des Finances / Trésorerie Générale du Royaume </t>
  </si>
  <si>
    <t>https://www.tgr.gov.ma/</t>
  </si>
  <si>
    <t>Gestion Intégrée de la dépense (GID)</t>
  </si>
  <si>
    <t xml:space="preserve">https://www.gid.gov.ma/ </t>
  </si>
  <si>
    <t>No URL available for the moment</t>
  </si>
  <si>
    <t>https://www.tax.gov.ma</t>
  </si>
  <si>
    <t>TAX GOV MA</t>
  </si>
  <si>
    <t>https://www.douane.gov.ma</t>
  </si>
  <si>
    <t>BADR</t>
  </si>
  <si>
    <t>https://badr.douane.gov.ma</t>
  </si>
  <si>
    <t>https://daam.douane.gov.ma</t>
  </si>
  <si>
    <t>https://www.mmsp.gov.ma/</t>
  </si>
  <si>
    <t>Gestion Intégrée de la Dépense / Integrated Expenditure Control System</t>
  </si>
  <si>
    <t>Caisse Marocaine des Retraites</t>
  </si>
  <si>
    <t>https://www.cmr.gov.ma</t>
  </si>
  <si>
    <t>Custom software</t>
  </si>
  <si>
    <t>https://www.cmr.gov.ma/wps/portal/PortalCMR/e-services/pensionnes/</t>
  </si>
  <si>
    <t>https://www.marchespublics.gov.ma/</t>
  </si>
  <si>
    <t>La participation des PME et les acheteurs publics dans le processus d’achat publics.</t>
  </si>
  <si>
    <t>no URL available for the moment</t>
  </si>
  <si>
    <t>LDSW - Gestion comptable de la dette</t>
  </si>
  <si>
    <t>https://www.idarati.ma/</t>
  </si>
  <si>
    <t>https://www.tax.gov.ma/</t>
  </si>
  <si>
    <t>https://www2.douane.gov.ma/diwanati</t>
  </si>
  <si>
    <t>https://www.cnss.ma/</t>
  </si>
  <si>
    <t xml:space="preserve">https://www.travail.gov.ma </t>
  </si>
  <si>
    <t>https://gouvernement-ouvert.ma/</t>
  </si>
  <si>
    <t>https://data.gov.ma/</t>
  </si>
  <si>
    <t>https://www.eparticipation.ma/fr/</t>
  </si>
  <si>
    <t>https://www.eparticipation.ma/espace/liste_petitions</t>
  </si>
  <si>
    <t>https://chikaya.ma/?lang=fr</t>
  </si>
  <si>
    <t>Ministère de la Transition Numérique et de la Réforme de l'Administration</t>
  </si>
  <si>
    <t>Conseil d'administration de l'ADD</t>
  </si>
  <si>
    <t>Ministère de la Transition Numérique et de la réforme de l'administration</t>
  </si>
  <si>
    <t>http://www.sgg.gov.ma/BO/bo_fr/2018/BO_6670_Fr.pdf</t>
  </si>
  <si>
    <t>https://www.cdai.ma/</t>
  </si>
  <si>
    <t>https://www.cndp.ma/fr/avis-et-decisions/m-deliberations.html</t>
  </si>
  <si>
    <t>https://www.cndp.ma/fr/cndp/publications.html</t>
  </si>
  <si>
    <t>https://www.dgssi.gov.ma/sites/default/files/attached_files/loi_43.20_fr.pdf</t>
  </si>
  <si>
    <t>Ministery Delegate in charge of Digital Transition and Administrative Reform and Digital Development Agency</t>
  </si>
  <si>
    <t>Sarah Lamrani</t>
  </si>
  <si>
    <t>Ministery Delegate in charge of Digital Transition and Administrative Reform</t>
  </si>
  <si>
    <t>Director of studies, communication and cooperation / Acting Director of information systems</t>
  </si>
  <si>
    <t>MAR</t>
  </si>
  <si>
    <t>Cloud Morocco</t>
  </si>
  <si>
    <t>https://digitalpolicyalert.org/event/24605-adopted-decree-on-cloud-services-usage-by-vital-entities-no-2-24-921</t>
  </si>
  <si>
    <t>Agency for Digital Development (ADD)</t>
  </si>
  <si>
    <t>Cadre Général d’Interopérabilité / General Interoperability Framework</t>
  </si>
  <si>
    <t>https://documents1.worldbank.org/curated/en/308971641932185582/pdf/Morocco-Public-Sector-Performance-ENNAJAA-Program-for-Results.pdf</t>
  </si>
  <si>
    <t>GISRE - e Gateway Gouvernementale / e-Government Interoperability Platform</t>
  </si>
  <si>
    <t>https://telquel.ma/sponsors/gisre-quand-les-administrations-se-parlent-le-citoyen-respire_1926575</t>
  </si>
  <si>
    <t>https://www.oecd.org/content/dam/oecd/fr/publications/reports/2018/07/digital-government-review-of-morocco_g1g8d20f/9789264299917-fr.pdf</t>
  </si>
  <si>
    <t>SIMPL Online Service</t>
  </si>
  <si>
    <t>https://www.tax.gov.ma/wps/portal/DGI/Teleservices</t>
  </si>
  <si>
    <t>https://link.springer.com/chapter/10.1007/978-3-031-53237-5_9#:~:text=The%20willingness%20of%20public%20administrations,solutions%20used%20by%20these%20entities.</t>
  </si>
  <si>
    <t>https://www.maroc.ma/en/morocco/government</t>
  </si>
  <si>
    <t>Strategie Digital Morocco 2030</t>
  </si>
  <si>
    <t>https://mmsp.gov.ma/sites/default/files/2024-09/PlaquetteInstitutionnel_18092024_Ang.pdf</t>
  </si>
  <si>
    <t>https://www.mmsp.gov.ma/ar</t>
  </si>
  <si>
    <t>https://www.maroc.ma/en/digital-services/general-public</t>
  </si>
  <si>
    <t>https://badr.douane.gov.ma/Acceuil.html</t>
  </si>
  <si>
    <t>https://www.add.gov.ma/le-conseil-dadministration</t>
  </si>
  <si>
    <t>https://www.mmsp.gov.ma/sites/default/files/2024-09/PlaquetteInstitutionnel_18092024_Ang.pdf</t>
  </si>
  <si>
    <t>https://www.dgssi.gov.ma/fr/loi-ndeg43-20-relative-aux-services-de-confiance-pour-les-transactions</t>
  </si>
  <si>
    <t>https://www.samenacouncil.org/samena_daily_news?news=104715#:~:text=SAMENA%20Daily'%20%2D%20News-,Morocco%20launches%20new%20%E2%80%9CYouCode%20F%C3%A8s%E2%80%9D%20school%20to,boost%20digital%20skills%20and%20employment&amp;text=The%20Moroccan%20government%20has%20announced,similar%20initiatives%20in%20other%20regions.</t>
  </si>
  <si>
    <t>https://www.ecofinagency.com/news-digital/0110-49194-morocco-backed-by-undp-rolls-out-38m-digital-hub-for-africa#:~:text=Morocco%20launches%20$38M%20Digital,Arab%20world%2C%22%20she%20stated.</t>
  </si>
  <si>
    <t xml:space="preserve"> MOZ </t>
  </si>
  <si>
    <t>Mozambique</t>
  </si>
  <si>
    <t>eGIF4M Service Delivery architecture</t>
  </si>
  <si>
    <t>https://www.portaldogoverno.gov.mz/por/content/download/2415/20819/version/1/file/eGIF4M+v1+1web.pdf</t>
  </si>
  <si>
    <t>www.portaldogoverno.gov.mz › content › version › file</t>
  </si>
  <si>
    <t>http://www.mef.gov.mz/</t>
  </si>
  <si>
    <t>e-SISTAFE - State Financial Administration System</t>
  </si>
  <si>
    <t>http://www.cedsif.gov.mz</t>
  </si>
  <si>
    <t>http://www.mef.gov.mz/index.php/destaques/177-ministro-da-planificacao-e-desenvolvimento-considera-urgente-a-adopcao-de-novas-tecnologias-na-producao-agraria</t>
  </si>
  <si>
    <t>http://www.at.gov.mz</t>
  </si>
  <si>
    <t>e-Taxation - Online services and forms</t>
  </si>
  <si>
    <t>http://www.at.gov.mz/Perguntas-Frequentes2</t>
  </si>
  <si>
    <t>MCNet / JUE Single Window + CMS - Single Window System / Janela Única Electrónica em Moçambique (JUE) + Customs Management System (CMS)</t>
  </si>
  <si>
    <t>https://www.mcnet.co.mz/Home.aspx</t>
  </si>
  <si>
    <t xml:space="preserve">e-SIP - Subsistema Electrónico de Informação de Pessoal </t>
  </si>
  <si>
    <t>http://www.cedsif.gov.mz/docs/tecnicos/Modelo_Conceptual_do-SGRH_v.1.9.pdf</t>
  </si>
  <si>
    <t>e-FOLHA &gt; e-SISTAFE - State Financial Administration System</t>
  </si>
  <si>
    <t>http://www.mf.gov.mz/c/document_library/get_file?p_l_id=11402&amp;folderId=18101&amp;name=DLFE-1001.pdf</t>
  </si>
  <si>
    <t>Public Tenders Portal</t>
  </si>
  <si>
    <t>https://www.onlinetenders.co.za/tenders/mozambique</t>
  </si>
  <si>
    <t>https://www.finmin.nic.in/bipa/mozambique</t>
  </si>
  <si>
    <t>e-SNIP - National System for Public Investments</t>
  </si>
  <si>
    <t>http://e-snip.mef.gov.mz/#/login</t>
  </si>
  <si>
    <t>http://www.portaldogoverno.gov.mz</t>
  </si>
  <si>
    <t>https://mozambique.opendataforafrica.org/</t>
  </si>
  <si>
    <t>https://www.inage.gov.mz/wp-content/uploads/2018/07/Politica_para_Sociedade_da_Informacao.pdf</t>
  </si>
  <si>
    <t>https://www.rti-rating.org/wp-content/uploads/2018/09/Mozambique.RTI_.Dec2014.English.pdf</t>
  </si>
  <si>
    <t>https://www.inage.gov.mz/?page_id=1735#</t>
  </si>
  <si>
    <t xml:space="preserve">  MOZ  </t>
  </si>
  <si>
    <t>Instituto Nacional de Governo Electronico</t>
  </si>
  <si>
    <t>https://www.inage.gov.mz/</t>
  </si>
  <si>
    <t>Instituto Nacional de Governo Electrónico</t>
  </si>
  <si>
    <t>eGIF4M: eGovernemtn Interoperability Framework for Mozambique</t>
  </si>
  <si>
    <t>https://link.springer.com/chapter/10.1007/978-3-642-03516-6_28</t>
  </si>
  <si>
    <t>https://www.mef.gov.mz/</t>
  </si>
  <si>
    <t>https://www.cedsif.gov.mz/</t>
  </si>
  <si>
    <t>https://books.google.com/books?id=0A4ZEAAAQBAJ&amp;pg=PA15&amp;lpg=PA15&amp;dq=treasury+single+account+%2B+mozambique&amp;source=bl&amp;ots=C4puWi62pQ&amp;sig=ACfU3U0G4zGq41JCbCK6NUmuo3GAO47l9w&amp;hl=es-419&amp;sa=X&amp;ved=2ahUKEwjS7Jm3iZL4AhWKZTABHfqhDH0Q6AF6BAg4EAM#v=onepage&amp;q=treasury%20single%20account%20%2B%20mozambique&amp;f=false</t>
  </si>
  <si>
    <t>https://thedocs.worldbank.org/en/doc/3fcff7a44bd530a0413e23245ace2f03-0350012021/related/2021-IFMIS-CBP-Workshop-Mozambique.pdf</t>
  </si>
  <si>
    <t>National Social Secuirty Institute</t>
  </si>
  <si>
    <t>https://www.inss.gov.mz/</t>
  </si>
  <si>
    <t>Sistema de informação da segurança social de moçambique</t>
  </si>
  <si>
    <t>https://www3.inss.gov.mz/Seguranca/Acesso/Login?ReturnUrl=%2f</t>
  </si>
  <si>
    <t>UFSA Public Tenders Portal</t>
  </si>
  <si>
    <t>http://ufsa.gov.mz/portal.php</t>
  </si>
  <si>
    <t>http://www.dasp.mic.gov.mz/</t>
  </si>
  <si>
    <t>http://www.at.gov.mz/eng</t>
  </si>
  <si>
    <t>https://www.cedsif.gov.mz/cedsifportal/?page_id=81</t>
  </si>
  <si>
    <t>https://tradenet.mcnet.co.mz</t>
  </si>
  <si>
    <t>http://www3.inss.gov.mz/Seguranca/Acesso/Login?ReturnUrl=%2fIdentificacao%2fIdOficioBene%2fOficioBene</t>
  </si>
  <si>
    <t>https://www.portaldogoverno.gov.mz</t>
  </si>
  <si>
    <t>https://mozambique.opendataforafrica.org</t>
  </si>
  <si>
    <t>https://www.inage.gov.mz</t>
  </si>
  <si>
    <t>https://www.intic.gov.mz/?p=549</t>
  </si>
  <si>
    <t>Strategic Plan for the Information Society 2019-2028 and the respective Operational Plan</t>
  </si>
  <si>
    <t>https://www.intic.gov.mz/wp-content/uploads/2021/04/BR_199_I_SERIE_2019.pdf</t>
  </si>
  <si>
    <t>Amancio Joao Ubisse</t>
  </si>
  <si>
    <t>Intituto Naional de Tecnologias de Informação e Comunicação - INTIC</t>
  </si>
  <si>
    <t>Técnico da Divisão de Governação Digital</t>
  </si>
  <si>
    <t>MOZ</t>
  </si>
  <si>
    <t>Regulamento do Quadro  de Interoperabilidade do Governo Electronico</t>
  </si>
  <si>
    <t>https://www.intic.gov.mz/wp-content/uploads/2021/04/BR_188_I_SERIE_2017.pdf</t>
  </si>
  <si>
    <t>https://www.mef.gov.mz</t>
  </si>
  <si>
    <t>e-SISTAFE</t>
  </si>
  <si>
    <t>https://www.cedsif.gov.mz</t>
  </si>
  <si>
    <t>https://archive.gazettes.africa/archive/mz/2018/mz-government-gazette-series-i-dated-2018-02-02-no-24.pdf</t>
  </si>
  <si>
    <t>http://www.at.gov.mz/</t>
  </si>
  <si>
    <t>https://e-tributacao.blogspot.com/</t>
  </si>
  <si>
    <t>https://tradenet.mcnet.co.mz/</t>
  </si>
  <si>
    <t>e-SNGRHE</t>
  </si>
  <si>
    <t>https://www.cedsif.gov.mz/cedsifportal/sngrhe/</t>
  </si>
  <si>
    <t>e-SNGRHE \ e-SISTAFE</t>
  </si>
  <si>
    <t>Public Social Security Institute (INPS)</t>
  </si>
  <si>
    <t>Sistema de Informação da segurança social de Moçambique</t>
  </si>
  <si>
    <t>https://www.inss.gov.mz/sissmo/</t>
  </si>
  <si>
    <t>Electronic Procurement System (e-GP) </t>
  </si>
  <si>
    <t>https://www.ufsa.gov.mz/</t>
  </si>
  <si>
    <t>Ministry of Finance, DNGDP - National Directorate for Public Debt Management</t>
  </si>
  <si>
    <t>https://www.mef.gov.mz/index.php/estrutura-organica/unidades-organicas/588-dngdp-direccao-nacioanl-de-gestao-da-divida-publica</t>
  </si>
  <si>
    <t>https://cri-world.com/projects/electronic-system-national-investment-planning-mozambique</t>
  </si>
  <si>
    <t>https://portaldocontribuinte.at.gov.mz/</t>
  </si>
  <si>
    <t>https://cas-portaldocontribuinte.at.gov.mz/cas/login?service=https%3A%2F%2Fportaldocontribuinte.at.gov.mz%2Fj_spring_cas_security_check</t>
  </si>
  <si>
    <t>https://www3.inss.gov.mz</t>
  </si>
  <si>
    <t>https://emprego.inep.gov.mz/public/home</t>
  </si>
  <si>
    <t>https://portaldogoverno.gov.mz/</t>
  </si>
  <si>
    <t>2, 9</t>
  </si>
  <si>
    <t>https://intic.gov.mz/</t>
  </si>
  <si>
    <t>Instituto Nacional de Tecnologias de Informação e Comunicação</t>
  </si>
  <si>
    <t>https://www.intic.gov.mz</t>
  </si>
  <si>
    <t>https://intic.gov.mz/wp-content/uploads/2025/04/Draft-Mozambique-Data-Diagnostic-April-2025-for-Government-2.pdf</t>
  </si>
  <si>
    <t>Data Protection and Privacy Law</t>
  </si>
  <si>
    <t>https://www.intic.gov.mz/wp-content/uploads/2024/05/Draft-001_Lei-Lei-Protecao-de-Dados-V-26-de-Abril-Publicacao.docx</t>
  </si>
  <si>
    <t>https://intic.gov.mz/livros/</t>
  </si>
  <si>
    <t>https://assinadoravancado.gov.mz</t>
  </si>
  <si>
    <t>Plano Estrategico para a Sociedade de Informacão</t>
  </si>
  <si>
    <t>https://intic.gov.mz/plano-estrategico-para-a-sociedade-da-informacao2019-2028/</t>
  </si>
  <si>
    <t>http://www.anep.gov.mz/mozskills</t>
  </si>
  <si>
    <t>Science, Technology and Innovation Strategy</t>
  </si>
  <si>
    <t>https://www.osim.gov.mz/publicacoes/PCTI-2024-2033-BR_142_I_SERIE_2024.pdf</t>
  </si>
  <si>
    <t>Empresa Nacional de Parques de Ciência e Tecnologia (ENPCT)</t>
  </si>
  <si>
    <t>https://www.enpct.org.mz/index.php/sobre-nos</t>
  </si>
  <si>
    <t>Amâncio Ubisse</t>
  </si>
  <si>
    <t>Instituto Nacional de Tecnologias de Informação e Comunicação (INTIC, IP)</t>
  </si>
  <si>
    <t>Head of Department of Planning, Statistics and Cooperation</t>
  </si>
  <si>
    <t xml:space="preserve"> MMR </t>
  </si>
  <si>
    <t>Myanmar</t>
  </si>
  <si>
    <t>Ministry of Planning and Finance</t>
  </si>
  <si>
    <t>https://www.mopfi.gov.mm/</t>
  </si>
  <si>
    <t>Payment System - Payment Automation via Banking System</t>
  </si>
  <si>
    <t>https://pefa.org/country/myanmar</t>
  </si>
  <si>
    <t>https://www.cbm.gov.mm/content/issuance-government-treasury-bonds</t>
  </si>
  <si>
    <t>https://www.pefa.org/node/1671</t>
  </si>
  <si>
    <t>https://www.ird.gov.mm/</t>
  </si>
  <si>
    <t>https://www.customs.gov.mm/</t>
  </si>
  <si>
    <t>e-Customs / NSW - National Single Window</t>
  </si>
  <si>
    <t>http://www.mictdc.com.mm/e-customs-system</t>
  </si>
  <si>
    <t>https://www.moi.gov.mm/moi:eng/?q=video/id/3597</t>
  </si>
  <si>
    <t>https://myanmar.gov.mm/en/ministry-of-planning-finance</t>
  </si>
  <si>
    <t>https://www.motc.gov.mm/my/all-services</t>
  </si>
  <si>
    <t>https://www.ird.gov.mm/my/page/636</t>
  </si>
  <si>
    <t>https://onlinepayment.ird.gov.mm/etax</t>
  </si>
  <si>
    <t>https://opendevelopmentmyanmar.net/</t>
  </si>
  <si>
    <t>https://www.myanmartradeportal.gov.mm/uploads/ecommerce/2019/10/Electronic%20Transactions%20Law%202004(English).pdf</t>
  </si>
  <si>
    <t xml:space="preserve">  MMR  </t>
  </si>
  <si>
    <t>https://www.mopf.gov.mm/</t>
  </si>
  <si>
    <t>Myanmar Automated Cargo Clearance System (MACCS)</t>
  </si>
  <si>
    <t>https://www.maccs.gov.mm/</t>
  </si>
  <si>
    <t>https://openknowledge.worldbank.org/handle/10986/29619</t>
  </si>
  <si>
    <t>https://www.ssb.gov.mm/portal/home</t>
  </si>
  <si>
    <t>https://myanmar.gov.mm/gov-online-services</t>
  </si>
  <si>
    <t>https://efiling.ird.gov.mm/</t>
  </si>
  <si>
    <t>https://myanmar.gov.mm/documents/20143/9096339/2019-02-07+DEDC+RoadMap+for+Websites.pdf/</t>
  </si>
  <si>
    <t>Digital Literacy and Digital Citenship Training Program</t>
  </si>
  <si>
    <t>https://www.ooredoo.com/en/media/news_view/ooredoo-myanmar-and-the-ministry-of-education-collaborate-with-google-for-a-digital-literacy-and-digital-citizenship-training-program-nationwide-2/</t>
  </si>
  <si>
    <t>MMR</t>
  </si>
  <si>
    <t>e-Government Enterprise Architecture Framework</t>
  </si>
  <si>
    <t>https://myanmar.gov.mm/documents/20143/0/Myanmar+e-Governance+Master+Plan+2030+%28English+version%29.pdf/7565b686-90c8-68dc-4649-3e1c9ad3f37d?t=1742277608582</t>
  </si>
  <si>
    <t>https://mopf.gov.mm/</t>
  </si>
  <si>
    <t>https://www.treasury.gov.mm/first</t>
  </si>
  <si>
    <t>https://treasury.gov.mm/</t>
  </si>
  <si>
    <t>https://www.treasury.gov.mm/mm/about/4?language=eng&amp;query=&amp;enquery=</t>
  </si>
  <si>
    <t>Tax Revenue Management System</t>
  </si>
  <si>
    <t>https://eregistration.ird.gov.mm</t>
  </si>
  <si>
    <t>https://customs.gov.mm/</t>
  </si>
  <si>
    <t>Government Personnel Management System</t>
  </si>
  <si>
    <t>https://gpmsvpn.gov.mm</t>
  </si>
  <si>
    <t>Staff Payroll System</t>
  </si>
  <si>
    <t>https://ucsb.gov.mm</t>
  </si>
  <si>
    <t>SSB Information System</t>
  </si>
  <si>
    <t>https://userportal.ssb.gov.mm</t>
  </si>
  <si>
    <t>https://myanmar.gov.mm/e-government-service</t>
  </si>
  <si>
    <t>https://ird.gov.mm/</t>
  </si>
  <si>
    <t>https://myanmarpay.com.mm/en/</t>
  </si>
  <si>
    <t>http://www.myanmarjob.gov.mm/</t>
  </si>
  <si>
    <t>https://www.mmsis.gov.mm/</t>
  </si>
  <si>
    <t>https://myanmar.gov.mm/e-participate</t>
  </si>
  <si>
    <t>https://myanmar.gov.mm/feedback</t>
  </si>
  <si>
    <t>https://motc.gov.mm</t>
  </si>
  <si>
    <t>https://www.motc.gov.mm</t>
  </si>
  <si>
    <t>https://www.mlis.gov.mm/lsScPop.do?lawordSn=9582</t>
  </si>
  <si>
    <t xml:space="preserve">https://myanmar.gov.mm/documents/20143/0/Myanmar+e-Governance+Master+Plan+2030+%28English+version%29.pdf/7565b686-90c8-68dc-4649-3e1c9ad3f37d?t=1742277608582 </t>
  </si>
  <si>
    <t>https://ptd.gov.mm/Uploads/Services/Attach/22018/5809121422018_4.%20Electronic%20Transactions%20Law(English).pdf</t>
  </si>
  <si>
    <t>Myanmar Digital Economy Roadmap 2030</t>
  </si>
  <si>
    <t>https://commerce.gov.mm/sites/default/files/MyanmarDigitalEconomyRoadmap2030_%2825-12-2024%29.pdf</t>
  </si>
  <si>
    <t>https://www.moi.gov.mm/moi:eng/news/16667</t>
  </si>
  <si>
    <t>The Science, Technology and Innovation Law</t>
  </si>
  <si>
    <t>https://www.wipo.int/wipolex/en/legislation/details/20357</t>
  </si>
  <si>
    <t>https://dri.gov.mm/</t>
  </si>
  <si>
    <t xml:space="preserve">https://commerce.gov.mm/sites/default/files/MyanmarDigitalEconomyRoadmap2030_%2825-12-2024%29.pdf </t>
  </si>
  <si>
    <t>https://msmewebportal.gov.mm</t>
  </si>
  <si>
    <t>Ms. Nwe Ni Soe Yin</t>
  </si>
  <si>
    <t>Ministry of Transport and Communications, Myanmar</t>
  </si>
  <si>
    <t xml:space="preserve"> NAM </t>
  </si>
  <si>
    <t>Namibia</t>
  </si>
  <si>
    <t>https://mof.gov.na/</t>
  </si>
  <si>
    <t>https://mof.gov.na/downloads/-/document_library/EQDGwT58UFsb/view_file/37235</t>
  </si>
  <si>
    <t>https://mof.gov.na/state-accounts</t>
  </si>
  <si>
    <t>http://www.oag.gov.na/report/reports/866_Government_2008-09.pdf</t>
  </si>
  <si>
    <t>https://www.itas.mof.na/</t>
  </si>
  <si>
    <t>IRD Tax System - Tax Management System</t>
  </si>
  <si>
    <t>https://mof.gov.na/customs-excise</t>
  </si>
  <si>
    <t>HRIMS - Human Resources Information Management System </t>
  </si>
  <si>
    <t>http://www.opm.gov.na/documents/108506/478301/HRDP_+Brochure+%281%29.pdf/781d6c0f-4f7d-4437-af0c-e6c05b39e146</t>
  </si>
  <si>
    <t>http://www.irmt.org/documents/research_reports/accounting_recs/IRMT_acc_rec_namibia.PDF</t>
  </si>
  <si>
    <t>https://mof.gov.na/procurement</t>
  </si>
  <si>
    <t>Ministry of Finance, Asset, Cash &amp; Debt Management Directorate</t>
  </si>
  <si>
    <t>http://www.gov.na</t>
  </si>
  <si>
    <t>https://namibia.opendataforafrica.org/</t>
  </si>
  <si>
    <t>http://www.ictsummit.gov.na/#</t>
  </si>
  <si>
    <t>http://www.gov.na/documents/10181/18040/e-Gov+Strategic+Plan+for+the+Public+Service+2014+to+2018/cce8facc-309d-43cd-ab3d-e5ce714eaf69</t>
  </si>
  <si>
    <t>http://www.mict.gov.na/</t>
  </si>
  <si>
    <t xml:space="preserve">  NAM  </t>
  </si>
  <si>
    <t>Namibian Interoperability  Framework</t>
  </si>
  <si>
    <t>Not in the public domain</t>
  </si>
  <si>
    <t>NamX</t>
  </si>
  <si>
    <t>https://cyber.ee/resources/case-studies/namibia-governmental-interoperability-framework-nam-x/</t>
  </si>
  <si>
    <t>https://mof.gov.na</t>
  </si>
  <si>
    <t>IFMS</t>
  </si>
  <si>
    <t>https://www.oracle.com/applications/ebusiness/</t>
  </si>
  <si>
    <t>https://www.namra.org.na/</t>
  </si>
  <si>
    <t xml:space="preserve">ITAS - Integrated Tax Administration System </t>
  </si>
  <si>
    <t>https://itas.namra.org.na/e-Portal/</t>
  </si>
  <si>
    <t>https://www.namra.org.na/customs-excise/page/ascycuda-entry-processing-system-311019</t>
  </si>
  <si>
    <t>Social Security Commission</t>
  </si>
  <si>
    <t>https://ssc.org.na/</t>
  </si>
  <si>
    <t xml:space="preserve">Government Institutions Pension Fund (GIPF) </t>
  </si>
  <si>
    <t>https://www.gipf.com.na/</t>
  </si>
  <si>
    <t>EProcurement</t>
  </si>
  <si>
    <t>http://eprocurement.gov.na/</t>
  </si>
  <si>
    <t>https://mof.gov.na/assets-cash-debt-management</t>
  </si>
  <si>
    <t>https://www.gov.na/</t>
  </si>
  <si>
    <t>https://eapp1.gov.na/GovCommsUser/</t>
  </si>
  <si>
    <t>https://www.itas.mof.na/e-Portal</t>
  </si>
  <si>
    <t>https://nieis.namibiaatwork.gov.na/</t>
  </si>
  <si>
    <t>Office of the Prime Minister, Department E-Gov Management</t>
  </si>
  <si>
    <t>https://opm.gov.na/</t>
  </si>
  <si>
    <t>https://mict.gov.na/</t>
  </si>
  <si>
    <t>OPM and MoF</t>
  </si>
  <si>
    <t>https://www.gov.na/documents/10181/18040/e-Gov+Strategic+Plan+for+the+Public+Service+2014+to+2018/cce8facc-309d-43cd-ab3d-e5ce714eaf69</t>
  </si>
  <si>
    <t>Public Service Committee on IT; Cabinet Committee on Public Services</t>
  </si>
  <si>
    <t>https://mict.gov.na/archive</t>
  </si>
  <si>
    <t>Data Protection (Bill)</t>
  </si>
  <si>
    <t>https://moj.gov.na/documents/576616/642196/Electronic+Transaction+Act%2C+2019+%26+ETA+Commencement+Notice.pdf/afae4113-c6e2-c522-96e2-77bffed7bf04</t>
  </si>
  <si>
    <t>Public Sector Innovation Policy</t>
  </si>
  <si>
    <t>https://opm.gov.na/documents/97540/476394/2020++NATIONAL+PUBLIC+SECTOR+INNOVATION.pdf/e23050fd-b697-50d0-e013-c88c45d44ebf</t>
  </si>
  <si>
    <t>https://ncrst.na/what-we-do/innovation-technology-development/innovation-and-industrial-research-division/</t>
  </si>
  <si>
    <t xml:space="preserve">Office of the Prime Minister, </t>
  </si>
  <si>
    <t>https://opm.gov.na</t>
  </si>
  <si>
    <t>Stefanus van Staden</t>
  </si>
  <si>
    <t>Office of the Prime Minister</t>
  </si>
  <si>
    <t>Trade Verification System</t>
  </si>
  <si>
    <t>https://www.bon.com.na/Informations/Media/Media-Releases/2023-Media-Releases/Articles/Bank-of-Namibia-and-Namibia-Revenue-Agency-activat.aspx</t>
  </si>
  <si>
    <t>https://eprocurement.gov.na/</t>
  </si>
  <si>
    <t>https://www.bon.com.na/Bank/Financial-Markets/Public-debt-management.aspx</t>
  </si>
  <si>
    <t>https://eservices.mhaiss.gov.na/</t>
  </si>
  <si>
    <t>https://itas.namra.org.na/</t>
  </si>
  <si>
    <t>https://nbcnews.na/node/111583#:~:text=This%20advanced%20ID%20will%20contain,began%20in%20the%20%7CKhomas%20Region.</t>
  </si>
  <si>
    <t>https://nsa.org.na/data-portals/</t>
  </si>
  <si>
    <t>https://mict.gov.na/documents/869282/1009181/STRATEGIC+PLAN+2017-22+FINAL+as+of+14+July+2017.pdf/0991f811-6cd5-d494-c26d-284954bc012e?t=1656591592084</t>
  </si>
  <si>
    <t>https://www.parliament.na/standing-committee-on-economics-and-public-administration/</t>
  </si>
  <si>
    <t>https://www.lac.org.na/laws/2022/7986.pdf</t>
  </si>
  <si>
    <t>Revised National Science, Technology and Innovation Policy</t>
  </si>
  <si>
    <t>https://sdgs.un.org/sites/default/files/2021-05/Natascha%20Cheikhyoussef_Ppt%20Presentation.pdf</t>
  </si>
  <si>
    <t xml:space="preserve"> NRU </t>
  </si>
  <si>
    <t>Nauru</t>
  </si>
  <si>
    <t>http://www.naurugov.nr/government/departments/department-of-finance.aspx</t>
  </si>
  <si>
    <t>https://www.forumsec.org/helping-each-other-through-peer-reviews-nauru-takes-action/</t>
  </si>
  <si>
    <t>http://www.naurugov.nr/parliament-of-nauru/constitution-of-nauru.aspx</t>
  </si>
  <si>
    <t>http://www.naurugov.nr/government/departments/department-of-finance/nauru-revenue-office.aspx</t>
  </si>
  <si>
    <t>http://www.naurugov.nr/government/departments/department-of-finance/nauru-customs-service.aspx</t>
  </si>
  <si>
    <t>MYOB - Accounting and Payroll System / Mind Your Own Business  (MYOB)</t>
  </si>
  <si>
    <t>https://www.pefa.org/node/2076.pdf</t>
  </si>
  <si>
    <t>http://www.adb.org/sites/default/files/project-document/81242/45032-001-prtr.pdf</t>
  </si>
  <si>
    <t>https://pacificdata.org/data/organization/nauru-data</t>
  </si>
  <si>
    <t xml:space="preserve">  NRU  </t>
  </si>
  <si>
    <t>https://naurufinance.info/</t>
  </si>
  <si>
    <t>https://naurufinance.info/treasury-division/#:~:text=Overview,financial%20control%20and%20payment%20functions.</t>
  </si>
  <si>
    <t>https://naurufinance.info/nauru-revenue-office/</t>
  </si>
  <si>
    <t>https://naurufinance.info/nauru-customs-service/</t>
  </si>
  <si>
    <t>https://www.adb.org/sites/default/files/project-document/180159/48478-001-rrp.pdf</t>
  </si>
  <si>
    <t>Accounting and Payroll System / Mind Your Own Business  (MYOB)</t>
  </si>
  <si>
    <t>https://www.pefa.org/index.php/node/2076</t>
  </si>
  <si>
    <t>Social Welfare Division</t>
  </si>
  <si>
    <t>https://naurufinance.info/social-welfare-division/</t>
  </si>
  <si>
    <t>https://naurufinance.info/wp-content/uploads/2021/06/Nauru-Debt-Report-2021-Budget-2020-21.pdf</t>
  </si>
  <si>
    <t>NRU</t>
  </si>
  <si>
    <t>Technology One FMIS</t>
  </si>
  <si>
    <t>https://naurufinance.info/fmis-support-center/</t>
  </si>
  <si>
    <t>Technology One (QLD)</t>
  </si>
  <si>
    <t>https://naurufinance.info/treasury-division/</t>
  </si>
  <si>
    <t>https://naurufinance.info/nauru-revenue-office/#</t>
  </si>
  <si>
    <t>e-Tax service (internal)</t>
  </si>
  <si>
    <t>http://naurugov.nr/media/56211/q_a_employment_and_services_tax.pdf</t>
  </si>
  <si>
    <t>https://nauru.asycuda.org/#:~:text=What%20is%20ASYCUDA,read%20more..</t>
  </si>
  <si>
    <t>FMIS HRM module (Technology 1)</t>
  </si>
  <si>
    <t>https://nauruhr.gov.nr/our-services/#:~:text=Salary%20and%20Employee's%20Benefit%20Unit,are%20handled%20by%20this%20unit.</t>
  </si>
  <si>
    <t>FMIS Payroll module (Technology 1)</t>
  </si>
  <si>
    <t>https://swdmis.myconvergence.net/</t>
  </si>
  <si>
    <t>https://www.nauru.gov.nr/</t>
  </si>
  <si>
    <t>Department of Information &amp; Communications Technology</t>
  </si>
  <si>
    <t>https://www.nauru.gov.nr/government/departments/department-of-telecommunications.aspx</t>
  </si>
  <si>
    <t>https://www.nauru.gov.nr/media/204028/nndts_final_version_2025.pdf</t>
  </si>
  <si>
    <t>Phill Hardstaff on behalf of Geoffrey Harris</t>
  </si>
  <si>
    <t>Republic of Nauru Govt. Dept. of ICT</t>
  </si>
  <si>
    <t>Director of ICT (acting secretary on behalf of Secretary Harris)</t>
  </si>
  <si>
    <t xml:space="preserve"> NPL </t>
  </si>
  <si>
    <t>Nepal</t>
  </si>
  <si>
    <t>Nepal G Cloud</t>
  </si>
  <si>
    <t>https://doit.gov.np/en/spage/g-cloud</t>
  </si>
  <si>
    <t>Nepal GEA</t>
  </si>
  <si>
    <t>https://doit.gov.np/en/spage/e-learning</t>
  </si>
  <si>
    <t>Nepal eGIF</t>
  </si>
  <si>
    <t>https://nitc.gov.np/wp-content/uploads/2017/04/Nepal-eGIF-Guidelines.pdf</t>
  </si>
  <si>
    <t>https://mof.gov.np/en/</t>
  </si>
  <si>
    <t>DECS/TSA - District Expenditure Control System/Treasury Single Account System</t>
  </si>
  <si>
    <t>http://www.fcgo.gov.np/wp-content/uploads/TSA-User-Manual-Final-.pdf</t>
  </si>
  <si>
    <t>https://mof.gov.np/en/search/?search=treasury</t>
  </si>
  <si>
    <t>https://www.mof.gov.np/en/division/detail/news-950/?lang=1&amp;j=36</t>
  </si>
  <si>
    <t>https://ird.gov.np/</t>
  </si>
  <si>
    <t>http://www.customs.gov.np</t>
  </si>
  <si>
    <t>PIS - Personnel Information Management System</t>
  </si>
  <si>
    <t>http://www.pis.gov.np</t>
  </si>
  <si>
    <t>http://www.moga.gov.np/</t>
  </si>
  <si>
    <t>PPMO</t>
  </si>
  <si>
    <t>https://bolpatra.gov.np/egp/</t>
  </si>
  <si>
    <t>Ministry of Finance, Financial Comptroller General's Office</t>
  </si>
  <si>
    <t>http://www.fcgo.gov.np/</t>
  </si>
  <si>
    <t>https://nepal.gov.np:8443/NationalPortal/NP?splashAction=citizen</t>
  </si>
  <si>
    <t>http://taxpayerportalb.ird.gov.np/taxpayer/app.html</t>
  </si>
  <si>
    <t>https://opendatanepal.com/</t>
  </si>
  <si>
    <t>Ministry of Communications and Information Techonology</t>
  </si>
  <si>
    <t>https://doit.gov.np/en</t>
  </si>
  <si>
    <t>https://mocit.gov.np/application/resources/admin/uploads/source/Digital%20Nepal%20Framework%20-%20Final%20Submission%20-%2024%2012%202018%20v2.6.2.pdf</t>
  </si>
  <si>
    <t>https://www.rti-rating.org/wp-content/uploads/2018/09/Nepal.RTI-Act.official.pdf</t>
  </si>
  <si>
    <t>Right to Information Act</t>
  </si>
  <si>
    <t>http://www.right2info.org/resources/publications/nepal-rti</t>
  </si>
  <si>
    <t>National Information Commission, Nepal</t>
  </si>
  <si>
    <t>http://nic.gov.np/</t>
  </si>
  <si>
    <t>http://occ.gov.np/digital-signature</t>
  </si>
  <si>
    <t>eGov Training</t>
  </si>
  <si>
    <t>https://nitc.gov.np/service/human-resource-training/</t>
  </si>
  <si>
    <t>Ministry Of Communication and Information Technology</t>
  </si>
  <si>
    <t>https://nitc.gov.np/introduction/</t>
  </si>
  <si>
    <t xml:space="preserve">  NPL  </t>
  </si>
  <si>
    <t>Department of Information Technology</t>
  </si>
  <si>
    <t>https://doit.gov.np/en/spage/gea</t>
  </si>
  <si>
    <t>https://nitc.gov.np/</t>
  </si>
  <si>
    <t>https://mof.gov.np/</t>
  </si>
  <si>
    <t>https://tsa.fcgo.gov.np/</t>
  </si>
  <si>
    <t>https://www.fcgo.gov.np/</t>
  </si>
  <si>
    <t>https://www.customs.gov.np/</t>
  </si>
  <si>
    <t>Ministry of Labor, Employment and Social Security</t>
  </si>
  <si>
    <t>https://moless.gov.np/</t>
  </si>
  <si>
    <t>Integrated Pension Management System</t>
  </si>
  <si>
    <t>https://www.pension.gov.np/</t>
  </si>
  <si>
    <t>https://taxpayerportal.ird.gov.np/taxpayer/app.html</t>
  </si>
  <si>
    <t>https://www.connectips.com//</t>
  </si>
  <si>
    <t>https://nnsw.gov.np/trade/</t>
  </si>
  <si>
    <t>http://nationaldata.gov.np/</t>
  </si>
  <si>
    <t>https://www.lawcommission.gov.np/en/wp-content/uploads/2018/10/right-to-information-act-2064-2007.pdf</t>
  </si>
  <si>
    <t>2019 Digital Nepal Framework</t>
  </si>
  <si>
    <t>https://mocit.gov.np/application/resources/admin/uploads/source/EConsultation/EN%20Digital%20Nepal%20Framework%20V8.4%2015%20July%20%202019.pdf</t>
  </si>
  <si>
    <t>https://nitc.gov.np/services/human-reso</t>
  </si>
  <si>
    <t>https://nitc.gov.np/aboutus/introduction</t>
  </si>
  <si>
    <t>NPL</t>
  </si>
  <si>
    <t>https://doit.gov.np/pages/47114/</t>
  </si>
  <si>
    <t>https://doit.gov.np/content/12100/data-center-and-cloud-service--operation-and/</t>
  </si>
  <si>
    <t>https://doit.gov.np/pages/16261196/</t>
  </si>
  <si>
    <t xml:space="preserve">Integrated FMIS </t>
  </si>
  <si>
    <t>https://lmbis.gov.np/</t>
  </si>
  <si>
    <t>https://giwmscdnone.gov.np/media/app/public/275/posts/1721028790_6.pdf</t>
  </si>
  <si>
    <t>Electronic Government Portal (eGP)</t>
  </si>
  <si>
    <t>Public Debt Management Office (PDMO)</t>
  </si>
  <si>
    <t>http://www.pdmo.gov.np/</t>
  </si>
  <si>
    <t>LDSW - DOMS</t>
  </si>
  <si>
    <t>National Planning Bank Management Information System (NPBMIS)</t>
  </si>
  <si>
    <t>https://npbmis.npc.gov.np/</t>
  </si>
  <si>
    <t>National Artificial Intelligence (A.I.) Policy 2025</t>
  </si>
  <si>
    <t>https://aiassociationnepal.org/national-artificial-intelligence-ai-policy-2082/</t>
  </si>
  <si>
    <t>https://mocit.gov.np/</t>
  </si>
  <si>
    <t>https://nagarikapp.gov.np/</t>
  </si>
  <si>
    <t>https://nchl.com.np/</t>
  </si>
  <si>
    <t>https://shramsansar.gov.np/</t>
  </si>
  <si>
    <t>https://gunaso.opmcm.gov.np/</t>
  </si>
  <si>
    <t>https://gunaso.opmcm.gov.np/home</t>
  </si>
  <si>
    <t>Department of Information Tehcnology</t>
  </si>
  <si>
    <t>https://doit.gov.np</t>
  </si>
  <si>
    <t>https://egc.gov.np/</t>
  </si>
  <si>
    <t>https://mocit.gov.np</t>
  </si>
  <si>
    <t>https://drc.gov.np/storage/backend/pages/resources/others/D8lp6S0TBu0kqwXB7V90hB9aodF4v6qTLGzUvN7M.pdf</t>
  </si>
  <si>
    <t>https://mocit.gov.np/content/13013/relations-of-the-digital-nepal-framework-2-0/</t>
  </si>
  <si>
    <t>https://nic.gov.np/</t>
  </si>
  <si>
    <t>The privacy act , 2075</t>
  </si>
  <si>
    <t>https://lawcommission.gov.np/content/12261/the-privacy-act-2075/</t>
  </si>
  <si>
    <t>https://www.moewri.gov.np/content/61/energy-development-roadmap-2081/</t>
  </si>
  <si>
    <t>https://www.naamii.org.np/wp-content/uploads/2021/11/Infographic_AI_policy_Nepal.pdf</t>
  </si>
  <si>
    <t>https://occ.gov.np/</t>
  </si>
  <si>
    <t>Egov Blueprint</t>
  </si>
  <si>
    <t>https://egc.gov.np/content/2505/eblueprint/</t>
  </si>
  <si>
    <t>Nepal Academy of Science and Technology (NAST)</t>
  </si>
  <si>
    <t>https://nast.gov.np/</t>
  </si>
  <si>
    <t>Adesh Khadka</t>
  </si>
  <si>
    <t>Ministry of Communication &amp; IT</t>
  </si>
  <si>
    <t>Joint Secretary</t>
  </si>
  <si>
    <t xml:space="preserve"> NLD </t>
  </si>
  <si>
    <t>Netherlands</t>
  </si>
  <si>
    <t>BT Cloud + Diginetwerk</t>
  </si>
  <si>
    <t>https://logius.nl/diensten/diginetwerk/hoe-werkt-het</t>
  </si>
  <si>
    <t>NORA</t>
  </si>
  <si>
    <t>https://www.digitaleoverheid.nl/overzicht-van-alle-onderwerpen/basisregistraties-en-stelselafspraken/nora/</t>
  </si>
  <si>
    <t>Digipoort</t>
  </si>
  <si>
    <t>https://www.logius.nl/diensten/digipoort</t>
  </si>
  <si>
    <t>Ministerie van Financiën - Finance Ministry, Netherlands</t>
  </si>
  <si>
    <t>http://www.government.nl/ministries/fin</t>
  </si>
  <si>
    <t>IBOS - National Budget Information System</t>
  </si>
  <si>
    <t>https://www.oecd.org/netherlands/43411548.pdf</t>
  </si>
  <si>
    <t>http://www.dsta.nl</t>
  </si>
  <si>
    <t>https://english.dsta.nl/</t>
  </si>
  <si>
    <t>https://www.government.nl/topics/income-tax</t>
  </si>
  <si>
    <t>e-Tax / MyTax - e-Tax and other portals</t>
  </si>
  <si>
    <t>https://www.belastingdienst.nl/wps/wcm/connect/bldcontentnl/belastingdienst/prive/toeslagen/inloggen_op_mijn_toeslagen</t>
  </si>
  <si>
    <t>https://www.government.nl/topics/export-import-and-customs</t>
  </si>
  <si>
    <t>DMS, DMF / MSW 3.4 - Declaration Management System / Maritime Single Window</t>
  </si>
  <si>
    <t>https://www.oswo.nl/swodouane/mod/forum/index.php?id=4401&amp;lang=en_utf8</t>
  </si>
  <si>
    <t>p-Direkt - Shared Services for Personnel Management and Payroll</t>
  </si>
  <si>
    <t>http://www.p-direkt.nl</t>
  </si>
  <si>
    <t>Tender Ned</t>
  </si>
  <si>
    <t xml:space="preserve">http://www.tenderned.nl/ </t>
  </si>
  <si>
    <t>Dutch State Treasury Agency</t>
  </si>
  <si>
    <t>http://www.dsta.nl/english</t>
  </si>
  <si>
    <t>Investment Mon - Regional Investment Programs</t>
  </si>
  <si>
    <t>https://www.investeringsprogramma.nl/</t>
  </si>
  <si>
    <t>Strategic Action for AI</t>
  </si>
  <si>
    <t>https://ec.europa.eu/knowledge4policy/ai-watch/netherlands-ai-strategy-report</t>
  </si>
  <si>
    <t>https://www.overheid.nl</t>
  </si>
  <si>
    <t>https://www.belastingdienst.nl/wps/wcm/connect/nl/home/content/inloggen-mijn-belastingdienst</t>
  </si>
  <si>
    <t>https://www.opengovpartnership.org/members/netherlands/</t>
  </si>
  <si>
    <t>http://data.overheid.nl/</t>
  </si>
  <si>
    <t>https://www.government.nl/topics/active-citizens/citizen-participation</t>
  </si>
  <si>
    <t>https://www.government.nl/contact/making-a-complaint</t>
  </si>
  <si>
    <t>GovTech Institute</t>
  </si>
  <si>
    <t>https://www.nldigital.nl/</t>
  </si>
  <si>
    <t>https://www.nldigital.nl/english/</t>
  </si>
  <si>
    <t>Logius</t>
  </si>
  <si>
    <t>https://www.logius.nl/english</t>
  </si>
  <si>
    <t>https://www.nldigitalgovernment.nl/overview/new-technologies-data-and-ethics/data-agenda-government/</t>
  </si>
  <si>
    <t>https://www.nldigitalgovernment.nl/digital-government-agenda/</t>
  </si>
  <si>
    <t>https://www.rti-rating.org/wp-content/uploads/Netherlands.pdf</t>
  </si>
  <si>
    <t>http://www.legislationline.org/documents/action/popup/id/5342</t>
  </si>
  <si>
    <t>Autoriteit Persoonsgegevens, Personal Data Authority</t>
  </si>
  <si>
    <t>https://www.autoriteitpersoonsgegevens.nl/</t>
  </si>
  <si>
    <t>https://www.logius.nl/languages/english/pkioverheid/</t>
  </si>
  <si>
    <t>Digital Agenda</t>
  </si>
  <si>
    <t>National Academy for Digitalisation and Information Technology Government</t>
  </si>
  <si>
    <t>https://www.nldigitalgovernment.nl/digital-government-agenda/we-invest-in-innovation/</t>
  </si>
  <si>
    <t>Digital Government</t>
  </si>
  <si>
    <t>https://www.nldigitalgovernment.nl/about-digital-government/</t>
  </si>
  <si>
    <t xml:space="preserve">  NLD  </t>
  </si>
  <si>
    <t>OpenStack</t>
  </si>
  <si>
    <t>https://joinup.ec.europa.eu/collection/open-source-observatory-osor/document/open-source-makes-dutch-government-cloud-reality</t>
  </si>
  <si>
    <t>NORA Online</t>
  </si>
  <si>
    <t>https://www.noraonline.nl/wiki/Vijflaagsmodel</t>
  </si>
  <si>
    <t>https://www.government.nl/ministries/ministry-of-finance</t>
  </si>
  <si>
    <t>https://www.dsta.nl/</t>
  </si>
  <si>
    <t>https://zoek.officielebekendmakingen.nl/stcrt-2020-34988.html</t>
  </si>
  <si>
    <t>MyGovernment</t>
  </si>
  <si>
    <t>https://mijn.overheid.nl/organisaties/</t>
  </si>
  <si>
    <t>Mijnoverheid / Stichting Pensioenfonds ABP (National Civil Pension Fund)</t>
  </si>
  <si>
    <t>https://www.abp.nl/</t>
  </si>
  <si>
    <t>https://www.tenderned.nl/cms/aanbesteden-in-cijfers</t>
  </si>
  <si>
    <t>https://www.digitaleoverheid.nl/document/dutch-policy-brief-on-ai-public-values-and-human-rights/</t>
  </si>
  <si>
    <t>https://www.government.nl/ministries/ministry-of-the-interior-and-kingdom-relations</t>
  </si>
  <si>
    <t>https://www.belastingdienst.nl/wps/wcm/connect/en/individuals/individuals</t>
  </si>
  <si>
    <t>https://www.belastingdienst.nl/wps/wcm/connect/nl/home/home</t>
  </si>
  <si>
    <t>https://mijn.overheid.nl/?r=1</t>
  </si>
  <si>
    <t>https://www.werk.nl/werkzoekenden/</t>
  </si>
  <si>
    <t>https://www.digitaleoverheid.nl/governance-digitale-overheid/</t>
  </si>
  <si>
    <t>https://www.nldigitalgovernment.nl/overview/new-technologies-data-and-ethics/data-agenda-government/dossier-documenten/</t>
  </si>
  <si>
    <t>https://www.government.nl/ministries/ministry-of-the-interior-and-kingdom-relations#:~:text=The%20Ministry%20of%20the%20Interior,coordination%2C%20supervision%20and%20policy%20implementation.</t>
  </si>
  <si>
    <t>https://www.government.nl/privacy#:~:text=The%20Government%20of%20the%20Netherlands,Data%20Protection%20Regulation%20(GDPR).</t>
  </si>
  <si>
    <t>https://www.autoriteitpersoonsgegevens.nl/nl/jaarverslagen</t>
  </si>
  <si>
    <t>https://www.nederlanddigitaal.nl/english</t>
  </si>
  <si>
    <t>https://www.nederlanddigitaal.nl/documenten?trefwoord=skills&amp;startdatum=&amp;einddatum=&amp;initiatieven=Alle+initiatieven&amp;type=Alle+documenten</t>
  </si>
  <si>
    <t>Strategic Action Plan for AI</t>
  </si>
  <si>
    <t>https://www.rijksoverheid.nl/documenten/beleidsnotas/2019/10/08/strategisch-actieplan-voor-artificiele-intelligentie</t>
  </si>
  <si>
    <t>https://www.digitaleoverheid.nl/overzicht-van-alle-onderwerpen/nieuwe-technologieen-data-en-ethiek/artificiele-intelligentie-ai/innovatie-met-ai/</t>
  </si>
  <si>
    <t>NLDigital Government</t>
  </si>
  <si>
    <t>https://www.government.nl/latest/news/2021/04/21/innovative-projects-given-additional-%E2%82%AC1.35-billion-boost-due-to-funding-from-national-growth-fund</t>
  </si>
  <si>
    <t>NLD</t>
  </si>
  <si>
    <t>Rijkscloud</t>
  </si>
  <si>
    <t>https://www.tweedekamer.nl/downloads/document?id=2025D15221</t>
  </si>
  <si>
    <t>Ministry of the Interior and Kingdom Relations</t>
  </si>
  <si>
    <t>https://www.rijksoverheid.nl/documenten/kamerstukken/2023/01/24/aanbiedingsbrief-documenten-over-rijksbreed-cloudbeleid-2022</t>
  </si>
  <si>
    <t>NORA - Nederlandse Overheid Referentie Architectuur / Dutch Government Reference Architecture</t>
  </si>
  <si>
    <t>https://open.overheid.nl/documenten/6b99df2d-9975-4252-82c1-e7b0f6272495/file</t>
  </si>
  <si>
    <t>https://www.rijksoverheid.nl/documenten/rapporten/2024/06/05/monitor-digitale-overheid-2024</t>
  </si>
  <si>
    <t>https://www.p-direkt.nl/</t>
  </si>
  <si>
    <t>https://www.oprijk.nl/p-direkt#:~:text=Bij%20P%2DDirekt%20werken%20ruim,jaarlijks%20ruim%20%E2%82%AC%2080%20miljoen.</t>
  </si>
  <si>
    <t>Sociale VerzekeringsBank</t>
  </si>
  <si>
    <t>https://www.svb.nl/nl/</t>
  </si>
  <si>
    <t>Algemene Ouderdomswet (AOW)</t>
  </si>
  <si>
    <t>https://www.svb.nl/en/aow-pension</t>
  </si>
  <si>
    <t>Multiple AI modules are (being) developed . The name of the module in the production environment is 'TenderTrends', which is also registered in the AI-register.</t>
  </si>
  <si>
    <t>Multi-year Programme for Infrastructure, Spatial Planning and Transport (MIRT)</t>
  </si>
  <si>
    <t>https://www.rijksoverheid.nl/onderwerpen/ruimtelijke-ordening-en-gebiedsontwikkeling/meerjarenprogramma-infrastructuur-ruimte-en-transport-mirt#:~:text=Meerjarenprogramma%20Infrastructuur%2C%20Ruimte%20en%20Transport,ordening%20en%20gebiedsontwikkeling%20%7C%20Rijksoverheid.nl</t>
  </si>
  <si>
    <t>https://projects.rvo.nl/projects</t>
  </si>
  <si>
    <t>https://www.rijksoverheid.nl/documenten/kamerstukken/2020/04/17/kamerbrief-inzake-vrijgeven-broncode-overheidssoftware</t>
  </si>
  <si>
    <t>https://opensourcewerken.nl/</t>
  </si>
  <si>
    <t>The government-wide vision on Generative Al of the Netherlands</t>
  </si>
  <si>
    <t>https://open.overheid.nl/documenten/1be13408-2601-4dae-93c6-3c962434c616/file</t>
  </si>
  <si>
    <t>https://www.digitaleoverheid.nl/nieuws/overheid-zet-steeds-meer-kunstmatige-intelligentie-in/</t>
  </si>
  <si>
    <t>https://www.belastingdienst.nl/wps/wcm/connect/nl/douane/douane</t>
  </si>
  <si>
    <t>https://www.svb.nl/nl/media/suwi-jaarverslag-2024.pdf</t>
  </si>
  <si>
    <t>https://www.uwv.nl/nl</t>
  </si>
  <si>
    <t>https://www.digid.nl/en/</t>
  </si>
  <si>
    <t>https://open.overheid.nl/</t>
  </si>
  <si>
    <t>https://www.internetconsultatie.nl/</t>
  </si>
  <si>
    <t>https://www.petities.nl/</t>
  </si>
  <si>
    <t>Ministry of Interior and Kingdom Relations and it's agency Logius</t>
  </si>
  <si>
    <t>1, 2, 5, 7, 8</t>
  </si>
  <si>
    <t>https://www.nldigitalgovernment.nl/overview/</t>
  </si>
  <si>
    <t>https://www.digitaleoverheid.nl/mido/governance/</t>
  </si>
  <si>
    <t>https://www.logius.nl/onze-organisatie/logius-rapporteert/jaarverslag-2024</t>
  </si>
  <si>
    <t>https://www.nldigitalgovernment.nl/netherlands-digitalisation-strategy-nds/</t>
  </si>
  <si>
    <t>https://www.digitaleoverheid.nl/nederlandse-digitaliseringsstrategie-nds/</t>
  </si>
  <si>
    <t>https://www.nldigitalgovernment.nl/</t>
  </si>
  <si>
    <t>https://wetten.overheid.nl/BWBR0045754/2025-02-12</t>
  </si>
  <si>
    <t>https://wooincijfers.open-overheid.nl/</t>
  </si>
  <si>
    <t xml:space="preserve">General Data Protection  Regulation </t>
  </si>
  <si>
    <t>https://wetten.overheid.nl/BWBR0040940/2021-07-01</t>
  </si>
  <si>
    <t>https://open.overheid.nl/documenten/e872dd18-8733-4617-ab27-5607e750ad19/file</t>
  </si>
  <si>
    <t>https://www.rijksoverheid.nl/documenten/rapporten/2021/02/25/impact-assessment-mensenrechten-en-algoritmes</t>
  </si>
  <si>
    <t>AgendaValuedriven digitalisation</t>
  </si>
  <si>
    <t>https://www.digitaleoverheid.nl/kabinetsbeleid-digitalisering/werkagenda/</t>
  </si>
  <si>
    <t xml:space="preserve">https://www.digitaleoverheid.nl/overzicht-van-alle-onderwerpen/leren-en-ontwikkelen/radio/   </t>
  </si>
  <si>
    <t xml:space="preserve">https://www.it-academieoverheid.nl/onderwerpen </t>
  </si>
  <si>
    <t>Mission Driven Top-Sector and Innovation Policy</t>
  </si>
  <si>
    <t>https://stip.oecd.org/moip/case-studies/3</t>
  </si>
  <si>
    <t>https://www.clicknl.nl/en/themes-and-mission-driven-innovation-policy/#:~:text=Within%20the%20%22Mission%2DDriven%20Top,between%20public%20and%20private%20parties.</t>
  </si>
  <si>
    <t>Rijksorganisatie voor Ontwikkeling, Digitalisering en Innovatieni</t>
  </si>
  <si>
    <t>https://www.rijksorganisatieodi.nl/</t>
  </si>
  <si>
    <t>https://www.rijksorganisatieodi.nl/over-rijksorganisatie-odi</t>
  </si>
  <si>
    <t>NL Digibeter</t>
  </si>
  <si>
    <t>https://www.rijksoverheid.nl/documenten/rapporten/2020/06/29/nl-digibeter-2020-agenda-digitale-overheid</t>
  </si>
  <si>
    <t>https://www.pianoo.nl/nl/inkoopproces/aanbestedingsprocedures/innovatiepartnerschap</t>
  </si>
  <si>
    <t>https://www.public.io/report-post/govtech-in-the-netherlands-2</t>
  </si>
  <si>
    <t>John Kootstra</t>
  </si>
  <si>
    <t>Coordinating Policy Advisor, International Team Digital Society</t>
  </si>
  <si>
    <t xml:space="preserve"> NZL </t>
  </si>
  <si>
    <t>New Zealand</t>
  </si>
  <si>
    <t>https://www.digital.govt.nz/standards-and-guidance/technology-and-architecture/cloud-services/</t>
  </si>
  <si>
    <t>GEA-NZ</t>
  </si>
  <si>
    <t>https://www.digital.govt.nz/standards-and-guidance/technology-and-architecture/government-enterprise-architecture/#:~:text=Government%20enterprise%20architecture,business%20processes%2C%20services%20and%20infrastructure.</t>
  </si>
  <si>
    <t>NZ e-GIF + APIs</t>
  </si>
  <si>
    <t>https://www.digital.govt.nz/standards-and-guidance/technology-and-architecture/application-programming-interfaces-apis/</t>
  </si>
  <si>
    <t>New Zealand Treasury</t>
  </si>
  <si>
    <t>http://www.treasury.govt.nz</t>
  </si>
  <si>
    <t>CFISnet - Financial Management Information System</t>
  </si>
  <si>
    <t>http://www.treasury.govt.nz/publications/guidance/reporting/cfisnet</t>
  </si>
  <si>
    <t>Various</t>
  </si>
  <si>
    <t>http://www.legislation.govt.nz/act/public/1989/0044/latest/DLM160809.html</t>
  </si>
  <si>
    <t>http://www.ird.govt.nz</t>
  </si>
  <si>
    <t>myIR / Web Serv - Online services and forms</t>
  </si>
  <si>
    <t>http://www.ird.govt.nz/online-services/keyword</t>
  </si>
  <si>
    <t>http://www.customs.govt.nz</t>
  </si>
  <si>
    <t>CusMod / JBMS - Joint Border Management System + Trade Single Window</t>
  </si>
  <si>
    <t>http://www.customs.govt.nz/features/jointbordermanagement/Pages/default.aspx</t>
  </si>
  <si>
    <t>HRMIS - Integrated human resource and payroll information system</t>
  </si>
  <si>
    <t>http://www.ssc.govt.nz/workforce-stats</t>
  </si>
  <si>
    <t>GETS</t>
  </si>
  <si>
    <t xml:space="preserve">https://www.gets.govt.nz </t>
  </si>
  <si>
    <t>New Zealand Debt Management Office</t>
  </si>
  <si>
    <t>https://debtmanagement.treasury.govt.nz/</t>
  </si>
  <si>
    <t>IMS - Investment Management System (IMS) </t>
  </si>
  <si>
    <t>https://treasury.govt.nz/information-and-services/state-sector-leadership/investment-management-system</t>
  </si>
  <si>
    <t>https://www.data.govt.nz/manage-data/policies/nzgoal/nzgoal-se</t>
  </si>
  <si>
    <t>https://aiforum.org.nz/2020/08/25/our-opportunity-to-create-a-world-leading-national-ai-strategy/</t>
  </si>
  <si>
    <t>https://www.govt.nz</t>
  </si>
  <si>
    <t>http://www.ird.govt.nz/online-services/keyword/</t>
  </si>
  <si>
    <t>http://www.justice.govt.nz/fines</t>
  </si>
  <si>
    <t>https://www.opengovpartnership.org/members/new-zealand/</t>
  </si>
  <si>
    <t>http://www.data.govt.nz/</t>
  </si>
  <si>
    <t>https://dpmc.govt.nz/our-programmes/policy-project/policy-methods-toolbox/public-participation</t>
  </si>
  <si>
    <t>https://www.digital.govt.nz/dmsdocument/23-review-government-online-engagement-service-goes-pilot/html</t>
  </si>
  <si>
    <t>https://ssc.govt.nz/our-work/performance-improvement-framework/</t>
  </si>
  <si>
    <t>NZ GovTech Accelerator</t>
  </si>
  <si>
    <t>https://llgovtech.co.nz/</t>
  </si>
  <si>
    <t>https://llgovtech.co.nz/    https://nztech.org.nz/</t>
  </si>
  <si>
    <t>Stats NZ - Government Chief Data Steward (GCDS)</t>
  </si>
  <si>
    <t>https://www.stats.govt.nz/about-us/data-leadership/</t>
  </si>
  <si>
    <t>https://www.stats.govt.nz/about-us/data-leadership#roadmap</t>
  </si>
  <si>
    <t>https://www.digital.govt.nz/digital-government/strategy/strategy-summary/</t>
  </si>
  <si>
    <t>https://ssc.govt.nz/resources/whole-of-govt-directions-dec2013/</t>
  </si>
  <si>
    <t>https://www.rti-rating.org/wp-content/uploads/New-Zealand.pdf</t>
  </si>
  <si>
    <t>Privacy Act 1993</t>
  </si>
  <si>
    <t>http://www.legislation.govt.nz/act/public/1993/0028/latest/DLM296639.html</t>
  </si>
  <si>
    <t>Office of the Privacy Commissioner</t>
  </si>
  <si>
    <t>https://www.privacy.org.nz/</t>
  </si>
  <si>
    <t>http://www.bcn.gob.ni/sistema_pagos/documentos/Ley_729_Ley_de_firma_electronica.pdf</t>
  </si>
  <si>
    <t>Digital Inclusion Action Plan</t>
  </si>
  <si>
    <t>https://www.digital.govt.nz/dmsdocument/174~digital-inclusion-action-plan-20202021/html</t>
  </si>
  <si>
    <t>GovTech Accelerator Programme</t>
  </si>
  <si>
    <t>Digital NZ</t>
  </si>
  <si>
    <t>https://www.digital.govt.nz/home/about-digital-govt-nz/</t>
  </si>
  <si>
    <t xml:space="preserve">  NZL  </t>
  </si>
  <si>
    <t>Department of Internal Affairs</t>
  </si>
  <si>
    <t>https://www.digital.govt.nz/standards-and-guidance/technology-and-architecture/cloud-services/#cloudfirst</t>
  </si>
  <si>
    <t>https://www.digital.govt.nz/standards-and-guidance/technology-and-architecture/government-enterprise-architecture/gea-nz-framework/dimensions-of-the-gea-nz-framework/gea-nz-dimension-standards/</t>
  </si>
  <si>
    <t>https://www.digital.govt.nz/standards-and-guidance/technology-and-architecture/government-enterprise-architecture/</t>
  </si>
  <si>
    <t>NZ e-GIF + APIs</t>
  </si>
  <si>
    <t>https://www.digital.govt.nz</t>
  </si>
  <si>
    <t>https://www.treasury.govt.nz/</t>
  </si>
  <si>
    <t>https://www.treasury.govt.nz/information-and-services/state-sector-leadership/guidance/reporting-financial/cfisnet-registration</t>
  </si>
  <si>
    <t>https://www.legislation.govt.nz/act/public/1989/0044/latest/DLM160809.html</t>
  </si>
  <si>
    <t>https://www.ird.govt.nz</t>
  </si>
  <si>
    <t>myIR</t>
  </si>
  <si>
    <t>https://www.ird.govt.nz/</t>
  </si>
  <si>
    <t>https://www.ird.govt.nz/about-us</t>
  </si>
  <si>
    <t>https://www.customs.govt.nz/</t>
  </si>
  <si>
    <t>https://www.tsw.govt.nz/</t>
  </si>
  <si>
    <t>https://www.customs.govt.nz/business/trade-single-window/summary-of-tsw-messages/</t>
  </si>
  <si>
    <t>Workforce Data</t>
  </si>
  <si>
    <t>https://www.publicservice.govt.nz/our-work/workforce-data/</t>
  </si>
  <si>
    <t>Accident Compensation Corporation</t>
  </si>
  <si>
    <t>https://www.acc.co.nz/</t>
  </si>
  <si>
    <t>Retirement Income System</t>
  </si>
  <si>
    <t>https://retirement.govt.nz/policy-and-research/retirement-income-system-policy/</t>
  </si>
  <si>
    <t>https://www.acc.co.nz/about-us/corporate/</t>
  </si>
  <si>
    <t>https://www.gets.govt.nz</t>
  </si>
  <si>
    <t>Currently looking at AoG options for a “Data Lake” for all govt procurements see attached</t>
  </si>
  <si>
    <t>https://www.gets.govt.nz/ExternalReportList.htm</t>
  </si>
  <si>
    <t>https://debtmanagement.treasury.govt.nz</t>
  </si>
  <si>
    <t>https://www.data.govt.nz/</t>
  </si>
  <si>
    <t>Ministry for Business Innovation and Employment</t>
  </si>
  <si>
    <t>Multi-agency reports - specific to agency</t>
  </si>
  <si>
    <t>https://www.paymentsnz.co.nz/</t>
  </si>
  <si>
    <t>https://my.msd.govt.nz/</t>
  </si>
  <si>
    <t>https://jobs.govt.nz/</t>
  </si>
  <si>
    <t>https://ogp.org.nz/</t>
  </si>
  <si>
    <t xml:space="preserve">https://www.govt.nz/browse/engaging-with-government/consultations-have-your-say/consultations-listing/  </t>
  </si>
  <si>
    <t>https://www.parliament.nz/en/petitions/create</t>
  </si>
  <si>
    <t>https://www.govt.nz/browse/engaging-with-government/consultations-have-your-say/consultations-listing/</t>
  </si>
  <si>
    <t>https://www.digital.govt.nz/standards-and-guidance/engagement/how-to-engage-with-people-online/</t>
  </si>
  <si>
    <t>Not centralised</t>
  </si>
  <si>
    <t>https://www.publicservice.govt.nz/our-work/performance-improvement-framework/</t>
  </si>
  <si>
    <t>Ministry for the Digital Economy and Communications</t>
  </si>
  <si>
    <t>https://www.digital.govt.nz/digital-government/</t>
  </si>
  <si>
    <t>Department of Internal Affairs, https://www.digital.govt.nz</t>
  </si>
  <si>
    <t>Department of Internal Affairs  www.digital.govt.nz</t>
  </si>
  <si>
    <t>Digital Goverment Leadership Group  No URL</t>
  </si>
  <si>
    <t xml:space="preserve">https://www.legislation.govt.nz/act/public/1982/0156/latest/DLM64785.html </t>
  </si>
  <si>
    <t xml:space="preserve">https://www.publicservice.govt.nz/resources/official-information-statistics/ </t>
  </si>
  <si>
    <t>Privacy Act 2020</t>
  </si>
  <si>
    <t>https://www.legislation.govt.nz/act/public/2020/0031/latest/LMS23223.html</t>
  </si>
  <si>
    <t>https://privacy.org.nz/assets/New-order/Resources-/Publications/Insights-reports/December-2021-Insights-Report.pdf</t>
  </si>
  <si>
    <t>https://www.privacy.org.nz/assets/New-order/Resources-/Publications/Corporate-reports/Annual-Report-2021.pdf</t>
  </si>
  <si>
    <t>https://www.legislation.govt.nz/act/public/2017/0005/21.0/DLM6844033.html</t>
  </si>
  <si>
    <t>Strategy for a Digital Public Service</t>
  </si>
  <si>
    <t>https://www.digital.govt.nz/digital-government/strategy/strategy-summary/strategy-for-a-digital-public-service/#Leadership</t>
  </si>
  <si>
    <t>https://creativehq.co.nz/govtech-projects/</t>
  </si>
  <si>
    <t>Ārohia the Innovation Trailblazer Grant</t>
  </si>
  <si>
    <t>https://www.callaghaninnovation.govt.nz/scaleup-nz</t>
  </si>
  <si>
    <t>Andy Warden</t>
  </si>
  <si>
    <t>Te Tari Taiwhenua - Department of Internal Affairs</t>
  </si>
  <si>
    <t>Principal Adviser Stakeholder Engagement and International, Digital Public Service Branch</t>
  </si>
  <si>
    <t>NZL</t>
  </si>
  <si>
    <t xml:space="preserve">Cloud Services </t>
  </si>
  <si>
    <t xml:space="preserve">https://www.digital.govt.nz/standards-and-guidance/technology-and-architecture/cloud-services/ </t>
  </si>
  <si>
    <t xml:space="preserve">https://www.digital.govt.nz/standards-and-guidance/technology-and-architecture/cloud-services/#cloudfirst </t>
  </si>
  <si>
    <t>https://www.vmug.com/wp-content/uploads/2022/01/Case-Study-New-Zealand-Qualifications-Authority-Uses-VMware-Cloud-on-AWS-to-Exit.pdf</t>
  </si>
  <si>
    <t>Government Enterprise Architecture for New Zealand (GEA-NZ)</t>
  </si>
  <si>
    <t xml:space="preserve">https://www.digital.govt.nz/standards-and-guidance/technology-and-architecture/government-enterprise-architecture/gea-nz-framework </t>
  </si>
  <si>
    <t xml:space="preserve">https://www.digital.govt.nz/standards-and-guidance/technology-and-architecture/government-enterprise-architecture/gea-nz-framework/dimensions-of-the-gea-nz-framework </t>
  </si>
  <si>
    <t>COTS &gt; Multiple solutions</t>
  </si>
  <si>
    <t xml:space="preserve">https://www.treasury.govt.nz/ </t>
  </si>
  <si>
    <t xml:space="preserve">https://www.legislation.govt.nz/act/public/1989/0044/latest/DLM160809.html </t>
  </si>
  <si>
    <t xml:space="preserve">https://www.ird.govt.nz/ </t>
  </si>
  <si>
    <t>https://myir.ird.govt.nz/</t>
  </si>
  <si>
    <t>https://www.ird.govt.nz/about-us/tax-statistics</t>
  </si>
  <si>
    <t>https://www.customs.govt.nz</t>
  </si>
  <si>
    <t>Cusmod</t>
  </si>
  <si>
    <t>New Zealand All-of-Government Process Model; Workforce Data</t>
  </si>
  <si>
    <t>https://www.digital.govt.nz/products-and-services/products-and-services-a-z/common-process-model</t>
  </si>
  <si>
    <t>https://www.publicservice.govt.nz/data/public-service-census</t>
  </si>
  <si>
    <t>New Zealand All-of-Government Process Model; PS - Payroll System</t>
  </si>
  <si>
    <t>https://www.cio.com/article/216168/nz-central-agency-for-shared-services-deploys-cloud-first-mobile-first-payroll-system.html</t>
  </si>
  <si>
    <t>https://www.digital.govt.nz/digital-government/key-areas-of-work/finished/improving-government-payroll-systems/all-of-government-payroll-procurement-assurance-framework</t>
  </si>
  <si>
    <t>https://www.msd.govt.nz</t>
  </si>
  <si>
    <t>New Zealand Superannuation</t>
  </si>
  <si>
    <t>https://my.msd.govt.nz</t>
  </si>
  <si>
    <t>https://www.publicservice.govt.nz/guidance/guide-state-sector-retirement-savings-scheme</t>
  </si>
  <si>
    <t>Government Electronic Tenders Service (GETS)</t>
  </si>
  <si>
    <t>https://www.procurement.govt.nz/suppliers/gets/</t>
  </si>
  <si>
    <t>New Zealand is currently working on a new platform called Procure Connect. This will initially house secondary procurement processes but potentially will grow to include primary.</t>
  </si>
  <si>
    <t>https://www.procurement.govt.nz/data-and-reporting/</t>
  </si>
  <si>
    <t>New Zealand Debt Management</t>
  </si>
  <si>
    <t xml:space="preserve">https://debtmanagement.treasury.govt.nz/ </t>
  </si>
  <si>
    <t>https://www.treasury.govt.nz/sites/default/files/2025-04/2025-year-end-reporting-departments.pdf</t>
  </si>
  <si>
    <t>Investment Management System (IMS)</t>
  </si>
  <si>
    <t>https://www.treasury.govt.nz/information-and-services/state-sector-leadership/investment-management-system/</t>
  </si>
  <si>
    <t xml:space="preserve">https://www.treasury.govt.nz/information-and-services/state-sector-leadership/investment-management/investment-management-system-reporting </t>
  </si>
  <si>
    <t xml:space="preserve">https://www.data.govt.nz/toolkit/policies/nzgoal/nzgoal-se </t>
  </si>
  <si>
    <t>Public Service Artificial Intelligence Framework; Science, Innovation and Technology System Reform (2025); AI Strategy - Investing with Confidence</t>
  </si>
  <si>
    <t>https://www.mbie.govt.nz/business-and-employment/economic-growth/digital-policy/new-zealands-ai-strategy-investing-with-confidence</t>
  </si>
  <si>
    <t>https://www.mbie.govt.nz/</t>
  </si>
  <si>
    <t>https://www.digital.govt.nz/standards-and-guidance/technology-and-architecture/artificial-intelligence/public-service-artificial-intelligence-framework</t>
  </si>
  <si>
    <t xml:space="preserve">https://www.govt.nz/ </t>
  </si>
  <si>
    <t>https://azurediagovt.sharepoint.com/sites/ECMS-GCIO-GIDS/InternationalManagement/Forms/AllItems.aspx?id=%2Fsites%2FECMS%2DGCIO%2DGIDS%2FInternationalManagement%2FWorld%20Bank%20GovTech%20Maturity%20Index%20survey%2FAttachment%20%2D%20Usage%20stats%20%2D%20Govt%2Enz%5FDashboard%2Epdf&amp;parent=%2Fsites%2FECMS%2DGCIO%2DGIDS%2FInternationalManagement%2FWorld%20Bank%20GovTech%20Maturity%20Index%20survey</t>
  </si>
  <si>
    <t>https://myir.ird.govt.nz</t>
  </si>
  <si>
    <t>https://www.ird.govt.nz/about-us/publications/annual-corporate-reports/annual-report/annual-report-2024/our-performance/our-services/disclosure-of-judgements/judgement-groupings/customer-experience/</t>
  </si>
  <si>
    <t>https://www.ird.govt.nz/income-tax/income-tax-for-individuals/what-happens-at-the-end-of-the-tax-year/individual-income-tax-return---ir3/complete-my-individual-income-tax-return---ir3</t>
  </si>
  <si>
    <t xml:space="preserve">https://www.deloitte.com/nz/en/services/tax/perspectives/december-2023-inland-revenue-annual-report-2022-23.html/ </t>
  </si>
  <si>
    <t>https://www.ird.govt.nz/managing-my-tax/make-a-payment</t>
  </si>
  <si>
    <t>https://www.einvoicing.govt.nz/einvoicing/what-is-einvoicing/growth-metrics</t>
  </si>
  <si>
    <t xml:space="preserve">https://www.tsw.govt.nz/external/application/login/app.html </t>
  </si>
  <si>
    <t xml:space="preserve">https://www.customs.govt.nz/globalassets/documents/corporate-documents/customs-annual-report-2024.pdf </t>
  </si>
  <si>
    <t>https://www.msd.govt.nz/about-msd-and-our-work/publications-resources/statistics/benefit/index.html</t>
  </si>
  <si>
    <t xml:space="preserve">https://jobs.govt.nz/ </t>
  </si>
  <si>
    <t>https://www.parliament.nz/en</t>
  </si>
  <si>
    <t>https://www.parliament.nz/en/footer/about-us/parliamentary-engagement/engagement-research/survey-of-the-new-zealand-public-january-2023/</t>
  </si>
  <si>
    <t>https://data.govt.nz/</t>
  </si>
  <si>
    <t xml:space="preserve">https://catalogue.data.govt.nz/dataset?_ga=2.48332015.859853012.1743638165-1947329286.1690948356 </t>
  </si>
  <si>
    <t xml:space="preserve">https://petitions.parliament.nz/ </t>
  </si>
  <si>
    <t xml:space="preserve">https://www.parliament.nz/en/footer/about-us/parliamentary-engagement/engagement-research/survey-of-the-new-zealand-public-january-2023/ </t>
  </si>
  <si>
    <t xml:space="preserve">https://www.govt.nz/about/contact-details-by-topic/ </t>
  </si>
  <si>
    <t>https://www.dia.govt.nz/Customer-Experience-Survey</t>
  </si>
  <si>
    <t>https://www.publicservice.govt.nz/data/kiwis-count</t>
  </si>
  <si>
    <t>https://www.dia.govt.nz/Resource-material-Corporate-Publications-Annual-Reports</t>
  </si>
  <si>
    <t xml:space="preserve">https://www.digital.govt.nz/digital-government/leadership </t>
  </si>
  <si>
    <t>1, 2, 4, 5, 6, 7</t>
  </si>
  <si>
    <t>https://www.publicservice.govt.nz/system/leaders/public-service-system-leaders/system-leads</t>
  </si>
  <si>
    <t>https://www.digital.govt.nz/digital-government/leadership/digital-executive-board</t>
  </si>
  <si>
    <t>https://www.digital.govt.nz/digital-government/strategy/strategy-summary/service-modernisation-roadmap</t>
  </si>
  <si>
    <t>Statistics New Zealand</t>
  </si>
  <si>
    <t xml:space="preserve">https://www.stats.govt.nz/ </t>
  </si>
  <si>
    <t xml:space="preserve">https://data.govt.nz/toolkit/data-governance/ </t>
  </si>
  <si>
    <t xml:space="preserve">https://www.stats.govt.nz/about-us/data-leadership/ </t>
  </si>
  <si>
    <t>https://www.digital.govt.nz/digital-government/key-areas-of-work/service-modernisation?source=rss</t>
  </si>
  <si>
    <t>https://www.digital.govt.nz/digital-government/leadership/government-system-leads</t>
  </si>
  <si>
    <t xml:space="preserve">https://www.digital.govt.nz/digital-government/leadership/digital-executive-board </t>
  </si>
  <si>
    <t>https://www.legislation.govt.nz/act/public/1982/0156/latest/DLM64785.html</t>
  </si>
  <si>
    <t xml:space="preserve">https://www.publicservice.govt.nz/guidance/official-information/oia-statistics </t>
  </si>
  <si>
    <t xml:space="preserve">https://www.legislation.govt.nz/act/public/2020/0031/latest/LMS23223.html </t>
  </si>
  <si>
    <t>https://privacy.org.nz/publications/corporate-reports/annual-report-of-the-privacy-commissioner-2024/</t>
  </si>
  <si>
    <t>Office of the Privacy Comissioner</t>
  </si>
  <si>
    <t>https://www.privacy.org.nz/resources-and-learning/insights-reports/</t>
  </si>
  <si>
    <t>https://environment.govt.nz/what-government-is-doing/areas-of-work/climate-change/carbon-neutral-government-programme/tracking-progress/</t>
  </si>
  <si>
    <t>https://www.digital.govt.nz/standards-and-guidance/technology-and-architecture/artificial-intelligence/responsible-ai-guidance-for-the-public-service-genai</t>
  </si>
  <si>
    <t xml:space="preserve">https://www.legislation.govt.nz/act/public/2012/0123/latest/DLM1777808.html?search=ts_act%40bill%40regulation%40deemedreg_identity_resel_25_a&amp;p=1 </t>
  </si>
  <si>
    <t>https://companies-register.companiesoffice.govt.nz/help-centre/getting-support-to-use-the-companies-register/filing-documents-with-electronic-signatures/</t>
  </si>
  <si>
    <t xml:space="preserve">https://www.digital.govt.nz/digital-government/strategy/strategy-summary/strategy-for-a-digital-public-service#Leadership </t>
  </si>
  <si>
    <t>https://dns.govt.nz/standards-and-guidance/strategy-and-planning/digital-capability-public-service-workforce/skills-framework-for-the-information-age-sfia</t>
  </si>
  <si>
    <t>https://dns.govt.nz/standards-and-guidance/strategy-and-planning/digital-capability-public-service-workforce/digital-workforce-data-and-evidence</t>
  </si>
  <si>
    <t>https://www.digital.govt.nz/digital-government/strategy/strategy-summary</t>
  </si>
  <si>
    <t>https://www.digital.govt.nz/standards-and-guidance/technology-and-architecture/artificial-intelligence</t>
  </si>
  <si>
    <t>https://www.digital.govt.nz/standards-and-guidance/technology-and-architecture/artificial-intelligence/research-ai-public-service/2025-cross-agency-ai-survey-highlights</t>
  </si>
  <si>
    <t>New Zealand Government Chief Digital Officer</t>
  </si>
  <si>
    <t>https://www.digital.govt.nz/standards-and-guidance/technology-and-architecture/artificial-intelligence/gcdo-role</t>
  </si>
  <si>
    <t>https://www.dia.govt.nz/diawebsite.nsf/Files/Proactive-Releases-2024-25/$file/Proactive-release-of-material-relating-to-Artificial-Intelligence-in-the-month-of-July.pdf</t>
  </si>
  <si>
    <t>Refocusing the science, innovation and technology system</t>
  </si>
  <si>
    <t>https://www.mbie.govt.nz/science-and-technology/science-and-innovation/agencies-policies-and-budget-initiatives/refocusing-the-science-innovation-and-technology-system</t>
  </si>
  <si>
    <t>Compl docs submitted on 30-Apr-25</t>
  </si>
  <si>
    <t>Sabrina Alhady</t>
  </si>
  <si>
    <t>Department of Internal Affairs | Te Tari Taiwhenua</t>
  </si>
  <si>
    <t>Senior Advisor Branch Performance</t>
  </si>
  <si>
    <t xml:space="preserve"> NIC </t>
  </si>
  <si>
    <t>Nicaragua</t>
  </si>
  <si>
    <t>http://www.hacienda.gob.ni</t>
  </si>
  <si>
    <t>SIGFA - Sistema Integrado de Gestión Financiera</t>
  </si>
  <si>
    <t>http://www.hacienda.gob.ni/Direcciones/tecnologia/hacienda/Direcciones/tecnologia/aplicaciones</t>
  </si>
  <si>
    <t>LDSW &gt; FreeBalance</t>
  </si>
  <si>
    <t>http://www.hacienda.gob.ni/Direcciones/tesoreria</t>
  </si>
  <si>
    <t>http://www.hacienda.gob.ni/Direcciones/tesoreria/la-direccion</t>
  </si>
  <si>
    <t>http://www.dgi.gob.ni</t>
  </si>
  <si>
    <t>VET - Ventanilla Electronica Tributaria</t>
  </si>
  <si>
    <t>https://dgienlinea.dgi.gob.ni</t>
  </si>
  <si>
    <t>https://www.uaf.gob.ni/cooperacion-nacional/instituciones-nacionales/dgsa</t>
  </si>
  <si>
    <t>SISEC - Sistema de Información del Servicio Civil</t>
  </si>
  <si>
    <t>http://www.hacienda.gob.ni/programa-y-proyectos</t>
  </si>
  <si>
    <t>SIGFA - Sistema de Información de Gestión Financiera Admnistrativa</t>
  </si>
  <si>
    <t>Nicaragua Compra</t>
  </si>
  <si>
    <t>http://www.nicaraguacompra.gob.ni</t>
  </si>
  <si>
    <t>http://www.hacienda.gob.ni/</t>
  </si>
  <si>
    <t>SIIP - Sistemas de Información de Inversión Pública</t>
  </si>
  <si>
    <t>http://www.snip.gob.ni/Tools/Sistemas</t>
  </si>
  <si>
    <t>https://dgienlinea.dgi.gob.ni/</t>
  </si>
  <si>
    <t>https://www.itu.int/dms_pub/itu-d/opb/pref/D-PREF-EF.CS_NICARAGUA-2018-PDF-S.pdf</t>
  </si>
  <si>
    <t>https://www.rti-rating.org/wp-content/uploads/Nicaragua.pdf</t>
  </si>
  <si>
    <t>http://legislacion.asamblea.gob.ni/normaweb.nsf/9e314815a08d4a6206257265005d21f9/e5d37e9b4827fc06062579ed0076ce1d?OpenDocument</t>
  </si>
  <si>
    <t xml:space="preserve">El Instituto Nacional de Información de Desarrollo (INIDE), Directorate for the Protection of Personal Information RedIPD </t>
  </si>
  <si>
    <t>http://www.inide.gob.ni</t>
  </si>
  <si>
    <t>http://www.hacienda.gob.ni/Direcciones/tecnologia/firma-electronica/marco-legal/LeyFirmaElectronicaNicaragua.pdf/view?searchterm=None</t>
  </si>
  <si>
    <t xml:space="preserve">  NIC  </t>
  </si>
  <si>
    <t>Ministerio de Hacienda y Crédito Público</t>
  </si>
  <si>
    <t>SIGAF – Sistema Integrado de Gestión Administrativa Financiera</t>
  </si>
  <si>
    <t>http://legislacion.asamblea.gob.ni/normaweb.nsf/9e314815a08d4a6206257265005d21f9/26d80174d71f896706258218005935f5?OpenDocument</t>
  </si>
  <si>
    <t>FreeBalance Accountability Suite</t>
  </si>
  <si>
    <t xml:space="preserve">https://www.sigaf.mhcp.gob/gov-web/faces/login.xhtml </t>
  </si>
  <si>
    <t>http://legislacion.asamblea.gob.ni/normaweb.nsf/($All)/EFC75B03B4D5C69206257B320059AC3D?OpenDocument</t>
  </si>
  <si>
    <t>VET – Ventanilla Electrónica Tributaria</t>
  </si>
  <si>
    <t>https://www.dga.gob.ni</t>
  </si>
  <si>
    <t>https://asycuda.org/en/usercountries-nicaragua/</t>
  </si>
  <si>
    <t>http://sistemaaduanero.dga.gob.ni:8081/siduneaworld/</t>
  </si>
  <si>
    <t>Sistema de Nómina Fiscal (SNF)</t>
  </si>
  <si>
    <t>http://www.snf.mhcp.gob:7779/snf/index.html</t>
  </si>
  <si>
    <t>SNF – Sistema de Nómina Fiscal</t>
  </si>
  <si>
    <t>INSS - Instituto Nicaragüense de Seguridad Social</t>
  </si>
  <si>
    <t>https://www.inss.gob.ni</t>
  </si>
  <si>
    <t>Turing</t>
  </si>
  <si>
    <t>https://turing-portal.inss.gob.ni/auth-service/login</t>
  </si>
  <si>
    <t>Nicaragua Compra (Sistema de Contrataciones Administrativas Electrónicas – SISCAE)</t>
  </si>
  <si>
    <t>https://www.gestion.nicaraguacompra.gob.ni/siscae/portal</t>
  </si>
  <si>
    <t>Ministerio de Hacienda y Crédito Público y Banco Central de Nicaragua</t>
  </si>
  <si>
    <t>SIIP – Sistema de información de Inversión Pública (Banco de Proyectos SNIP)</t>
  </si>
  <si>
    <t>https://www.bcn.gob.ni/sinpe</t>
  </si>
  <si>
    <t>https://sea.dga.gob.ni/#/</t>
  </si>
  <si>
    <t>http://legislacion.asamblea.gob.ni/Normaweb.nsf/($All)/675A94FF2EBFEE9106257331007476F2</t>
  </si>
  <si>
    <t>Ley de Protección de Datos Personales – Ley 787</t>
  </si>
  <si>
    <t>http://legislacion.asamblea.gob.ni/normaweb.nsf/9e314815a08d4a6206257265005d21f9/e5d37e9b4827fc06062579ed0076ce1d</t>
  </si>
  <si>
    <t>Dirección de Protección de Datos - MHCP</t>
  </si>
  <si>
    <t>http://www.hacienda.gob.ni/Direcciones/tecnologia/firma-electronica/inicio</t>
  </si>
  <si>
    <t>José L. Díaz Chow</t>
  </si>
  <si>
    <t xml:space="preserve">Ministerio de Hacienda y Crédito Público (MHCP) </t>
  </si>
  <si>
    <t>Director General de Tecnología (a.i.)</t>
  </si>
  <si>
    <t>NIC</t>
  </si>
  <si>
    <t>https://www.dgi.gob.ni/</t>
  </si>
  <si>
    <t xml:space="preserve"> NER </t>
  </si>
  <si>
    <t>Niger</t>
  </si>
  <si>
    <t>Ministry Finance</t>
  </si>
  <si>
    <t>http://www.finances.gouv.ne/</t>
  </si>
  <si>
    <t>FMIS &gt; CEGIB - Comptabilité de l’Etat et Gestion intégrée du Budget</t>
  </si>
  <si>
    <t>https://www.pefa.org/node/561</t>
  </si>
  <si>
    <t>http://www.finances.gouv.ne/index.php/direction-services/administration-centrale/les-directions-generales/la-direction-generale-du-tresor-et-de-la-comptabilite-publique-dgtcp</t>
  </si>
  <si>
    <t>http://www.finances.gouv.ne/index.php/une/451-seminaire-sur-la-comptabilite-unique-du-tresor-la-gestion-de-la-tresorerie-et-de-la-gestion-de-la-dette</t>
  </si>
  <si>
    <t>https://www.impots.gouv.ne/</t>
  </si>
  <si>
    <t>AFP, REC - AFP (professional tax application), REC (application for managing tax revenue collection)</t>
  </si>
  <si>
    <t>https://www.impots.gouv.ne/informatique</t>
  </si>
  <si>
    <t>http://ksim-ibro.e-monsite.com/pages/douane-du-niger/</t>
  </si>
  <si>
    <t>http://documents.worldbank.org/curated/en/2009/06/10694619/niger-reform-management-technical-assistance-project</t>
  </si>
  <si>
    <t>http://www.armp-niger.org</t>
  </si>
  <si>
    <t>Finance Department, Presidency of Niger</t>
  </si>
  <si>
    <t>http://www.presidence.ne/</t>
  </si>
  <si>
    <t>https://nogp.ng/</t>
  </si>
  <si>
    <t>https://niger.opendataforafrica.org/</t>
  </si>
  <si>
    <t>https://www.rti-rating.org/wp-content/uploads/Niger.pdf</t>
  </si>
  <si>
    <t>Bill on the protection of personal data</t>
  </si>
  <si>
    <t>https://www.afapdp.org/wp-content/uploads/2017/02/Loi-n%C2%B02017-28-du-03-mai-2017.pdf</t>
  </si>
  <si>
    <t>Haute autorité de protection des données à caractère personnel (HAPD)</t>
  </si>
  <si>
    <t>https://dataprotection.africa/wp-content/uploads/2020/03/Niger-Factsheet-updated-20200331.pdf</t>
  </si>
  <si>
    <t xml:space="preserve">  NER  </t>
  </si>
  <si>
    <t>https://asycuda.org/en/usercountries-niger/</t>
  </si>
  <si>
    <t>Human Resource Management System</t>
  </si>
  <si>
    <t>Ministry of Employment, Labor, and Social Protection</t>
  </si>
  <si>
    <t>https://www.ssa.gov/policy/docs/progdesc/ssptw/2018-2019/africa/niger.html</t>
  </si>
  <si>
    <t>National Social Security Fund,</t>
  </si>
  <si>
    <t>https://www.armp-niger.org/index.php?id=132</t>
  </si>
  <si>
    <t>NER</t>
  </si>
  <si>
    <t>https://www.finances.gouv.ne/</t>
  </si>
  <si>
    <t>https://www.finances.gouv.ne/index.php/direction-services/administration-centrale/les-directions-generales/la-direction-generale-du-tresor-et-de-la-comptabilite-publique-dgtcp</t>
  </si>
  <si>
    <t>https://www.impots.gouv.ne/index.php/service-en-ligne</t>
  </si>
  <si>
    <t>https://www.gouv.ne/</t>
  </si>
  <si>
    <t>https://www.hapdp.ne/</t>
  </si>
  <si>
    <t>https://www.se4all-africa.org/fileadmin/uploads/se4all/Documents/Country_PANEE/Niger_Plan_d%E2%80%99Actions_National_d%E2%80%99Efficacite%CC%81_Energe%CC%81tique.pdf</t>
  </si>
  <si>
    <t>Amadou Hassane</t>
  </si>
  <si>
    <t>ARCEP</t>
  </si>
  <si>
    <t>Chef de Département du Systeme d'Information et de la Digitalisation</t>
  </si>
  <si>
    <t xml:space="preserve"> NGA </t>
  </si>
  <si>
    <t>Nigeria</t>
  </si>
  <si>
    <t>Nigeria Cloud Computing Policy</t>
  </si>
  <si>
    <t>https://nitda.gov.ng/wp-content/uploads/2019/08/NCCPolicy_New.pdf</t>
  </si>
  <si>
    <t>Nigerian Government Enterprise Architecture (NGEA)</t>
  </si>
  <si>
    <t>https://nitda.gov.ng/project/nigerian-government-enterprise-architecture-ngea/</t>
  </si>
  <si>
    <t>Ne-GIF</t>
  </si>
  <si>
    <t>https://nitda.gov.ng/it-frameworks/</t>
  </si>
  <si>
    <t>https://www.finance.gov.ng/</t>
  </si>
  <si>
    <t>http://gifmis.gov.ng/gifmis</t>
  </si>
  <si>
    <t>SAP + LDSW</t>
  </si>
  <si>
    <t>http://oagf.gov.ng/</t>
  </si>
  <si>
    <t>http://oagf.gov.ng/treasury-single-account/</t>
  </si>
  <si>
    <t>http://www.firs.gov.ng</t>
  </si>
  <si>
    <t>ITAS - Integrated Tax Administration System (ITAS) / Standard Integrated Government Tax System</t>
  </si>
  <si>
    <t>http://www.vanguardngr.com/2013/12/modernizing-tax-administration-sigitas-2/</t>
  </si>
  <si>
    <t>http://www.customs.gov.ng</t>
  </si>
  <si>
    <t>ASYCUDA++ &gt; NICIS - Nigeria Integrated Customs Information System</t>
  </si>
  <si>
    <t>https://customs.gov.ng/</t>
  </si>
  <si>
    <t>IPPIS - Integrated Personnel and Payroll System</t>
  </si>
  <si>
    <t>http://www.worldbank.org/projects/P088150/federal-government-economic-reform-governance-project?lang=en</t>
  </si>
  <si>
    <t>BPP Website</t>
  </si>
  <si>
    <t>https://www.bpp.gov.ng/</t>
  </si>
  <si>
    <t>Debt Management Office</t>
  </si>
  <si>
    <t>http://www.dmo.gov.ng/</t>
  </si>
  <si>
    <t>http://www.nigeria.gov.ng</t>
  </si>
  <si>
    <t>https://www.opengovpartnership.org/members/nigeria/</t>
  </si>
  <si>
    <t>https://nigeria.opendataforafrica.org/</t>
  </si>
  <si>
    <t>GovLab</t>
  </si>
  <si>
    <t>https://cchubnigeria.com/aof/governance/</t>
  </si>
  <si>
    <t>https://www.commtech.gov.ng/resources/download-centre.html</t>
  </si>
  <si>
    <t>https://www.rti-rating.org/wp-content/uploads/Nigeria.pdf</t>
  </si>
  <si>
    <t>Data Protection Bill 2019</t>
  </si>
  <si>
    <t>https://nitda.gov.ng/wp-content/uploads/2019/01/Nigeria%20Data%20Protection%20Regulation.pdf</t>
  </si>
  <si>
    <t xml:space="preserve">The National Information Technology Development Agency (NITDA) </t>
  </si>
  <si>
    <t>http://nitda.gov.ng/</t>
  </si>
  <si>
    <t>https://nitda.gov.ng/standards-guidelines/</t>
  </si>
  <si>
    <t>Capacity Building Intervention</t>
  </si>
  <si>
    <t>https://nitda.gov.ng/capacity-building/</t>
  </si>
  <si>
    <t>National Information Technology Development Agency</t>
  </si>
  <si>
    <t>https://nitda.gov.ng/background/</t>
  </si>
  <si>
    <t xml:space="preserve">  NGA  </t>
  </si>
  <si>
    <t>https://nitda.gov.ng/wp-content/uploads/2020/11/NCCPolicy_New1.pdf</t>
  </si>
  <si>
    <t>National Information Technology Development Agency (NITDA)</t>
  </si>
  <si>
    <t>https://nitda.gov.ng/wp-content/uploads/2021/04/Nigerian-Government-Enterprise-Architecture.pdf</t>
  </si>
  <si>
    <t>Nigeria E-government interoperability framework</t>
  </si>
  <si>
    <t>https://nitda.gov.ng/wp-content/uploads/2020/11/Ne-GIFFinal1.pdf</t>
  </si>
  <si>
    <t>https://gifmis.gov.ng/</t>
  </si>
  <si>
    <t>https://www.cbn.gov.ng/</t>
  </si>
  <si>
    <t>https://www.cbn.gov.ng/out/2016/bpsd/guidelines%20for%20the%20operations%20of%20tsa%20by%20state%20governments%20in%20nigeria.pdf</t>
  </si>
  <si>
    <t>https://www.firs.gov.ng/how-autonomy-could-help-tax-administration-in-africa-by-tunde-fowler/</t>
  </si>
  <si>
    <t>https://www.ippis.gov.ng/about</t>
  </si>
  <si>
    <t>National Pension Commission</t>
  </si>
  <si>
    <t>https://www.pencom.gov.ng/</t>
  </si>
  <si>
    <t>Pencom Social Security System</t>
  </si>
  <si>
    <t>https://pencom.custhelp.com/app/utils/login_form</t>
  </si>
  <si>
    <t>https://nocopo.bpp.gov.ng/</t>
  </si>
  <si>
    <t>https://services.gov.ng/</t>
  </si>
  <si>
    <t>https://www.firs.gov.ng/</t>
  </si>
  <si>
    <t>https://www.firs.gov.ng/e-filing/</t>
  </si>
  <si>
    <t>https://www.firs.gov.ng/e-tax-payment/</t>
  </si>
  <si>
    <t>https://trade.gov.ng/en/</t>
  </si>
  <si>
    <t>https://nitda.gov.ng/</t>
  </si>
  <si>
    <t>https://ndpr.nitda.gov.ng/Content/Doc/NigeriaDataProtectionRegulation.pdf</t>
  </si>
  <si>
    <t>https://nitda.gov.ng/the-national-public-key-infrastructure-npki/</t>
  </si>
  <si>
    <t>National Digital Innovation and Entrepreneurship Policy</t>
  </si>
  <si>
    <t>https://nitda.gov.ng/digital-economy-nitda-launches-policy-to-leverage-digital-innovation-entrepreneurship/#:~:text=The%20National%20Digital%20Innovation%2C%20Entrepreneurship,Demand%2C%20and%20Promoting%20Innovative%20Entrepreneurship.</t>
  </si>
  <si>
    <t>NGA</t>
  </si>
  <si>
    <t>Galaxy Backbone</t>
  </si>
  <si>
    <t>Nigeria Government Enterprise Architecture (NGEA)</t>
  </si>
  <si>
    <t>Nigeria e-Government Interoperability Framework (Ne-GIF)</t>
  </si>
  <si>
    <t>https://taxpromax.firs.gov.ng/</t>
  </si>
  <si>
    <t>NIGERIA INTEGRATED CUSTOMS INFORMATION SYSTEM (NICIS)</t>
  </si>
  <si>
    <t>http://bodogwu.customs.gov.ng/</t>
  </si>
  <si>
    <t>https://www.ippis.gov.ng</t>
  </si>
  <si>
    <t>Contributory Pension Scheme (CPS)</t>
  </si>
  <si>
    <t>https://pcc.pencom.gov.ng/login</t>
  </si>
  <si>
    <t>https://ncair.nitda.gov.ng/wp-content/uploads/2024/08/National-AI-Strategy_01082024-copy.pdf</t>
  </si>
  <si>
    <t>https://ncair.nitda.gov.ng/</t>
  </si>
  <si>
    <t>https://www.firs.gov.ng/login</t>
  </si>
  <si>
    <t>https://ptad.gov.ng/steps-for-the-i-am-alive-pilot-confirmation/</t>
  </si>
  <si>
    <t>https://nimc.gov.ng/</t>
  </si>
  <si>
    <t>https://www.ogpnigeria.gov.ng/</t>
  </si>
  <si>
    <t>https://reportgov.ng/</t>
  </si>
  <si>
    <t xml:space="preserve">Ministry of Communications, Innovation &amp; Digital Economy </t>
  </si>
  <si>
    <t>https://fmcide.gov.ng/</t>
  </si>
  <si>
    <t>NDPC</t>
  </si>
  <si>
    <t>https://ndpc.gov.ng/</t>
  </si>
  <si>
    <t>https://nitda.gov.ng/wp-content/uploads/2022/11/Final-Draft-National-Data-Strategy.pdf</t>
  </si>
  <si>
    <t>https://fmcide.gov.ng/wp-content/uploads/2023/11/blueprint.pdf</t>
  </si>
  <si>
    <t>https://ictheads.gov.ng/about-us/</t>
  </si>
  <si>
    <t>Nigeria Data Protection Act</t>
  </si>
  <si>
    <t>https://ndpc.gov.ng/resources/</t>
  </si>
  <si>
    <t>Nigeria Data Protection Commission</t>
  </si>
  <si>
    <t>https://nitda.gov.ng/wp-content/uploads/2020/11/NITDA-Public-Key-Infrastructure-Regulations-Final-Draft11.pdf</t>
  </si>
  <si>
    <t>National Digital Literacy Framework (NDLF)</t>
  </si>
  <si>
    <t>https://nitda.gov.ng/wp-content/uploads/2023/07/Digital-Literacy-Framework.pdf</t>
  </si>
  <si>
    <t>https://dl4all.nitda.gov.ng/</t>
  </si>
  <si>
    <t>Service Innovation</t>
  </si>
  <si>
    <t>https://serviceinnovation.com.ng/</t>
  </si>
  <si>
    <t>Office of the Head of the Civil Service of the Federation (OHCSF)</t>
  </si>
  <si>
    <t>https://www.ohcsf.gov.ng/</t>
  </si>
  <si>
    <t>Osibo Imhoitsike</t>
  </si>
  <si>
    <t>Nigerian Federal Ministry of Communications, Innovation &amp; Digital Economy</t>
  </si>
  <si>
    <t>Strategic Communications Adviser to the Minister</t>
  </si>
  <si>
    <t xml:space="preserve"> MKD </t>
  </si>
  <si>
    <t>North Macedonia</t>
  </si>
  <si>
    <t>https://mioa.gov.mk/?q=mk/node/1587</t>
  </si>
  <si>
    <t>Ministry of Finance of the Republic of Macedonia</t>
  </si>
  <si>
    <t>http://www.finance.gov.mk</t>
  </si>
  <si>
    <t>TRIS - Macedonian Treasury Information System</t>
  </si>
  <si>
    <t>http://www.ultra.com.mk/newweb/public_admin2.html</t>
  </si>
  <si>
    <t>http://www.finance.gov.mk/node/863</t>
  </si>
  <si>
    <t>http://www.finance.gov.mk/node/189</t>
  </si>
  <si>
    <t>http://www.ujp.gov.mk</t>
  </si>
  <si>
    <t>http://etax.ujp.gov.mk/eTaxServices/</t>
  </si>
  <si>
    <t>http://www.customs.gov.mk</t>
  </si>
  <si>
    <t>MAKCIS &gt; ASYCUDA++ / EDMS - Automated SYstem for CUstoms DAta</t>
  </si>
  <si>
    <t>http://mioa.gov.mk/?q=en/node/1893</t>
  </si>
  <si>
    <t xml:space="preserve">PERSONAL+ - Human Resource Management </t>
  </si>
  <si>
    <t>https://www.pefa.org/node/921</t>
  </si>
  <si>
    <t>PPB</t>
  </si>
  <si>
    <t>http://www.bjn.gov.mk/en/</t>
  </si>
  <si>
    <t>http://www.finance.gov.mk/view/naslovna</t>
  </si>
  <si>
    <t>https://slobodensoftver.org.mk/about_free_software_macedonia</t>
  </si>
  <si>
    <t>http://uslugi.gov.mk</t>
  </si>
  <si>
    <t>https://etax-fl.ujp.gov.mk/</t>
  </si>
  <si>
    <t>https://mako-cigre.mk/epayments/</t>
  </si>
  <si>
    <t>https://www.opengovpartnership.org/members/north-macedonia/</t>
  </si>
  <si>
    <t>http://data.gov.mk/</t>
  </si>
  <si>
    <t>https://www.nvosorabotka.gov.mk/</t>
  </si>
  <si>
    <t>Go Digital</t>
  </si>
  <si>
    <t>http://godigital.mk/</t>
  </si>
  <si>
    <t>2, 3, 4, 5</t>
  </si>
  <si>
    <t>https://mioa.gov.mk/?q=mk/node/2825</t>
  </si>
  <si>
    <t xml:space="preserve">http://mioa.gov.mk/sites/default/files/pbl_files/documents/strategies/open_data_strategy_en.pdf </t>
  </si>
  <si>
    <t>http://mioa.gov.mk/?q=mk/node/1587</t>
  </si>
  <si>
    <t>https://www.rti-rating.org/wp-content/uploads/Macedonia.pdf</t>
  </si>
  <si>
    <t>http://www.ceecprivacy.org/pdf/Law%20on%20Personal%20Data%20Protection.pdf</t>
  </si>
  <si>
    <t>https://dzlp.mk/en</t>
  </si>
  <si>
    <t>http://mioa.gov.mk/?q=en/node/1919</t>
  </si>
  <si>
    <t>National E-inclusion Strategy</t>
  </si>
  <si>
    <t>https://mioa.gov.mk/?q=en/node/2389</t>
  </si>
  <si>
    <t>MISA Training Center</t>
  </si>
  <si>
    <t>http://e-obuki.mioa.gov.mk/</t>
  </si>
  <si>
    <t>Ministry of Information Society anf Administration</t>
  </si>
  <si>
    <t xml:space="preserve">  MKD  </t>
  </si>
  <si>
    <t>Not defined, probably MISA</t>
  </si>
  <si>
    <t xml:space="preserve">Macedonian Interoperability Framework </t>
  </si>
  <si>
    <t>https://mioa.gov.mk/?q=mk/node/1320</t>
  </si>
  <si>
    <t>National Interoperability Platform</t>
  </si>
  <si>
    <t>Ministry of Finance of the Republic of North Macedonia</t>
  </si>
  <si>
    <t>https://finance.gov.mk</t>
  </si>
  <si>
    <t>https://ultra.com.mk/reshenija/#%D0%A0%D0%B5%D1%88%D0%B5%D0%BD%D0%B8%D1%98%D0%B0%D0%BF%D0%BE%D0%BC%D0%B5%D1%80%D0%BA%D0%B0</t>
  </si>
  <si>
    <t>https://finance.gov.mk/%d1%82%d1%80%d0%b5%d0%b7%d0%be%d1%80-2/</t>
  </si>
  <si>
    <t>https://finance.gov.mk/%d1%83%d0%bf%d0%b0%d1%82%d1%81%d1%82%d0%b2%d0%b0-%d0%bf%d1%80%d0%b0%d0%b2%d0%b8%d0%bb%d0%bd%d0%b8%d1%86%d0%b8/</t>
  </si>
  <si>
    <t>No public report</t>
  </si>
  <si>
    <t>https://customs.gov.mk</t>
  </si>
  <si>
    <t>CDEPS</t>
  </si>
  <si>
    <t>https://customs.gov.mk/index.php/en/e-carina-2/socdad-mk</t>
  </si>
  <si>
    <t xml:space="preserve">No public report </t>
  </si>
  <si>
    <t>ИСУЧР</t>
  </si>
  <si>
    <t>https://hrm.gov.mk/</t>
  </si>
  <si>
    <t>https://www.mioa.gov.mk/?q=mk/node/3287</t>
  </si>
  <si>
    <t>No public report available</t>
  </si>
  <si>
    <t>Pension and Disability Insurance Fund of Macedonia</t>
  </si>
  <si>
    <t>http://www.piom.com.mk/</t>
  </si>
  <si>
    <t>MAPAS</t>
  </si>
  <si>
    <t>https://mapas.mk/</t>
  </si>
  <si>
    <t>ЕСЈН</t>
  </si>
  <si>
    <t>https://e-nabavki.gov.mk/PublicAccess/Home.aspx#/home</t>
  </si>
  <si>
    <t>Everyone can participate (Legal and physical persons)</t>
  </si>
  <si>
    <t xml:space="preserve">Not published. Audits can log in and check documents - offers can be seen only by entities participating in tenders. </t>
  </si>
  <si>
    <t>e-debt</t>
  </si>
  <si>
    <t>https://uslugi.gov.mk</t>
  </si>
  <si>
    <t>https://uslugi.gov.mk/subcategory/danoci-356</t>
  </si>
  <si>
    <t>https://customs.gov.mk/index.php/en/2016-08-15-20-09-54/2016-08-15-15-05-6/3091-26-10-2022</t>
  </si>
  <si>
    <t>https://uslugi.gov.mk/</t>
  </si>
  <si>
    <t>https://e-rabota.av.gov.mk/OglasSearch.aspx</t>
  </si>
  <si>
    <t xml:space="preserve">https://ovp.gov.mk/ </t>
  </si>
  <si>
    <t>https://data.gov.mk/</t>
  </si>
  <si>
    <t>https://ener.gov.mk/Default.aspx</t>
  </si>
  <si>
    <t xml:space="preserve">Feedback on comments are publicly available on the portal and in RIA reports. </t>
  </si>
  <si>
    <t>ICT Agency</t>
  </si>
  <si>
    <t>https://aspi.mk/%d0%b4%d0%be%d0%ba%d1%83%d0%bc%d0%b5%d0%bd%d1%82%d0%b8/%d0%bf%d1%80%d0%be%d0%bf%d0%b8%d1%81%d0%b8/</t>
  </si>
  <si>
    <t xml:space="preserve">https://aspi.mk/%d0%b4%d0%be%d0%ba%d1%83%d0%bc%d0%b5%d0%bd%d1%82%d0%b8/%d0%b3%d0%be%d0%b4%d0%b8%d1%88%d0%bd%d0%b8-%d0%b8%d0%b7%d0%b2%d0%b5%d1%88%d1%82%d0%b0%d0%b8/ - only the ones </t>
  </si>
  <si>
    <t>https://dzlp.mk/mk/domasni_propisi</t>
  </si>
  <si>
    <t>https://www.dzlp.mk/publications</t>
  </si>
  <si>
    <t>Personal Data protection agency</t>
  </si>
  <si>
    <t>https://www.mioa.gov.mk/sites/default/files/pbl_files/documents/e-Macedonia.pdf</t>
  </si>
  <si>
    <t>Miroslav Grozdanovski</t>
  </si>
  <si>
    <t>Ministry of information society and administration</t>
  </si>
  <si>
    <t xml:space="preserve">IPA Coordinator </t>
  </si>
  <si>
    <t>MKD</t>
  </si>
  <si>
    <t>https://portal.mdt.gov.mk/post-body-files/strategija-za-razvoj-na-ikt-smart-mk-2030-file-mBdU.pdf</t>
  </si>
  <si>
    <t>Ministry of Digital Transformation</t>
  </si>
  <si>
    <t>https://mdt.gov.mk/</t>
  </si>
  <si>
    <t>https://mdt.gov.mk/en-GB/klucni-aktivnosti/nacionalna-platforma-za-interoperabilonost</t>
  </si>
  <si>
    <t>https://finance.gov.mk/en-GB/ministerstvo/trezor</t>
  </si>
  <si>
    <t>https://finance.gov.mk/mk-MK/oblasti/upatstva/upatstva</t>
  </si>
  <si>
    <t>http://www.ujp.gov.mk/</t>
  </si>
  <si>
    <t>https://e-ujp.ujp.gov.mk/</t>
  </si>
  <si>
    <t>http://www.ujp.gov.mk/mk/osnovni_dokumenti/category/113</t>
  </si>
  <si>
    <t>CDEPS - Customs Declarations and Excise Documents processing System</t>
  </si>
  <si>
    <t>https://www.customs.gov.mk/startuvaj-socdad.nspx</t>
  </si>
  <si>
    <t>https://customs.gov.mk/content/%D0%A4%D0%B8%D0%BD%D0%B0%D0%BB%D0%B5%D0%BD%20Q1-Q4%202024%20%D0%98%D0%B7%D0%B2%D0%B5%D1%88%D1%82%D0%B0%D1%98%20%D0%B7%D0%B0%20%D1%80%D0%B0%D0%B1%D0%BE%D1%82%D0%B0%D1%82%D0%B0%20%D0%BD%D0%B0%20%D0%A6%D0%A3.pdf</t>
  </si>
  <si>
    <t>https://hrm.gov.mk</t>
  </si>
  <si>
    <t>MPIN</t>
  </si>
  <si>
    <t>http://www.ujp.gov.mk/mk/javni_informacii/category/1997</t>
  </si>
  <si>
    <t>Pension and Disability Insurance  Fund of North Macedonia</t>
  </si>
  <si>
    <t>PIOSM</t>
  </si>
  <si>
    <t>ESJN</t>
  </si>
  <si>
    <t>https://e-nabavki.gov.mk/PublicAccess/home.aspx#/home</t>
  </si>
  <si>
    <t>LDSW - e-debt</t>
  </si>
  <si>
    <t>ICT Development Strategy: SMART/MK 2030</t>
  </si>
  <si>
    <t>http://mdt.gov.mk</t>
  </si>
  <si>
    <t>https://uslugi.gov.mk/about.nspx</t>
  </si>
  <si>
    <t>https://www.customs.gov.mk/en-GB/aplikacii.nspx</t>
  </si>
  <si>
    <t>https://data.gov.mk/en/showcase</t>
  </si>
  <si>
    <t>https://mdt.gov.mk</t>
  </si>
  <si>
    <t>https://mdt.gov.mk/en-GB/ministerstvo/organizaciska-struktura</t>
  </si>
  <si>
    <t>Ministry of digital transformation</t>
  </si>
  <si>
    <t>https://data.gov.mk</t>
  </si>
  <si>
    <t>https://ener.gov.mk/Default.aspx?item=newdocumentdetails&amp;detalisId=132</t>
  </si>
  <si>
    <t>https://aspi.mk/%d0%b4%d0%be%d0%ba%d1%83%d0%bc%d0%b5%d0%bd%d1%82%d0%b8/%d0%b3%d0%be%d0%b4%d0%b8%d1%88%d0%bd%d0%b8-%d0%b8%d0%b7%d0%b2%d0%b5%d1%88%d1%82%d0%b0%d0%b8/</t>
  </si>
  <si>
    <t>https://azlp.mk/azlp/propisi-i-dokumenti/%D0%B3%D0%BE%D0%B4%D0%B8%D1%88%D0%BD%D0%B8-%D0%B8%D0%B7%D0%B2%D0%B5%D1%88%D1%82%D0%B0%D0%B8/</t>
  </si>
  <si>
    <t>https://www.switchtogreen.eu/wp-content/uploads/2024/12/North-Macedonia-factsheet_10.pdf</t>
  </si>
  <si>
    <t>https://portal.mdt.gov.mk/post-body-files/promoviran-vodic-za-vestacka-inteligencija-namenet-za-nastavnici-strucni-sorabotnici-i-ucenici-file-waXD.pdf</t>
  </si>
  <si>
    <t>https://www.esignglobal.com/law/detail/ynl6mh5r6v0kxekphejrmirs</t>
  </si>
  <si>
    <t>https://www.undp.org/north-macedonia/blog/north-macedonia-sets-benchmark-digital-readiness-region#:~:text=Key%20legislative%20milestones%20include%20the,cybersecurity%2C%20and%20e%2Dcommerce.</t>
  </si>
  <si>
    <t>Ministry of digital transformation (unit for innovations)</t>
  </si>
  <si>
    <t>SME Strategy 2025-2030 of the Republic of North Macedonia</t>
  </si>
  <si>
    <t>https://vlada.mk/2025-103?ln=mk</t>
  </si>
  <si>
    <t>Compl docs submitted on 20-May-25</t>
  </si>
  <si>
    <t>Dzennet Veliu</t>
  </si>
  <si>
    <t>Ministry of Digital Transformation of Republic of Norh Macedonia</t>
  </si>
  <si>
    <t xml:space="preserve">Junior Associate for Organizational Support to the Minister, Deputy Minister, and State Secretary Division for Support to the Minister, Deputy Minister, and State Secretary Sector for Expert-Operational and Logistical Support and Human Resources Management </t>
  </si>
  <si>
    <t xml:space="preserve"> NOR </t>
  </si>
  <si>
    <t>Norway</t>
  </si>
  <si>
    <t>https://www.digdir.no/digitalisering-og-samordning/prinsipp-5-del-og-gjenbruk-losninger/1062</t>
  </si>
  <si>
    <t>National Architecture</t>
  </si>
  <si>
    <t>https://www.difi.no/fagomrader-og-tjenester/digitalisering-og-samordning/nasjonal-arkitektur/prinsipper</t>
  </si>
  <si>
    <t>Infrastructure for interaction</t>
  </si>
  <si>
    <t>https://www.difi.no/fagomrader-og-tjenester/digitalisering-og-samordning/nasjonal-arkitektur/arkitekturrammeverk-samhandling</t>
  </si>
  <si>
    <t>http://www.regjeringen.no</t>
  </si>
  <si>
    <t>https://dfo.no/kundesider/dfo-id</t>
  </si>
  <si>
    <t>Agresso + SAP</t>
  </si>
  <si>
    <t>http://www.regjeringen.no/nb/dep/fin/dep/org/avdelinger.html?id=243</t>
  </si>
  <si>
    <t>https://www.regjeringen.no/no/dokument/dep/fin/rundskriv/arkiv/id446220/</t>
  </si>
  <si>
    <t>http://www.skatteetaten.no</t>
  </si>
  <si>
    <t>altinNETT / e-Tax and other portals</t>
  </si>
  <si>
    <t>https://www.altinn.no/en/?epslanguage=en</t>
  </si>
  <si>
    <t>http://www.toll.no</t>
  </si>
  <si>
    <t>TVINN - Customs Information System</t>
  </si>
  <si>
    <t>http://www.toll.no/no/bedrift/varer-inn-til-norge/tvinn/deklarering-i-tvinn</t>
  </si>
  <si>
    <t>DFØ &gt; OPAL - Direktoratet for økonomistyring</t>
  </si>
  <si>
    <t xml:space="preserve">http://www.fjarmalaraduneyti.is/media/utgafa/Orri_Annex_1_Other_countries.pdf </t>
  </si>
  <si>
    <t>OPAL - Government Shared Services/OPAL (HR &amp; Payroll Management system)</t>
  </si>
  <si>
    <t>https://www.regjeringen.no/en/topics/public-administration/id927/</t>
  </si>
  <si>
    <t>E-handel</t>
  </si>
  <si>
    <t>http://www.anskaffelser.no/elektronisk-handel</t>
  </si>
  <si>
    <t>Norwegian Ministry of Finance</t>
  </si>
  <si>
    <t>https://www.regjeringen.no/en/dep/fin/about-the-ministry/Departments/the-financial-markets-department/id1544/</t>
  </si>
  <si>
    <t>https://joinup.ec.europa.eu/collection/open-source-observatory-osor/document/independent-advice-norways-friprog-competence-centre</t>
  </si>
  <si>
    <t>National Strategy for AI</t>
  </si>
  <si>
    <t>https://www.regjeringen.no/contentassets/1febbbb2c4fd4b7d92c67ddd353b6ae8/en-gb/pdfs/ki-strategi_en.pdf</t>
  </si>
  <si>
    <t>http://www.norge.no</t>
  </si>
  <si>
    <t>http://www.skatteetaten.no/no/Person/Selvangivelse/Selvangivelse-for-lonnstakere-og-pensjonister/</t>
  </si>
  <si>
    <t>https://idporten.difi.no/opensso/UI/Login?realm=/norge.no&amp;spEntityID=tjenester.sismo.no&amp;service=IDPortenLevel4List&amp;goto=http%3A%2F%2Fidporten.difi.no%2Fopensso%2FSSORedirect%2FmetaAlias%2Fnorge.no%2Fidp2%3FReqID%3Did-UCRVa-cBYIVLHE7AmNFYTut-eO8-</t>
  </si>
  <si>
    <t>https://www.opengovpartnership.org/members/norway/</t>
  </si>
  <si>
    <t>http://data.norge.no</t>
  </si>
  <si>
    <t>https://rm.coe.int/19th-council-of-europe-meeting-of-the-workshops-for-the-implementation/1680739f13</t>
  </si>
  <si>
    <t>Digitalization Agency</t>
  </si>
  <si>
    <t>https://www.digdir.no/</t>
  </si>
  <si>
    <t>Digitization Directorate</t>
  </si>
  <si>
    <t>https://www.regjeringen.no/no/tema/statlig-forvaltning/ikt-politikk/digitaliseringsstrategi-for-offentlig-sektor/id2612415/</t>
  </si>
  <si>
    <t>https://www.regjeringen.no/globalassets/departementene/ud/dokumenter/utvpolitikk/digital_strategynew.pdf</t>
  </si>
  <si>
    <t>https://www.digdir.no/digitalisering-og-samordning/handlingsplan-regjeringens-digitaliseringsstrategi/1229</t>
  </si>
  <si>
    <t>https://www.rti-rating.org/wp-content/uploads/Norway.pdf</t>
  </si>
  <si>
    <t>http://www.legislationline.org/topics/country/11/topic/3</t>
  </si>
  <si>
    <t xml:space="preserve">The Norwegian Data Protection Authority </t>
  </si>
  <si>
    <t>http://www.datatilsynet.no/</t>
  </si>
  <si>
    <t>http://www.difi.no/digital-forvaltning/felles-it-losninger-fra-difi/id-porten</t>
  </si>
  <si>
    <t>Strategy for Skills Policy</t>
  </si>
  <si>
    <t>https://www.regjeringen.no/contentassets/3c84148f2f394539a3eefdfa27f7524d/strategi-kompetanse-eng.pdf</t>
  </si>
  <si>
    <t>Stimulab</t>
  </si>
  <si>
    <t>https://www.digdir.no/innovasjon/stimulab/1706</t>
  </si>
  <si>
    <t xml:space="preserve">  NOR  </t>
  </si>
  <si>
    <t>Cloud Computing Strategy for Norway</t>
  </si>
  <si>
    <t>https://www.regjeringen.no/en/dokumenter/cloud-computing-strategy-for-norway/id2484403/?ch=2</t>
  </si>
  <si>
    <t>Norwegian Architectural Framework for Interaction</t>
  </si>
  <si>
    <t>NIF - National Interoperability Framework</t>
  </si>
  <si>
    <t>https://www.digdir.no/digital-samhandling/rammeverk-digital-samhandling/2148</t>
  </si>
  <si>
    <t>https://www.regjeringen.no/no/id4/</t>
  </si>
  <si>
    <t>https://dfo.no/english/privacy</t>
  </si>
  <si>
    <t>https://www.oecd.org/gov/budgeting/40140177.pdf</t>
  </si>
  <si>
    <t>https://www.skatteetaten.no</t>
  </si>
  <si>
    <t>https://www.toll.no</t>
  </si>
  <si>
    <t>https://www.toll.no/en/corporate/import/declaration-of-goods-into-norway/declaration-using-tvinn/#:~:text=TVINN%20is%20Norwegian%20Customs%20electronic,processing%20and%20release%20of%20goods</t>
  </si>
  <si>
    <t>https://dfo-no.translate.goog/kundesider/logg-inn?_x_tr_sl=no&amp;_x_tr_tl=en&amp;_x_tr_hl=en&amp;_x_tr_pto=sc</t>
  </si>
  <si>
    <t>Ministry of Labour and Social Inclusion</t>
  </si>
  <si>
    <t>https://www.regjeringen.no/en/dokumenter/the-norwegian-social-insurance-scheme-2022/id2478621/</t>
  </si>
  <si>
    <t>Norwegian Social Insurance Scheme</t>
  </si>
  <si>
    <t>https://anskaffelser.no/public-procurement/e-procurement/e-procurement-statistics</t>
  </si>
  <si>
    <t>https://www.regjeringen.no/en/dokumenter/nasjonal-strategi-for-kunstig-intelligens/id2685594/?ch=1</t>
  </si>
  <si>
    <t>https://www.norge.no/</t>
  </si>
  <si>
    <t>https://samarbeid.digdir.no/digital-postkasse/statistikk/15</t>
  </si>
  <si>
    <t>https://www.norge.no/en/search/site?f%5B0%5D=im_field_los_tema%3A3107</t>
  </si>
  <si>
    <t>https://www.altinn.no/en/</t>
  </si>
  <si>
    <t>https://www.toll.no/</t>
  </si>
  <si>
    <t>https://www.nav.no/en/home/benefits-and-services/pensions-and-pension-application-from-outside-norway#chapter-1</t>
  </si>
  <si>
    <t>https://arbeidsplassen.nav.no/</t>
  </si>
  <si>
    <t>https://www.norge.no/en</t>
  </si>
  <si>
    <t>https://www.digdir.no/digitaliseringsradet/digitaliseringsradet/1877</t>
  </si>
  <si>
    <t>https://www.datatilsynet.no/en/</t>
  </si>
  <si>
    <t>https://www.digdir.no/datadeling/digdir-lanserer-nettsamfunn-alle-som-vil-dele-data/2681</t>
  </si>
  <si>
    <t>https://lovdata.no/dokument/NL/lov/2018-06-15-38</t>
  </si>
  <si>
    <t>https://www.datatilsynet.no/en/regulations-and-tools/reports-on-specific-subjects/</t>
  </si>
  <si>
    <t>https://www.nhh.no/en/research-centres/digital-transformation-hub/the-hub-news-and-blogs/2020/elements-of-ai/</t>
  </si>
  <si>
    <t>https://www.digdir.no/stimulab/dette-er-stimulab/786</t>
  </si>
  <si>
    <t>https://aarsrapport2021.digdir.no/</t>
  </si>
  <si>
    <t>NOR</t>
  </si>
  <si>
    <t>The Norwegian Digitalisation Agency (Digdir)</t>
  </si>
  <si>
    <t>https://www.digdir.no/digital-samhandling/overordnede-arkitekturprinsipper/1065</t>
  </si>
  <si>
    <t>https://www.digdir.no/digital-samhandling/foringar-bruk-av-arkitekturprinsippa/1066</t>
  </si>
  <si>
    <t>Digital Interoperability Framework</t>
  </si>
  <si>
    <t>https://interoperable-europe.ec.europa.eu/collection/iopeu-monitoring/solution/european-interoperability-framework-eif-toolbox/discussion/norwegian-interoperability-framework-nif#:~:text=What%20are%20the%20measures%20put,when%20developing%20interoperable%20digital%20services.</t>
  </si>
  <si>
    <t>https://samarbeid.digdir.no/maskinporten/maskinporten-2024/2768</t>
  </si>
  <si>
    <t>https://www.regjeringen.no/no/dep/fin/id216/</t>
  </si>
  <si>
    <t>https://www.regjeringen.no/en/dep/dfd/id810/</t>
  </si>
  <si>
    <t>https://www.norge.no/en/search?f%5B0%5D=los_subjects%3A3103&amp;f%5B1%5D=los_subjects%3A3111</t>
  </si>
  <si>
    <t>https://info.altinn.no/en/help/logging-in/How-to-log-in-to-Altinn/id-porten/</t>
  </si>
  <si>
    <t>https://www.nav.no/pensjon</t>
  </si>
  <si>
    <t>https://www.nav.no/arbeid</t>
  </si>
  <si>
    <t>https://www.norge.no/en/digital-citizen/electronic-id</t>
  </si>
  <si>
    <t>https://www.regjeringen.no/en/id4/</t>
  </si>
  <si>
    <t>https://www.regjeringen.no/en/find-document/norwegian-official-reports/id1767/</t>
  </si>
  <si>
    <t>https://data.norge.no/reports</t>
  </si>
  <si>
    <t>https://www.regjeringen.no/contentassets/4f357e18bd314dc08c8e1b447b71b700/en-gb/pdfs/stm202020210022000engpdfs.pdf</t>
  </si>
  <si>
    <t>https://www.regjeringen.no/contentassets/c499c3b6c93740bd989c43d886f65924/en-gb/pdfs/digitaliseringsstrategi_eng.pdf</t>
  </si>
  <si>
    <t>https://faolex.fao.org/docs/pdf/nor202994eng.pdf</t>
  </si>
  <si>
    <t>https://lovdata.no/dokument/NLE/lov/2018-06-15-38</t>
  </si>
  <si>
    <t>https://www.regjeringen.no/contentassets/b5a51f3220474b3197ea21feb260f5b3/en/roadmap-2.0_the-green-industrial-iniative.pdf</t>
  </si>
  <si>
    <t>https://www.docusign.com/products/electronic-signature/legality/norway</t>
  </si>
  <si>
    <t>https://education-profiles.org/europe-and-northern-america/norway/~technology</t>
  </si>
  <si>
    <t>Strategy for Innovation in the Public Sector</t>
  </si>
  <si>
    <t>https://www.forskningsradet.no/siteassets/publikasjoner/strategy-for-innovation-in-the-public-sector.pdf</t>
  </si>
  <si>
    <t>https://www.hvl.no/en/studies-at-hvl/study-programmes/courses/2023/PHDINN907/</t>
  </si>
  <si>
    <t>https://www.forskningsradet.no/</t>
  </si>
  <si>
    <t>https://nordicinnovators.com/funding-programmes/norwegian/</t>
  </si>
  <si>
    <t xml:space="preserve"> OMN </t>
  </si>
  <si>
    <t>Oman</t>
  </si>
  <si>
    <t>https://www.ita.gov.om/itaportal/Pages/Page.aspx?NID=1110&amp;PID=4603&amp;LID=228</t>
  </si>
  <si>
    <t>OeGAF</t>
  </si>
  <si>
    <t>https://www.ita.gov.om/ITAPortal/Pages/Page.aspx?NID=559&amp;PID=1924&amp;LID=100</t>
  </si>
  <si>
    <t>https://www.ita.gov.om/ITAPortal/Pages/Page.aspx?NID=559&amp;PID=1981</t>
  </si>
  <si>
    <t>http://www.mof.gov.om</t>
  </si>
  <si>
    <t>https://mof.gov.om/english/About-Us/Our-Systems</t>
  </si>
  <si>
    <t>LDSW &gt; DB2</t>
  </si>
  <si>
    <t>https://www.imf.org/external/np/ms/2010/121810.htm</t>
  </si>
  <si>
    <t>http://www.taxoman.gov.om</t>
  </si>
  <si>
    <t>e-Tax - Tax Management System + Online Services</t>
  </si>
  <si>
    <t>http://www.customs.gov.om</t>
  </si>
  <si>
    <t>BAYAN + SEW + ICMS - Single Electronic Window (SEW) + Integrated Customs Management System (ICMS)</t>
  </si>
  <si>
    <t>https://www.customs.gov.om/esw/jsf/secure/esw/common/Login.xhtml</t>
  </si>
  <si>
    <t>http://www.mocs.gov.om/pdf_files/HRMS.pdf</t>
  </si>
  <si>
    <t>Tender Board Website</t>
  </si>
  <si>
    <t xml:space="preserve">http://www.tenderboard.gov.om </t>
  </si>
  <si>
    <t>https://www.mof.gov.om/</t>
  </si>
  <si>
    <t>MoF BI Portal - MoF Business Intelligence</t>
  </si>
  <si>
    <t>http://biportal.mof.gov.om/BOE/BI</t>
  </si>
  <si>
    <t>https://omannews.gov.om/NewsDescription/ArtMID/392/ArticleID/1307/Sabaq</t>
  </si>
  <si>
    <t>http://www.oman.om</t>
  </si>
  <si>
    <t>http://www.oman.om/wps/portal/!ut/p/c5/04_SB8K8xLLM9MSSzPy8xBz9CP0os3hjA3cDA39LT1_vEF9HAyPjMDcvSx8zYxcXE6B8pFm8AQ7gaEBAd3BqXnxosH44yFq8xvh55Oem6hfkRlQEpCsqAgDMiMl8/dl3/d3/L2dJQSEvUUt3QS9ZQnZ3LzZfMzBHMDBPOUlNNEJRRDAySjJLNVNBMzIwUzQ!/?WCM_GLOBAL_CONTEXT=/wps/wcm/connect/ar/site/home/epayment/epayment</t>
  </si>
  <si>
    <t>https://data.gov.om/</t>
  </si>
  <si>
    <t>https://omanportal.gov.om/wps/portal/index/interact/!ut/p/a1/04_Sj9CPykssy0xPLMnMz0vMAfGjzOKDvbydgj1NjAz83YINDTwdPT2cnR1DjAxDzYAKIoEKDHAARwNC-oMTi_TD9aPAyowN3A0M_C09fb1DfB0NjIzD3LwsfcyMXVxMoArwWFOQG1Hhma6oCAAXdtxz/dl5/d5/L0lHSkovd0RNQUprQUVnQSEhLzRKU0UvZW4!/?lang=en</t>
  </si>
  <si>
    <t>https://omanportal.gov.om/wps/portal/index/interact/eInformation</t>
  </si>
  <si>
    <t>https://www.ita.gov.om/ITAPortal_AR/eOman/Main_Strategic_Directions.aspx</t>
  </si>
  <si>
    <t>https://www.oman.om/wps/portal/index/gov/!ut/p/a1/hdDNCoJAEMDxZ_EJdvZDzePq4tcqi42a7SU8hVEWET1_CnYoyPY28PszzBJLOmLH_jkc-8dwHfvzPFvvwCEBMEFWCmwpsDxW7gZ9lhhvAvsJwI8n4asPKzX1TLsoOQMUS78C5h5zHWImGJgYKWQyS6NI1ow27_0rYO5NRT2aGtAmKjjIrR8qrIFqcJd-Bfy5f0fsJ9F1KYHxNs6DwuNKiQWsfBH2d3K7NE3TwUlIx3kBCbX_DA!!/dl5/d5/L0lHSkovd0RNQUZrQUVnQSEhLzRKU0UvZW4!/?lang=en</t>
  </si>
  <si>
    <t>Royal Decree no. 69 of 2008 -  Electronic Transactions Law</t>
  </si>
  <si>
    <t>http://www.cert.gov.om/library/information/Electronic%20Transactions%20Law%20English.pdf</t>
  </si>
  <si>
    <t>The Information Technology Authority</t>
  </si>
  <si>
    <t>http://www.ita.gov.om/ITAPortal_AR/ITA/default.aspx</t>
  </si>
  <si>
    <t>https://omanportal.gov.om/auth/was/ccg/SessionGenerator.jsp?Location=https%3A%2F%2Fomanportal%2Egov%2Eom%2Fwps%2Fmyportal</t>
  </si>
  <si>
    <t xml:space="preserve">  OMN  </t>
  </si>
  <si>
    <t>http://www.mtcit.gov.om/Cloud_Policy</t>
  </si>
  <si>
    <t>Ministry of Transport, communications and Information Technology</t>
  </si>
  <si>
    <t>https://mtcit.gov.om/ITAPortal_AR/ITA/default.aspx</t>
  </si>
  <si>
    <t>G-Cloud Saving v3</t>
  </si>
  <si>
    <t>Oman eGovernment Architecture Framework (OeGAF)</t>
  </si>
  <si>
    <t>https://www.oman.om/wps/portal/index/gov/egovernment/OeGaF/</t>
  </si>
  <si>
    <t>https://mtcit.gov.om/ITAPortal/Data/English/DocLibrary/20211026114429859/annualreport2020.pdf</t>
  </si>
  <si>
    <t>OeGAF - Technical Reference Model</t>
  </si>
  <si>
    <t>https://www.oman.om/wps/portal/index/strategiesandpolicies/!ut/p/a1/04_Sj9CPykssy0xPLMnMz0vMAfGjzOKNDdwNDPwtPX29Q3wdDYyMw9y8LH3MjF1cTIAKIoEKDHAARwNC-sP1o8BK8JgQnJqnX5AbYaDrqKgIAFyat9A!/dl5/d5/L2dJQSEvUUt3QS80SmlFL1o2X09RMTYxSE8wSzgwM0MwQUJDTzQ0MUEwUzM2/?WCM_GLOBAL_CONTEXT=null</t>
  </si>
  <si>
    <t xml:space="preserve">Confidential </t>
  </si>
  <si>
    <t>Oman Central Platform for integration</t>
  </si>
  <si>
    <t>https://mtcit.gov.om/ITAPortal_AR/Pages/Page.aspx?NID=2265&amp;PID=6915&amp;LID=249</t>
  </si>
  <si>
    <t xml:space="preserve">Audit Trail and Security built within the IFS. Audit trails available as inquiries within IFS. </t>
  </si>
  <si>
    <t>https://www.mof.gov.om/ar/TreasurySingleAccount</t>
  </si>
  <si>
    <t>https://tms.taxoman.gov.om/portal/web/taxportal/manual-guide</t>
  </si>
  <si>
    <t>https://tms.taxoman.gov.om/tms-webapp/ (Internal System)</t>
  </si>
  <si>
    <t>Tax Management System (TMS)</t>
  </si>
  <si>
    <t>https://tms.taxoman.gov.om/portal/</t>
  </si>
  <si>
    <t>https://www.customs.gov.om</t>
  </si>
  <si>
    <t>Bayan System</t>
  </si>
  <si>
    <t>https://icms.customs.gov.om</t>
  </si>
  <si>
    <t>https://www.rop.gov.om/arabic/roplaws.html</t>
  </si>
  <si>
    <t>HRMS Oman</t>
  </si>
  <si>
    <t>https://www.mol.gov.om/ManpowerAllEServices/Details/Applied-Vacancies-314</t>
  </si>
  <si>
    <t>https://www.mol.gov.om/manpoweralleservices/details/employment-</t>
  </si>
  <si>
    <t>Personal Payroll System (PPS )</t>
  </si>
  <si>
    <t>https://www.mol.gov.om/pages/ABOUT-WPS</t>
  </si>
  <si>
    <t>Attached: Payroll System</t>
  </si>
  <si>
    <t xml:space="preserve">Public Authority for Social Insurance </t>
  </si>
  <si>
    <t>https://www.pasi.gov.om</t>
  </si>
  <si>
    <t>PASI Pension Smart System</t>
  </si>
  <si>
    <t>https://e-pasi.pasi.gov.om/pasi_cap/f?p=MAIN_APP:LOGIN_DESKTOP</t>
  </si>
  <si>
    <t>https://www.pasi.gov.om/?page_id=15300&amp;lang=en</t>
  </si>
  <si>
    <t>ESNAD</t>
  </si>
  <si>
    <t>https://etendering.tenderboard.gov.om</t>
  </si>
  <si>
    <t xml:space="preserve">ESNAD provide separate registration category for SMEs with discount fees. It allows entities to float tenders for SMEs </t>
  </si>
  <si>
    <t>https://etendering.tenderboard.gov.om/product/Live/GeneralDocFiles/TBRegulations.pdf</t>
  </si>
  <si>
    <t xml:space="preserve">https://www.mtcit.gov.om/ITAPortal_AR/Data/SiteImgGallery/2020716141516550/%D8%A7%D9%84%D8%AF%D9%84%D9%8A%D9%84%20%D8%A7%D9%84%D8%A5%D8%B1%D8%B4%D8%A7%D8%AF%D9%8A%20%D9%84%D8%AA%D8%A8%D9%86%D9%8A%20%D8%A7%D9%84%D8%A8%D8%B1%D9%85%D8%AC%D9%8A%D8%A7%D8%AA%20%D8%A7%D9%84%D8%AD%D8%B1%D8%A9.pdf </t>
  </si>
  <si>
    <t>https://foss.om/oman-foss-roadmap-study/</t>
  </si>
  <si>
    <t xml:space="preserve">Executive Program for Artificial intelligence and Advanced Technologies. </t>
  </si>
  <si>
    <t xml:space="preserve">https://www.mtcit.gov.om/ITAPortal/Our_Projects/Our_Projects_List.aspx?svc=657&amp;NID=171&amp;Odt=37 </t>
  </si>
  <si>
    <t>https://www.mtcit.gov.om/ITAPortal_AR/ITA/default.aspx</t>
  </si>
  <si>
    <t xml:space="preserve">https://www.omanobserver.om/article/1114834/oman/drone-to-deliver-parcels-in-muscat </t>
  </si>
  <si>
    <t>https://www.oman.om/</t>
  </si>
  <si>
    <t>https://tms.taxoman.gov.om/portal/web/taxportal/home</t>
  </si>
  <si>
    <t>https://www.customs.gov.om/</t>
  </si>
  <si>
    <t>https://cbo.gov.om/Pages/PaymentSystemReforms.aspx</t>
  </si>
  <si>
    <t>https://e-pasi.pasi.gov.om/pasi_cap/f?p=309:1:7115851534187::NO:::</t>
  </si>
  <si>
    <t>https://www.mol.gov.om/job</t>
  </si>
  <si>
    <t>https://www.oman.om/wps/portal/index/opendata/!ut/p/a1/04_Sj9CPykssy0xPLMnMz0vMAfGjzOKNDdwNDPwtPX29Q3wdDYyMw9y8LH3MjF1cTIAKIoEKDHAARwNC-sP1o8BK8JgQnFikX5AbYaDrqKgIALiI_F0!/dl5/d5/L2dJQSEvUUt3QS80SmlFL1o2X0s1S0JTSTQyMDBEQzcwSUY4MjREU1YzNjYx/?WCM_GLOBAL_CONTEXT=null</t>
  </si>
  <si>
    <t>https://opendata.om/arabic/</t>
  </si>
  <si>
    <t>https://www.oman.om/wps/portal/index/interact/!ut/p/a1/04_Sj9CPykssy0xPLMnMz0vMAfGjzOKNDdwNDPwtPX29Q3wdDYyMw9y8LH3MjF1cTIAKIoEKDHAARwNC-sP1o8BK8JgQnFikX5AbYaDrqKgIALiI_F0!/dl5/d5/L2dJQSEvUUt3QS80SmlFL1o2X1NKS0JTSTQyME9GUzEwSUFJSENDQVQyMVU2/?WCM_GLOBAL_CONTEXT=null</t>
  </si>
  <si>
    <t>https://omanuna.oman.om/en/home-top-level/eparticipation/shurkum</t>
  </si>
  <si>
    <t>Ministry of Transport, Communication &amp; IT</t>
  </si>
  <si>
    <t>https://www.mtcit.gov.om/</t>
  </si>
  <si>
    <t>Cabinet</t>
  </si>
  <si>
    <t>https://ita.gov.om/itaportal_ar/MediaCenter/Document_detail.aspx?NID=154</t>
  </si>
  <si>
    <t>Ministry of Transport, Communications and information Technology (MTCIT)</t>
  </si>
  <si>
    <t>https://www.oman.om/wps/wcm/connect/ce05da95-212d-4995-8299-5b794bab384b/OPEN+GOVERNMENT+DATA+POLICY.pdf?MOD=AJPERES&amp;CACHEID=ce05da95-212d-4995-8299-5b794bab384b</t>
  </si>
  <si>
    <t>https://www.oman.om/wps/portal/index/strategiesandpolicies/!ut/p/a1/hY_LDsIgFEQ_iUEQ7ZJCfNGGKK1WNoaFMTWKLozfb226cSGd3U3OyZ0hnjTEx_BuL-HVPmK4fW8vTnZLBV1ZmDmYgsyV5ZxKOCY64NgB-BOJ3mdYAjZbl6YqJSZsv9hkhWBa88FPAD__rSoY5G6Wa1eBGkwHPwGM9D8Q3yOpBWMb3DmS572uG1z5B7ZL48k!/dl5/d5/L0lKQSEvUUt3RS80RUkhL2Vu/</t>
  </si>
  <si>
    <t>The Ministry of transport, communications and Information Technology (MTCIT), www.mtcit.gov.om, www.oman.om</t>
  </si>
  <si>
    <t>MTCIT</t>
  </si>
  <si>
    <t>https://www.oman.om/wps/portal/index/gov/!ut/p/a1/04_Sj9CPykssy0xPLMnMz0vMAfGjzOKNDdwNDPwtPX1NgsMMDYy83FxMLYLNjdz9zYAKIoEKDHAARwNC-sP1o1CVeIf4OhoYGYe5eVn6mBm7uJhAFeCxoiA3wiDTUVERAJQPsA0!/dl5/d5/L0lDU1EvUU5RSy80SlNFL2Fy/</t>
  </si>
  <si>
    <t>https://www.omaninfo.om/library/61/show/4628</t>
  </si>
  <si>
    <t>https://decree.om/2022/rd20220006/</t>
  </si>
  <si>
    <t>Ministry of Transport, Communications and Information Technology (MTCIT)</t>
  </si>
  <si>
    <t>https://oman.om/tam/</t>
  </si>
  <si>
    <t>https://oman.om/</t>
  </si>
  <si>
    <t xml:space="preserve">Oman National Framework for Future Skills </t>
  </si>
  <si>
    <t>https://ict.moe.gov.om/publication/PDF/FutureSkills/index.html</t>
  </si>
  <si>
    <t>https://www.mtcit.gov.om/ITAPortal/Our_Projects/Our_Projects_List.aspx?svc=657&amp;NID=18&amp;Odt=37</t>
  </si>
  <si>
    <t xml:space="preserve">https://andp.unescwa.org/node/1211 </t>
  </si>
  <si>
    <t>https://www.trc.gov.om/trcweb/topics/innovation/programs</t>
  </si>
  <si>
    <t>https://www.trc.gov.om/trcweb/ar/topics/media/news/8973</t>
  </si>
  <si>
    <t>Ministry of Higher Education, Research, and Innovation</t>
  </si>
  <si>
    <t>https://www.trc.gov.om/trcweb/</t>
  </si>
  <si>
    <t>Program Brief - Government Digital Transformation 2021-2025</t>
  </si>
  <si>
    <t>https://www.mtcit.gov.om/ITAPortal_AR/Data/Arabic/DocLibrary/202211212300635/%D8%A7%D9%84%D9%85%D8%B3%D8%AA%D9%86%D8%AF %D8%A7%D9%84%D8%A5%D8%B9%D9%84%D8%A7%D9%85%D9%8A %D9%84%D8%A8%D8%B1%D9%86%D8%A7%D9%85%D8%AC %D8%A7%D9%84%D8%AA%D8%AD%D9%88%D9%84 %D8%A7%D9%84%D8%B1%D9%82%D9%85%D9%8A %D8%A7%D9%84%D8%AD%D9%83%D9%88%D9%85%D9%8A.pdf</t>
  </si>
  <si>
    <t>https://tenderboard.gov.om/ar-law-regulations</t>
  </si>
  <si>
    <t>https://omanstartuphub.om/startup_companies</t>
  </si>
  <si>
    <t>5 documents shared</t>
  </si>
  <si>
    <t>Hamed Nasser Hamed Al Shekaili</t>
  </si>
  <si>
    <t>Ministry of Transportation, Communications and Information Technology (MTCIT)</t>
  </si>
  <si>
    <t>Senior Executive Statistics</t>
  </si>
  <si>
    <t>OMN</t>
  </si>
  <si>
    <t xml:space="preserve">Government Cloud </t>
  </si>
  <si>
    <t>https://apps.oman.om/en/home-top-level/whole-of-government/central-initiative/g-cloud</t>
  </si>
  <si>
    <t>Oman eGovernment  Architecture Framework (OeGAF)</t>
  </si>
  <si>
    <t>https://www.mtcit.gov.om/ITAPortal/Pages/Page.aspx?NID=2038&amp;PID=200075</t>
  </si>
  <si>
    <t>Data Sharing and Integration Policy</t>
  </si>
  <si>
    <t>https://www.mtcit.gov.om/library-3/legislations-policies-8/policies-73/policy-for-the-integration-of-electronic-systems-for-state-administrative-units-388</t>
  </si>
  <si>
    <t>National Government Integration Platform (NGIP)</t>
  </si>
  <si>
    <t>https://www.mtcit.gov.om/ITAPortal/Pages/Page.aspx?NID=2125&amp;PID=7643</t>
  </si>
  <si>
    <t xml:space="preserve">Existing : Unified Information Financial System (IFS) New: Maliyah </t>
  </si>
  <si>
    <t>https://www.mof.gov.om/en/unified-government-financial-system</t>
  </si>
  <si>
    <t xml:space="preserve">Oracle EBS 12.2, Hyperion 12.1 and Oracle Analytics </t>
  </si>
  <si>
    <t>https://www.mof.gov.om/consolidated-treasury-account</t>
  </si>
  <si>
    <t>https://www.mof.gov.om/UploadsAll/InitiativesPublications/1731412088736%d8%af%d9%84%d9%8a%d9%84%20%d8%ad%d8%b3%d8%a7%d8%a8%20%d8%a7%d9%84%d8%ae%d8%b2%d9%8a%d9%86%d8%a9.pdf</t>
  </si>
  <si>
    <t>https://tms.taxoman.gov.om/cas/login/</t>
  </si>
  <si>
    <t>https://customs.gov.om/</t>
  </si>
  <si>
    <t>Bayan</t>
  </si>
  <si>
    <t>https://customs.gov.om/ar/news/</t>
  </si>
  <si>
    <t>Mawred</t>
  </si>
  <si>
    <t>https://pext-hrss.mol.gov.om/OA_HTML/AppsLocalLogin.jsp</t>
  </si>
  <si>
    <t>https://e-mawred.mol.gov.om/OA_HTML/AppsLocalLogin.jsp?langCode=AR&amp;username=OnVzZXJuYW1lOjgwNzg0NTI6</t>
  </si>
  <si>
    <t>https://www.spf.gov.om/en/home-2/</t>
  </si>
  <si>
    <t xml:space="preserve">Social Protection Fund e-Services </t>
  </si>
  <si>
    <t>https://eservices.spf.gov.om/papps/r/spf/spf_ext/new-login</t>
  </si>
  <si>
    <t>https://etendering.tenderboard.gov.om/</t>
  </si>
  <si>
    <t xml:space="preserve">Price Index , ICV auto evaluation </t>
  </si>
  <si>
    <t>https://www.mof.gov.om/en/public-debt-management-unit</t>
  </si>
  <si>
    <t>Takamul and FMIS</t>
  </si>
  <si>
    <t>https://gov.om/en/w/takamul-national-system-for-gov.-project-management-procurement</t>
  </si>
  <si>
    <t>https://mtcit.gov.om/library-3/guidelines-documentation-7/guidelines-68/guideline-for-adopting-free-and-open-source-software-foss-287#:~:text=Step%2Dby%2Dstep%20implementation%20strategies,Discover%20Now</t>
  </si>
  <si>
    <t xml:space="preserve">National Program for AI and Advanced Digital Technologies </t>
  </si>
  <si>
    <t>https://www.mtcit.gov.om/ITAPortal/Data/SiteImgGallery/202412310846123/National Program for AI and Advanced Digital Technologies - Public Version.pdf</t>
  </si>
  <si>
    <t>https://www.mtcit.gov.om/ITAPortal/ITA/default.aspx</t>
  </si>
  <si>
    <t>https://www.mtcit.gov.om/ITAPortal/Pages/Page.aspx?NID=292589&amp;PID=200778</t>
  </si>
  <si>
    <t>https://gov.om/</t>
  </si>
  <si>
    <t>https://tms.taxoman.gov.om/portal/ar/home</t>
  </si>
  <si>
    <t>https://www.mtcit.gov.om/ITAPortal_AR/Pages/Page.aspx?NID=3&amp;PID=13&amp;LID=7</t>
  </si>
  <si>
    <t>https://www.customs.gov.om/ar/</t>
  </si>
  <si>
    <t>https://www.mol.gov.om/manpoweralleservices/details/Registration-service-for-government-jobs-329</t>
  </si>
  <si>
    <t>https://gov.om/sign-in</t>
  </si>
  <si>
    <t>https://oman.om/en/home-top-level/National-Open-Data-Portal</t>
  </si>
  <si>
    <t>https://oman.om/en/home-footer-level/statistics</t>
  </si>
  <si>
    <t>https://opendata.gov.om/en</t>
  </si>
  <si>
    <t>https://opendata.gov.om/en/datasets/fda4eaf1-9b41-4deb-9bb5-bccd887f0aee</t>
  </si>
  <si>
    <t>https://tra.gov.om/En/PublicConsultations.jsp?menu=90</t>
  </si>
  <si>
    <t>https://tajawob.om/p/home</t>
  </si>
  <si>
    <t>https://mtcit.gov.om/</t>
  </si>
  <si>
    <t>https://www.oman2040.om/?lang=en</t>
  </si>
  <si>
    <t>Ministry of Transport, Communications, and Information Technology</t>
  </si>
  <si>
    <t>https://www.mtcit.gov.om/ITAPortal/Pages/Page.aspx?NID=873140&amp;PID=1342963</t>
  </si>
  <si>
    <t>https://oman.om/en/home-top-level/whole-of-government/egovernment/digital-transformation-program</t>
  </si>
  <si>
    <t>https://oman.om/en/home-top-level/whole-of-government</t>
  </si>
  <si>
    <t>https://www.mtcit.gov.om/ITAPortal/Pages/Page.aspx?NID=292792&amp;PID=581101</t>
  </si>
  <si>
    <t>https://www.mtcit.gov.om/ITAPortal/Data/English/DocLibrary/2024115132533256/PROMULGATING THE PERSONAL DATA PROTECTION LAW.pdf</t>
  </si>
  <si>
    <t>Ministry of Transport and Communications and Information Technology</t>
  </si>
  <si>
    <t>https://hydrom.om/</t>
  </si>
  <si>
    <t>https://www.mtcit.gov.om/library-3/legislations-policies-8/policies-73/general-policy-for-the-safe-and-ethical-use-of-artificial-intelligence-systems-291</t>
  </si>
  <si>
    <t>https://oman.om/tam</t>
  </si>
  <si>
    <t>https://mujallad.mtcit.gov.om/index.php/s/Kb2GdWb3GZ4dKEs</t>
  </si>
  <si>
    <t>Digital Industry</t>
  </si>
  <si>
    <t>https://makeen.gov.om/</t>
  </si>
  <si>
    <t>https://makeen.gov.om/Files/Makeen%20Report%202024%20Final%20-%20En.pdf</t>
  </si>
  <si>
    <t>https://www.moheri.gov.om/userupload/2024/support.pdf</t>
  </si>
  <si>
    <t>https://www.muscatdaily.com/2024/09/22/oman-launches-programme-to-enhance-research-innovation/</t>
  </si>
  <si>
    <t xml:space="preserve">Ministry of Higher Education, Research and Innovation  </t>
  </si>
  <si>
    <t>https://eservices.moheri.gov.om/Employee/EmpLogin.aspx?culture=en</t>
  </si>
  <si>
    <t>Local Content Stimulation Framework for the ICT sector</t>
  </si>
  <si>
    <t>https://prod.mtcit.gov.om/ITAPortal/Data/SiteImgGallery/20259283437778/ICV%20Framework%20English%2019%20August%202025%20(1).pdf</t>
  </si>
  <si>
    <t>https://sas.om/jadara</t>
  </si>
  <si>
    <t>Kawthar Ibrahim Said AL Hosni</t>
  </si>
  <si>
    <t>Ministry of Transport, Communications and Technology</t>
  </si>
  <si>
    <t>Head of Competitiveness Technology dept.</t>
  </si>
  <si>
    <t xml:space="preserve"> PAK </t>
  </si>
  <si>
    <t>Pakistan</t>
  </si>
  <si>
    <t>http://cloud.gov.pk/</t>
  </si>
  <si>
    <t>http://www.finance.gov.pk</t>
  </si>
  <si>
    <t>FABS - Financial Accounting &amp; Budgeting System</t>
  </si>
  <si>
    <t>http://www.fabs.gov.pk/</t>
  </si>
  <si>
    <t>http://www.sbp.org.pk/fsr/2009/pdf/Special%20Section%203%20%20Transition%20to%20a%20Single%20Treasury%20Account%20Potential%20Implications%20for%20the%20Banking%20Sector.pdf</t>
  </si>
  <si>
    <t>http://www.fbr.gov.pk</t>
  </si>
  <si>
    <t>https://e.fbr.gov.pk/AuthLogin.aspx</t>
  </si>
  <si>
    <t>WeBOC  - Web Based One Customs (WeBOC) Portal</t>
  </si>
  <si>
    <t>https://www.weboc.gov.pk/(S(uaeaow0dl3crcmzekzrhrugz))/Login.aspx</t>
  </si>
  <si>
    <t>FABS - Financial Accounting and Budgeting system</t>
  </si>
  <si>
    <t xml:space="preserve">http://www.pifra.gov.pk/fabs.html </t>
  </si>
  <si>
    <t>PPRA Website</t>
  </si>
  <si>
    <t>http://www.ppra.org.pk</t>
  </si>
  <si>
    <t>http://www.finance.gov.pk/</t>
  </si>
  <si>
    <t>PMES - Project Monitoring and Evaluation System</t>
  </si>
  <si>
    <t>http://202.83.172.245:8080/pmes/</t>
  </si>
  <si>
    <t>https://pseb.org.pk/</t>
  </si>
  <si>
    <t>http://www.pakistan.gov.pk</t>
  </si>
  <si>
    <t>https://e.fbr.gov.pk</t>
  </si>
  <si>
    <t>https://opendata.com.pk/</t>
  </si>
  <si>
    <t>http://www.senate.gov.pk/en/petition.php?id=-</t>
  </si>
  <si>
    <t>https://pitb.gov.pk/cfmp_pakistan</t>
  </si>
  <si>
    <t>Ignite</t>
  </si>
  <si>
    <t>https://ignite.org.pk/</t>
  </si>
  <si>
    <t>https://moitt.gov.pk/Detail/ZTA5MTI4ZWUtMzdhMS00ZDRhLWE0YmUtZjJjNThhYTdjNzdl</t>
  </si>
  <si>
    <t>https://moitt.gov.pk/SiteImage/Misc/files/DIGITAL%20PAKISTAN%20POLICY.pdf</t>
  </si>
  <si>
    <t>https://www.rti-rating.org/wp-content/uploads/2018/09/Pakistan.FOI_.2017.Official.pdf</t>
  </si>
  <si>
    <t xml:space="preserve">Personal Data Protection Bill, 2020 (Draft) </t>
  </si>
  <si>
    <t>http://media.mofo.com/docs/mofoprivacy/PAKISTAN%20Draft%20Law%202nd%20Revision%20.pdf</t>
  </si>
  <si>
    <t>https://www.nift.pk/niftetrust/digital-signature-certificate/fbr-digital-id/</t>
  </si>
  <si>
    <t>Digital Pakistan</t>
  </si>
  <si>
    <t>Basic Training Program</t>
  </si>
  <si>
    <t>https://nitb.gov.pk/BitTraning</t>
  </si>
  <si>
    <t>National Information Technology Board</t>
  </si>
  <si>
    <t>https://nitb.gov.pk/#section-about</t>
  </si>
  <si>
    <t xml:space="preserve">  PAK  </t>
  </si>
  <si>
    <t>Pakistan CloudFirst Policy (PCFP)</t>
  </si>
  <si>
    <t>https://moitt.gov.pk/SiteImage/Misc/files/Pakistan%20Cloud%20First%20Policy-Final-25-02-2022.pdf</t>
  </si>
  <si>
    <t>https://fabs.gov.pk/</t>
  </si>
  <si>
    <t>https://www.fbr.gov.pk/</t>
  </si>
  <si>
    <t>https://fbr.gov.pk/income-tax-return-filing/163169</t>
  </si>
  <si>
    <t>https://www.fbr.gov.pk</t>
  </si>
  <si>
    <t>https://test.weboc.gov.pk/(S(2boagy2hb2mk0nncn25bsbp5))/Login.aspx</t>
  </si>
  <si>
    <t>http://m.pifra.gov.pk/salaryslip_emp#</t>
  </si>
  <si>
    <t>Employees' Old-Age Benefits Institution</t>
  </si>
  <si>
    <t>http://www.eobi.gov.pk/</t>
  </si>
  <si>
    <t>EOBI's Facilitation System</t>
  </si>
  <si>
    <t>http://www.eobi.gov.pk/announcement/E-Online-Payment.pdf</t>
  </si>
  <si>
    <t>https://citizenportal.gov.pk/index.php#about</t>
  </si>
  <si>
    <t>http://www.pmd.gov.pk/circulars/pcpm.pdf</t>
  </si>
  <si>
    <t>https://iiris.fbr.gov.pk/public/txplogin.xhtml</t>
  </si>
  <si>
    <t>https://www.fbr.gov.pk/categ/file-income-tax-return/51147/80860/71158</t>
  </si>
  <si>
    <t>https://fbr.gov.pk/categ/pay-income-tax/51147/40850/81157</t>
  </si>
  <si>
    <t>https://www.fbr.gov.pk/categ/register-customs/51149/70849/131169</t>
  </si>
  <si>
    <t>https://njp.gov.pk/</t>
  </si>
  <si>
    <t>https://moitt.gov.pk/</t>
  </si>
  <si>
    <t>http://rti.gov.pk/</t>
  </si>
  <si>
    <t>https://www.dlapiperdataprotection.com/index.html?t=law&amp;c=PK#:~:text=There%20is%20currently%20no%20national,of%20the%20PDPB%20as%20law.&amp;text=There%20is%20currently%20no%20registration%20requirement.</t>
  </si>
  <si>
    <t>https://digiskills.pk/</t>
  </si>
  <si>
    <t>https://digiskills.pk/default.aspx#Courses</t>
  </si>
  <si>
    <t>PAK</t>
  </si>
  <si>
    <t>National Cloud Office, Ministry of IT &amp; Telecom</t>
  </si>
  <si>
    <t>https://projects.worldbank.org/en/projects-operations/project-detail/P174402</t>
  </si>
  <si>
    <t>National Data Exchange Layer</t>
  </si>
  <si>
    <t>Ministry of Fiinance</t>
  </si>
  <si>
    <t>https://www.finance.gov.pk/budget/Performance_Monitoring_Report_FY2022_23.pdf</t>
  </si>
  <si>
    <t>https://www.finance.gov.pk/budget/CM&amp;TSA_Rules_2024.pdf</t>
  </si>
  <si>
    <t>IRIS (Integrated Risk Information System)</t>
  </si>
  <si>
    <t>https://iris.fbr.gov.pk/</t>
  </si>
  <si>
    <t>https://fbr.gov.pk/Pakistan%20Customs/51149/131168</t>
  </si>
  <si>
    <t>Pakistan Single Window (PSW)</t>
  </si>
  <si>
    <t>https://www.psw.gov.pk/</t>
  </si>
  <si>
    <t xml:space="preserve">Establishment Division HRMIS </t>
  </si>
  <si>
    <t>https://hrmis.establishment.gov.pk/</t>
  </si>
  <si>
    <t>EPADS - e-Pak Acquisition and Disposal System</t>
  </si>
  <si>
    <t>https://eprocure.gov.pk/</t>
  </si>
  <si>
    <t>https://www.finance.gov.pk/dpco_publications.html</t>
  </si>
  <si>
    <t>Intelligent Project Automation System (iPAS)</t>
  </si>
  <si>
    <t>https://pc.gov.pk/web/press/get_press/1200</t>
  </si>
  <si>
    <t>Digital Pakistan Policy</t>
  </si>
  <si>
    <t>https://www.moib.gov.pk/Downloads/Policy/DIGITAL_PAKISTAN_POLICY%2822-05-2018%29.pdf?</t>
  </si>
  <si>
    <t>https://ncai.pk/</t>
  </si>
  <si>
    <t>https://ictadministration.gov.pk/official-mobile-phone-app/</t>
  </si>
  <si>
    <t>https://fbr.gov.pk/categ/file-income-tax-return/51147/80860/71158</t>
  </si>
  <si>
    <t>https://tipp.gov.pk/</t>
  </si>
  <si>
    <t>https://www.nadra.gov.pk/aboutPakID</t>
  </si>
  <si>
    <t>https://web.citizenportal.gov.pk/</t>
  </si>
  <si>
    <t>https://citizenportal.gov.pk/</t>
  </si>
  <si>
    <t>https://nitb.gov.pk/</t>
  </si>
  <si>
    <t>1, 2, 3, 4, 6, 8, 9</t>
  </si>
  <si>
    <t>https://pitb.gov.pk/</t>
  </si>
  <si>
    <t>https://www.nitb.gov.pk/</t>
  </si>
  <si>
    <t>Pakistan Digital Authority</t>
  </si>
  <si>
    <t>https://na.gov.pk/uploads/documents/67925679c247a_429.pdf</t>
  </si>
  <si>
    <t>https://database.cyberpolicyportal.org/en/entity/4gvelaeawsw?page=7</t>
  </si>
  <si>
    <t>https://moitt.gov.pk/SiteImage/Misc/files/Personal%20Data%20Protection%20Bill%202020%20Updated(2).pdf</t>
  </si>
  <si>
    <t>https://moitt.gov.pk/SliderDetail/NWIyMzEwYzktYTIwYy00ZTk0LWI5ODUtYjg5NjZmYTYyMTg2</t>
  </si>
  <si>
    <t>https://ecac.pki.gov.pk/repository/index.html</t>
  </si>
  <si>
    <t xml:space="preserve">Digital Pakistan Policy </t>
  </si>
  <si>
    <t>URAAN Pakistan</t>
  </si>
  <si>
    <t>https://www.pc.gov.pk/</t>
  </si>
  <si>
    <t>https://pc.gov.pk/web/cor</t>
  </si>
  <si>
    <t>https://pc.gov.pk/web/projects/completed</t>
  </si>
  <si>
    <t>Ignite - National Technology Fund</t>
  </si>
  <si>
    <t>Pakistan Startup Fund</t>
  </si>
  <si>
    <t>https://ignite.org.pk/pakistan-startup-fund/</t>
  </si>
  <si>
    <t>Compl docs submitted on 29-May-25 &amp; 05-Sep-25</t>
  </si>
  <si>
    <t>Khurram Saleem</t>
  </si>
  <si>
    <t>Ministry of Information Technoogy and Telecommunication</t>
  </si>
  <si>
    <t>Director (Innovation and Commercial Affairs)</t>
  </si>
  <si>
    <t xml:space="preserve"> PLW </t>
  </si>
  <si>
    <t>Palau</t>
  </si>
  <si>
    <t>http://palaugov.org/executive-branch/ministries/finance</t>
  </si>
  <si>
    <t>FMIS &gt; 4Gov - Financial Management Information System</t>
  </si>
  <si>
    <t>https://www.palaugov.pw/wp-content/uploads/2018/12/2018-12-12-FMIS-Pre-Proposal-Conference-Meeting-PCS2019-001.pdf</t>
  </si>
  <si>
    <t>http://palaugov.org/bureau-of-national-treasury/</t>
  </si>
  <si>
    <t>http://palaugov.org/bureau-of-revenue-customs-taxation/</t>
  </si>
  <si>
    <t>http://palaugov.org/executive-branch/ministries/finance/</t>
  </si>
  <si>
    <t>https://www.palaugov.pw/bpss</t>
  </si>
  <si>
    <t>Bureau of National Treasury</t>
  </si>
  <si>
    <t>https://www.palaugov.pw/bnt</t>
  </si>
  <si>
    <t>https://www.palaugov.pw/executive-branch/ministries/finance/bureau-of-revenue-customs-taxation/tax-forms/</t>
  </si>
  <si>
    <t>https://pacificdata.org/data/organization/palau-data</t>
  </si>
  <si>
    <t>https://www.rti-rating.org/wp-content/uploads/2018/09/Palau.Open-Government.2014.pdf</t>
  </si>
  <si>
    <t xml:space="preserve">  PLW  </t>
  </si>
  <si>
    <t>Ministry of Fiance</t>
  </si>
  <si>
    <t>https://palaugov.org/executive-branch/ministries/finance</t>
  </si>
  <si>
    <t>Tyler Munis</t>
  </si>
  <si>
    <t>https://www.tylertech.com/solutions/courts-public-safety/courts-justice/investigations-audits/audit-finding-management</t>
  </si>
  <si>
    <t>https://palaugov.org/bureau-of-national-treasury/</t>
  </si>
  <si>
    <t>https://www.palaugov.pw/executive-branch/ministries/finance/bureau-of-revenue-customs-taxation/</t>
  </si>
  <si>
    <t>TIS (Tax Information System)</t>
  </si>
  <si>
    <t>http://www.palaucustoms.org/</t>
  </si>
  <si>
    <t>CIS (Customs Information System)</t>
  </si>
  <si>
    <t>Tyler Munis ( HR/Payroll)</t>
  </si>
  <si>
    <t>https://www.palaugov.pw/executive-branch/ministries/hrctd/</t>
  </si>
  <si>
    <t>Republic of Palau Civil Service Pension Plan</t>
  </si>
  <si>
    <t>https://www.palaugov.pw/executive-branch/ministries/hrctd/bpss/public-service-system-rules-and-regulations/</t>
  </si>
  <si>
    <t>PIS (Pension Information System)</t>
  </si>
  <si>
    <t>https://ministryofhrctd.pw/hr/</t>
  </si>
  <si>
    <t>https://www.palaugov.pw/executive-branch/ministries/finance/bureau-of-national-treasury/</t>
  </si>
  <si>
    <t>MUNIS</t>
  </si>
  <si>
    <t>https://selfservice.palaugov.pw/mss/default.aspx</t>
  </si>
  <si>
    <t>Information System Support Services</t>
  </si>
  <si>
    <t>https://www.palaugov.pw/executive-branch/ministries/finance/information-systems-support-services/</t>
  </si>
  <si>
    <t>Conrad Ellechel</t>
  </si>
  <si>
    <t>Information System Support Services (ISSS)</t>
  </si>
  <si>
    <t>ISSS Administrator</t>
  </si>
  <si>
    <t>PLW</t>
  </si>
  <si>
    <t>Ministry of Finance, National Treasury</t>
  </si>
  <si>
    <t>https://www.palaugov.pw/executive-branch/ministries/finance/</t>
  </si>
  <si>
    <t>https://www.palaugov.pw/wp-content/uploads/2020/04/Munis-Go-Live.pdf</t>
  </si>
  <si>
    <t>Enterprise ERP</t>
  </si>
  <si>
    <t>https://www.palaugov.pw/executive-branch/ministries/finance/bureau-of-revenue-customs-taxation/tax-registration-forms/</t>
  </si>
  <si>
    <t>https://bcbp.pw/</t>
  </si>
  <si>
    <t>https://bcbp.pw/?page_id=182</t>
  </si>
  <si>
    <t>https://ministryofhrctd.pw/</t>
  </si>
  <si>
    <t>https://www.tylertech.com/products/enterprise-erp</t>
  </si>
  <si>
    <t>Republic of Palau Social Security Administration</t>
  </si>
  <si>
    <t>https://ropssa.pw/</t>
  </si>
  <si>
    <t>https://pnccpalau.smarthub.coop/PayNow.html</t>
  </si>
  <si>
    <t>https://republicofpalaupwpw.munisselfservice.com/ess/default.aspx</t>
  </si>
  <si>
    <t>https://www.palaugov.pw/</t>
  </si>
  <si>
    <t>https://www.palaugov.pw/documents/</t>
  </si>
  <si>
    <t>Ministry of Finance, Koror Palau</t>
  </si>
  <si>
    <t xml:space="preserve"> PAN </t>
  </si>
  <si>
    <t>Panama</t>
  </si>
  <si>
    <t>Nube Computacional Gubernamental</t>
  </si>
  <si>
    <t>https://innovacion.gob.pa/nube/</t>
  </si>
  <si>
    <t>National Multiservice Network</t>
  </si>
  <si>
    <t>https://innovacion.gob.pa/rnm/</t>
  </si>
  <si>
    <t>http://www.mef.gob.pa</t>
  </si>
  <si>
    <t>ISTMO - Integrated Financial Management Information System (ISTMO)</t>
  </si>
  <si>
    <t>https://ministeriopublico.gob.pa/wp-content/uploads/2019/06/Manual-de-Usuario-Consulta-de-Pagos-en-Linea.pdf</t>
  </si>
  <si>
    <t>https://www.mef.gob.pa/</t>
  </si>
  <si>
    <t>http://www.asamblea.gob.pa/apps/seg_legis/PDF_SEG/PDF_SEG_2010/PDF_SEG_2013/PROYECTO/2013_P_604.pdf</t>
  </si>
  <si>
    <t>https://dgi.mef.gob.pa/</t>
  </si>
  <si>
    <t>eTax2 - Online services and forms</t>
  </si>
  <si>
    <t>https://etax2.mef.gob.pa/etax2web/Login.aspx</t>
  </si>
  <si>
    <t>https://siga.ana.gob.pa/pcus/jsf/homepage/home.jsf</t>
  </si>
  <si>
    <t>SIGA  - Integrated Customs Management System</t>
  </si>
  <si>
    <t>Panama Compra</t>
  </si>
  <si>
    <t xml:space="preserve">http://www.panamacompra.gob.pa </t>
  </si>
  <si>
    <t>http://www.mef.gob.pa/</t>
  </si>
  <si>
    <t>SINIP - Sistema Nacional de Inversiones Públicas (SINIP)</t>
  </si>
  <si>
    <t>http://siproy.mef.gob.pa/pro/Utilidades/Documentos/MarcoLegal.aspx</t>
  </si>
  <si>
    <t>https://panamatramita.gob.pa/es/servicios-en-linea</t>
  </si>
  <si>
    <t>https://dgi.mef.gob.pa/Declaracion-informes/D-I-S-Renta.html</t>
  </si>
  <si>
    <t>https://www.opengovpartnership.org/members/panama/</t>
  </si>
  <si>
    <t>https://www.datosabiertos.gob.pa/</t>
  </si>
  <si>
    <t>http://www.innovacion.gob.pa/modernizacion-gobierno-locales</t>
  </si>
  <si>
    <t>https://www.rti-rating.org/wp-content/uploads/2020/05/Panama-RTI-Law-Ley-6-de-22-enero-2002.pdf</t>
  </si>
  <si>
    <t>Personal Data Protection Bill 2019</t>
  </si>
  <si>
    <t>https://www.gacetaoficial.gob.pa/pdfTemp/28743_A/GacetaNo_28743a_20190329.pdf</t>
  </si>
  <si>
    <t>National Authority for Transparency and Access to Information</t>
  </si>
  <si>
    <t>https://www.antai.gob.pa/</t>
  </si>
  <si>
    <t>https://www.firmaelectronica.gob.pa/</t>
  </si>
  <si>
    <t>Competences Framework for Age of Information</t>
  </si>
  <si>
    <t>http://ediagnostikoak.net/edweb/cas/materiales-informativos/ED_marko_teorikoak/Marco_competencia_digital_cas.pdf</t>
  </si>
  <si>
    <t>Institute of Technology Innovation</t>
  </si>
  <si>
    <t>https://innovacion.gob.pa/iti/</t>
  </si>
  <si>
    <t>National Authority for Government Innovation,</t>
  </si>
  <si>
    <t>https://innovacion.gob.pa/acerca/?csrt=18420760818277062985</t>
  </si>
  <si>
    <t xml:space="preserve">  PAN  </t>
  </si>
  <si>
    <t>Servicio de Nube Gubernamental</t>
  </si>
  <si>
    <t>https://aig.gob.pa/NUBE/</t>
  </si>
  <si>
    <t>AUTORIDAD NACIONAL PARA LA INNOVACION GUBERNAMENTAL-AIG</t>
  </si>
  <si>
    <t>No disponible publicamente</t>
  </si>
  <si>
    <t>No se permite compartir por temas de confidencialidad</t>
  </si>
  <si>
    <t>Marco en Desarrollo</t>
  </si>
  <si>
    <t>No hay publicaciones</t>
  </si>
  <si>
    <t>Existe una guía de consumo para las entidades que forman parte del ecosistema, pero no existe un Marco como tal.</t>
  </si>
  <si>
    <t>Informe de acceso privado</t>
  </si>
  <si>
    <t>Bus Interinstitucional</t>
  </si>
  <si>
    <t>https://www.panamacompra.gob.pa/Inicio/v2/#!/vistaPreviaCP?NumLc=2017-1-46-0-08-LP-003004&amp;esap=0&amp;nnc=1&amp;it=1</t>
  </si>
  <si>
    <t>https://aig.gob.pa/descargas/2019/06/Resolucion15_2016ApruebaEsquemadeInteroperabilidadCNIG.pdf?csrt=157285583408237706</t>
  </si>
  <si>
    <t>Ministerio de Economía y Finanzas/Dirección Nacional de Contabilidad</t>
  </si>
  <si>
    <t>https://www.mef.gob.pa/direccion-nacional-de-contabilidad/</t>
  </si>
  <si>
    <t>Sistema ISTMO</t>
  </si>
  <si>
    <t>https://www.mef.gob.pa/wp-content/uploads/2020/01/Proyecto-ISTMOv1.pdf</t>
  </si>
  <si>
    <t>https://www.mef.gob.pa/direccion-general-de-tesoreria/</t>
  </si>
  <si>
    <t>https://www.asamblea.gob.pa/APPS/LEGISPAN/PDF_NORMAS/2010/2013/2013_605_4291.pdf</t>
  </si>
  <si>
    <t>e-Tax 2.0</t>
  </si>
  <si>
    <t>http://gacetas.procuraduria-admon.gob.pa/28062_2016.pdf</t>
  </si>
  <si>
    <t>https://www.ana.gob.pa/w_ana/</t>
  </si>
  <si>
    <t>SISTEMA INTEGRADO DE GESTIÓN ADUANERA (SIGA)</t>
  </si>
  <si>
    <t>https://www.ana.gob.pa/w_ana/index.php/acceder-al-siga</t>
  </si>
  <si>
    <t>https://www.ana.gob.pa/w_ana/index.php/about-event/acuerdos-decretos-memorandos-resoluciones/resoluciones</t>
  </si>
  <si>
    <t>Sistema de Administración de Recursos Humanos (SARHa) Los usuarios de este sistema son exclusivamente las Oficinas Institucionales de Recursos Humanos (OIRH) de las Entidades Públicas.</t>
  </si>
  <si>
    <t>https://catalogo.digeca.gob.pa/</t>
  </si>
  <si>
    <t>https://www.presidencia.gob.pa/tmp/transparencia/PLAN-ESTRATEGICO-2019-2024.pdf</t>
  </si>
  <si>
    <t>Sistema Estructura, Planilla y Descuentos (EPD)  Sistema que da soporte a la gestión del registro de la estructura de cargos, planillas de salarios y descuentos de los servidores públicos de Gobierno Central (27) y otras entidades descentralizadas (37)</t>
  </si>
  <si>
    <t>https://www.gacetaoficial.gob.pa/pdfTemp/25867/6160.pdf</t>
  </si>
  <si>
    <t>CAJA DE SEGURO SOCIAL</t>
  </si>
  <si>
    <t>https://w3.css.gob.pa/</t>
  </si>
  <si>
    <t>SIPE - Sistema De Ingresos Y Prestaciones Economicas</t>
  </si>
  <si>
    <t>https://sipe.css.gob.pa/InicioSipe.jsp</t>
  </si>
  <si>
    <t>https://www.gacetaoficial.gob.pa/pdfTemp/28183/GacetaNo_28183_20161222.pdf</t>
  </si>
  <si>
    <t>Sistema Electrónico de Contrataciones Públicas "PanamaCompra".</t>
  </si>
  <si>
    <t>https://panamacompra.gob.pa</t>
  </si>
  <si>
    <t>Algunas innovaciones: 1. Adopción de formatos y modelos electrónicos estandarizados para todos los documentos del proceso de contratación pública y su expediente eletrónico. 2. Plataforma de Cotizaciones en Línea para seleccionar al contrasita de compras menores por cotizaciones. 3. Prevalencia en la adjudicación a favor de las micro y pequeñas empresas.</t>
  </si>
  <si>
    <t>https://www.panamacompra.gob.pa/Inicio/#!/vistaPreviaCP?IdLC=Ki8hIC4hKQ%3D%3D</t>
  </si>
  <si>
    <t xml:space="preserve">DEBT MANAGEMENT AND FINANCIAL ANALYSIS  SYSTEM </t>
  </si>
  <si>
    <t>https://unctad.org/es/system/files/official-document/pogiddms17r7.sp.pdf</t>
  </si>
  <si>
    <t>DMFAS 6 / SIGADE 6</t>
  </si>
  <si>
    <t>Banco de Proyectos / ISTMO</t>
  </si>
  <si>
    <t>https://siproy.mef.gob.pa/pro/Formulacion/login.aspx</t>
  </si>
  <si>
    <t>Agenda Digital 2021 - "El gobierno en tus manos"</t>
  </si>
  <si>
    <t>https://aig.gob.pa/descargas/2019/06/agenda-digital-2021-aig.pdf</t>
  </si>
  <si>
    <t>https://aig.gob.pa/</t>
  </si>
  <si>
    <t>https://www.panamadigital.gob.pa/</t>
  </si>
  <si>
    <t>https://etax2.mef.gob.pa/etax2web/Login.aspx     etax 2.0  requiere usuario = RUC - Registro Unico  de Contribuyente + constraseña (NIT)-# de identificación tributaria</t>
  </si>
  <si>
    <t>https://cajavirtual.css.gob.pa/</t>
  </si>
  <si>
    <t>https://www.empleospanama.gob.pa/</t>
  </si>
  <si>
    <t>https://gobiernoabierto.gob.pa/</t>
  </si>
  <si>
    <t>https://www.agora.gob.pa/</t>
  </si>
  <si>
    <t>https://311.gob.pa/</t>
  </si>
  <si>
    <t>https://311.gob.pa/informes/</t>
  </si>
  <si>
    <t>Autoridad Nacional Para La Innovación Gubernamental AIG</t>
  </si>
  <si>
    <t>https://www.gacetaoficial.gob.pa/pdfTemp/26400_C/GacetaNo_26400c_20091030.pdf</t>
  </si>
  <si>
    <t>https://aig.gob.pa/documentosaig/memoria/</t>
  </si>
  <si>
    <t>Autoridad Nacional Para La Innovacion Gubernamental AIG</t>
  </si>
  <si>
    <t>https://aig.gob.pa/descargas/2020/03/rfigobernanzadedatos.pdf</t>
  </si>
  <si>
    <t>https://aig.gob.pa/descargas/2020/07/libro_mggd.pdf?csrt=7609905465995708259</t>
  </si>
  <si>
    <t>http://www.igfpanama.pa/</t>
  </si>
  <si>
    <t>https://www.antai.gob.pa/wp-content/uploads/2018/02/Decreto-Ejecutivo-No.-511-de-24-de-noviembre-de-2017.pdf</t>
  </si>
  <si>
    <t>Ley N° 81 de 2019 Sobre Protección de Datos Personales.</t>
  </si>
  <si>
    <t>https://www.antai.gob.pa/wp-content/uploads/2019/04/Ley-81-de-2019-Proteccion-de-Datos-Personales.pdf</t>
  </si>
  <si>
    <t>https://www.antai.gob.pa/estadisticas/</t>
  </si>
  <si>
    <t>Autoridad Nacional de Transparencia y Acceso a la Información - ANTAI</t>
  </si>
  <si>
    <t>https://www.antai.gob.pa</t>
  </si>
  <si>
    <t>https://firmaelectronica.gob.pa/</t>
  </si>
  <si>
    <t>Panama Digital</t>
  </si>
  <si>
    <t>https://www.inadeh.edu.pa/uploads/14/planificacion-transparencia/10-3-estadistica.pdf</t>
  </si>
  <si>
    <t>Autoridad Nacional Para La Innoación Gubernamental - AIG</t>
  </si>
  <si>
    <t>Ampyme cuenta con programas enfocados a apoyar al desarrollo de pequeñas y medianas empresas al igual que ha emprendedores tales como: Banca de Oportunidades (Prestamos de 2,000.00 – 5,000.00 con plazos de hasta 84 meses y tazas bajas),  Capital Semilla (Es un fondo concursable no reembolsable, de hasta B/. 2,000.00, destinado a apoyar a nuevos emprendedores y empresarios de la microempresa, en áreas urbanas, rurales e indígenas. siempre que el mismo cumpla con la capacitación y la fiscalización que le seguirá LA AMPYME).</t>
  </si>
  <si>
    <t>https://ampyme.gob.pa/?p=31081</t>
  </si>
  <si>
    <t>https://www.gacetaoficial.gob.pa/pdfTemp/29167_B/GacetaNo_29167b_20201202.pdf</t>
  </si>
  <si>
    <t>https://ampyme.gob.pa/?page_id=25740</t>
  </si>
  <si>
    <t>8 documents shared</t>
  </si>
  <si>
    <t>Evelyn Rodriguez</t>
  </si>
  <si>
    <t>Autoridad Nacional Para la Innovacion Gubernamental - AIG</t>
  </si>
  <si>
    <t>Analista de Sistemas y Metodos Informaticos</t>
  </si>
  <si>
    <t>PAN</t>
  </si>
  <si>
    <t>Nube Computacional Gubernamental NCG</t>
  </si>
  <si>
    <t>https://drive.google.com/file/d/1Ybkg5weIScC9RGWV3BjdbgYxnIdlmzeH/view?usp=sharing</t>
  </si>
  <si>
    <t>https://dci.aig.gob.pa/departamentos-areas/analitica-de-datos/interoperabilidad/</t>
  </si>
  <si>
    <t>https://docs.google.com/document/d/1Cf1WUwrLbxpn2ayQk3Iss8pQje-CxzMm/edit?usp=drive_link&amp;ouid=103012125208593290536&amp;rtpof=true&amp;sd=true</t>
  </si>
  <si>
    <t>Ministerio de Economía y Finanzas</t>
  </si>
  <si>
    <t xml:space="preserve">Sistema ISTMO </t>
  </si>
  <si>
    <t>https://www.gacetaoficial.gob.pa/pdfTemp/28867/75004.pdf</t>
  </si>
  <si>
    <t>eTax 2.0</t>
  </si>
  <si>
    <r>
      <t>Sistema Integrado de Gesti</t>
    </r>
    <r>
      <rPr>
        <sz val="10"/>
        <color theme="1"/>
        <rFont val="Aptos Narrow"/>
        <family val="2"/>
      </rPr>
      <t>ó</t>
    </r>
    <r>
      <rPr>
        <sz val="10"/>
        <color theme="1"/>
        <rFont val="Calibri"/>
        <family val="2"/>
      </rPr>
      <t>n Aduanera (SIGA)</t>
    </r>
  </si>
  <si>
    <t>https://www.ana.gob.pa/tableros/?csrt=15229519454919006142</t>
  </si>
  <si>
    <t>https://drive.google.com/file/d/11WvdraryW9EO0Z0Od2MzSZwilNIw9A-b/view?usp=sharing</t>
  </si>
  <si>
    <t>https://www.css.gob.pa/</t>
  </si>
  <si>
    <t>SIPE - Sistema de Ingresos y Prestaciones Económicas</t>
  </si>
  <si>
    <t>https://drive.google.com/file/d/1CTxCbZ8B6kgQwBX69rUDBbk9AGp2UYuk/view?usp=sharing</t>
  </si>
  <si>
    <t>https://micajadigital.css.gob.pa/#servicios</t>
  </si>
  <si>
    <t xml:space="preserve">Algunas innovaciones: 1. Adopción de formatos y modelos electrónicos estandarizados para todos los documentos del proceso de contratación pública y su expediente electrónico. 2. Plataforma de Cotizaciones en Línea para seleccionar al contratista de compras menores por cotizaciones. 3. Prevalencia en la adjudicación a favor de las micro y pequeñas empresas.  4. Incorporación de Flujos de procesos para adquisición de medicamentos, insumos médicos, equipos y otros que gestiona el Ministerio de Salud, como la Caja de Seguro Social en conformidad con la Ley 419 que incluye (Cotización en línea, compra menor ágil, contratación menor, actos de licitación publica, licitación de menor valor, licitación de precio único, licitación de subasta en reversa, procedimiento excepciona y especial de contratación. </t>
  </si>
  <si>
    <t>https://www.panamacompraencifras.gob.pa/#/</t>
  </si>
  <si>
    <t>MINISTERIO DE ECONOMIA Y FINANZAS</t>
  </si>
  <si>
    <t>https://www.mef.gob.pa/busqueda-mef-avanzada/?_sf_s=ISTMO</t>
  </si>
  <si>
    <t>Sistema Nacional de Inversión Pública (SINIP)</t>
  </si>
  <si>
    <t>https://sigsinip.maps.arcgis.com/apps/MapJournal/index.html?appid=9520c3f315f34061a4d4880111f4d9c4&amp;selectedClass=menuItem-11</t>
  </si>
  <si>
    <t>Impulsores Estratégicos</t>
  </si>
  <si>
    <t>https://aig.gob.pa/descargas/2019/06/impulsores-estrategicos-aig.pdf?csrt=3930932988421296859</t>
  </si>
  <si>
    <t>https://panamaconecta.gob.pa/</t>
  </si>
  <si>
    <t>https://drive.google.com/file/d/1IKDj0DqT3-WPkl16m-hRxOE0CgSBwpoa/view?usp=sharing</t>
  </si>
  <si>
    <t>https://www.cajadeahorros.com.pa/gestiones/pago-de-tramites-estatales/</t>
  </si>
  <si>
    <t>https://micajadigital.css.gob.pa/</t>
  </si>
  <si>
    <t>https://drive.google.com/file/d/1boXN86o58ZdBC9Ctvs46pNW3OqDjDwMv/view?usp=sharing</t>
  </si>
  <si>
    <t>https://gobiernoabierto.gob.pa/tablero-de-seguimiento-3/</t>
  </si>
  <si>
    <t>https://www.datosabiertos.gob.pa/graficas?page=1</t>
  </si>
  <si>
    <t>https://gestiontransparentepanama.mef.gob.pa/ParticipacionCiudadana</t>
  </si>
  <si>
    <t>https://docs.google.com/document/d/14gBtWDJiiGy_HtKdZNSymEbXgxCEsvPb/edit?usp=sharing&amp;ouid=103012125208593290536&amp;rtpof=true&amp;sd=true</t>
  </si>
  <si>
    <t>https://www.datosabiertos.gob.pa/dataset/aig-cac-311-informe-de-casos-enero-2024</t>
  </si>
  <si>
    <t>https://www.senacyt.gob.pa/</t>
  </si>
  <si>
    <t xml:space="preserve">https://aig.gob.pa/descargas/2019/06/impulsores-estrategicos-aig.pdf?csrt=17889122320107518149 </t>
  </si>
  <si>
    <t>https://aig.gob.pa/documentosaig/agenda-digital/</t>
  </si>
  <si>
    <t>https://aig.gob.pa/descargas/2019/06/memoria-2024-aig.pdf?csrt=2491594315612332603</t>
  </si>
  <si>
    <t>https://monitoreo.antai.gob.pa/informes-mensuales</t>
  </si>
  <si>
    <t>https://publications.iadb.org/publications/spanish/document/Panama-en-transicion-analisis-y-recomendaciones-para-un-futuro-energetico-justo-y-sostenible.pdf</t>
  </si>
  <si>
    <t>Transformación Digital enfocada en el ciudadano</t>
  </si>
  <si>
    <t>https://digital.inadeh.edu.pa/preinscrip/</t>
  </si>
  <si>
    <t>https://panamaconecta.gob.pa/menu</t>
  </si>
  <si>
    <t>https://www.senacyt.gob.pa/pencyt-2025-2029/</t>
  </si>
  <si>
    <t>https://www.senacyt.gob.pa/convocatoria-publica-para-emprendimientos-innovadores-2024-ronda-ii/</t>
  </si>
  <si>
    <t>https://siectidatos.senacyt.gob.pa/?page_id=9544</t>
  </si>
  <si>
    <t>Compl docs submitted on 07-Aug-25 &amp; 16-Sep-25</t>
  </si>
  <si>
    <t>Javier Garrido</t>
  </si>
  <si>
    <t>Autoridad Nacional para la Innovación Gubernamental (AIG)</t>
  </si>
  <si>
    <t>Director de Ciencias de la Información</t>
  </si>
  <si>
    <t xml:space="preserve"> PNG </t>
  </si>
  <si>
    <t>Papua New Guinea</t>
  </si>
  <si>
    <t>https://www.finance.gov.pg/</t>
  </si>
  <si>
    <t>https://www.finance.gov.pg/projects/ifms/</t>
  </si>
  <si>
    <t>http://www.treasury.gov.pg</t>
  </si>
  <si>
    <t>http://www.treasury.gov.pg/html/legislation/acts.html</t>
  </si>
  <si>
    <t>http://www.irc.gov.pg</t>
  </si>
  <si>
    <t>https://irc.gov.pg/tax-forms/</t>
  </si>
  <si>
    <t>http://www.customs.gov.pg</t>
  </si>
  <si>
    <t>http://customs.gov.pg/</t>
  </si>
  <si>
    <t>http://www.oecd.org/countries/papuanewguinea/42222693.pdf</t>
  </si>
  <si>
    <t>http://www.procurement.gov.pg/</t>
  </si>
  <si>
    <t>Department of Treasury</t>
  </si>
  <si>
    <t>http://www.treasury.gov.pg/</t>
  </si>
  <si>
    <t>https://ict.gov.pg/</t>
  </si>
  <si>
    <t>https://www.opengovpartnership.org/members/papua-new-guinea/</t>
  </si>
  <si>
    <t>https://pacificdata.org/data/organization/png-data</t>
  </si>
  <si>
    <t>https://ict.gov.pg/draft-ps-digital-transformation-bill-2021/</t>
  </si>
  <si>
    <t xml:space="preserve">  PNG  </t>
  </si>
  <si>
    <t>AWS</t>
  </si>
  <si>
    <t>Department of Information Communication &amp; Technology</t>
  </si>
  <si>
    <t xml:space="preserve">Work in progress </t>
  </si>
  <si>
    <t>Work in progress</t>
  </si>
  <si>
    <t>Work in Progress</t>
  </si>
  <si>
    <t>Fragmented GSB which means each organisation has its own mointoring and reporting  of usage and security issues concerning GSB</t>
  </si>
  <si>
    <t>https://www.finance.gov.pg/publication/reports-downloads/</t>
  </si>
  <si>
    <t>https://www.bankpng.gov.pg/payment-system/payment-system-in-png/</t>
  </si>
  <si>
    <t>https://irc.gov.pg</t>
  </si>
  <si>
    <t>https://irc.gov.pg/pages/about-irc/corporate-information/irc-annual-reports</t>
  </si>
  <si>
    <t>Implementaion of the HRMIS for the public sector is currently in planning stage.</t>
  </si>
  <si>
    <t>ALESCO Payroll</t>
  </si>
  <si>
    <t>https://gopayroll.net/man/png.pdf</t>
  </si>
  <si>
    <t xml:space="preserve">Nambawan Super </t>
  </si>
  <si>
    <t>https://www.nambawansuper.com.pg/</t>
  </si>
  <si>
    <t>Nambawan Super</t>
  </si>
  <si>
    <t>https://www.nslonline.com.pg/aol/index.html#Login</t>
  </si>
  <si>
    <t>https://www.nambawansuper.com.pg/about-us/annual-reports/</t>
  </si>
  <si>
    <t>Work in progress to implement a e-Procurement. Currently we have a website that publishes contract and tendering notices</t>
  </si>
  <si>
    <t>https://www.procurement.gov.pg/</t>
  </si>
  <si>
    <t>https://www.nicta.gov.pg/</t>
  </si>
  <si>
    <t>https://irc.gov.pg/login</t>
  </si>
  <si>
    <t>https://irc.gov.pg/pages/myirc/how-to-register-for-myirc</t>
  </si>
  <si>
    <t>https://www.nicta.gov.pg/about-us/contact-information/</t>
  </si>
  <si>
    <t>Replying to email where complaints are raised</t>
  </si>
  <si>
    <t>https://www.ict.gov.pg/</t>
  </si>
  <si>
    <t>https://www.ict.gov.pg/digital-government/</t>
  </si>
  <si>
    <t>Currently working on the Data Governance Policy that will give direction for legislation and establishment of the  government entity  who will take charge of data governance for the whole of government</t>
  </si>
  <si>
    <t>https://www.ict.gov.pg/Policies/Digital%20Transformation%20Policy/PNG%20Digital%20Transformation%20Policy_21122020_updated.pdf</t>
  </si>
  <si>
    <t>https://www.opengovpartnership.org/members/papua-new-guinea/commitments/PNG0001/</t>
  </si>
  <si>
    <t>https://www.businessadvantagepng.com/wp-content/uploads/2020/06/ECOMMERCE-BILL-JUNE-2019.pdf</t>
  </si>
  <si>
    <t>PNG Digital Transformation Policy</t>
  </si>
  <si>
    <t>https://www.ict.gov.pg/policy/</t>
  </si>
  <si>
    <t>https://www.finance.gov.pg/national-procurement-act-npa-2018/#:~:text=The%20purpose%20of%20the%20establishment,fair%20competition%20for%20government%20contracts.</t>
  </si>
  <si>
    <t xml:space="preserve">The Government of Papua New Guinea have certain e-Government related polices in place but needs legislative mandate for the implementation. At the moment, the Digital Transformation Bill is on the Notice Board to be passed at the floor of parliament. This will happen in few days time. </t>
  </si>
  <si>
    <t>https://www.fao.org/papua-new-guinea/fao-in-papua-new-guinea/es/</t>
  </si>
  <si>
    <t>https://www.businessadvantagepng.com/wp-content/uploads/</t>
  </si>
  <si>
    <t xml:space="preserve">https://www.businessadvantagepng.com/setting-the-standard-papua-new-guineas-new-ecommerce-bill-heading-to-parliament/, </t>
  </si>
  <si>
    <t>https://www.opengovpartnership.org/members/papua-new-guinea/commitments/PNG0001/, 020/06/ECOMMERCE-BILL-JUNE-2019.pdf</t>
  </si>
  <si>
    <t>https://www.itu.int/hub/2020/07/papua-new-guinea-rolls-out-2020-digital-transformation-centre-training-plan/</t>
  </si>
  <si>
    <t>Lillian Smith</t>
  </si>
  <si>
    <t>Department of Information Communication and Technology</t>
  </si>
  <si>
    <t>Senior Data Officer - Government</t>
  </si>
  <si>
    <t>PNG</t>
  </si>
  <si>
    <t>PNG Government Cloud (GovCloud)</t>
  </si>
  <si>
    <t>https://www.ict.gov.pg/government-cloud-platform-2/</t>
  </si>
  <si>
    <t>https://www.ict.gov.pg/Policies/Cloud%20Policy/Final%20Government%20Cloud%20Policy%202023%20V2.7%20-%20Final%20(2).pdf</t>
  </si>
  <si>
    <t>PNG Government Technology Stack (GovStack)</t>
  </si>
  <si>
    <t>https://www.ict.gov.pg/dict-unveils-technology-stack-2023-paving-way-for-digital-transformation-in-png/</t>
  </si>
  <si>
    <t>Unified Digital Framework for Government</t>
  </si>
  <si>
    <t>https://www.ict.gov.pg/89966/</t>
  </si>
  <si>
    <t>Sevis Data Exchange Platform (SevisDEx)</t>
  </si>
  <si>
    <t>https://www.ict.gov.pg/89962/#:~:text=SevisPass%20(Digital%20ID):%20A,before%20Independence%20Day%20next%20month.</t>
  </si>
  <si>
    <t>IFMS - Intergrated Financial Management System</t>
  </si>
  <si>
    <t>https://ifmsgovpng.t1cloud.com/</t>
  </si>
  <si>
    <t>https://www.treasury.gov.pg/</t>
  </si>
  <si>
    <t>https://www.finance.gov.pg/wp-content/uploads/2023/04/Public_Money_Management_Regularisation_Act_2017.pdf</t>
  </si>
  <si>
    <t xml:space="preserve">https://irc.gov.pg/pages/about-irc/corporate-information/irc-annual-reports </t>
  </si>
  <si>
    <t>https://customs.gov.pg/</t>
  </si>
  <si>
    <t>ASYCUDA - Automated System for Customs Data</t>
  </si>
  <si>
    <t>https://portal2.customs.gov.pg/index.jsf</t>
  </si>
  <si>
    <t>https://www.dpm.gov.pg/wp-content/uploads/2023/10/June-Newsletter-2023.pdf</t>
  </si>
  <si>
    <t>Nambawan Super (Public Service)</t>
  </si>
  <si>
    <t>https://www.nambawansuper.com.pg/home/SearchForm?Search=annual+report</t>
  </si>
  <si>
    <t>https://npc.gov.pg/rfi-for-egp-system/</t>
  </si>
  <si>
    <t>https://www.sevis.gov.pg/</t>
  </si>
  <si>
    <t>https://irc.gov.pg/news/myirc-news</t>
  </si>
  <si>
    <t>https://epay.finance.gov.pg/dof-home/</t>
  </si>
  <si>
    <t>https://www.finance.gov.pg/news/govt-revenue-collection-goes-digital/</t>
  </si>
  <si>
    <t>https://portal.customs.gov.pg/index.jsf</t>
  </si>
  <si>
    <t>https://www.ict.gov.pg/Draft%20Digital%20ID%20Policy/Draft%20Digital%20ID%20Policy%207.2%20-%2026%20June%2025.pdf</t>
  </si>
  <si>
    <t>https://www.ogp.gov.pg/</t>
  </si>
  <si>
    <t>https://www.ogp.gov.pg/nap-implementation-report/</t>
  </si>
  <si>
    <t>https://www.ombudsman.gov.pg/making-a-complaint/making-a-complaint-online/</t>
  </si>
  <si>
    <t>https://www.ombudsman.gov.pg/category/case-summaries/</t>
  </si>
  <si>
    <t>https://www.ict.gov.pg/digitaltransformationsummit2024/</t>
  </si>
  <si>
    <t>The Agency (Data Protection Authority) is detailed in the Data Governance and Protection Policy 2024, in Section 6.2 - Data Protection Authority.</t>
  </si>
  <si>
    <t>https://www.ict.gov.pg/wp-content/uploads/2024/12/National-DGDP-Policy-27-03-24-v5.2.pdf</t>
  </si>
  <si>
    <t>https://www.ict.gov.pg/90002/</t>
  </si>
  <si>
    <t>https://www.undp.org/papua-new-guinea/projects/pacific-green-transformation-project#:~:text=About%20the%20Project,sustainable%20and%20climate%2Dresilient%20future</t>
  </si>
  <si>
    <t>https://www.ict.gov.pg/23329/#:~:text=Minister%20Masiu%20announced%20that%20the,about%20how%20society%20should%20respond.</t>
  </si>
  <si>
    <t>https://pnguotdtc.edu.pg/course/index.php?categoryid=17</t>
  </si>
  <si>
    <t>https://www.ict.gov.pg/21580/</t>
  </si>
  <si>
    <t>Department of Information and Communnication Technology</t>
  </si>
  <si>
    <t>https://pngnri.org/images/PNGNRI_Chairmans_Seminar_Series/PowerPoint_Presentations_/Steven_Matainaho_-_Presentation_NRI_Final_190924.pdf</t>
  </si>
  <si>
    <t>PNG Digital Transformation Policy 2021</t>
  </si>
  <si>
    <t>https://www.ict.gov.pg/19161/</t>
  </si>
  <si>
    <t>Glenn Bireo</t>
  </si>
  <si>
    <t>Research and Statistics Officer</t>
  </si>
  <si>
    <t xml:space="preserve"> PRY </t>
  </si>
  <si>
    <t>Paraguay</t>
  </si>
  <si>
    <t>NUBE-PY</t>
  </si>
  <si>
    <t>https://www.senatics.gov.py/application/files/1814/5432/9566/AcuerdoNubePyV2-15.pdf</t>
  </si>
  <si>
    <t>Information Exchange System</t>
  </si>
  <si>
    <t>https://www.mitic.gov.py/viceministerios/tecnologias-de-la-informacion-y-comunicacion/servicios/sistema-de-intercambio-de-informacion</t>
  </si>
  <si>
    <t>Ministerio de Hacienda / Ministry of Finance</t>
  </si>
  <si>
    <t>http://www.hacienda.gov.py</t>
  </si>
  <si>
    <t>http://www.hacienda.gov.py/web-presupuesto/index.php?c=147</t>
  </si>
  <si>
    <t>http://www.hacienda.gov.py/sseaf/index.php?c=299</t>
  </si>
  <si>
    <t>https://www.pefa.org/node/606</t>
  </si>
  <si>
    <t>http://www.set.gov.py</t>
  </si>
  <si>
    <t>MARANGATU - Tax Management System</t>
  </si>
  <si>
    <t>https://marangatu.set.gov.py/eset/</t>
  </si>
  <si>
    <t>http://www.aduana.gov.py</t>
  </si>
  <si>
    <t>SOFIA - Sistema SOFI (Sistema de Computación para el Flete Internacional) / Computing System for International Freight</t>
  </si>
  <si>
    <t>http://www.aduana.gov.py/49-4-sistema-sofia.html#</t>
  </si>
  <si>
    <t xml:space="preserve">SINARH - Sistema Integrado de Administración de Recursos Humanos / Integrated National Human Resource System </t>
  </si>
  <si>
    <t xml:space="preserve">https://apps.paraguay.gov.py/nomina-de-funcionarios-publicos/ </t>
  </si>
  <si>
    <t>Contrataciones Paraguay</t>
  </si>
  <si>
    <t xml:space="preserve">https://www.contrataciones.gov.py </t>
  </si>
  <si>
    <t>http://www.hacienda.gov.py/web-hacienda/index.php</t>
  </si>
  <si>
    <t>Map + BDP - Map Inversiones + Banco de Proyectos</t>
  </si>
  <si>
    <t>http://mapainversionessnip.economia.gov.py/#/proyectos/?zoom=7&amp;center=-24.266015239534894,-58.59577636718749&amp;topLeft=-20.81673411372121,-65.423779296875&amp;bottomRight=-27.62418590594018,-51.7677734375</t>
  </si>
  <si>
    <t>https://www.softwarepublico.gov.py/</t>
  </si>
  <si>
    <t>http://www.paraguay.gov.py</t>
  </si>
  <si>
    <t>https://www.civiciti.info/customers/success-cases/paraguay-government-2018-2020-action-plan-of-open-government/</t>
  </si>
  <si>
    <t>http://www.datos.gov.py/</t>
  </si>
  <si>
    <t>https://www.mitic.gov.py/agenda-digital/agenda-digital/que-es-la-agenda-digital</t>
  </si>
  <si>
    <t>https://www.mitic.gov.py/agenda-digital/documentos</t>
  </si>
  <si>
    <t>https://www.rti-rating.org/wp-content/uploads/Paraguay.pdf</t>
  </si>
  <si>
    <t>Law 1682 on Information of a Private Nature</t>
  </si>
  <si>
    <t>https://www.bacn.gov.py/leyes-paraguayas/1760/ley-n-1682-reglamenta-la-informacion-de-caracter-privado</t>
  </si>
  <si>
    <t>Consumer Protection Secretariat</t>
  </si>
  <si>
    <t>http://www.sedeco.gov.py/</t>
  </si>
  <si>
    <t>https://www.paraguay.gov.py/firma-digital</t>
  </si>
  <si>
    <t>Roadmap for GobLab for Public Innovation</t>
  </si>
  <si>
    <t>https://drive.google.com/file/d/13mZjklWTvlXaw7bxef1TledeVmAuI73w/view?usp=sharing</t>
  </si>
  <si>
    <t>Ministry of Information and Communication Technologies</t>
  </si>
  <si>
    <t>https://www.mitic.gov.py/agenda-digital/portada</t>
  </si>
  <si>
    <t xml:space="preserve">  PRY  </t>
  </si>
  <si>
    <t>Nubepy internal monitoring system</t>
  </si>
  <si>
    <t>https://gestordocumental.mitic.gov.py/share/s/vOU087rARxe_Av6YYRZLyQ</t>
  </si>
  <si>
    <t>https://www.hacienda.gov.py/</t>
  </si>
  <si>
    <t>https://www.hacienda.gov.py/web-presupuesto/index.php?c=147</t>
  </si>
  <si>
    <t>https://www.contrataciones.gov.py/sicp/download/getFile?cid=63142&amp;fileName=OAwkXiYNi6QOh%2BTIKqR3782C1d%2Fp2D6FjIiEs6npdi9lh95nXnT9G%2Fkrm3OK9MGZHM9zNeQoZUU5SiwcFRQwuYeQPLT7UJIKwnBnn%2B7qjf0y9nzZacJk4YWmRkejnwKhOfv9rXma4FduDcIbdxQr6kEWLL7p6IVvBDnxeD1a1xBZbZbmGoV1hg%3D%3D</t>
  </si>
  <si>
    <t>https://www.hacienda.gov.py/sseaf/index.php?c=299</t>
  </si>
  <si>
    <t>https://www.bacn.gov.py/leyes-paraguayas/4670/dispone-medidas-de-modernizacion-de-la-administracion-financiera-del-estado-y-establece-el-regimen-de-cuenta-unica-y-de-los-titulos-de-deuda-del-tesoro-publico</t>
  </si>
  <si>
    <t>https://www.set.gov.py/</t>
  </si>
  <si>
    <t>https://marangatu.set.gov.py</t>
  </si>
  <si>
    <t>Computer Security Policy of Undersecretary of State for Taxation</t>
  </si>
  <si>
    <t>https://www.aduana.gov.py/</t>
  </si>
  <si>
    <t>https://www.aduana.gov.py/49-4-sistema-sofia.html</t>
  </si>
  <si>
    <t>https://www.aduana.gov.py/uploads/archivos/ANEXO%20POLITICA%20DE%20SEGURIDAD%20DE%20LA%20INFORMACION%20V4%203%202_1.pdf</t>
  </si>
  <si>
    <t>SINARH - Sistema Integrado de Administración de Recursos Humanos / Integrated National Human Resource System</t>
  </si>
  <si>
    <t>https://datos.hacienda.gov.py/data/nomina</t>
  </si>
  <si>
    <t>General Directorate of Retirement and Pensions of the Ministry of Finance Directorate of Non-Contributory Pensions of the Ministry of Finance</t>
  </si>
  <si>
    <t>https://www.hacienda.gov.py/web-sseaf/index.php?c=297</t>
  </si>
  <si>
    <t>https://servicios.hacienda.gov.py/InscripcionCenso/index.xhtml</t>
  </si>
  <si>
    <t>Does not apply. Audit trails are not for internal use or published. They are of specific use for punctual events.</t>
  </si>
  <si>
    <t>Contrataciones Paraguay /Public contracts</t>
  </si>
  <si>
    <t>https://www.contrataciones.gov.py/</t>
  </si>
  <si>
    <t>Participation of SMEs / startups</t>
  </si>
  <si>
    <t>Database policies, roles, permissions, auditing</t>
  </si>
  <si>
    <t>Ministry of Treasury / SIGADE (DMFAS Debt Management and Financial Analysis System) de la UNCTAD</t>
  </si>
  <si>
    <t>https://datos.hacienda.gov.py/def/saldo-deuda-publica</t>
  </si>
  <si>
    <t>SNIP (Public Investment System)</t>
  </si>
  <si>
    <t>http://bancosnip.hacienda.gov.py/Snip_Web/portal/portalBancoProyecto.jsf</t>
  </si>
  <si>
    <t>https://www.paraguay.gov.py/datos-abiertos/licencias</t>
  </si>
  <si>
    <t>National Science, Technology and Innovation Policy</t>
  </si>
  <si>
    <t>https://www.conacyt.gov.py/proinnova</t>
  </si>
  <si>
    <t>https://www.conacyt.gov.py/</t>
  </si>
  <si>
    <t>https://www.conacyt.gov.py/node/24738</t>
  </si>
  <si>
    <t>https://www.paraguay.gov.py/</t>
  </si>
  <si>
    <t>https://www.paraguay.gov.py/estadisticas-portal</t>
  </si>
  <si>
    <t>https://www.set.gov.py/portal/PARAGUAY-SET/detail?folder-id=repository:collaboration:/sites/PARAGUAY-SET/categories/SET/biblioteca-virtual/preguntas-frecuentes/pago-electronico-de-impuestos&amp;content-id=/repository/collaboration/sites/PARAGUAY-SET/documents/preguntas-frecuentes/pago-electronico-de-impuestos-preguntas-frecuentes</t>
  </si>
  <si>
    <t>https://portal.ips.gov.py/sistemas/ipsportal/contenido.php?c=132</t>
  </si>
  <si>
    <t>https://www.mtess.gov.py/busca-empleo/vidriera-de-empleo</t>
  </si>
  <si>
    <t>http://gobiernoabierto.gov.py/</t>
  </si>
  <si>
    <t>https://www.datos.gov.py/</t>
  </si>
  <si>
    <t>https://www.paraguay.gov.py/consulta-reclamo</t>
  </si>
  <si>
    <t>https://app.powerbi.com/view?r=eyJrIjoiMmJlYjg1YzgtMmQ3Mi00YzVkLWJkOTQtOTE3ZTZkNzVhYTAzIiwidCI6Ijk2ZDUwYjY5LTE5MGQtNDkxYy1hM2U1LWExYWRlYmMxYTg3NSJ9&amp;pageName=ReportSection267a9df01e64c25cadf6</t>
  </si>
  <si>
    <t>https://www.mitic.gov.py/agenda-digital/que-es</t>
  </si>
  <si>
    <t>MITIC mission addresses</t>
  </si>
  <si>
    <t>National Directorate of Public Procurement, Ministry of Haicenda, Technical Planning Secretariat, Ministry of Information and Communication Technologies</t>
  </si>
  <si>
    <t>https://www.stp.gov.py/v1/spr/</t>
  </si>
  <si>
    <t>https://www.mitic.gov.py/</t>
  </si>
  <si>
    <t>https://informacionpublica.paraguay.gov.py/public/ley_5282.pdf</t>
  </si>
  <si>
    <t>https://www.ministeriodejusticia.gov.py/index.php/acceso-la-informacion-publica</t>
  </si>
  <si>
    <t>https://www.sedeco.gov.py/</t>
  </si>
  <si>
    <t>https://www.sedeco.gov.py/index.php/infractores-2022</t>
  </si>
  <si>
    <t>https://www.acraiz.gov.py/</t>
  </si>
  <si>
    <t>https://innovacion.gov.py/</t>
  </si>
  <si>
    <t>In preparation phase</t>
  </si>
  <si>
    <t>https://drive.google.com/file/d/13mZjklWTvlXaw7bxef1TledeVmAuI73w/view</t>
  </si>
  <si>
    <t>National Council for Science and Technology, Ministry of Information and Communication Technologies</t>
  </si>
  <si>
    <t>InnovandoPy</t>
  </si>
  <si>
    <t>https://innovando.gov.py/</t>
  </si>
  <si>
    <t>https://www.contrataciones.gov.py/t/download/BannerAdjunto/44</t>
  </si>
  <si>
    <t>https://www.contrataciones.gov.py/dncp/compras-publicas-sostenibles.html</t>
  </si>
  <si>
    <t>Laura Salinas</t>
  </si>
  <si>
    <t>Director of Open Government</t>
  </si>
  <si>
    <t>PRY</t>
  </si>
  <si>
    <t>https://mitic.gov.py/nube-py/</t>
  </si>
  <si>
    <t>https://drive.mitic.gov.py/s/6tCz9TSie4dtHat</t>
  </si>
  <si>
    <t>Information Sharing System</t>
  </si>
  <si>
    <t>https://drive.mitic.gov.py/s/Y34yk8t5223dbkf?dir=/&amp;editing=false&amp;openfile=true</t>
  </si>
  <si>
    <t>https://reportes.mitic.gov.py/public/dashboard/65b79666-a017-43a1-a712-6c19f09e04f6?tab=212-consumidores</t>
  </si>
  <si>
    <t>https://mitic.gov.py/sistema-de-intercambio-de-informacion/</t>
  </si>
  <si>
    <t>https://www.mef.gov.py/</t>
  </si>
  <si>
    <t>FMIS automates public financial management processes including budget formulation, execution (such as commitment control, debt management, treasury operations), accounting, reporting, and more.</t>
  </si>
  <si>
    <t>https://www.mef.gov.py/dependencias/viceministerio-administracion-financiera/gerencia-gestion-financiera-estado/direccion-general-presupuesto/siaf</t>
  </si>
  <si>
    <t>https://www.mef.gov.py/dependencias/viceministerio-de-administracion-financiera</t>
  </si>
  <si>
    <t>http://websiare.hacienda.gov.py/#</t>
  </si>
  <si>
    <t>https://www.dnit.gov.py/web/portal-institucional/</t>
  </si>
  <si>
    <t>https://marangatu.set.gov.py/eset/login</t>
  </si>
  <si>
    <t>https://datos.mef.gov.py/</t>
  </si>
  <si>
    <t>https://www.dnit.gov.py/web/portal-institucional/softwares-y-sistemas</t>
  </si>
  <si>
    <t>https://servicios.set.gov.py/eset-publico/graficasBienvenidaPublico.do</t>
  </si>
  <si>
    <t>SINARH - Integrated National Human Resource System</t>
  </si>
  <si>
    <t>https://unctad.org/dmfas/system/files/client-area/DMC2022_Panel8_Fretes.pdf</t>
  </si>
  <si>
    <t>Integrated Accounting System (SICO)</t>
  </si>
  <si>
    <t>https://www.mef.gov.py/dependencias/viceministerio-de-administracion-financiera/gerencia-de-gestion-administrativa-del-estado/direccion-general-de-jubilaciones-pensiones</t>
  </si>
  <si>
    <t>https://www.mef.gov.py/dependencias/viceministerio-de-administracion-financiera/gerencia-de-gestion-financiera-del-estado/direccion-general-pensiones-no-contributivas</t>
  </si>
  <si>
    <t>https://sraj.hacienda.gov.py/JubilacionSolicitud/index.xhtml</t>
  </si>
  <si>
    <t>https://www.contrataciones.gov.py/datos/data</t>
  </si>
  <si>
    <t>https://economia.gov.py/index.php/datos-economicos/deuda-publica</t>
  </si>
  <si>
    <t>DMFAS - SIGADE (Debt Management and Financial Analysis System) de la UNCTAD</t>
  </si>
  <si>
    <t>https://economia.gov.py/index.php/visualizaciones-de-datos</t>
  </si>
  <si>
    <t>https://serviciosvep.mef.gov.py/snip/?page_id=256#:~:text=La%20Direcci%C3%B3n%20de%20Sistema%20de,proponer%20pol%C3%ADticas%20de%20Inversi%C3%B3n%20P%C3%BAblica.</t>
  </si>
  <si>
    <t>https://rindiendocuentas.gov.py/home/index#/proyectos/?zoom=7&amp;center=-24.266015239534894,-58.59577636718749&amp;topLeft=-20.81673411372121,-65.5061767578125&amp;bottomRight=-27.62418590594018,-51.6853759765625</t>
  </si>
  <si>
    <t>https://mitic.gov.py/eoj0cad9uplo/2024/01/Estandar_de_Software.pdf</t>
  </si>
  <si>
    <t>https://www.conacyt.gov.py/evaluacion-impacto-programas-innovacion</t>
  </si>
  <si>
    <t>https://www.dnit.gov.py/web/portal-institucional/w/mas-de-371-millones-de-registros-de-comprobantes-realizados-a-traves-del-marangatu-10/08/2022-</t>
  </si>
  <si>
    <t>https://www.dnit.gov.py/web/portal-institucional/informes-de-gestion1</t>
  </si>
  <si>
    <t>https://www.dnit.gov.py/web/portal-institucional/sobre-la-dnit</t>
  </si>
  <si>
    <t>https://www.dnit.gov.py/</t>
  </si>
  <si>
    <t>https://www.dnit.gov.py/web/portal-institucional/informes-econ%C3%B3micos</t>
  </si>
  <si>
    <t>https://public.tableau.com/app/profile/instituto.de.prevision.social.paraguay/viz/ObservatorioInstitucionalIPS/OBSERVATORIO</t>
  </si>
  <si>
    <t>https://emplea.mtess.gov.py/</t>
  </si>
  <si>
    <t>https://reportes.mitic.gov.py/public/dashboard/3ccb6f92-80e8-4468-9eb1-cfc795df805b?fecha=&amp;tab=262-resumen-1</t>
  </si>
  <si>
    <t>https://satisfaccionciudadana.paraguay.gov.py/encuesta-de-satisfaccion/</t>
  </si>
  <si>
    <t>https://consulta.paraguay.gov.py/index.php</t>
  </si>
  <si>
    <t>https://mitic.gov.py/agendadigital/</t>
  </si>
  <si>
    <t>https://mitic.gov.py/agendadigital/sobreagenda/</t>
  </si>
  <si>
    <t>https://informacionpublica.paraguay.gov.py/#!/estadistica</t>
  </si>
  <si>
    <t>https://www.contrataciones.gov.py/dncp/compras-publicas-sostenibles/plan-de-accion-compras-publicas-sostenibles/</t>
  </si>
  <si>
    <t>https://www.acraiz.gov.py/html/Publicaciones_74.html</t>
  </si>
  <si>
    <t>Digital Inclusion and ICT in Education</t>
  </si>
  <si>
    <t>https://mitic.gov.py/publicaciones/</t>
  </si>
  <si>
    <t>https://mitic.gov.py/inclusion-digital-y-tic-en-la-educacion/</t>
  </si>
  <si>
    <t>https://mitic.gov.py/becastic/</t>
  </si>
  <si>
    <t>https://innovacion.gov.py/nosotros/</t>
  </si>
  <si>
    <t>https://mitic.gov.py/innovacion-productiva-economia-digital/</t>
  </si>
  <si>
    <t>Laura Angelica Salinas Scribano</t>
  </si>
  <si>
    <t xml:space="preserve"> PER </t>
  </si>
  <si>
    <t>Peru</t>
  </si>
  <si>
    <t>Government Cloud Services</t>
  </si>
  <si>
    <t>https://www.peru.gob.pe/normas/docs/Lineamientos_Nube.PDF</t>
  </si>
  <si>
    <t>PIDE - National Platform for State Interoperability</t>
  </si>
  <si>
    <t>https://www.gob.pe/741-plataforma-de-interoperabilidad-del-estado</t>
  </si>
  <si>
    <t>http://www.mef.gob.pe</t>
  </si>
  <si>
    <t>SIAF II - Sistema Integrado de Administración Financiera</t>
  </si>
  <si>
    <t>http://www.mef.gob.pe/index.php?option=com_content&amp;view=article&amp;id=2028&amp;Itemid=101421&amp;lang=es</t>
  </si>
  <si>
    <t>http://www.mef.gob.pe/index.php?option=com_content&amp;view=section&amp;id=32&amp;Itemid=100770&amp;lang=es</t>
  </si>
  <si>
    <t>http://www.mef.gob.pe/index.php?option=com_content&amp;view=article&amp;id=2241%3Anormativa&amp;catid=432%3Anormativa&amp;Itemid=100770&amp;lang=es</t>
  </si>
  <si>
    <t>http://www.sunat.gob.pe</t>
  </si>
  <si>
    <t>http://www.sunat.gob.pe/sinclavesol/index.html</t>
  </si>
  <si>
    <t>SIGAD  - Integrated Customs Management System</t>
  </si>
  <si>
    <t>http://www.sunat.gob.pe/gobiernoelectronico/princ_serv_sigad.html</t>
  </si>
  <si>
    <t>RNSC - Registro Nacional de Servicio Civil</t>
  </si>
  <si>
    <t>https://www.servir.gob.pe/gestores-de-rrhh/gestores-de-rrhh-2/gestores-de-rrhh/</t>
  </si>
  <si>
    <t>https://www.servir.gob.pe/prensa-y-publicaciones/material-informativo/</t>
  </si>
  <si>
    <t>SEACE</t>
  </si>
  <si>
    <t>http://www2.seace.gob.pe</t>
  </si>
  <si>
    <t>Ministry of Finance, General Directorate of Indebtedness and Public Treasury</t>
  </si>
  <si>
    <t>http://www.mef.gob.pe/index.php?option=com_content&amp;view=section&amp;id=33&amp;Itemid=100789&amp;lang=es</t>
  </si>
  <si>
    <t xml:space="preserve">BDI + PMI - Banco de Inversiones + Programación Multianual de Inversiones + </t>
  </si>
  <si>
    <t>https://www.mef.gob.pe/es/aplicativos-invierte-pe</t>
  </si>
  <si>
    <t>http://www.softwarepublico.gob.pe/index.php/es/</t>
  </si>
  <si>
    <t>https://www.gob.pe/</t>
  </si>
  <si>
    <t>https://www.sunat.gob.pe/xssecurity/SignOnVerification.htm?signonForwardAction=https%3A%2F%2Fwww.sunat.gob.pe%2Fol-at-itcanal%2Fcanal.do</t>
  </si>
  <si>
    <t>http://online.reniec.gob.pe/ventanillavirtual/DatosTributosAction.do?accion=ini</t>
  </si>
  <si>
    <t>https://www.opengovpartnership.org/members/peru/</t>
  </si>
  <si>
    <t>https://www.datosabiertos.gob.pe/</t>
  </si>
  <si>
    <t>http://www.transparencia.gob.pe/contenidos/pte_transparencia_contenido_rubros.aspx?n_o=2#.Xvf5tmhKg2w</t>
  </si>
  <si>
    <t>https://www.gob.pe/busquedas?categoria[]=47-accesibilidad-e-inclusion&amp;reason=sheet&amp;sheet=1</t>
  </si>
  <si>
    <t>Smart Regulation Peru</t>
  </si>
  <si>
    <t>https://www.smartreg.pe/que-hacemos/govtech</t>
  </si>
  <si>
    <t>Digital Government Secretariat - Plataforma Nacional de Datos Abiertos</t>
  </si>
  <si>
    <t>https://www.datosabiertos.gob.pe/%C2%BFqu%C3%A9-es-gobernanza-de-datos</t>
  </si>
  <si>
    <t>http://www2.pcm.gob.pe/clip/ESTRATEGIA%20NACIONAL%20DE%20GOBIERNO%20ELECTRONICO_V5.pdf</t>
  </si>
  <si>
    <t>https://www.gob.pe/8258-presidencia-del-consejo-de-ministros-agenda-digital-al-bicentenario</t>
  </si>
  <si>
    <t>https://www.rti-rating.org/wp-content/uploads/Peru.pdf</t>
  </si>
  <si>
    <t>https://www.right2info.org/resources/publications/laws-1/peru_rti-law</t>
  </si>
  <si>
    <t>Dirección General de Protección de Datos Personales, Directorate-General for the protection of personal data</t>
  </si>
  <si>
    <t>https://www.minjus.gob.pe/dgtaipd/</t>
  </si>
  <si>
    <t>https://pki.reniec.gob.pe/creacion-de-firma-digital/</t>
  </si>
  <si>
    <t>Government and Digital Transformation Laboratory</t>
  </si>
  <si>
    <t>https://www.gob.pe/8256</t>
  </si>
  <si>
    <t>https://www.gob.pe/7025-presidencia-del-consejo-de-ministros-secretaria-de-gobierno-digital</t>
  </si>
  <si>
    <t xml:space="preserve">  PER  </t>
  </si>
  <si>
    <t xml:space="preserve">https://www.gob.pe/es/institucion/pcm/normas-legales/1705101-029-2021-pcm </t>
  </si>
  <si>
    <t>Secretaría de Gobierno y Transformación Digital de la Presidencia del Consejo de Ministros del Perú</t>
  </si>
  <si>
    <t>https://www.gob.pe/es/institucion/pcm/normas-legales/1705101-029-2021-pcm</t>
  </si>
  <si>
    <t>It will be defined within the framework of the Digital Information Platform of the Digital Architecture of the State, created by Supreme Decree No. 029-2021-PCM - Article 121, numeral 121.3. as the platform that allows (i) to automate the management of the digital architecture of the Peruvian State, (ii) to store data for the management and evaluation of digital government projects, and (iii) to provide information for the continuous improvement of the digital architecture of the State.</t>
  </si>
  <si>
    <t>Interoperability Standards of the State Interoperability Platform. Likewise, within the framework of the working document of the Digital Transformation National Policy (PNTD), it is established as a priority objective to link the digital economy to the sustainable production processes of the country; which has the means to comply, considering -among others- the standards of interoperability and information security.</t>
  </si>
  <si>
    <t xml:space="preserve">https://www.peru.gob.pe/normas/docs/estandares_interoperabilidad_pide_segdi.pdf </t>
  </si>
  <si>
    <t>National Platform for State Interoperability. Likewise, within the framework of the working document of the Digital Transformation National Policy (PNTD), a guideline to deploy the government strategy is to share tools, digital services and open data between public and private organizations which contemplates developing interoperability models in collaboration with the entire Peruvian digital ecosystem. This will allow the generation of new digital services models and foster the users confidence regarding the process of their personal data.</t>
  </si>
  <si>
    <t>https://www.mef.gob.pe</t>
  </si>
  <si>
    <t>Sistema Integrado de Administración Financiera</t>
  </si>
  <si>
    <t>https://www.mef.gob.pe/index.php?option=com_content&amp;view=article&amp;id=2028&amp;Itemid=101421&amp;lang=es</t>
  </si>
  <si>
    <t>LDSW &gt; Oracle, Visual Fox and Java</t>
  </si>
  <si>
    <t>https://drive.google.com/file/d/1FTU70OP7puwRBE8KR7C_FptfJDfmrCTi/view?usp=sharing</t>
  </si>
  <si>
    <t xml:space="preserve">https://www.mef.gob.pe/index.php?option=com_content&amp;view=category&amp;id=656&amp;Itemid=100770&amp;lang=es </t>
  </si>
  <si>
    <t xml:space="preserve">https://www.mef.gob.pe/index.php?option=com_content&amp;view=article&amp;id=2241%3Anormativa&amp;catid=432%3Anormativa&amp;Itemid=100770&amp;lang=es </t>
  </si>
  <si>
    <t>https://drive.google.com/file/d/1vWS9FJRzVooPDD4Z5-3_Hn43IQZFnv5s/view?usp=sharing</t>
  </si>
  <si>
    <t xml:space="preserve">https://www.sunat.gob.pe/ </t>
  </si>
  <si>
    <t>SUNAT Online Operations</t>
  </si>
  <si>
    <t>https://www.sunat.gob.pe/sinclavesol/index.html</t>
  </si>
  <si>
    <t>The following documents are available as part of SUNAT's internal register: Intendancy Resolutions No. 024-2020-1U0000, 013-2020-1U0000, 012-2020-1U0000, 001-2020-1U0000, 017-2019-1U0000, 004-2018-1U0000, 002-2018-1U0000, 001-2018-1U0000, 001-2017-1U0000, 001-2016-5E0000</t>
  </si>
  <si>
    <t>https://www.sunat.gob.pe/</t>
  </si>
  <si>
    <t>SDA - Customs Clearance System, (formerly called SIGAD- Integrated Customs Management System)</t>
  </si>
  <si>
    <t xml:space="preserve">https://www.gob.pe/7472-acceder-al-sistema-de-despacho-aduanero-sda </t>
  </si>
  <si>
    <t>Administrative System of Human Resources Management – SAGRH</t>
  </si>
  <si>
    <t xml:space="preserve">https://storage.servir.gob.pe/normatividad/Resoluciones/PE-2021/Res076-2021-SERVIR-PE-Anexo1.pdf   </t>
  </si>
  <si>
    <t>Computer Application for the Centralized Registration of Payrolls and Data of The Human Resources of the Public Sector – AIRHSP</t>
  </si>
  <si>
    <t xml:space="preserve">http://dggrp.mef.gob.pe/airhsp/ </t>
  </si>
  <si>
    <t>https://www.mef.gob.pe/es/por-instrumento/directivas/26082-directiva-n-0004-2021-ef-53-01/file</t>
  </si>
  <si>
    <t>Oficina de Normalización Previsional (ONP)</t>
  </si>
  <si>
    <t xml:space="preserve">https://www.gob.pe/onp </t>
  </si>
  <si>
    <t>Decree-Law 19990, creating the National Social Security Pension System</t>
  </si>
  <si>
    <t>https://www.gob.pe/onp</t>
  </si>
  <si>
    <t xml:space="preserve">http://www.transparencia.gob.pe/enlaces/pte_transparencia_enlaces.aspx?id_entidad=82&amp;id_tema=5#.YmsEQdrMLIX </t>
  </si>
  <si>
    <t>Electronic System of State Procurement (SEACE)</t>
  </si>
  <si>
    <t>https://www.gob.pe/7324-acceder-al-sistema-electronico-de-contrataciones-del-estado-seace</t>
  </si>
  <si>
    <t>The OSCE, the governing body for public procurement, has implemented an innovation table as well as the Functional Unit for Innovation and Development</t>
  </si>
  <si>
    <t>https://drive.google.com/file/d/1LL8AIai3PbLjMzvcmNrDGHdoJnrLK1Sy/view?usp=sharing</t>
  </si>
  <si>
    <t>Ministry of Economy and Finance (MEF), General Directorate of the Public Treasury - Debt Administration</t>
  </si>
  <si>
    <t xml:space="preserve">http://apps2.mef.gob.pe/mdp/index.jsp </t>
  </si>
  <si>
    <t>SIAD</t>
  </si>
  <si>
    <t>BDI + PMI - Investment Bank + Multiannual Investment Programming</t>
  </si>
  <si>
    <t xml:space="preserve">https://www.mef.gob.pe/es/aplicativos-invierte-pe </t>
  </si>
  <si>
    <t xml:space="preserve">https://datosabiertos.mef.gob.pe/organization/inversion-publica </t>
  </si>
  <si>
    <t>https://www.gob.pe/institucion/pcm/normas-legales/3107-051-2018-pcm</t>
  </si>
  <si>
    <t>https://drive.google.com/file/d/1UQO08qswOork2e_2_7560YAnIj21SgqJ/view?usp=sharing</t>
  </si>
  <si>
    <t>Digital Transformation National Policy and Artificial Intelligence National Strategy</t>
  </si>
  <si>
    <t>https://www.gob.pe/institucion/pcm/informes-publicaciones/1307682-presentacion-del-diseno-de-la-politica-nacional-de-transformacion-digital</t>
  </si>
  <si>
    <t xml:space="preserve">https://www.gob.pe/7025-presidencia-del-consejo-de-ministros-secretaria-de-gobierno-digital </t>
  </si>
  <si>
    <t>https://www.gob.pe/institucion/pcm/noticias/189126-ejecutivo-lanza-encuesta-nacional-covid-19-para-anticiparse-al-virus-y-adelantar-acciones-de-prevencion</t>
  </si>
  <si>
    <t xml:space="preserve">https://drive.google.com/file/d/1GvaMj_A9rIF9EY8t_aUMyzlpkMrSagFL/view?usp=sharing </t>
  </si>
  <si>
    <t xml:space="preserve">https://www.sunat.gob.pe/sol.html  </t>
  </si>
  <si>
    <t xml:space="preserve">https://www.sunat.gob.pe/xssecurity/SignOnVerification.htm?signonForwardAction=https%3A%2F%2Fwww.sunat.gob.pe%2Fol-at-itcanal%2Fcanal.do </t>
  </si>
  <si>
    <t>https://pagalo.pe/</t>
  </si>
  <si>
    <t xml:space="preserve">https://www.sunat.gob.pe/sol.html </t>
  </si>
  <si>
    <t>https://www.gob.pe/194-seguro-social-del-peru-essalud</t>
  </si>
  <si>
    <t>https://www.empleosperu.gob.pe/portal-mtpe/#/</t>
  </si>
  <si>
    <t xml:space="preserve">https://www.opengovpartnership.org/members/peru/ </t>
  </si>
  <si>
    <t>https://www.gob.pe/participa</t>
  </si>
  <si>
    <t>https://indicadores.digital.gob.pe/</t>
  </si>
  <si>
    <t>Secretariat of Government and Digital Transformation of the Presidency of the Council of Ministers of Peru</t>
  </si>
  <si>
    <t>https://www.proinnovate.gob.pe/</t>
  </si>
  <si>
    <t xml:space="preserve">https://www.mef.gob.pe/es/?option=com_content&amp;language=es-ES&amp;Itemid=101210&amp;lang=es-ES&amp;view=article&amp;id=6048 </t>
  </si>
  <si>
    <t xml:space="preserve">https://www.gob.pe/institucion/pcm/informes-publicaciones/2814994-informe-de-evaluacion-anual-de-implementacion-del-plan-operativo-institucional-poi-2021-modificado-v5-del-pliego-001-pcm </t>
  </si>
  <si>
    <t>https://www.peru.gob.pe/estrategia.pdf</t>
  </si>
  <si>
    <t xml:space="preserve">https://www.gob.pe/institucion/pcm/informes-publicaciones/1307682-presentacion-del-diseno-de-la-politica-nacional-de-transformacion-digital </t>
  </si>
  <si>
    <t>https://www.gob.pe/institucion/ceplan/campa%C3%B1as/6243-conoce-las-normas-del-sinaplan</t>
  </si>
  <si>
    <t xml:space="preserve">High Level Committee for a Digital, Innovative and Competitive Peru https://www.gob.pe/institucion/comiteperudigital/institucional </t>
  </si>
  <si>
    <t xml:space="preserve">https://www.peru.gob.pe/normas/docs/ley_27806.pdf   </t>
  </si>
  <si>
    <t>https://www.gob.pe/institucion/antaip/informes-publicaciones/2827603-transparencia-acceso-a-la-informacion-publica-y-proteccion-de-datos-personales-balance-de-gestion-2018-2021</t>
  </si>
  <si>
    <t>Law Nº 29733, Law on Protection of Personal Data</t>
  </si>
  <si>
    <t>https://www.gob.pe/institucion/anpd/normas-legales/2018427-29733-2011</t>
  </si>
  <si>
    <t>https://www.gob.pe/institucion/anpd/colecciones/1801-resoluciones-de-los-procedimientos-sancionadores</t>
  </si>
  <si>
    <t>National Authority for the Protection of Personal Data (ANDP)</t>
  </si>
  <si>
    <t>https://www.gob.pe/anpd</t>
  </si>
  <si>
    <t xml:space="preserve">https://www.gob.pe/institucion/anpd/informes-publicaciones?sheet=9 </t>
  </si>
  <si>
    <t xml:space="preserve">https://www.gob.pe/institucion/congreso-de-la-republica/normas-legales/292289-27269 </t>
  </si>
  <si>
    <t xml:space="preserve">https://indecopi.gob.pe/web/firmas-digitales/lista-de-servicios-de-confianza-trusted-services-list-tsl- </t>
  </si>
  <si>
    <t>Digital Talent National Strategy 2021-2026</t>
  </si>
  <si>
    <t>https://www.gob.pe/institucion/pcm/informes-publicaciones/2813378-estrategia-nacional-de-talento-digital-entd</t>
  </si>
  <si>
    <t>https://www.gob.pe/talentodigital</t>
  </si>
  <si>
    <t xml:space="preserve">https://indicadores.digital.gob.pe/   </t>
  </si>
  <si>
    <t>Laboratory of Government and Digital Transformation, and the National Strategy of Digital Innovation which is planified within the framework of the Digital Transformation National Policy.</t>
  </si>
  <si>
    <t xml:space="preserve">https://www.gob.pe/laboratoriodigital </t>
  </si>
  <si>
    <t>https://www.gob.pe/8256-red-nacional-de-innovadores-digitales</t>
  </si>
  <si>
    <t xml:space="preserve">General Government Policy 2021-2026, axis 8 </t>
  </si>
  <si>
    <t>https://www.gob.pe/institucion/ceplan/noticias/545616-gobierno-aprueba-la-politica-general-de-gobierno-2021-2026</t>
  </si>
  <si>
    <t>https://www.gob.pe/institucion/osce/colecciones/135-legislacion-del-osce</t>
  </si>
  <si>
    <t>https://startup.proinnovate.gob.pe/concursos/emprendimientos-innovadores/</t>
  </si>
  <si>
    <t>https://www.gob.pe/transformaciondigital</t>
  </si>
  <si>
    <t>https://www.proinnovate.gob.pe/component/k2/item/2741-i-encuentro-internacional-de-ciudades-movilidad-y-economia-interconectada-latam-govtech-2022</t>
  </si>
  <si>
    <t>https://govlink.pe/peru-y-el-sector-govtech/</t>
  </si>
  <si>
    <t>https://www.fab.pe/</t>
  </si>
  <si>
    <t>Marushka Victoria Lía Chocobar Reyes</t>
  </si>
  <si>
    <t>Secretary of Government and Digital Transformation of the Presidency of the Council of Ministers of Peru</t>
  </si>
  <si>
    <t>PER</t>
  </si>
  <si>
    <t>National Platform for Digital Government</t>
  </si>
  <si>
    <t>https://www.gob.pe/25009-presidencia-del-consejo-de-ministros-plataforma-nacional-de-gobierno-digital-pngd</t>
  </si>
  <si>
    <t>https://www.gob.pe/institucion/pcm/informes-publicaciones/268665-lineamientos-para-el-uso-de-servicios-en-la-nube-para-entidades-de-la-administracion-publica-del-estado-peruano</t>
  </si>
  <si>
    <t>https://drive.google.com/file/d/1PmpjW755vkGCgMoeaYecJ3XLfOb1cqjp/view?usp=sharing</t>
  </si>
  <si>
    <t>The State's enterprise architecture framework is considered in the National Digital Transformation Policy, specifically in Service S3.2.15, the National Digital Architecture Platform, which effectively guarantees the high availability of digital services for the Members of the National Digital Transformation System, with an emphasis on citizens. Likewise, the framework of the Digital Information Platform of the State's Digital Architecture was created by Supreme Decree No. 029-2021-PCM - Article 121, section 121.3. as the platform that allows (i) automating the management of the Peruvian State's digital architecture, (ii) storing data for the management and evaluation of digital government projects, and (iii) providing information for the continuous improvement of the State's digital architecture.</t>
  </si>
  <si>
    <t>https://www.gob.pe/institucion/pcm/normas-legales/4471543-085-2023-pcm</t>
  </si>
  <si>
    <t>https://www.gob.pe/institucion/pcm/informes-publicaciones/305761-catalogo-de-servicios-de-la-pide</t>
  </si>
  <si>
    <t>https://www.gob.pe/mef</t>
  </si>
  <si>
    <t>Integrated Financial Management System</t>
  </si>
  <si>
    <t>https://www.mef.gob.pe/contenidos/transparencia/transp_gestion/2024/Oficina_Sistemas_Informacion.pdf</t>
  </si>
  <si>
    <t>https://www.mef.gob.pe/dnep/reporte/2025/reporte_omisos_FCFP_072025.pdf</t>
  </si>
  <si>
    <t>https://www.gob.pe/institucion/sunat/pages/1157-sunat-operaciones-en-linea-sol</t>
  </si>
  <si>
    <t>https://www.gob.pe/1157-sunat-operaciones-en-linea-sol</t>
  </si>
  <si>
    <t>https://www.sunat.gob.pe/cuentassunat/planestrategico/memoria/memoria2024.pdf</t>
  </si>
  <si>
    <t>SDA - Customs Clearance System,(formerly called SIGAD- Integrated Customs Management System)</t>
  </si>
  <si>
    <t>https://www.gob.pe/7472-acceder-al-sistema-de-despacho-aduanero-sda</t>
  </si>
  <si>
    <t>Integrated Electronic Human Resources Management Platform - PIGERH</t>
  </si>
  <si>
    <t>https://www.gob.pe/institucion/servir/tramites-y-servicios</t>
  </si>
  <si>
    <t>http://dggrp.mef.gob.pe/airhsp/</t>
  </si>
  <si>
    <t>Office of Pension Normalization (ONP) (ONP)</t>
  </si>
  <si>
    <t>New Pension System (NSP), New Document Processing System (NSTD), and Contribution and Pension System (APPENS)</t>
  </si>
  <si>
    <t>https://tuzonasegura.onp.gob.pe/auth/#/login?code=ZSEG</t>
  </si>
  <si>
    <t>https://www.onp.gob.pe/seccion/centro_de_documentos_PTE/Documentos/RESOLUCI%C3%93N%20JEFATURAL-000132-2024-JF.pdf</t>
  </si>
  <si>
    <t>SEACE (Electronic System of State Procurement)</t>
  </si>
  <si>
    <t>The IDB project "Improving the Capacity for Knowledge Generation and Continuous Improvement in Public Procurement Management," which aims to improve public procurement procedures through an approach based on innovation, change management, and knowledge management. + The new Procurement Law (No. 32069) and its Regulations, which include innovation as a means of generating solutions to meet citizen needs.</t>
  </si>
  <si>
    <t>https://bi.seace.gob.pe/pentaho/api/repos/%3Apublic%3Aportal%3Adatosabiertos.html/content?userid=public&amp;password=key</t>
  </si>
  <si>
    <t>http://apps2.mef.gob.pe/mdp/index.jsp</t>
  </si>
  <si>
    <t>LDSW - SIAD</t>
  </si>
  <si>
    <t>https://datosabiertos.mef.gob.pe/organization/endeudamiento-y-tesoro-publico?page=1</t>
  </si>
  <si>
    <t>https://www.softwarepublico.gob.pe/catalogo/catalogo_servicios.aspx</t>
  </si>
  <si>
    <t>National Digital Transformation Policy by 2030</t>
  </si>
  <si>
    <t>https://www.gob.pe/iaperu</t>
  </si>
  <si>
    <t xml:space="preserve">https://www.sunat.gob.pe/sol.html   </t>
  </si>
  <si>
    <t>https://www.sunat.gob.pe/cuentassunat/planestrategico/informeGestion/inforGestion-2024.pdf</t>
  </si>
  <si>
    <t>https://www.bcrp.gob.pe/sistema-de-pagos/interoperabilidad/estrategia-de-interoperabilidad-de-los-pagos-minoristas.html#:~:text=La%20Estrategia%20de%20Interoperabilidad%20ha,2019%2C%20antes%20de%20la%20pandemia</t>
  </si>
  <si>
    <t>https://www.sunat.gob.pe/operatividadaduanera/</t>
  </si>
  <si>
    <t>https://www.gob.pe/essalud</t>
  </si>
  <si>
    <t>https://repositorio.essalud.gob.pe/handle/20.500.12959/4389</t>
  </si>
  <si>
    <t>https://indicadores-dgsne.net.pe/?i=1</t>
  </si>
  <si>
    <t>https://www.gob.pe/institucion/reniec/informes-publicaciones/7102264-informe-de-evaluacion-institucional-2025-semestral</t>
  </si>
  <si>
    <t>https://www.gob.pe/22904-gobierno-abierto</t>
  </si>
  <si>
    <t>https://www.gob.pe/institucion/pcm/informes-publicaciones/6412417-informe-final-sobre-datos-abiertos-del-centro-de-cooperacion-en-gobierno-digital-corea-peru-2025</t>
  </si>
  <si>
    <t>https://www.gob.pe/institucion/pcm/noticias/950142-pcm-inicia-consulta-publica-sobre-el-proyecto-de-reglamento-de-la-ley-que-promueve-el-uso-de-la-inteligencia-artificial</t>
  </si>
  <si>
    <t>https://www.mef.gob.pe/es/?option=com_content&amp;language=es-ES&amp;Itemid=100944&amp;lang=es-ES&amp;view=article&amp;id=504</t>
  </si>
  <si>
    <t>https://www.gob.pe/institucion/pcm/informes-publicaciones/6323569-logros-y-avances-en-transformacion-digital-peru-2024</t>
  </si>
  <si>
    <t xml:space="preserve">https://www.gob.pe/institucion/comiteperudigital/institucional </t>
  </si>
  <si>
    <t>https://www.gob.pe/institucion/congreso-de-la-republica/normas-legales/118374-27806</t>
  </si>
  <si>
    <t>https://www.gob.pe/institucion/antaip/informes-publicaciones/6619747-informe-anual-saip-y-pte-2024</t>
  </si>
  <si>
    <t>https://www.gob.pe/institucion/anpd/informes-publicaciones/6977909-informe-anual-2024-dgtaipd</t>
  </si>
  <si>
    <t>https://www.gob.pe/institucion/minam/noticias/304862-herramienta-huella-de-carbono-peru-contribuye-a-incrementar-la-competitividad-y-reputacion-de-las-instituciones</t>
  </si>
  <si>
    <t>https://www.gob.pe/institucion/pcm/normas-legales/7133522-115-2025-pcm</t>
  </si>
  <si>
    <t>https://pki.reniec.gob.pe/repositorio/</t>
  </si>
  <si>
    <t>Digital Talent National Strategy 2021-2026  (An update is being worked on) Likewise, the National Digital Transformation Policy for 2030 (page 226-227) established Priority Objective No. 4, ""Strengthening digital talent in all people,"" with emphasis on public servants being able to provide more and better digital services.</t>
  </si>
  <si>
    <t>https://www.gob.pe/44545-politica-nacional-de-transformacion-digital</t>
  </si>
  <si>
    <t>https://www.gob.pe/institucion/pcm/tema/transformacion-digital/educacion-digital/talento-digital</t>
  </si>
  <si>
    <t>https://www.gob.pe/87535-autoridad-nacional-del-servicio-civil-materias-de-capacitacion-prioritarias-ciclo-2024-2026</t>
  </si>
  <si>
    <t>In the National Digital Transformation Policy has Guidelines 4.3: Develop digital and innovation skills in public servants and in lifelong citizenship and 4.4: Promote digital innovation in digital services as a performance criterion for public servants.</t>
  </si>
  <si>
    <t>https://www.gob.pe/institucion/pcm/normas-legales/7064290-007-2025-pcm-sgp</t>
  </si>
  <si>
    <t>https://www.gob.pe/reddelaboratorios</t>
  </si>
  <si>
    <t>https://www.gob.pe/17090-innovacion-publica</t>
  </si>
  <si>
    <t>https://busquedas.elperuano.pe/dispositivo/NL/2300373-1</t>
  </si>
  <si>
    <t>https://www.gob.pe/81907-iniciativas-de-innovacion-digital-en-el-sector-privado</t>
  </si>
  <si>
    <t>Rocio Soledad Gutierrez Curo</t>
  </si>
  <si>
    <t>Secretariat of Government and Digital Transformation of the Presidency of the Council of Ministers</t>
  </si>
  <si>
    <t>Expert in digital transformation indicators</t>
  </si>
  <si>
    <t xml:space="preserve"> PHL </t>
  </si>
  <si>
    <t>Philippines</t>
  </si>
  <si>
    <t>http://i.gov.ph/govcloud/</t>
  </si>
  <si>
    <t>http://i.gov.ph/?page_id=11463</t>
  </si>
  <si>
    <t>PeGIF + Government Common Platform</t>
  </si>
  <si>
    <t>http://i.gov.ph/?page_id=7480</t>
  </si>
  <si>
    <t>http://www.dof.gov.ph</t>
  </si>
  <si>
    <t>BTMS - Budget and Treasury Management System</t>
  </si>
  <si>
    <t>http://pfm.gov.ph/projects/budget-treasury-and-management-system-btms</t>
  </si>
  <si>
    <t>http://www.treasury.gov.ph/</t>
  </si>
  <si>
    <t>https://www.treasury.gov.ph/?page_id=9796</t>
  </si>
  <si>
    <t>http://www.bir.gov.ph</t>
  </si>
  <si>
    <t>ITS + e-Tax - Integrated Tax System + Online services</t>
  </si>
  <si>
    <t>http://www.bir.gov.ph/index.php/eservices.html</t>
  </si>
  <si>
    <t>http://www.customs.gov.ph</t>
  </si>
  <si>
    <t>e-Customs / TWM / ASYCUDA++ - Single Window / Trade World Manager</t>
  </si>
  <si>
    <t>https://jeddahpcg.dfa.gov.ph/#</t>
  </si>
  <si>
    <t>HRIS - Human Resources Information System</t>
  </si>
  <si>
    <t>http://hris.csc.gov.ph/hris/Login/Index?ReturnUrl=%2fhris</t>
  </si>
  <si>
    <t>MMIS - Manpower Management Information System</t>
  </si>
  <si>
    <t>https://www.dbm.gov.ph/wp-content/uploads/ISSP/ISSP-FY-2019-2020/ISSP-Part-2.pdf</t>
  </si>
  <si>
    <t>Phil GEPS</t>
  </si>
  <si>
    <t>www.philgeps.gov.ph</t>
  </si>
  <si>
    <t>http://www.dof.gov.ph/</t>
  </si>
  <si>
    <t>PIPOL - Public Investment Program Online (PIPOL)</t>
  </si>
  <si>
    <t>http://pipol.neda.gov.ph/</t>
  </si>
  <si>
    <t>https://i.gov.ph/egovernmentframework-egovframe/philippine-egovframe-roadmap/</t>
  </si>
  <si>
    <t>http://www.gov.ph</t>
  </si>
  <si>
    <t>https://efps.bir.gov.ph/</t>
  </si>
  <si>
    <t>https://www.opengovpartnership.org/members/philippines/</t>
  </si>
  <si>
    <t>https://data.gov.ph/</t>
  </si>
  <si>
    <t>https://www.ombudsman.gov.ph/UNDP4/electoral/index.html</t>
  </si>
  <si>
    <t>https://www.gov.ph/contact-us</t>
  </si>
  <si>
    <t xml:space="preserve">Department of Information and Communications Technology (DICT) </t>
  </si>
  <si>
    <t>https://www.gov.ph/web/department-of-information-and-communications-technology-office/programs-and-projects</t>
  </si>
  <si>
    <t>https://dict.gov.ph/ictstatistics/wp-content/uploads/2019/07/EGMP_Book_Abridged.pdf</t>
  </si>
  <si>
    <t>http://i.gov.ph/wp-content/uploads/2015/06/NICT-Summit_PGCP-Presentation_June24-2015.pdf</t>
  </si>
  <si>
    <t>https://www.rti-rating.org/wp-content/uploads/Philippines.pdf</t>
  </si>
  <si>
    <t>Data Privacy Act</t>
  </si>
  <si>
    <t>https://www.privacy.gov.ph/data-privacy-act/</t>
  </si>
  <si>
    <t>National Privacy Commission</t>
  </si>
  <si>
    <t>https://privacy.gov.ph/</t>
  </si>
  <si>
    <t>http://i.gov.ph/pki/</t>
  </si>
  <si>
    <t>Digital Transformation Competency Courses</t>
  </si>
  <si>
    <t>https://dict.gov.ph/wp-content/uploads/2020/03/ILCDB-Calendar-of-Courses-2020-.pdf</t>
  </si>
  <si>
    <t>https://dict.gov.ph/about-us/our-mandate/</t>
  </si>
  <si>
    <t xml:space="preserve">  PHL  </t>
  </si>
  <si>
    <t>https://dict.gov.ph/dict-releases-amended-cloud-first-policy-for-govt-transition-to-new-normal/</t>
  </si>
  <si>
    <t>https://dict.gov.ph/wp-content/uploads/2020/06/Department_Circular_No_10_Amendments_to_DC_No_2017_002_re_Prescribing.pdf</t>
  </si>
  <si>
    <t>Confidential data; can't be shared publicly</t>
  </si>
  <si>
    <t>eGov Framework</t>
  </si>
  <si>
    <t>https://mithi.gov.ph/legal-basis/</t>
  </si>
  <si>
    <t>Philippine eGovernment Interoperability Framework (PeGIF)</t>
  </si>
  <si>
    <t>https://dict.gov.ph/wp-content/uploads/2020/06/Memorandum-Circular_No.2014-09001_PeGIF-Version-1.0-for-Implementation-by-Govt-Agencies.pdf</t>
  </si>
  <si>
    <t>https://www.dof.gov.ph/</t>
  </si>
  <si>
    <t>https://pfm.gov.ph/projects/budget-treasury-and-management-system-btms/</t>
  </si>
  <si>
    <t>https://www.treasury.gov.ph/</t>
  </si>
  <si>
    <t>https://www.treasury.gov.ph/?page_id=12014</t>
  </si>
  <si>
    <t>https://www.bir.gov.ph/</t>
  </si>
  <si>
    <t>Electronic Filing and Payment System (eFPS)</t>
  </si>
  <si>
    <t>https://customs.gov.ph/</t>
  </si>
  <si>
    <t>Electronic-to-Mobile System (e2m)</t>
  </si>
  <si>
    <t>Audit trails are embedded in system design and via system logs</t>
  </si>
  <si>
    <t>Human Resource Information System (HRIS)</t>
  </si>
  <si>
    <t>http://www.csc.gov.ph/</t>
  </si>
  <si>
    <t>Manpower Management Information System (MMIS)</t>
  </si>
  <si>
    <t>https://www.dbm.gov.ph/</t>
  </si>
  <si>
    <t>https://www.sss.gov.ph/</t>
  </si>
  <si>
    <t>Retirement, Death, and Funeral System (including disability) -Sickness and Maternity System -Unemployment Benefit System -EC Medical SYstem -Pension SYstem</t>
  </si>
  <si>
    <t>http://www.sss.gov.ph</t>
  </si>
  <si>
    <t>https://www.sss.gov.ph</t>
  </si>
  <si>
    <t>PhilGEPS</t>
  </si>
  <si>
    <t>https://www.PhilGEPS.gov.ph</t>
  </si>
  <si>
    <t>Apply Optical Character Recognition to submit bid documents; Artificial Intelligence Form Recognition for the uploaded Class A, Eligibility Document from the merchants</t>
  </si>
  <si>
    <t>https://notices.philgeps.gov.ph/GEPSNONPILOT/aboutGEPS/aboutGEPS.aspx?menuIndex=5</t>
  </si>
  <si>
    <t>PIPOL - Public Investment</t>
  </si>
  <si>
    <t>https://pipol.neda.gov.ph/</t>
  </si>
  <si>
    <t>All Hazards Contingency Plan Public Service Continuity Plan</t>
  </si>
  <si>
    <t>https://neda.gov.ph/wp-content/uploads/2018/03/SER-Chap-14_as-of-May-8.pdf</t>
  </si>
  <si>
    <t>Office of the Undersecretary for Resilient Government Emergency Communications &amp; Disaster Risk Reduction Management Division</t>
  </si>
  <si>
    <t>https://www.gov.ph</t>
  </si>
  <si>
    <t>https://www.bir.gov.ph/index.php/eservices.html</t>
  </si>
  <si>
    <t>https://www.bir.gov.ph/index.php/eservices/epay.html</t>
  </si>
  <si>
    <t>https://nsw.gov.ph</t>
  </si>
  <si>
    <t>https://www.sss.gov.ph/sss/portlets/siteDesign/homeindex/homeIndex.jsp</t>
  </si>
  <si>
    <t>http://csc.gov.ph/career/</t>
  </si>
  <si>
    <t>https://www.gov.ph/</t>
  </si>
  <si>
    <t>https://dataportals.org/portal/data-gov-ph---open-data-philippines</t>
  </si>
  <si>
    <t>https://8888.gov.ph/</t>
  </si>
  <si>
    <t>https://op-proper.gov.ph/wp-content/uploads/2020/12/2020-OP-Proper-Citizens-Charter.pdf</t>
  </si>
  <si>
    <t>https://www.gov.ph/the-govph/contact-us/</t>
  </si>
  <si>
    <t>https://dict.gov.ph/</t>
  </si>
  <si>
    <t>https://neda.gov.ph/the-philippine-innovation-act/</t>
  </si>
  <si>
    <t>https://dict.gov.ph/transparency/</t>
  </si>
  <si>
    <t>https://dict.gov.ph/wp-content/uploads/2022/05/CHIP-Implementation-Plan-May-4-2022.pdf</t>
  </si>
  <si>
    <t>https://dict.gov.ph/ictstatistics/wp-content/uploads/2020/03/EGMP-2022.pdf</t>
  </si>
  <si>
    <t>https://opengovasia.com/philippine-government-services-going-fully-digital-by-2022/</t>
  </si>
  <si>
    <t>Chief Information Officers Forum Foundation (CIOFF)</t>
  </si>
  <si>
    <t>https://www.foi.gov.ph/resources/policies</t>
  </si>
  <si>
    <t>https://www.foi.gov.ph/resources/publications</t>
  </si>
  <si>
    <t>Data Privacy Act 2012</t>
  </si>
  <si>
    <t xml:space="preserve">https://www.privacy.gov.ph/data-privacy-act/ </t>
  </si>
  <si>
    <t>https://www.privacy.gov.ph/transparency-seal/</t>
  </si>
  <si>
    <t>https://www.privacy.gov.ph/</t>
  </si>
  <si>
    <t xml:space="preserve">https://dict.gov.ph/pnpki/	</t>
  </si>
  <si>
    <t>https://www.lawphil.net/statutes/repacts/ra2000/ra_8792_2000.html</t>
  </si>
  <si>
    <t>Harness component of the CHIP Framework (ICT Capacity Development Framework)</t>
  </si>
  <si>
    <t>https://dict.gov.ph/dict-launches-chip-strategic-framework-to-improve-ph-readiness-for-the-global-digital-economy/</t>
  </si>
  <si>
    <t>The Philippine Innovation Act</t>
  </si>
  <si>
    <t>https://innovate.dti.gov.ph/</t>
  </si>
  <si>
    <t>https://pcieerd.dost.gov.ph/supported-programs-projects/supported-programs-and-projects/on-going-projects</t>
  </si>
  <si>
    <t>https://pcieerd.dost.gov.ph/library/annual-reports</t>
  </si>
  <si>
    <t>CHIP Framework</t>
  </si>
  <si>
    <t>Are there digital skills programs offered by governments for citizens/schools? - Multiple response (1,2)</t>
  </si>
  <si>
    <t>Alana G. Ramos</t>
  </si>
  <si>
    <t>OIC Director IV</t>
  </si>
  <si>
    <t>PHL</t>
  </si>
  <si>
    <t>Government Cloud (GovCloud)</t>
  </si>
  <si>
    <t>https://dict.gov.ph/programs-and-projects?q=GovCloud</t>
  </si>
  <si>
    <t xml:space="preserve">https://cms-cdn.e.gov.ph/DICT/pdf/Department_Circular_No_10_Amendments_to_DC_No_2017_002_re_Prescribing.pdf </t>
  </si>
  <si>
    <t>https://ictstatistics.dict.gov.ph/dict-launches-egovernment-masterplan-to-propel-national-digital-transformation/</t>
  </si>
  <si>
    <t>https://cms-cdn.e.gov.ph/DICT/pdf/ICTO_MC2015-003_PeGIF_Part-2.pdf</t>
  </si>
  <si>
    <t>eGovDX</t>
  </si>
  <si>
    <t>https://core.e.gov.ph/</t>
  </si>
  <si>
    <t>Department of Budget and Management</t>
  </si>
  <si>
    <t>https://www.dbm.gov.ph/wp-content/uploads/Executive%20Summary/2016/C5.Integrated%20PFM.pdf</t>
  </si>
  <si>
    <t>BIR eServices</t>
  </si>
  <si>
    <t>https://client.customs.gov.ph/</t>
  </si>
  <si>
    <t>Retirement, Death, and Funeral System (including disability)  Sickness and Maternity System  Unemployment Benefit System  EC Medical System  Pension System  Loans Management System (Salary, Calamity)  Pension Loan System  Provident Fund Savings Program (Pension Booster – Mandatory and Voluntary)</t>
  </si>
  <si>
    <t>https://www.sss.gov.ph/pension-account/</t>
  </si>
  <si>
    <t>https://www.philgeps.gov.ph/</t>
  </si>
  <si>
    <t>https://open.philgeps.gov.ph/</t>
  </si>
  <si>
    <t>Foreign: Debt Management and Financial Analysis System  Domestic: National Registry of Scripless Securities (NRoSS)</t>
  </si>
  <si>
    <t>DMFAS 6.1.4.2 (Foreign debt) + NRoSS 1.8.47 (Domestic debt)</t>
  </si>
  <si>
    <t>https://www.treasury.gov.ph/wp-content/uploads/2017/12/Introduction-to-nRoSS.pdf</t>
  </si>
  <si>
    <t>https://pipol.depdev.gov.ph/about</t>
  </si>
  <si>
    <t>https://www.dost.gov.ph/knowledge-resources/news/86-2025-news/3989-dost-builds-on-ai-national-strategy.html#:~:text=AI%2Ddriven%20research%20and%20scientific,powered%20by%20autonomous%20AI%20agents.</t>
  </si>
  <si>
    <t>https://www.dost.gov.ph/</t>
  </si>
  <si>
    <t>https://e.gov.ph/</t>
  </si>
  <si>
    <t>https://drive.google.com/file/d/13FIqs0PscgibZXwkML_sT5u-pOuOVYyf/view?usp=drive_link</t>
  </si>
  <si>
    <t>https://www.bir.gov.ph/eServices</t>
  </si>
  <si>
    <t xml:space="preserve">https://www.bir.gov.ph/eServices </t>
  </si>
  <si>
    <t>https://philsys.gov.ph/national-id-briefer/</t>
  </si>
  <si>
    <t>https://data.gov.ph/index/home</t>
  </si>
  <si>
    <t>http://dict.gov.ph/</t>
  </si>
  <si>
    <t>https://dict.gov.ph/attached-agencies</t>
  </si>
  <si>
    <t>https://dict.gov.ph/transparency-seal</t>
  </si>
  <si>
    <t>https://drive.google.com/file/d/1eTkyXmB-Ha2OdTpdBnLJyAmcP437uQrI/view?usp=drive_link</t>
  </si>
  <si>
    <t>https://www.scribd.com/document/438075598/Philippine-Digital-Transformation-Strategy-20190208</t>
  </si>
  <si>
    <t>https://cioffoundation.org.ph/</t>
  </si>
  <si>
    <t>https://www.officialgazette.gov.ph/2016/07/23/executive-order-no-02-s-2016/</t>
  </si>
  <si>
    <t xml:space="preserve">Data Privacy Act of 2012 </t>
  </si>
  <si>
    <t>https://privacy.gov.ph/wp-content/uploads/2025/02/NPC-FY-2023-ANNUAL-REPORT.pdf</t>
  </si>
  <si>
    <t>https://faolex.fao.org/docs/pdf/phi217896.pdf</t>
  </si>
  <si>
    <t>https://privacy.gov.ph/wp-content/uploads/2025/02/Advisory-2024.12.19-Guidelines-on-Artificial-Intelligence-w-SGD.pdf</t>
  </si>
  <si>
    <t>https://dict.gov.ph/pnpki</t>
  </si>
  <si>
    <t>Digital Transformation Strategy 2022</t>
  </si>
  <si>
    <t>https://dict.gov.ph/trainings</t>
  </si>
  <si>
    <t>https://depdev.gov.ph/the-philippine-innovation-act/</t>
  </si>
  <si>
    <t>Department of Economy, Planning, and Development</t>
  </si>
  <si>
    <t>https://depdev.gov.ph/</t>
  </si>
  <si>
    <t xml:space="preserve"> Innovative Startup Act (RA 11337)</t>
  </si>
  <si>
    <t>https://elibrary.judiciary.gov.ph/thebookshelf/showdocs/2/88693</t>
  </si>
  <si>
    <t>Maria Victoria C. Castro</t>
  </si>
  <si>
    <t>Director IV</t>
  </si>
  <si>
    <t xml:space="preserve"> POL </t>
  </si>
  <si>
    <t>Poland</t>
  </si>
  <si>
    <t>The  government cloud</t>
  </si>
  <si>
    <t>https://www.gov.pl/web/cyfryzacja/rzadowa-chmura-obliczeniowa-juz-dziala</t>
  </si>
  <si>
    <t>Ministry of Finance of Poland</t>
  </si>
  <si>
    <t>http://www.mf.gov.pl</t>
  </si>
  <si>
    <t>TREZOR - Informatyczny System Obsługi Budżetu Państwa / Information System of the State Budget</t>
  </si>
  <si>
    <t>http://www.mf.gov.pl/ministerstwo-finansow/dzialalnosc/finanse-publiczne/budzet-panstwa/trezor</t>
  </si>
  <si>
    <t>http://www.mf.gov.pl/ministerstwo-finansow/dzialalnosc/finanse-publiczne</t>
  </si>
  <si>
    <t>http://www.mf.gov.pl/ministerstwo-finansow/dzialalnosc/finanse-publiczne/budzet-panstwa/trezor/-/asset_publisher/tq7U/content/cele-wdrozenia-systemu-trezor?redirect=http%3A%2F%2Fwww.mf.gov.pl%2Fministerstwo-finansow%2Fdzialalnosc%2Ffinanse-publiczne%2Fbudzet-panstwa%2Ftrezor%3Fp_p_id%3D101_INSTANCE_tq7U%26p_p_lifecycle%3D0%26p_p_state%3Dnormal%26p_p_mode%3Dview%26p_p_col_id%3Dcolumn-2%26p_p_col_count%3D1#p_p_id_101_INSTANCE_tq7U_</t>
  </si>
  <si>
    <t>http://www.mf.gov.pl/administracja-podatkowa</t>
  </si>
  <si>
    <t>e-Podatki - e-Tax and other portals</t>
  </si>
  <si>
    <t>http://www.epodatki.mf.gov.pl</t>
  </si>
  <si>
    <t>e-Customs / ECS, ICS, NCTS, CELINA + ZEFIR - Electronic Customs Portal</t>
  </si>
  <si>
    <t>http://www.e-clo.gov.pl/strona-glowna</t>
  </si>
  <si>
    <t>SWEZ_HR - System Wspierający Efektywne Zarządzenie zasobami ludzkimi w korpusie służby cywilnej</t>
  </si>
  <si>
    <t>http://dsc.kprm.gov.pl/dostep-do-systemu</t>
  </si>
  <si>
    <t>Public Procurement Office Portal</t>
  </si>
  <si>
    <t>http://www.uzp.gov.pl</t>
  </si>
  <si>
    <t>Polish Ministry of Finance</t>
  </si>
  <si>
    <t>http://www.mofnet.gov.pl/?const=0&amp;lang=en</t>
  </si>
  <si>
    <t>Project Portal - EU and Investment Projects Portal</t>
  </si>
  <si>
    <t>http://www.funduszeeuropejskie.gov.pl/</t>
  </si>
  <si>
    <t>https://joinup.ec.europa.eu/sites/default/files/inline-files/OSS%20Country%20Intelligence%20Report_PL.pdf</t>
  </si>
  <si>
    <t>https://ec.europa.eu/knowledge4policy/ai-watch/poland-ai-strategy-report_en</t>
  </si>
  <si>
    <t>http://epuap.gov.pl/wps/portal/E2_ZdarzeniaZyciowe</t>
  </si>
  <si>
    <t>http://www.mf.gov.pl/web/wp/systemy-informatyczne/e-deklaracje</t>
  </si>
  <si>
    <t>http://www.epractice.eu/node/284578</t>
  </si>
  <si>
    <t>https://dane.gov.pl/</t>
  </si>
  <si>
    <t>GovTech Poland</t>
  </si>
  <si>
    <t>https://www.govtech.gov.pl/o-govtech-polska/</t>
  </si>
  <si>
    <t>https://www.polskacyfrowa.gov.pl/media/10410/POPC_eng_1632015.pdf</t>
  </si>
  <si>
    <t>https://www.rti-rating.org/wp-content/uploads/Poland.pdf</t>
  </si>
  <si>
    <t>Act on the Protection of Personal Data</t>
  </si>
  <si>
    <t>https://www.uodo.gov.pl/pl/p/prawo</t>
  </si>
  <si>
    <t>Polish Data Protection Commissioner</t>
  </si>
  <si>
    <t>https://uodo.gov.pl/</t>
  </si>
  <si>
    <t>http://www.nccert.pl/</t>
  </si>
  <si>
    <t>Strategic Priorities</t>
  </si>
  <si>
    <t>http://archiwum.mc.gov.pl/files/mdas_strategic_action_priorities_in_public_services_-_final_eng.pdf</t>
  </si>
  <si>
    <t>GovTech Polka Program</t>
  </si>
  <si>
    <t>https://www.gov.pl/web/govtech/program-rzadowy</t>
  </si>
  <si>
    <t>Ministry of Digital Affairs</t>
  </si>
  <si>
    <t>https://www.gov.pl/web/digitalization/about-us1</t>
  </si>
  <si>
    <t xml:space="preserve">  POL  </t>
  </si>
  <si>
    <t>ZUCH (System Zapewniania Usług Chmurowych</t>
  </si>
  <si>
    <t>https://chmura.gov.pl/zuch</t>
  </si>
  <si>
    <t>Minster Cyfryzacji</t>
  </si>
  <si>
    <t>https://chmura.gov.pl/informacje/regulamin-systemu-zuch</t>
  </si>
  <si>
    <t>State Information Architecture (PL: Architektura Informacyjna Państwa)</t>
  </si>
  <si>
    <t>https://www.gov.pl/web/ia/architektura-informacyjna-panstwa</t>
  </si>
  <si>
    <t xml:space="preserve">https://www.gov.pl/web/krmc/ustalenia-z-posiedzen-zespolu-zadaniowego-rada-architektury-it </t>
  </si>
  <si>
    <t>National Interoperability Framework (PL: Krajowe Ramy Interoperacyjności)</t>
  </si>
  <si>
    <t xml:space="preserve">https://monitorpolski.gov.pl/DU/rok/2012/pozycja/526 </t>
  </si>
  <si>
    <t xml:space="preserve">https://www.nik.gov.pl/ </t>
  </si>
  <si>
    <t>https://www.gov.pl/web/finanse</t>
  </si>
  <si>
    <t>Informatyczny System Obsługi Budżetu Państwa (TREZOR 3.0)</t>
  </si>
  <si>
    <t>https://www.podatki.gov.pl/</t>
  </si>
  <si>
    <t>Tax and Customs Electronic Services Portal</t>
  </si>
  <si>
    <t>https://puesc.gov.pl/</t>
  </si>
  <si>
    <t xml:space="preserve">Serwis Służby Cywilnej </t>
  </si>
  <si>
    <t>https://www.gov.pl/web/sluzbacywilna</t>
  </si>
  <si>
    <t>https://www.gov.pl/web/sluzbacywilna/sprawozdawczosc</t>
  </si>
  <si>
    <t>The Social Insurance Institution (ZUS)</t>
  </si>
  <si>
    <t>https://www.zus.pl/</t>
  </si>
  <si>
    <t>Social Insurance Fund</t>
  </si>
  <si>
    <t>https://www.zus.pl/portal/logowanie.npi</t>
  </si>
  <si>
    <t>miniPortal / E-zamówienia (e-Procurements)</t>
  </si>
  <si>
    <t>https://ezamowienia.gov.pl/</t>
  </si>
  <si>
    <t>https://miniportal.uzp.gov.pl/Postepowania</t>
  </si>
  <si>
    <t>https://www.funduszeeuropejskie.gov.pl/</t>
  </si>
  <si>
    <t>https://www.funduszeeuropejskie.gov.pl/strony/o-funduszach/projekty/</t>
  </si>
  <si>
    <t>https://joinup.ec.europa.eu/sites/default/files/custom-page/attachment/2022-02/Project%20Charter%20FOSSEPS%20Pilot.pdf</t>
  </si>
  <si>
    <t>Policy for the development of artificial intelligence in Poland from 2020</t>
  </si>
  <si>
    <t>https://www.gov.pl/attachment/94aaea00-b9cb-4371-b52b-8790ec089dc0</t>
  </si>
  <si>
    <t>AI Policy Task Force operating at the Committee of the Council of Ministers for Digitization</t>
  </si>
  <si>
    <t>https://epuap.gov.pl/wps/portal/E2_ZdarzeniaZyciowe</t>
  </si>
  <si>
    <t>https://www.podatki.gov.pl/pit/twoj-e-pit/</t>
  </si>
  <si>
    <t>https://puesc.gov.pl</t>
  </si>
  <si>
    <t>https://www.nfz.gov.pl/dla-pacjenta/</t>
  </si>
  <si>
    <t>https://www.praca.gov.pl/eurzad/index.eup#/panelOgolny</t>
  </si>
  <si>
    <t>https://obywatel.gov.pl</t>
  </si>
  <si>
    <t>https://www.gov.pl/web/govtech</t>
  </si>
  <si>
    <t>https://isap.sejm.gov.pl/isap.nsf/download.xsp/WMP20190000263/O/M20190263.pdf</t>
  </si>
  <si>
    <t>https://www.gov.pl/</t>
  </si>
  <si>
    <t>Departament Zarządzania Danymi KPRM</t>
  </si>
  <si>
    <t>https://dane.gov.pl/pl</t>
  </si>
  <si>
    <t>https://monitorpolski.gov.pl/M2021000029001.pdf</t>
  </si>
  <si>
    <t>https://dane.gov.pl/pl/article/czy-inteligentne-rolnictwo-docenia-potencja-otwartych-danych-nowy-raport-z-badania</t>
  </si>
  <si>
    <t>https://www.polskacyfrowa.gov.pl</t>
  </si>
  <si>
    <t>https://www.gov.pl/web/cyfryzacja</t>
  </si>
  <si>
    <t>https://uodo.gov.pl/en/594</t>
  </si>
  <si>
    <t>https://www.uodo.gov.pl/pl/p/decyzje</t>
  </si>
  <si>
    <t xml:space="preserve">President of the Personal Data Protection Office </t>
  </si>
  <si>
    <t>https://www.uodo.gov.pl/pl</t>
  </si>
  <si>
    <t>https://uodo.gov.pl/pl/437</t>
  </si>
  <si>
    <t>https://www.nccert.pl/</t>
  </si>
  <si>
    <t>Program Zintegrowanej Informatyzacji Państwa (Integrated State Informatization Program)</t>
  </si>
  <si>
    <t xml:space="preserve">https://www.gov.pl/attachment/4cc70068-895f-4085-92f8-ece13bcbcb90 </t>
  </si>
  <si>
    <t>GovTech Polska Program</t>
  </si>
  <si>
    <t xml:space="preserve">GovTech Poland </t>
  </si>
  <si>
    <t>Tomasz Topolewski</t>
  </si>
  <si>
    <t>GovTech Centre</t>
  </si>
  <si>
    <t>POL</t>
  </si>
  <si>
    <t>Rządowa Chmura Obliczeniowa</t>
  </si>
  <si>
    <t>https://chmura.gov.pl/informacje/rzadowa-chmura-obliczeniowa</t>
  </si>
  <si>
    <t>Minister Cyfryzacji</t>
  </si>
  <si>
    <t>https://chmura.gov.pl/informacje/scco</t>
  </si>
  <si>
    <t>https://cyfrowapolska.org/wp-content/uploads/2025/06/Raport-Cyfrowa-Polska_chmura-w-administracji.pdf</t>
  </si>
  <si>
    <t>https://www.gov.pl/web/cyfryzacja/architektura-informacyjna-panstwa</t>
  </si>
  <si>
    <t>https://www.gov.pl/web/cyfryzacja/nowa-cyfrowa-architektura-samorzadow-przyspieszy-obsluge-obywateli-i-firm</t>
  </si>
  <si>
    <t>Architektura Informacyjna Państwa (AIP)</t>
  </si>
  <si>
    <t>Ministry of Finance / State Budget Department</t>
  </si>
  <si>
    <t>Informatyczny System Obsługi Budzetu Państwa Trezor 3.0</t>
  </si>
  <si>
    <t>https://www.gov.pl/web/finanse/trezor</t>
  </si>
  <si>
    <t>Oracle E-Business Suite (EBS)</t>
  </si>
  <si>
    <t>https://internationalbudget.org/wp-content/uploads/Poland-ActOnPublicFinance1998-English.pdf</t>
  </si>
  <si>
    <t>https://www.opolskie.kas.gov.pl/documents/3556880/5646642/przyj_now_prof_broszura_en.pdf</t>
  </si>
  <si>
    <t>Serwis Służby Cywilnej</t>
  </si>
  <si>
    <t>https://www.gov.pl/web/sluzbacywilna/szefowa-sluzby-cywilnej-zlozyla-sprawozdanie-za-2024-rok</t>
  </si>
  <si>
    <t>https://www.zus.pl/en/-/coraz-wiecej-osob-korzysta-z-pue-zus</t>
  </si>
  <si>
    <t>E-zamówienia (e-Procurements)</t>
  </si>
  <si>
    <t>e-zamówienia</t>
  </si>
  <si>
    <t>https://ezamowienia.gov.pl/pl/</t>
  </si>
  <si>
    <t>https://www.gov.pl/web/ai/strategia-cyfryzacji-polski-do-2035-roku</t>
  </si>
  <si>
    <t>https://www.gov.pl/web/cyfryzacja/polski-model-jezykowy-pllum-trafi-do-lodzkiego-samorzadu</t>
  </si>
  <si>
    <t>https://www.gov.pl/web/cyfryzacja/mobywatel--10-milionow-uzytkownikow-nowa-odslona-aplikacji-i-plany-jej-rozwoju</t>
  </si>
  <si>
    <t>https://www.podatki.gov.pl/wyjasnienia/juz-ponad-5-mln-zeznan-zlozonych-przez-twoj-e-pit-w-e-urzedzie-skarbowym-270325/</t>
  </si>
  <si>
    <t>https://www.podatki.gov.pl/e-urzad-skarbowy/</t>
  </si>
  <si>
    <t>https://www.gov.pl/web/premier/projekt-ustawy-o-usludze-eplatnosci</t>
  </si>
  <si>
    <t>https://www.praca.gov.pl/eurzad/strona-glowna</t>
  </si>
  <si>
    <t>https://info.mobywatel.gov.pl/</t>
  </si>
  <si>
    <t>https://data.europa.eu/en/news-events/news/open-data-portals-around-europe-poland</t>
  </si>
  <si>
    <t>Ministry of Digital Affairs / GovTech Poland is a department within the structure of the Ministry of Digital Affairs.</t>
  </si>
  <si>
    <t>1, 3, 5, 6, 8, 9</t>
  </si>
  <si>
    <t>https://www.gov.pl/web/govtech-en/pelnomocnik-prezesa-rady-ministrow-ds-govtech#:~:text=On%20March%203%2C%202020%2C%20GovTech,Minister%27s%20High%20Representative%20for%20GovTech</t>
  </si>
  <si>
    <t>https://www.gov.pl/web/govtech-en/pelnomocnik-prezesa-rady-ministrow-ds-govtech#:~:text=The%20GovTech%20Center%2C%20which%20plays,already%20existing%20GovTech%20Polska%20Department</t>
  </si>
  <si>
    <t>Departament Zarządzania Danymi</t>
  </si>
  <si>
    <t>https://www.gov.pl/web/cyfryzacja/departament-zarzadzania-danymi</t>
  </si>
  <si>
    <t>https://www.gov.pl/web/cyfryzacja/strategia-cyfryzacji-polski-do-2035-roku</t>
  </si>
  <si>
    <t>https://www.gov.pl/web/cyfryzacja/rok-2025-przyspieszenie-w-cyfryzacji</t>
  </si>
  <si>
    <t>https://www.polskacyfrowa.gov.pl/</t>
  </si>
  <si>
    <t>https://www.gov.pl/web/krmc</t>
  </si>
  <si>
    <t>https://uodo.gov.pl/en/660/1464</t>
  </si>
  <si>
    <t>https://uodo.gov.pl/pl/487/2279</t>
  </si>
  <si>
    <t>https://www.catf.us/resource/what-public-consultation-reveals-about-polands-updated-national-energy-climate-plan/</t>
  </si>
  <si>
    <t>https://www.gov.pl/web/cyfryzacja/pierwsze-przepisy-rozporzadzenia-o-sztucznej-inteligencji-ai-act-zaczynaja-obowiazywac</t>
  </si>
  <si>
    <t>https://www.gov.pl/web/govtech-en/administracja</t>
  </si>
  <si>
    <t>GovTech Poland Department</t>
  </si>
  <si>
    <t>https://www.eipa.eu/epsa/govtech-procurement-platform/#:~:text=Overview%20of%20the%20project,entities%20a%20realisation%20of%20challenges.</t>
  </si>
  <si>
    <t>https://oecd-opsi.org/innovations/govtech-poland-programme/#:~:text=Imagine%20this:%20a%20public%20official,all%20in%20a%20few%20months.</t>
  </si>
  <si>
    <t>Krystian Olchowik</t>
  </si>
  <si>
    <t xml:space="preserve"> PRT </t>
  </si>
  <si>
    <t>Portugal</t>
  </si>
  <si>
    <t>Cloud strategy for Public Administration</t>
  </si>
  <si>
    <t>https://eportugal.gov.pt/noticias/governo-lanca-plano-de-acao-para-a-transicao-digital</t>
  </si>
  <si>
    <t>Shared Government Services</t>
  </si>
  <si>
    <t>https://www.espap.gov.pt/sptic/Paginas/sptic.aspx#maintab3</t>
  </si>
  <si>
    <t>iAP - Interoperability in Public Administration</t>
  </si>
  <si>
    <t>https://www.iap.gov.pt/</t>
  </si>
  <si>
    <t>Ministry of Finance and Public Administration</t>
  </si>
  <si>
    <t>http://www.portugal.gov.pt/pt/os-ministerios/ministerio-das-financas.aspx</t>
  </si>
  <si>
    <t>SIGOFA - Sistema de Gestão Orçamental, Financeira e Administrativa / Budget, Financial and Administrative Management System</t>
  </si>
  <si>
    <t>http://www.rcc.gov.pt/Directorio/Temas/MA/Paginas/SIGOFA---Sistema-de-Gest%C3%A3o-Or%C3%A7amental,-Financeira-e-Administrativa.aspx</t>
  </si>
  <si>
    <t>http://www.igcp.pt</t>
  </si>
  <si>
    <t>http://www.igcp.pt/gca/?id=567</t>
  </si>
  <si>
    <t>https://www.portaldasfinancas.gov.pt/pt/home.action</t>
  </si>
  <si>
    <t>https://faturas.portaldasfinancas.gov.pt/</t>
  </si>
  <si>
    <t>http://www.portaldasfinancas.gov.pt</t>
  </si>
  <si>
    <t>e-Customs / STADA - Electronic Customs Portal</t>
  </si>
  <si>
    <t>http://info.portaldasfinancas.gov.pt/pt/docs/Conteudos_1pagina/Pages/portuguese-tax-system.aspx</t>
  </si>
  <si>
    <t>SIGOFA - Integrated Budget and Financial Managemen</t>
  </si>
  <si>
    <t>http://www.rcc.gov.pt/Directorio/Temas/IG/Paginas/Sistema-Integrado-de-Gest%C3%A3o-Or%C3%A7amental-e-Financeira-(SIGOF).aspx</t>
  </si>
  <si>
    <t>BASE</t>
  </si>
  <si>
    <t>http://www.base.gov.pt/Base/en/Portal/Base</t>
  </si>
  <si>
    <t>Portuguese Debt Agency</t>
  </si>
  <si>
    <t>http://www.igcp.pt/</t>
  </si>
  <si>
    <t>Portugal 2020 - National Investment Program 2030</t>
  </si>
  <si>
    <t>https://www.portugal2020.pt/content/programa-nacional-de-investimentos-2030</t>
  </si>
  <si>
    <t>https://joinup.ec.europa.eu/sites/default/files/inline-files/OSS%20Country%20Intelligence%20Report_PT_1.pdf</t>
  </si>
  <si>
    <t>National Strategy for AI 2030</t>
  </si>
  <si>
    <t>https://www.incode2030.gov.pt/sites/default/files/julho_incode_brochura.pdf</t>
  </si>
  <si>
    <t>https://eportugal.gov.pt/</t>
  </si>
  <si>
    <t>https://www.portaldasfinancas.gov.pt/pt/ES/inicio.action</t>
  </si>
  <si>
    <t>http://www.portaldocidadao.pt/PORTAL/pt/informacao+geral/FAQ/certidoes_online/</t>
  </si>
  <si>
    <t>https://www.opengovpartnership.org/members/portugal/</t>
  </si>
  <si>
    <t>http://www.dados.gov.pt/</t>
  </si>
  <si>
    <t>https://eportugal.gov.pt/en/inicio</t>
  </si>
  <si>
    <t>https://www.collectiveredress.org/collective-redress/alternative-ombudsman-portugal</t>
  </si>
  <si>
    <t>Lab X</t>
  </si>
  <si>
    <t>https://labx.gov.pt/</t>
  </si>
  <si>
    <t>https://govtech.gov.pt/#</t>
  </si>
  <si>
    <t>https://portugaldigital.gov.pt/sobre/</t>
  </si>
  <si>
    <t>https://www.ama.gov.pt/web/agencia-para-a-modernizacao-administrativa/mais-ap</t>
  </si>
  <si>
    <t>https://www.rti-rating.org/wp-content/uploads/2018/12/Port.RTI_.2007.Eng_.pdf</t>
  </si>
  <si>
    <t>Lei da proteçao de dados pessoais</t>
  </si>
  <si>
    <t>http://www.cnpd.pt/bin/legis/nacional/lei_6798.htm</t>
  </si>
  <si>
    <t>A Comissão Nacional de Protecção de Dados, The National Commission for Data Protection</t>
  </si>
  <si>
    <t>http://www.cnpd.pt/</t>
  </si>
  <si>
    <t>http://www.portaldocidadao.pt/PORTAL/pt/Dossiers/DOS_saiba+como+usar+o+cartao+de+cidadao+em+servicos++online++do+portal.htm?passo=1</t>
  </si>
  <si>
    <t>Digital Competence Framework</t>
  </si>
  <si>
    <t>https://www.incode2030.gov.pt/en/featured/incode2030-releases-digital-competence-dynamic-reference-framework</t>
  </si>
  <si>
    <t>Portugal INCoDe.2030</t>
  </si>
  <si>
    <t>https://www.incode2030.gov.pt/en/programme</t>
  </si>
  <si>
    <t>Lab X + ICT in Public Adminisration</t>
  </si>
  <si>
    <t xml:space="preserve">  PRT  </t>
  </si>
  <si>
    <t>CloudAP</t>
  </si>
  <si>
    <t>https://tic.gov.pt/documents/37177/0/CTIC+Estrate%CC%81giaCloud+-+novembro2020.pdf/4c7b4f4f-4647-a6d8-b6a5-a988ae133c95</t>
  </si>
  <si>
    <t>ESPAP - Entity of Shared Service for the Public Administration + SPMS + SGMEM + SGMACC</t>
  </si>
  <si>
    <t>https://parecerprevio.tic.gov.pt/</t>
  </si>
  <si>
    <t xml:space="preserve">AE@AP (Enterprise Architecture @ Public Administration) </t>
  </si>
  <si>
    <t>https://tic.gov.pt/pt/web/tic/modelo</t>
  </si>
  <si>
    <t>Digital Public Administration factsheet 2021 Portugal</t>
  </si>
  <si>
    <t xml:space="preserve">https://joinup.ec.europa.eu/sites/default/files/inline-files/NIFO%20-%20Factsheet%20Portugal_12_2015.pdf </t>
  </si>
  <si>
    <t>https://iap.gov.pt/web/iap/iAP-em-numeros</t>
  </si>
  <si>
    <t>iAP (interoperability in Public Administration)</t>
  </si>
  <si>
    <t>https://www.iap.gov.pt/web/iap/iAP-em-numeros</t>
  </si>
  <si>
    <t>Budget General Directorate (Direção-Geral do Orçamento)</t>
  </si>
  <si>
    <t>https://www.dgo.gov.pt/</t>
  </si>
  <si>
    <t>SIGO - Sistema de Informação de Gestão Orçamental; SOL – Serviços online DGO</t>
  </si>
  <si>
    <t>https://www.sigo.gov.pt/sigoRoot/sigo/default.jsp</t>
  </si>
  <si>
    <t xml:space="preserve">https://sigo.gov.pt/files/PrivacidadeSeguranca.pdf </t>
  </si>
  <si>
    <t>https://internetbanking.igcp.pt/login/entrar</t>
  </si>
  <si>
    <t xml:space="preserve">https://www.igcp.pt/fotos/editor2/Menu%20Lateral/Legislaaao/DL_155_92_actualizado2.pdf </t>
  </si>
  <si>
    <t>https://www.tcontas.pt/pt-pt/ProdutosTC/PareceresTribunalContas/ParecerCGE/Pages/Anos.aspx</t>
  </si>
  <si>
    <t>https://www.portaldasfinancas.gov.pt</t>
  </si>
  <si>
    <t>Portal das Finanças</t>
  </si>
  <si>
    <t>GeRHuP + GeADAP &gt; SIADAP</t>
  </si>
  <si>
    <t>https://www.espap.gov.pt/sprh/Paginas/sprh.aspx</t>
  </si>
  <si>
    <t>Not available for external access</t>
  </si>
  <si>
    <t>GeRHuP</t>
  </si>
  <si>
    <t>Institute of Social Security, National Pensions Centre</t>
  </si>
  <si>
    <t>https://app.seg-social.pt/sso/login?service=https%3A%2F%2Fapp.seg-social.pt%2Fptss%2Fcaslogin</t>
  </si>
  <si>
    <t>Segurança Social Direta</t>
  </si>
  <si>
    <t>Portal das Compras Públicas</t>
  </si>
  <si>
    <t>https://www.compraspublicas.espap.gov.pt/Paginas/inicio.aspx</t>
  </si>
  <si>
    <t>New Categories centralization and Green Procurement criterion included in the Framework agreements</t>
  </si>
  <si>
    <t>IGCP - Agência de Gestão da Tesouraria e da Dívida Pública, E.P.E.</t>
  </si>
  <si>
    <t xml:space="preserve">https://www.igcp.pt/en/ </t>
  </si>
  <si>
    <t xml:space="preserve">Wallstreet Suite https://iongroup.com/treasury/products/wallstreet-suite/ </t>
  </si>
  <si>
    <t>Programa Nacional de Investimentos 2030</t>
  </si>
  <si>
    <t>https://portugal2030.pt/?doing_wp_cron=1653922429.4911119937896728515625</t>
  </si>
  <si>
    <t>https://dre.pt/dre/detalhe/lei/36-2011-670285</t>
  </si>
  <si>
    <t>AI Portugal 2030 – Portuguese National Initiative on Digital Skills; Advanced Computing Portugal 2030 ACP.2030; National Security Strategy for Cyberspace (CNCS), for the period 2019-2023; GuIA - Inteligência Artificial na AP</t>
  </si>
  <si>
    <t>https://www.incode2030.gov.pt/ai-portugal--2030</t>
  </si>
  <si>
    <t>Secretary of State of Digitalization and administrative modernization</t>
  </si>
  <si>
    <t>https://observatorio.incode2030.gov.pt/</t>
  </si>
  <si>
    <t>https://www.portaldasfinancas.gov.pt/at/html/index.html</t>
  </si>
  <si>
    <t>https://www.iap.gov.pt/web/iap/plataforma-de-pagamentos</t>
  </si>
  <si>
    <t>https://www.iefp.pt/</t>
  </si>
  <si>
    <t>https://ogp.eportugal.gov.pt/inicio</t>
  </si>
  <si>
    <t>https://dados.gov.pt/pt/</t>
  </si>
  <si>
    <t>https://participa.gov.pt/base/home</t>
  </si>
  <si>
    <t xml:space="preserve">https://www.parlamento.pt/EspacoCidadao/Paginas/DireitoPeticao.aspx  </t>
  </si>
  <si>
    <t>https://www.livroamarelo.gov.pt/</t>
  </si>
  <si>
    <t>CTIC - Conselho Geral para as Tecnologias da Informação e Comunicação</t>
  </si>
  <si>
    <t xml:space="preserve">www.tic.gov.pt </t>
  </si>
  <si>
    <t>https://tic.gov.pt/pt/web/tic/guia</t>
  </si>
  <si>
    <t>https://tic.gov.pt/pt/web/tic/-/publicado-o-relatorio-de-avaliacao-da-estrategia-tic-2020</t>
  </si>
  <si>
    <t>CTIC - Conselho para as Tecnologias de Informação e Comunicação</t>
  </si>
  <si>
    <t>https://portugaldigital.gov.pt/</t>
  </si>
  <si>
    <t>https://www.apin.gov.pt/</t>
  </si>
  <si>
    <t>Secretary of State for Digitalization and Administrative Modernization</t>
  </si>
  <si>
    <t xml:space="preserve">https://tic.gov.pt </t>
  </si>
  <si>
    <t xml:space="preserve">https://dre.pt/dre/legislacao-consolidada/lei/2016-106603618 </t>
  </si>
  <si>
    <t>https://www.cada.pt/relatorios-de-atividade</t>
  </si>
  <si>
    <t>Regulation (EU) 2016/679 – GDPR – General Data Protection Regulation (GDPR); Law 58/2019, of 8 August – national law implementing GDPR</t>
  </si>
  <si>
    <t>https://eur-lex.europa.eu/legal-content/PT/TXT/?uri=celex%3A32016R0679</t>
  </si>
  <si>
    <t>https://www.cnpd.pt/cnpd/relatorios-de-atividades/</t>
  </si>
  <si>
    <t>Comissão Nacional de Proteção de Dados (CNPD)</t>
  </si>
  <si>
    <t xml:space="preserve">https://www.cnpd.pt/ </t>
  </si>
  <si>
    <t xml:space="preserve">https://www.autenticacao.gov.pt/cmd-assinatura </t>
  </si>
  <si>
    <t xml:space="preserve">https://www.autenticacao.gov.pt/documents/20126/0/18.DTAE.0006+AMA+%281%29.pdf/2651ed47-a184-5130-5564-def4c8280f0d?t=1643813897153 </t>
  </si>
  <si>
    <t>INCoDe.2030</t>
  </si>
  <si>
    <t xml:space="preserve">https://www.incode2030.gov.pt/ </t>
  </si>
  <si>
    <t>Estratégia para a Inovação e Modernização do Estado e da Administração Pública 2020 -2023</t>
  </si>
  <si>
    <t xml:space="preserve">https://www.apin.gov.pt/ </t>
  </si>
  <si>
    <t>https://www.incode2030.gov.pt/</t>
  </si>
  <si>
    <t xml:space="preserve">https://observatorio.incode2030.gov.pt/ </t>
  </si>
  <si>
    <t>AMA – Administrative Modernization Agency</t>
  </si>
  <si>
    <t xml:space="preserve">https://www.ama.gov.pt/ </t>
  </si>
  <si>
    <t>https://www.ama.gov.pt/web/agencia-para-a-modernizacao-administrativa/quar</t>
  </si>
  <si>
    <t>StartUP Portugal - Estratégia Nacional para o Empreendedorismo</t>
  </si>
  <si>
    <t xml:space="preserve">https://www.iapmei.pt/PRODUTOS-E-SERVICOS/Empreendedorismo-Inovacao/Empreendedorismo-(1)/Startup-Portugal.aspx </t>
  </si>
  <si>
    <t>https://www.dgeec.mec.pt/np4/207/</t>
  </si>
  <si>
    <t xml:space="preserve">Unfortunately, we are still waiting for some information from an entity to fill in the remaining gaps as well as to validate a couple of answers (I14; I48). We would expect to be able to add it at a later validation stage, if possible. </t>
  </si>
  <si>
    <t>Catarina Almeida</t>
  </si>
  <si>
    <t>AMA - Administrative Modernization Agency</t>
  </si>
  <si>
    <t>PRT</t>
  </si>
  <si>
    <t>https://mosaico.gov.pt/areas-tecnicas/cloud</t>
  </si>
  <si>
    <t>ESPAP - Entity of Shared Service for the Public Administration + SPMS + SGMEM + SGMACC + SGMAI</t>
  </si>
  <si>
    <t>https://digital.gov.pt/areas-tematicas/cloud</t>
  </si>
  <si>
    <t>https://mosaico.gov.pt/areas-tecnicas/arquitetura-empresarial</t>
  </si>
  <si>
    <t xml:space="preserve">https://mosaico.gov.pt/legislacao-e-regulamentos/decreto-lei-49-2024 </t>
  </si>
  <si>
    <t>Interoperability in the Public Administration (iAP)</t>
  </si>
  <si>
    <t>https://mosaico.gov.pt/areas-tecnicas/interoperabilidade#modelo-de-interoperabilidade</t>
  </si>
  <si>
    <t>Budgetary Authority (Autoridade Orçamental)</t>
  </si>
  <si>
    <t>https://www.eo.gov.pt/</t>
  </si>
  <si>
    <t xml:space="preserve">https://www.igcp.pt/en </t>
  </si>
  <si>
    <t>https://info.portaldasfinancas.gov.pt/pt/dgci/divulgacao/estatisticas/Pages/default.aspx</t>
  </si>
  <si>
    <t>https://info-aduaneiro.portaldasfinancas.gov.pt/pt/informacao_aduaneira/Pages/default.aspx</t>
  </si>
  <si>
    <t xml:space="preserve">https://info-aduaneiro.portaldasfinancas.gov.pt/pt/estatisticas/Pages/estatisticas.aspx </t>
  </si>
  <si>
    <t>https://www.espap.gov.pt/FrontEnd/Paginas/Areas/SP_RH/SP_RH_GERHUP_tpl_1.aspx?AspxAutoDetectCookieSupport=1</t>
  </si>
  <si>
    <t>https://www.gerhup.espap.pt</t>
  </si>
  <si>
    <t xml:space="preserve">https://www.seg-social.pt/ptss/pssd/estatisticas </t>
  </si>
  <si>
    <t>There are 5 private ePlataforms operating in a SaaS, in Portugal. Besides de ePlatforms, Portugal has a Public Procurement Portal that centralizes and publishes procurement data (www.base.gov.pt).</t>
  </si>
  <si>
    <t>https://www.base.gov.pt/Base4/pt/plataformas-eletronicas/plataformas-eletronicas-licenciadas/</t>
  </si>
  <si>
    <t>Since 2021 that the innovative procurement is supported by a competence centre (https://www.compraspublicasinovacao.pt/acerca-do-procurei/) and there is a intermediation platform availabe (https://www.compraspublicasinovacao.pt/intermediacao-em-processos-de-cpi/). Also, the framework agreements include green Procurement criteria.</t>
  </si>
  <si>
    <t>https://www.base.gov.pt/Base4/pt/relatorios-circulares-e-notas-informativas/relatorios/</t>
  </si>
  <si>
    <t xml:space="preserve">https://iongroup.com/treasury/products/wallstreet-suite/ </t>
  </si>
  <si>
    <t>SIGO (Sistema de Informação de Gestão Orçamental) &gt; SIPI (Sistema de Informação de Projetos de Investimento)</t>
  </si>
  <si>
    <t>https://www.espap.gov.pt/FrontEnd/Paginas/Areas/SP_Fin/SP_Fin_RecursosOrcamentais_tpl_1.aspx?AspxAutoDetectCookieSupport=1#SIGO_SIPI</t>
  </si>
  <si>
    <t>https://transparencia.gov.pt/en</t>
  </si>
  <si>
    <t>National Digital Strategy (2024)</t>
  </si>
  <si>
    <t>https://digital.gov.pt/estrategias/estrategia-digital-nacional</t>
  </si>
  <si>
    <t>https://www.portugal.gov.pt/en/gc25/ministries/state-reform</t>
  </si>
  <si>
    <t>https://joinup.ec.europa.eu/sites/default/files/inline-files/NIFO_2024%20Supporting%20Document_Portugal_vFinal_0.pdf</t>
  </si>
  <si>
    <t>https://www.gov.pt/</t>
  </si>
  <si>
    <t>https://mosaico.gov.pt/plataformas-comuns/ppap</t>
  </si>
  <si>
    <t>https://sitfiscal.portaldasfinancas.gov.pt/geral/home?segmento=OP</t>
  </si>
  <si>
    <t>https://info-aduaneiro.portaldasfinancas.gov.pt/pt/estatisticas/Pages/estatisticas.aspx</t>
  </si>
  <si>
    <t>https://app.seg-social.pt/</t>
  </si>
  <si>
    <t>https://www.seg-social.pt/ptss/pssd/estatisticas</t>
  </si>
  <si>
    <t>https://iefponline.iefp.pt</t>
  </si>
  <si>
    <t>https://www.iefp.pt/estatisticas</t>
  </si>
  <si>
    <t>https://www.autenticacao.gov.pt/web/guest/estatisticas/info</t>
  </si>
  <si>
    <t>https://ogp.digital.gov.pt/inicio</t>
  </si>
  <si>
    <t>https://dados.gov.pt/pt/dashboard/</t>
  </si>
  <si>
    <t>https://participa.gov.pt/base/results</t>
  </si>
  <si>
    <t>ARTE - Agency for the Technological Reform of the State</t>
  </si>
  <si>
    <t>https://www.arte.gov.pt/</t>
  </si>
  <si>
    <t>https://digital.gov.pt/</t>
  </si>
  <si>
    <t>https://digital.gov.pt/sobre-nos/governacao-cdap</t>
  </si>
  <si>
    <t>https://www.arte.gov.pt/web/arte/a-arte</t>
  </si>
  <si>
    <t>https://digital.gov.pt/estrategias/estrategia-digital-nacional/as-infraestruturas/13-dados-ao-servico-de-todos</t>
  </si>
  <si>
    <t>https://digital.gov.pt/areas-tematicas/dados/iniciativas-dados</t>
  </si>
  <si>
    <t>https://digital.gov.pt/governacao-cdap/comite-estrategico</t>
  </si>
  <si>
    <t>https://diariodarepublica.pt/dr/detalhe/resolucao-conselho-ministros/207-2024-901536081</t>
  </si>
  <si>
    <t>https://diariodarepublica.pt/dr/detalhe/lei/26-2016-75177807</t>
  </si>
  <si>
    <t>https://www.cada.pt/pareceres</t>
  </si>
  <si>
    <t>Law 58/2019, of 8 August – national law implementing GDPR</t>
  </si>
  <si>
    <t>https://diariodarepublica.pt/dr/detalhe/lei/58-2019-123815982</t>
  </si>
  <si>
    <t>National Data Protection Commision (CNPD)</t>
  </si>
  <si>
    <t>https://digital.gov.pt/areas-tematicas/territorios-inteligentes</t>
  </si>
  <si>
    <t>https://digital.gov.pt/areas-tematicas/inteligencia-artificial</t>
  </si>
  <si>
    <t>https://mosaico.gov.pt/plataformas-comuns/assinatura-digital</t>
  </si>
  <si>
    <t>https://www.ina.pt/ina/parcerias-estrategicas/financiamento-prr/</t>
  </si>
  <si>
    <t>https://observatorio.incode2030.gov.pt/indicadores/indicadores-com-metas-incode2030/</t>
  </si>
  <si>
    <t>National Digital Strategy and Action Plan 2025-26</t>
  </si>
  <si>
    <t>https://labx.gov.pt/destaques-posts/labx-progress-report/?lang=en</t>
  </si>
  <si>
    <t xml:space="preserve">LabX – Center for Public Sector Innovation </t>
  </si>
  <si>
    <t>https://www.iapmei.pt/PRODUTOS-E-SERVICOS/Empreendedorismo-Inovacao/Empreendedorismo-(1)/Startup-Portugal.aspx</t>
  </si>
  <si>
    <t>Compl docs submitted on 26-May-25 &amp; 16-Sep-25</t>
  </si>
  <si>
    <t>Silvia Esteves</t>
  </si>
  <si>
    <t>Administrative Modernization Agency (AMA)</t>
  </si>
  <si>
    <t>Head of International Relations</t>
  </si>
  <si>
    <t xml:space="preserve"> QAT </t>
  </si>
  <si>
    <t>Qatar</t>
  </si>
  <si>
    <t>Sadeem</t>
  </si>
  <si>
    <t>https://www.motc.gov.qa/en/qatar-digital-government/programs-shared-services/shared-services/government-cloud</t>
  </si>
  <si>
    <t>https://www.motc.gov.qa/en/documents/document/government-enterprise-architecture-framework</t>
  </si>
  <si>
    <t>Government Network</t>
  </si>
  <si>
    <t>https://www.motc.gov.qa/en/service/government-network</t>
  </si>
  <si>
    <t>https://www.mof.gov.qa/en/Pages/default.aspx</t>
  </si>
  <si>
    <t>http://www.qcb.gov.qa/English/PublicDebtTools/Pages/TreasuryBills.aspx</t>
  </si>
  <si>
    <t>http://www.mof.gov.qa</t>
  </si>
  <si>
    <t>TAS - Tax Administration System</t>
  </si>
  <si>
    <t>https://portal.www.gov.qa/wps/portal/topics/Business+and+Finance/taxsystem</t>
  </si>
  <si>
    <t>http://www.customs.gov.qa</t>
  </si>
  <si>
    <t>Al-Nadeeb - Single Window</t>
  </si>
  <si>
    <t>https://www.ecustoms.gov.qa/qccsw/jsf/common/custExternalHome.jsf</t>
  </si>
  <si>
    <t>https://www.motc.gov.qa/en/qatar-digital-government/shared-applications/mawared</t>
  </si>
  <si>
    <t>Central Tenders Committee Website</t>
  </si>
  <si>
    <t>https://formsauth.qdb.qa/_Layouts/FormsAuth/Login.aspx?wa=wsignin1.0&amp;wtrealm=urn%3aIVERPEP01%3aFormsAuth&amp;wctx=https%3a%2f%2feprocurement.qdb.qa%2fVendorPortal%2f_layouts%2fAuthenticate.aspx%3floginasanotheruser%3dtrue%26Source%3dhttps%3a%2f%2feprocurement.qdb.qa%253A%252FVendorPortal%252FEnterprise%252520Portal%252Fdefault%252Easpx%253FWMI%253DVendProfileDefault%2526WCMP%253DQDB%2526WDPK%253Dinitial</t>
  </si>
  <si>
    <t>Qatar Central Bank</t>
  </si>
  <si>
    <t>http://www.qcb.gov.qa/English/PublicDebtTools/Pages/PublicDebtTools.aspx</t>
  </si>
  <si>
    <t>QNPM - National Project Management System (QNPM)</t>
  </si>
  <si>
    <t>https://www.psa.gov.qa/ar/knowledge1/qnpm/Pages/default.aspx</t>
  </si>
  <si>
    <t>https://qcai.qcri.org/wp-content/uploads/2019/02/National_AI_Strategy_for_Qatar-Blueprint_30Jan2019.pdf</t>
  </si>
  <si>
    <t>http://portal.www.gov.qa</t>
  </si>
  <si>
    <t>http://portal.www.gov.qa/wps/portal/services</t>
  </si>
  <si>
    <t>https://www.data.gov.qa/pages/home/</t>
  </si>
  <si>
    <t>https://portal.www.gov.qa/wps/portal/eParticipation/about/!ut/p/a0/04_Sj9CPykssy0xPLMnMz0vMAfGjzOIt_S2cDS0sDNz9A4KcDTz9_LwDXH0CTDw8TPULsh0VAfoYYwI!/</t>
  </si>
  <si>
    <t>https://portal.www.gov.qa/wps/portal/!ut/p/a0/04_Sj9CPykssy0xPLMnMz0vMAfIjy5NzrQoSSzJUDY0dVQ08SrPz83MzVQ2NDMJTk0CUc35eSWpeCULKwFU3ILGoJDM5swBsjCpQSW5BTmJmXkkxSENiXgqICi5NT08tBikoNtQvyHZUBABG4eRi/</t>
  </si>
  <si>
    <t>Hukoomi</t>
  </si>
  <si>
    <t>https://portal.www.gov.qa/wps/portal/about-hukoomi/integrated-e-government</t>
  </si>
  <si>
    <t>ictQATAR</t>
  </si>
  <si>
    <t>https://www.motc.gov.qa/en/documents/document/data-management-policy</t>
  </si>
  <si>
    <t>https://www.motc.gov.qa/sites/default/files/documents/Qatar%20e-Government%202020%20Strategy%20Executive%20Summary%20English.pdf</t>
  </si>
  <si>
    <t>https://portal.www.gov.qa/wps/portal/nationalProjects/Legislations+and+Policies/governmentmobileservicesframework</t>
  </si>
  <si>
    <t>Personal Information Privacy Protection Law</t>
  </si>
  <si>
    <t>https://www.motc.gov.qa/en/documents/document/qatar-issues-personal-data-privacy-law-5#:~:text=HH%20the%20Emir%20Sheikh%20Tamim,2016%20on%20protecting%20personal%20data.&amp;text=According%20the%20law%2C%20businesses%20are,obtaining%20an%20individual's%20prior%20consent.</t>
  </si>
  <si>
    <t xml:space="preserve">Qatar Ministry of Transport and Communications </t>
  </si>
  <si>
    <t>https://www.motc.gov.qa/en/search/content/data%20protection</t>
  </si>
  <si>
    <t>https://portal.www.gov.qa/wps/portal/topics/Business+and+Finance/Commerce+Law/ecommercelaw</t>
  </si>
  <si>
    <t>DG Training Program</t>
  </si>
  <si>
    <t>https://www.motc.gov.qa/en/qdgtp/about</t>
  </si>
  <si>
    <t>https://www.motc.gov.qa/en/about-us/organizational-structure</t>
  </si>
  <si>
    <t xml:space="preserve">  QAT  </t>
  </si>
  <si>
    <t>Sadeem2</t>
  </si>
  <si>
    <t>https://hukoomi.gov.qa/ar/service/azureqatar-monetary-topup-service</t>
  </si>
  <si>
    <t>Ministry of Communicationsand   Information Technology</t>
  </si>
  <si>
    <t>The cloud first policy is under review for publishing, yet, the National Information Assurance policy (NIA) handled the data residency aspect.</t>
  </si>
  <si>
    <t>We have continous assessment sessions with ministries to run cost savings activities. Online meetings and MoM are available, yet can't be shared for confidentiality.</t>
  </si>
  <si>
    <t>GN - UGN</t>
  </si>
  <si>
    <t>It is for internal use only not to be published.</t>
  </si>
  <si>
    <t>https://www.mof.gov.qa/</t>
  </si>
  <si>
    <t>Oracle e-Business Suite + Oracle Hyperion ESS-base</t>
  </si>
  <si>
    <t>It is for internal use.</t>
  </si>
  <si>
    <t>https://dhareeba.qa</t>
  </si>
  <si>
    <t>Dhareeba</t>
  </si>
  <si>
    <t>https://www.sap.com/mena/about/agreements/policies/hec-services.html?sort=latest_desc</t>
  </si>
  <si>
    <t>https://www.customs.gov.qa/arabic/pages/default.aspx</t>
  </si>
  <si>
    <t>Qatar Customs Clearance Single Window Al Nadeeb</t>
  </si>
  <si>
    <t>https://ecustoms.gov.qa/qccsw/jsf/common/custExternalHome.jsf</t>
  </si>
  <si>
    <t>Mawared Platform</t>
  </si>
  <si>
    <t>https://sapepp.mawared.qa/irj/portal</t>
  </si>
  <si>
    <t>Mawared</t>
  </si>
  <si>
    <t>General Retirement &amp; Social Insurance Authority</t>
  </si>
  <si>
    <t>https://g2c.grsia.gov.qa/Pages/default.aspx</t>
  </si>
  <si>
    <t>GRSIA</t>
  </si>
  <si>
    <t>Internal use.</t>
  </si>
  <si>
    <t>e-Procurement / Monaqasat</t>
  </si>
  <si>
    <t>https://hukoomi.gov.qa/en/service/government-etendering-portal</t>
  </si>
  <si>
    <t>Blockchain</t>
  </si>
  <si>
    <t>https://www.qnpm-qa.com/home/en/pages/default.html</t>
  </si>
  <si>
    <t>https://www.qcert.org/sites/default/files/public/documents/cs-csps_guidelines_open_source_software_eng_v1.0.pdf</t>
  </si>
  <si>
    <t>TASMU Smart Qatar Strategy</t>
  </si>
  <si>
    <t>https://tasmu.gov.qa/</t>
  </si>
  <si>
    <t>MCIT ( Ministry of Communication and Information Technology)</t>
  </si>
  <si>
    <t>https://tasmu.gov.qa/the-playbook</t>
  </si>
  <si>
    <t>https://hukoomi.gov.qa/en/#</t>
  </si>
  <si>
    <t>https://dhareeba.gov.qa/sap/bc/ui5_ui5/sap/zmcf_welcome/index.html?sap-client=100;/sap/bc/webdynpro/sap/</t>
  </si>
  <si>
    <t>https://hukoomi.gov.qa/en/digital-project/e-payment-gateway</t>
  </si>
  <si>
    <t>https://www.customs.gov.qa/English/AlNadeeb/Pages/AboutAlnadeeb.aspx</t>
  </si>
  <si>
    <t>https://kawader.adlsa.gov.qa/home</t>
  </si>
  <si>
    <t>https://hukoomi.gov.qa/en/e-participation/e-participation-policy</t>
  </si>
  <si>
    <t>Ministry of communication and information technology</t>
  </si>
  <si>
    <t>https://www.mcit.gov.qa/ar</t>
  </si>
  <si>
    <t xml:space="preserve">Ministry of finance </t>
  </si>
  <si>
    <t>Planning and Statistics Authority</t>
  </si>
  <si>
    <t>https://www.psa.gov.qa/en/pages/default.aspx</t>
  </si>
  <si>
    <t>https://www.psa.gov.qa/en/aboutus1/Pages/default.aspx</t>
  </si>
  <si>
    <t>https://www.psa.gov.qa/en/statistics1/Pages/Overview.aspx</t>
  </si>
  <si>
    <t>https://www.psa.gov.qa/</t>
  </si>
  <si>
    <t>Ministry of Communications and Information Technology</t>
  </si>
  <si>
    <t>https://compliance.qcert.org/sites/default/files/library/2020-11/Law%20No.%20%2813%29%20of%202016%20%20on%20Protecting%20Personal%20Data%20Privacy%20-%20English.pdf</t>
  </si>
  <si>
    <t>National Cybersecurity Agency</t>
  </si>
  <si>
    <t>https://www.qcert.org/</t>
  </si>
  <si>
    <t>https://www.motc.gov.qa/sites/default/files/tasmu_electronic_commerce_and_transaction_policy_v1.0.pdf</t>
  </si>
  <si>
    <t>Smart Qatar ICT Skills Development</t>
  </si>
  <si>
    <t>https://hukoomi.gov.qa/en/article/national-ict-strategy</t>
  </si>
  <si>
    <t>TASMU Digital Valley (TDV) Strategy</t>
  </si>
  <si>
    <t>https://tdv.motc.gov.qa/</t>
  </si>
  <si>
    <t>https://tdv.motc.gov.qa/news</t>
  </si>
  <si>
    <t>TASMU Innovation Lab</t>
  </si>
  <si>
    <t>https://ilab.motc.gov.qa/about-us</t>
  </si>
  <si>
    <t>https://www.hukoomi.gov.qa</t>
  </si>
  <si>
    <t>https://www.grsia.gov.qa</t>
  </si>
  <si>
    <t>https://www.qrdi.org.qa</t>
  </si>
  <si>
    <t>https://invest.qa/</t>
  </si>
  <si>
    <t>https://www.ecustoms.gov.qa</t>
  </si>
  <si>
    <t xml:space="preserve">Yousuf Yacoub Al-Sahlawi </t>
  </si>
  <si>
    <t>Ministry of Communication and Information Technology</t>
  </si>
  <si>
    <t>Policy Researcher</t>
  </si>
  <si>
    <t>QAT</t>
  </si>
  <si>
    <t>Qatar Cloud</t>
  </si>
  <si>
    <t>https://www.mcit.gov.qa/en/services/qatar-cloud/</t>
  </si>
  <si>
    <t>Ministry of Communications and   Information Technology</t>
  </si>
  <si>
    <t>https://www.cra.gov.qa/en/document/cloud-policy-framework</t>
  </si>
  <si>
    <t>https://www.mcit.gov.qa/en/news/mcit-teams-up-with-microsoft-to-expand-cloud-data-centers-for-ai-innovation/</t>
  </si>
  <si>
    <t>https://www.mcit.gov.qa/wp-content/uploads/sites/4/2025/05/7_Governance_Model_en.pdf</t>
  </si>
  <si>
    <t xml:space="preserve">Information and Application Reference Models </t>
  </si>
  <si>
    <t>https://www.mcit.gov.qa/wp-content/uploads/sites/4/2024/06/tasmu_interoperability_policy_v1.0.pdf</t>
  </si>
  <si>
    <t xml:space="preserve">Government Data Exchange (GDX) </t>
  </si>
  <si>
    <t>https://www.mcit.gov.qa/en/services/government-data-exchange-system/</t>
  </si>
  <si>
    <t>https://www.mof.gov.qa/en/pages/default.aspx</t>
  </si>
  <si>
    <t>Financial Legacy System  Hyperion System - State Budget Preparation</t>
  </si>
  <si>
    <t>https://maliya.gov.qa/index.html</t>
  </si>
  <si>
    <t>Oracle Forms 12C + Oracle Hyperion ESS-base</t>
  </si>
  <si>
    <t>https://www.almeezan.qa/LawView.aspx?opt&amp;LawID=7931&amp;language=ar</t>
  </si>
  <si>
    <t>https://www.gta.gov.qa/en/</t>
  </si>
  <si>
    <t>https://dhareeba.gov.qa/en</t>
  </si>
  <si>
    <t>https://www.customs.gov.qa/English/Pages/default.aspx</t>
  </si>
  <si>
    <t>Al Nadeeb</t>
  </si>
  <si>
    <t>https://www.ecustoms.gov.qa/qccswui/#/home</t>
  </si>
  <si>
    <t>https://saperp.mawared.qa/sap/bc/ui5_ui5/ui2/ushell/shells/abap/Fiorilaunchpad.html</t>
  </si>
  <si>
    <t>https://www.grsia.gov.qa/en/pages/home.aspx</t>
  </si>
  <si>
    <t>https://www.grsia.gov.qa/en/Pages/employee-services.aspx</t>
  </si>
  <si>
    <t>e-Procurement/ Monaqasat</t>
  </si>
  <si>
    <t>https://monaqasat.mof.gov.qa/</t>
  </si>
  <si>
    <t xml:space="preserve">Oracle eTendering </t>
  </si>
  <si>
    <t xml:space="preserve">Ministry of Finance  </t>
  </si>
  <si>
    <t>https://qcert.ncsa.gov.qa/sites/default/files/public/documents/cs-csps_guidelines_open_source_software_eng_v1.0.pdf</t>
  </si>
  <si>
    <t>Digital Agenda 2030</t>
  </si>
  <si>
    <t>https://www.mcit.gov.qa/wp-content/uploads/sites/4/2024/09/digital_agenda_2030_full_version_english.pdf</t>
  </si>
  <si>
    <t>https://www.mcit.gov.qa/en/</t>
  </si>
  <si>
    <t>https://www.mol.gov.qa/En/mediacenter/Pages/NewsDetails.aspx?itemid=615</t>
  </si>
  <si>
    <t xml:space="preserve">https://hukoomi.gov.qa/en/# </t>
  </si>
  <si>
    <t>https://hukoomi.gov.qa/en/website-analytics</t>
  </si>
  <si>
    <t>https://www.mcit.gov.qa/en/services/e-payment-gateway/</t>
  </si>
  <si>
    <t>https://www.moci.gov.qa/en/moci-news/single-news/?id=333</t>
  </si>
  <si>
    <t xml:space="preserve">https://g2c.grsia.gov.qa/Pages/default.aspx </t>
  </si>
  <si>
    <t>https://www.kawader.gov.qa/recruitment-cycle</t>
  </si>
  <si>
    <t>https://www.mcit.gov.qa/en/services/national-authentication-service/</t>
  </si>
  <si>
    <t>https://www.npc.qa/en/Pages/default.aspx</t>
  </si>
  <si>
    <t>https://www.npc.qa/en/aboutus/pages/default.aspx</t>
  </si>
  <si>
    <t>https://www.data.gov.qa/pages/default/</t>
  </si>
  <si>
    <t>https://hackathon.npc.qa/</t>
  </si>
  <si>
    <t xml:space="preserve">https://www.sharek.gov.qa/page/policy-consultation </t>
  </si>
  <si>
    <t>https://www.sharek.gov.qa/en/page/participate</t>
  </si>
  <si>
    <t>https://www.sharek.gov.qa</t>
  </si>
  <si>
    <t>https://www.sharek.gov.qa/en/page/service</t>
  </si>
  <si>
    <t>https://www.sharek.gov.qa/en/</t>
  </si>
  <si>
    <t>https://ncsa.gov.qa/en/; https://www.cra.gov.qa/; https://cgb.gov.qa/en/Pages/default.aspx</t>
  </si>
  <si>
    <t>https://www.gco.gov.qa/en/media-centre/top-news/prime-minister-issues-decision-to-establish-smart-government-and-digital-excellence-steering-committee/</t>
  </si>
  <si>
    <t>https://www.mcit.gov.qa/en/about-us/organisational-structure/</t>
  </si>
  <si>
    <t>National Planning Council</t>
  </si>
  <si>
    <t>https://www.npc.qa/en/pages/default.aspx</t>
  </si>
  <si>
    <t>https://www.npc.qa/en/nationaldataprogram/Documents/EnNationalDataPolicy.pdf</t>
  </si>
  <si>
    <t>https://www.npc.qa/en/nationaldataprogram/Pages/default.aspx</t>
  </si>
  <si>
    <t>https://services.hukoomi.gov.qa/assets/documents/digitalprojects/QDG%20NextGen%20Strategy.pdf</t>
  </si>
  <si>
    <t>https://www.mcit.gov.qa/en/services/</t>
  </si>
  <si>
    <t>https://www.almeezan.qa/LawPage.aspx?id=9028&amp;language=ar</t>
  </si>
  <si>
    <t>https://www.msy.gov.qa/en/information-request-service</t>
  </si>
  <si>
    <t>https://assurance.ncsa.gov.qa/en/privacy/law?csrt=3784980812974941607</t>
  </si>
  <si>
    <t>National Cyber Security Agency</t>
  </si>
  <si>
    <t>https://assurance.ncsa.gov.qa/</t>
  </si>
  <si>
    <t>https://www.mcit.gov.qa/wp-content/uploads/sites/4/2025/04/AI-Guidelines-_-En.pdf</t>
  </si>
  <si>
    <t>https://www.cra.gov.qa/en/document/electronic-commerce-and-transactions-law-no-16--of-2010</t>
  </si>
  <si>
    <t>https://digitalcenterofexcellence.qa/</t>
  </si>
  <si>
    <t>The Qatari Public Sector Innovation Playbook</t>
  </si>
  <si>
    <t>https://cgb.gov.qa/Admin/Documents/Publications/Playbook%20130425%20EN.pdf</t>
  </si>
  <si>
    <t>https://cgb.gov.qa/en/AboutUs/Initiatives/Pages/details.aspx?itemID=46</t>
  </si>
  <si>
    <t>Civil Service and Government Development Bureau</t>
  </si>
  <si>
    <t>https://cgb.gov.qa/En/pages/default.aspx</t>
  </si>
  <si>
    <t>https://www.almeezan.qa/LawView.aspx?opt&amp;LawID=8957&amp;language=ar</t>
  </si>
  <si>
    <t>https://www.qia.qa/en/Funds-of-Funds/Pages/Default.aspx</t>
  </si>
  <si>
    <t>Compl docs submitted on 01-Jun-25, 18-Aug-25 &amp; 08-Sep-25</t>
  </si>
  <si>
    <t>Haya Ibrahim Al-Ansari</t>
  </si>
  <si>
    <t xml:space="preserve">Statistics Researcher  </t>
  </si>
  <si>
    <t xml:space="preserve"> ROU </t>
  </si>
  <si>
    <t>Romania</t>
  </si>
  <si>
    <t>https://www.gov.ro/en/government/cabinet-meeting/national-strategy-on-the-digital-agenda-for-romania-2020</t>
  </si>
  <si>
    <t>http://www.mfinante.ro</t>
  </si>
  <si>
    <t>BUDGET/TREZOR - Budget Preparation and Treasury Systems</t>
  </si>
  <si>
    <t>https://mfinante.gov.ro/web/trezor/tezaur-online</t>
  </si>
  <si>
    <t>http://www.mfinante.ro/trezorengl.html?pagina=domenii</t>
  </si>
  <si>
    <t>http://discutii.mfinante.ro/static/10/Mfp/sistemedeplati/RoSTEPS_Presentation.pdf</t>
  </si>
  <si>
    <t>http://www.anaf.ro</t>
  </si>
  <si>
    <t>http://www.customs.ro</t>
  </si>
  <si>
    <t>e-Customs / ASYCUDA++ - New Computerized Transit System; ECS; ASYCUDA++ and Romanian Customs Declaration Processing System (RCDPS)</t>
  </si>
  <si>
    <t>http://www.customs.ro/</t>
  </si>
  <si>
    <t>https://www.anfp.gov.ro/InstructiuniOut.aspx</t>
  </si>
  <si>
    <t xml:space="preserve">RoSTEPS - Romanian State Treasury Electronic Payment System </t>
  </si>
  <si>
    <t>https://mf.gov.md/ro/buget/sistemul-unitar-de-salarizare-%C3%AEn-sectorul-bugetar</t>
  </si>
  <si>
    <t>e-Licitatie</t>
  </si>
  <si>
    <t xml:space="preserve">http://www.e-licitatie.ro </t>
  </si>
  <si>
    <t>http://www.mfinante.ro/engl/index.jsp</t>
  </si>
  <si>
    <t>https://joinup.ec.europa.eu/sites/default/files/inline-files/OSS%20Country%20Intelligence%20Report_RO_0.pdf</t>
  </si>
  <si>
    <t>https://oecd.ai/dashboards/policy-initiatives/2019-data-policyInitiatives-24849</t>
  </si>
  <si>
    <t>http://www.e-guvernare.ro</t>
  </si>
  <si>
    <t>http://www.anaf.ro/anaf/internet/ANAF/informatii_publice/formular_sesizari/!ut/p/a1/hY_LDoIwEEW_xQVbptpAqrtSDA0xuiJCN6YkvAxSUiv8vsWw0ERxdnNzTu4MCEhBdHJoKmka1cl22oV_4Wvu8w3ZxKeABYiyrR_ywMOIeRbILIB-DEWfPqH7ySfHhDAbRHj2F4A__WcQSxVRiGdg4cQYRNWq_PVuRrsckwqELspCF9p9aBvXxvQ7BzloHEdXdrJ0tXLQN7xWdwPpGwb9LUnR1WuHA109AUJddf8!/dl5/d5/L2dBISEvZ0FBIS9nQSEh/</t>
  </si>
  <si>
    <t>https://www.ghiseul.ro/</t>
  </si>
  <si>
    <t>https://www.opengovpartnership.org/members/romania/</t>
  </si>
  <si>
    <t>https://data.gov.ro/</t>
  </si>
  <si>
    <t>Authority for the Digitalisation of Romania (ADR)</t>
  </si>
  <si>
    <t>https://www.adr.gov.ro/</t>
  </si>
  <si>
    <t>https://www.rti-rating.org/wp-content/uploads/Romania.pdf</t>
  </si>
  <si>
    <t>Law on the protection of individuals with regard to the processing of personal data</t>
  </si>
  <si>
    <t>https://www.dataprotection.ro/index.jsp?page=legislatie_primara&amp;lang=en</t>
  </si>
  <si>
    <t xml:space="preserve"> Autoritatea Națională de Supraveghere a Prelucrării Datelor cu Caracter Personal, National Supervisory Authority for Personal Data Protection</t>
  </si>
  <si>
    <t>http://www.dataprotection.ro/</t>
  </si>
  <si>
    <t>http://www.mcsi.ro/Minister/Domenii-de-activitate-ale-MCSI/Tehnologia-Informatiei/Servicii-electronice/Semnatura-electronica</t>
  </si>
  <si>
    <t>National Strategy on Digital Agenda</t>
  </si>
  <si>
    <t>Development of eGov Tools</t>
  </si>
  <si>
    <t>https://www.comunicatii.gov.ro/proiecte-in-implementare/</t>
  </si>
  <si>
    <t>Ministry of Communications and Information Society</t>
  </si>
  <si>
    <t>https://www.comunicatii.gov.ro/organizare-si-functionare/</t>
  </si>
  <si>
    <t xml:space="preserve">  ROU  </t>
  </si>
  <si>
    <t>https://www.research.gov.ro/uploads/sistemul-de-cercetare/legislatie-organizare-si-functionare/proiecte-de-acte-normative/2022/oug-cloud.pdf</t>
  </si>
  <si>
    <t>3 entities: Authority for Digitization of Romania, Special Telecommunications Service, Cyberint</t>
  </si>
  <si>
    <t>Cadrul National de Interoperabilitate (National Interoperabilirty Framework)</t>
  </si>
  <si>
    <t>https://sgg.gov.ro/1/wp-content/uploads/2017/12/Anexa-8.pdf</t>
  </si>
  <si>
    <t>Ministry of Public Finances</t>
  </si>
  <si>
    <t>https://mfinante.gov.ro/</t>
  </si>
  <si>
    <t>BUDGET/TREZOR - Budget</t>
  </si>
  <si>
    <t>https://www.mfinante.ro/trezorengl.html?pagina=domenii</t>
  </si>
  <si>
    <t>https://discutii.mfinante.ro/static/10/Mfp/sistemedeplati/RoSTEPS_Presentation.pdf</t>
  </si>
  <si>
    <t>https://www.anaf.ro</t>
  </si>
  <si>
    <t>https://www.customs.ro/</t>
  </si>
  <si>
    <t>e-Customs / ASYCUDA and Romanian Customs Declaration Processing System (RCDPS)</t>
  </si>
  <si>
    <t>National House for Public Pensions</t>
  </si>
  <si>
    <t>https://www.cnpp.ro</t>
  </si>
  <si>
    <t>ORIZONT/EPBAS</t>
  </si>
  <si>
    <t>https://www.cnpp.ro/en/servicii-electronice</t>
  </si>
  <si>
    <t>Ministry of Research Innovation and Digitalisation</t>
  </si>
  <si>
    <t>https://www.e-guvernare.ro/</t>
  </si>
  <si>
    <t>http://www.anaf.ro/anaf</t>
  </si>
  <si>
    <t>http://posturi.gov.ro/</t>
  </si>
  <si>
    <t>https://www.research.gov.ro/</t>
  </si>
  <si>
    <t>Ministry of Research and Digitalisation</t>
  </si>
  <si>
    <t>https://www.adr.gov.ro/wp-content/uploads/2020/08/Livrabil-A12_Propunere-de-politica-publica-in-domeniul-e-guvernarii.pdf</t>
  </si>
  <si>
    <t>Autoritatea Națională de Supraveghere a Prelucrării Datelor cu Caracter Personal, National Supervisory Authority for Personal Data Protection</t>
  </si>
  <si>
    <t>https://www.adr.gov.ro/semnatura-electronica-trusted-list/</t>
  </si>
  <si>
    <t>Public Policy in the Field of e-Government</t>
  </si>
  <si>
    <t>https://www.edu.ro/sites/default/files/SMART.Edu%20-%20document%20consultare.pdf</t>
  </si>
  <si>
    <t>https://ecdl.ro/</t>
  </si>
  <si>
    <t>National Strategy for Research, Development and Innovation</t>
  </si>
  <si>
    <t>https://www.research.gov.ro/ro/articol/3978/politica-cdi-strategia-nationala-de-cercetare-dezvoltare-si-inovare-2014-2020</t>
  </si>
  <si>
    <t>https://www.research.gov.ro/ro/articol/1434/programe-nationale</t>
  </si>
  <si>
    <t>Ministry of Research, Innovation and Digitalisation</t>
  </si>
  <si>
    <t>https://www.research.gov.ro</t>
  </si>
  <si>
    <t>https://uefiscdi.gov.ro/resource-80379</t>
  </si>
  <si>
    <t>Maria Salvetiu</t>
  </si>
  <si>
    <t>Authority for Digitalisation of Romania</t>
  </si>
  <si>
    <t>Counselor</t>
  </si>
  <si>
    <t>ROU</t>
  </si>
  <si>
    <t>https://www.adr.gov.ro/cpg/</t>
  </si>
  <si>
    <t>https://legislatie.just.ro/Public/DetaliiDocumentAfis/257856</t>
  </si>
  <si>
    <t>PNI</t>
  </si>
  <si>
    <t>https://www.adr.gov.ro/proiect-platforma-nationala-de-interoperabilitate-pni-cod-mysmis-333977/</t>
  </si>
  <si>
    <t>https://www.cnpp.ro/en/indicatori-statistici-pilon-i;jsessionid=lZe73rWXV9rlHxy5dQrX18nqenlN4kVncfvB6UpuwXI_GFjmYC7y!980190180!1759793558935</t>
  </si>
  <si>
    <t>https://www.e-licitatie.ro/pub</t>
  </si>
  <si>
    <t>https://oecd.ai/en/dashboards/national/romania</t>
  </si>
  <si>
    <t>https://economie.gov.ro/</t>
  </si>
  <si>
    <t>https://www.ghiseul.ro/ghiseul/public/</t>
  </si>
  <si>
    <t>https://www.roeid.ro/</t>
  </si>
  <si>
    <t>https://www.gov.ro/en</t>
  </si>
  <si>
    <t>https://www.poc.research.gov.ro/uploads/2021-2027/conditie-favorizanta/sncisi-draft.pdf</t>
  </si>
  <si>
    <t>https://digital-strategy.ec.europa.eu/en/factpages/romania-2025-digital-decade-country-report#:~:text=Romania's%20performance%20towards%20the%20Digital,0</t>
  </si>
  <si>
    <t>https://www.mef.gov.it/en/focus/The-National-Recovery-and-Resilience-Plan-NRRP/</t>
  </si>
  <si>
    <t>https://www.caidp.eu/news/romania-approves-ambitious-ai-strategy#:~:text=On%2011%20July%202024%2C%20the,strategy%20outlines%20five%20strategic%20axes:</t>
  </si>
  <si>
    <t xml:space="preserve"> Ministry of Economy, Digitalisation, Entrepreneurship and Tourism</t>
  </si>
  <si>
    <t>https://www.research.gov.ro/programe-nationale/strategia-nationala-de-cercetare-inovare-si-specializare-inteligenta-2022-2027/</t>
  </si>
  <si>
    <t>Oana Deca</t>
  </si>
  <si>
    <t>Authority for the Digitization of Romania</t>
  </si>
  <si>
    <t>Business Analist</t>
  </si>
  <si>
    <t xml:space="preserve"> RUS </t>
  </si>
  <si>
    <t>Russian Federation</t>
  </si>
  <si>
    <t>GEOP - State Unified Cloud Platform</t>
  </si>
  <si>
    <t>https://digital.gov.ru/ru/activity/directions/70/</t>
  </si>
  <si>
    <t>UNCSI - Unified Reference Information System</t>
  </si>
  <si>
    <t>https://digital.gov.ru/ru/activity/directions/491/</t>
  </si>
  <si>
    <t>SMEV - System of Interagency Electronic Interaction</t>
  </si>
  <si>
    <t>https://digital.gov.ru/ru/activity/directions/49/</t>
  </si>
  <si>
    <t>Ministry of Finance of the Russian Federation</t>
  </si>
  <si>
    <t>http://www.minfin.ru</t>
  </si>
  <si>
    <t>FTAS / eBudget - Federal Treasury Automation System</t>
  </si>
  <si>
    <t>http://minfin.ru/ru/perfomance/ebudget</t>
  </si>
  <si>
    <t>Oracle (customized)</t>
  </si>
  <si>
    <t>http://www.roskazna.ru/</t>
  </si>
  <si>
    <t>https://www.roskazna.ru/upload/iblock/674/buklet_pem_pal_angl.pdf</t>
  </si>
  <si>
    <t>http://www.nalog.ru</t>
  </si>
  <si>
    <t>http://www.nalog.ru/rn77/about_fts/el_usl/</t>
  </si>
  <si>
    <t>http://www.customs.ru</t>
  </si>
  <si>
    <t>UAIS / AS / CPS - Unified Automated Information System / Single Window</t>
  </si>
  <si>
    <t>http://rosteck.ru</t>
  </si>
  <si>
    <t>http://gossluzhba.gov.ru/Page/Index/AboutPortal</t>
  </si>
  <si>
    <t>http://www.roskazna.ru/dokumenty/kassovoe-obsluzhivanie/</t>
  </si>
  <si>
    <t>Zakaz RF</t>
  </si>
  <si>
    <t xml:space="preserve">http://etp.zakazrf.ru </t>
  </si>
  <si>
    <t>The Central Bank of the Russian Federation</t>
  </si>
  <si>
    <t>http://www.cbr.ru/eng/</t>
  </si>
  <si>
    <t>FAIP - Federal Targeted Investment Program</t>
  </si>
  <si>
    <t>http://infrfaip.economy.gov.ru/</t>
  </si>
  <si>
    <t>https://digital.gov.ru/en/activity/statistic/rating/elektronnoe-pravitelstvo-v-rf/</t>
  </si>
  <si>
    <t>National Strategy for AI Development</t>
  </si>
  <si>
    <t>https://www.oecd.ai/dashboards/policy-initiatives/2019-data-policyInitiatives-24901</t>
  </si>
  <si>
    <t>http://www.gosuslugi.ru</t>
  </si>
  <si>
    <t>https://service.nalog.ru/tax.do</t>
  </si>
  <si>
    <t>https://oplatagosuslug.ru/</t>
  </si>
  <si>
    <t>https://data.gov.ru/</t>
  </si>
  <si>
    <t>Agency for Strategic Iniatives</t>
  </si>
  <si>
    <t>https://asi.ru/</t>
  </si>
  <si>
    <t>National Data Management System (NSDM)</t>
  </si>
  <si>
    <t>https://ac.gov.ru/projects/project/nacionalnaa-sistema-upravlenia-dannymi-nsud-41</t>
  </si>
  <si>
    <t>https://www.economy.gov.ru/material/directions/gosudarstvennoe_upravlenie/razvitie_nacionalnoy_sistemy_upravleniya_dannymi/</t>
  </si>
  <si>
    <t>https://digital.gov.ru/ru/activity/directions/882/</t>
  </si>
  <si>
    <t>https://www.rti-rating.org/wp-content/uploads/2018/12/Russia.FOI_.09.updated.pdf</t>
  </si>
  <si>
    <t>Federal Law Regarding Personal Data</t>
  </si>
  <si>
    <t>http://rkn.gov.ru/personal-data/protection-of-the-innocent/</t>
  </si>
  <si>
    <t>Federal Service for Supervision of Communications, Information Technologies and Mass Media (Roskomnadzor)</t>
  </si>
  <si>
    <t>http://rkn.gov.ru/eng/</t>
  </si>
  <si>
    <t>http://www.gosuslugi.ru/pgu/eds</t>
  </si>
  <si>
    <t>Smarteka</t>
  </si>
  <si>
    <t>https://asi.ru/leaders/initiatives/smarteka/</t>
  </si>
  <si>
    <t>https://asi.ru/agency/website/</t>
  </si>
  <si>
    <t xml:space="preserve">  RUS  </t>
  </si>
  <si>
    <t>GEOP - State Unified Cloud Platform/GovTech - Single digital platform</t>
  </si>
  <si>
    <t>http://government.ru/docs/37804/</t>
  </si>
  <si>
    <t>Ministry of Digital Development, Communications and Mass Media of the Russian Federation</t>
  </si>
  <si>
    <t>http://publication.pravo.gov.ru/Document/View/0001201909060014</t>
  </si>
  <si>
    <t>Federal State Information System "Unified Information Platform of the National Data Management System"</t>
  </si>
  <si>
    <t>https://nsud.info.gov.ru/ifp/portals/pages/4</t>
  </si>
  <si>
    <t>Decree of the Government of the Russian Federation of December 29, 2014 No. 2769-r "On approval of the Concept of regional informatization"</t>
  </si>
  <si>
    <t>https://digital.gov.ru/ru/documents/4924/</t>
  </si>
  <si>
    <t>https://nsud.info.gov.ru/ifp/portals/documents</t>
  </si>
  <si>
    <t xml:space="preserve">http://smev.orb.ru/statisticheskaya-informaciya/regional-otchet/ </t>
  </si>
  <si>
    <t>https://www.minfin.ru</t>
  </si>
  <si>
    <t>https://budget.gov.ru</t>
  </si>
  <si>
    <t>http://publication.pravo.gov.ru/Document/View/0001201507090011</t>
  </si>
  <si>
    <t>https://www.roskazna.ru/</t>
  </si>
  <si>
    <t>https://www.nalog.ru</t>
  </si>
  <si>
    <t>Automated information system "Tax-3"</t>
  </si>
  <si>
    <t>https://www.nalog.gov.ru/rn77/about_fts/gos_inf/4045827/</t>
  </si>
  <si>
    <t>https://www.nalog.gov.ru/rn77/about_fts/docs/6040938/</t>
  </si>
  <si>
    <t>https://www.customs.ru</t>
  </si>
  <si>
    <t>Unified automated information system of customs authorities (UAIS CA)</t>
  </si>
  <si>
    <t>https://customs.gov.ru/gosudarstvennye-informaczionnye-sis/opisanie-uslovij-i-poryadka-dostupa</t>
  </si>
  <si>
    <t>https://customs.gov.ru/gosudarstvennye-informaczionnye-sis/perechen--gis/edinaya-avtomatizirovannaya-informa</t>
  </si>
  <si>
    <t>https://gossluzhba.gov.ru/</t>
  </si>
  <si>
    <t>http://government.ru/docs/all/110669/</t>
  </si>
  <si>
    <t>https://roskazna.gov.ru/upload/iblock/985/Grafik-na-III-kvartal-2022-goda.pdf</t>
  </si>
  <si>
    <t>Pension Fund of the Russian Federation</t>
  </si>
  <si>
    <t>https://pfr.gov.ru/en/</t>
  </si>
  <si>
    <t>Automated Information System of the Pension Fund of the Russian Federation (AIS PFR-2)</t>
  </si>
  <si>
    <t>https://pfr.gov.ru/about/ais_pfr/</t>
  </si>
  <si>
    <t>Unified information system in the field of procurement</t>
  </si>
  <si>
    <t>https://zakupki.gov.ru</t>
  </si>
  <si>
    <t>https://zakupki.corpmsp.ru/#/</t>
  </si>
  <si>
    <t>http://publication.pravo.gov.ru/Document/View/0001202202030005</t>
  </si>
  <si>
    <t xml:space="preserve">http://infrfaip.economy.gov.ru </t>
  </si>
  <si>
    <t>https://digital.gov.ru/ru/documents/4805/</t>
  </si>
  <si>
    <t>National Program "Digital Economy of the Russian Federation"</t>
  </si>
  <si>
    <t>https://digital.ac.gov.ru</t>
  </si>
  <si>
    <t>https://www.gosuslugi.ru/</t>
  </si>
  <si>
    <t>https://ar.gov.ru</t>
  </si>
  <si>
    <t xml:space="preserve">https://www.nalog.gov.ru/rn77/ </t>
  </si>
  <si>
    <t xml:space="preserve">https://www.nalog.gov.ru/rn77/about_fts/el_usl/ </t>
  </si>
  <si>
    <t xml:space="preserve">https://edata.customs.ru/FtsPersonalCabinetWeb2017/ </t>
  </si>
  <si>
    <t>https://pfr.gov.ru</t>
  </si>
  <si>
    <t xml:space="preserve">https://gossluzhba.gov.ru </t>
  </si>
  <si>
    <t>https://regulation.gov.ru</t>
  </si>
  <si>
    <t>https://onf.ru</t>
  </si>
  <si>
    <t>https://onf.ru/petitions/</t>
  </si>
  <si>
    <t xml:space="preserve">https://vashkontrol.ru/about </t>
  </si>
  <si>
    <t>http://pravo.gov.ru/proxy/ips/?docbody=&amp;nd=102106413</t>
  </si>
  <si>
    <t>http://www.letters.kremlin.ru/digests/272</t>
  </si>
  <si>
    <t>https://smarteka.com</t>
  </si>
  <si>
    <t>https://asi.ru/agency/supervisory_expert_board/</t>
  </si>
  <si>
    <t>https://digital.gov.ru/ru/ministry/common/</t>
  </si>
  <si>
    <t xml:space="preserve">https://digital.gov.ru/ru/documents/?type=63 </t>
  </si>
  <si>
    <t>https://digital.gov.ru/ru/</t>
  </si>
  <si>
    <t>https://digital.ac.gov.ru/</t>
  </si>
  <si>
    <t>https://ac.gov.ru/about/documents</t>
  </si>
  <si>
    <t>https://digital.ac.gov.ru/poleznaya-informaciya/material/Паспорт-национальной-программы-Цифровая-экономика.pdf</t>
  </si>
  <si>
    <t>https://digital.ac.gov.ru/about/562/</t>
  </si>
  <si>
    <t>https://ac.gov.ru</t>
  </si>
  <si>
    <t xml:space="preserve">https://forum.digital/#about </t>
  </si>
  <si>
    <t>http://pravo.gov.ru/proxy/ips/?docbody=&amp;prevDoc=102792289&amp;backlink=1&amp;nd=102913008&amp;rdk=</t>
  </si>
  <si>
    <t>https://rosstat.gov.ru/gosusligi1</t>
  </si>
  <si>
    <t>https://rkn.gov.ru/plan-and-reports/reports/p449/?utm_source=yandex.ru&amp;utm_medium=organic&amp;utm_campaign=yandex.ru&amp;utm_referrer=yandex.ru</t>
  </si>
  <si>
    <t>https://crypto.kadastr.ru/svs/verify</t>
  </si>
  <si>
    <t>Ready for the digital</t>
  </si>
  <si>
    <t>https://digital.ac.gov.ru/about/26/</t>
  </si>
  <si>
    <t>https://готовкцифре.рф</t>
  </si>
  <si>
    <t>https://smarteka.com/inclusive?count_like%5BisTrusted%5D=true&amp;nomination_key%5B0%5D=INCLUSIVE-2</t>
  </si>
  <si>
    <t xml:space="preserve">https://asi.ru/reports/ </t>
  </si>
  <si>
    <t xml:space="preserve">https://digital.ac.gov.ru </t>
  </si>
  <si>
    <t>https://digital.gov.ru/en/</t>
  </si>
  <si>
    <t>https://www.economy.gov.ru/material/departments/d31/</t>
  </si>
  <si>
    <t>https://nsud.info.gov.ru</t>
  </si>
  <si>
    <t>http://pravo.gov.ru</t>
  </si>
  <si>
    <t>Balayan Armenak Al'bertovich</t>
  </si>
  <si>
    <t>Ministry of Economic Development of the Russian Federation</t>
  </si>
  <si>
    <t>Referent of the Department for Digital Economy Development</t>
  </si>
  <si>
    <t>RUS</t>
  </si>
  <si>
    <t>http://static.government.ru/media/files/cA6wM8fMQGuFv294tfPEumfAVAVGKvTf.pdf</t>
  </si>
  <si>
    <t>https://digital.gov.ru/activity/czifrovizacziya-gosudarstva/czifrovaya-transformacziya/czifrovye-platformy-i-resheniya-dlya-gosorganov/gosoblako</t>
  </si>
  <si>
    <t>GovTech - Unified Digital Platform of the Russian Federation</t>
  </si>
  <si>
    <t>https://nsud.gosuslugi.ru</t>
  </si>
  <si>
    <t>http://publication.pravo.gov.ru/Document/View/0001202304010001</t>
  </si>
  <si>
    <t>http://publication.pravo.gov.ru/file/pdf?eoNumber=0001201501080019</t>
  </si>
  <si>
    <t>https://platform.gov.ru/news/na-platforme-gosteh-zapushhen-regionalnyj-servis-moi-subsidii/</t>
  </si>
  <si>
    <t>https://info.gosuslugi.ru/new/smev</t>
  </si>
  <si>
    <t>https://digital.gov.ru/news-projects/vse-regiony-zavershili-ispolzovanie-servisov-smev2-i-pereshli-na-alternativnye-mehanizmy-smev3-i-smev4</t>
  </si>
  <si>
    <t>https://minfin.gov.ru/</t>
  </si>
  <si>
    <t>LDSW &gt; Multiple software solutions are used, including OpenLDAP, Nginx, Linux, haproxy, samba-client etc.</t>
  </si>
  <si>
    <t>https://promote.budget.gov.ru</t>
  </si>
  <si>
    <t>https://roskazna.gov.ru/o-kaznachejstve/plany-i-otchety/o-rezultatakh-raboty-fk/</t>
  </si>
  <si>
    <t>https://www.nalog.gov.ru/rn77/news/activities_fts/11744742/</t>
  </si>
  <si>
    <t>https://customs.gov.ru</t>
  </si>
  <si>
    <t>https://customs.gov.ru/storage/document_news/2024/11-05/b9mMx0hX/tam_5.pdf</t>
  </si>
  <si>
    <t>https://gossluzhba.gov.ru/analytics</t>
  </si>
  <si>
    <t>https://roskazna.gov.ru/upload/iblock/017/73827463.20.08_00.EB26.001_16.00-1_2_5_7_8_RukR_PUOT.docx</t>
  </si>
  <si>
    <t>https://sfr.gov.ru/</t>
  </si>
  <si>
    <t>https://sfr.gov.ru/files/id/press_center/godovoi_otchet/Godovoy_otchet_2023.pdf</t>
  </si>
  <si>
    <t>Innovations &gt; https://zakupki.corpmsp.ru/#/</t>
  </si>
  <si>
    <t>Unified portal of the budget system of the Russian Federation "Electronic Budget"</t>
  </si>
  <si>
    <t>https://budget.gov.ru/Бюджет/Государственный-долг</t>
  </si>
  <si>
    <t>https://minfin.gov.ru/ru/perfomance/public_debt/?ysclid=m8iirt1qqm706314461</t>
  </si>
  <si>
    <t>https://budget.gov.ru/Бюджет/Государственные-инвестиции</t>
  </si>
  <si>
    <t>https://budget.gov.ru/Вход?p_p_id=kristauserauth_WAR_userservice&amp;p_p_lifecycle=0&amp;_kristauserauth_WAR_userservice_redirect=%2F%25D0%25A1%25D1%2582%25D0%25B0%25D1%2582%25D0%25B8%25D1%2581%25D1%2582%25D0%25B8%25D0%25BA%25D0%25B0-%25D0%25BF%25D0%25BE%25D1%2581%25D0%25B5%25D1%2589%25D0%25B0%25D0%25B5%25D0%25BC%25D0%25BE%25D1%2581%25D1%2582%25D0%25B8</t>
  </si>
  <si>
    <t>https://digital.gov.ru/documents/prikaz-minkomsvyazi-rossii-ob-utverzhdenii-metodicheskih-rekomendaczij-po-ispolzovaniyu-svobodnogo-programmnogo-obespecheniya-v-deyatelnosti-federalnyh-organov-ispolnitelnoj-vlasti-vklyuchaya-k</t>
  </si>
  <si>
    <t>National Strategy for the Development of Artificial Intelligence till 2030; Unmanned Aircraft Development Strategy of the Russian Federation for  2030-2035; Concept of the project of digitalization of urban economy «Smart City»</t>
  </si>
  <si>
    <t xml:space="preserve">http://pravo.gov.ru/proxy/ips/?docbody=&amp;firstDoc=1&amp;lastDoc=1&amp;nd=102608394&amp;ysclid=m8d478z9er562599214 </t>
  </si>
  <si>
    <t>1, 4, 5</t>
  </si>
  <si>
    <t>https://digital.gov.ru/news-feed</t>
  </si>
  <si>
    <t>https://digital.gov.ru/activity/czifrovizacziya-gosudarstva/vedomstvennyj-proektnyj-ofis-vpo/administrirovanie-soprovozhdenie-ispolneniya-naczionalnoj-programmy-czifrovaya-ekonomika-rossijskoj-federaczii/federalnyj-proekt-iskusstvennyj-intellekt</t>
  </si>
  <si>
    <t>https://digital.gov.ru/activity/czifrovizacziya-gosudarstva/vedomstvennyj-proektnyj-ofis-vpo/administrirovanie-soprovozhdenie-ispolneniya-naczionalnoj-programmy-czifrovaya-ekonomika-rossijskoj-federaczii/czifrovoe-gosudarstvennoe-upravlenie</t>
  </si>
  <si>
    <t>https://www.nalog.gov.ru</t>
  </si>
  <si>
    <t>https://analytic.nalog.gov.ru</t>
  </si>
  <si>
    <t>https://customs.gov.ru/folder/583</t>
  </si>
  <si>
    <t>https://oplatagosuslug.ru/info/</t>
  </si>
  <si>
    <t>https://edata.customs.ru/FtsPersonalCabinetWeb2017/</t>
  </si>
  <si>
    <t>https://srf.gov.ru</t>
  </si>
  <si>
    <t>https://sfr.gov.ru/info/statistics/</t>
  </si>
  <si>
    <t>https://trudvsem.ru/?ysclid=m8d1ilbyqk512356829</t>
  </si>
  <si>
    <t>https://trudvsem.ru/analytics/portal-stats/</t>
  </si>
  <si>
    <t>https://digital.gov.ru/activity/czifrovaya-identifikacziya</t>
  </si>
  <si>
    <t>http://pravo.gov.ru/?oprd=1%5C</t>
  </si>
  <si>
    <t>http://pravo.gov.ru/novye-postupleniya/index.php</t>
  </si>
  <si>
    <t>https://regulation.gov.ru/</t>
  </si>
  <si>
    <t>https://regulation.gov.ru/projects</t>
  </si>
  <si>
    <t>https://pos.gosuslugi.ru/landing/</t>
  </si>
  <si>
    <t>https://pos.gosuslugi.ru/lkp/polls/?plff%5Blevel%5D=20</t>
  </si>
  <si>
    <t>http://www.letters.kremlin.ru/digests/321</t>
  </si>
  <si>
    <t>PAO "Rostelekom"</t>
  </si>
  <si>
    <t>https://www.company.rt.ru/</t>
  </si>
  <si>
    <t>https://platform.gov.ru/en/about-fgi-govtech/</t>
  </si>
  <si>
    <t>https://government.ru/</t>
  </si>
  <si>
    <t>https://digital.gov.ru</t>
  </si>
  <si>
    <t>https://www.company.rt.ru/projects/digital_economy_rf/egov/realized/gosuslugi/</t>
  </si>
  <si>
    <t>Ministry of Digital Development, Communications and Mass  Media of the Russian Federation</t>
  </si>
  <si>
    <t xml:space="preserve">https://adm.digital.gov.ru/app/uploads/2023/10/politika-po-upravleniyu-dannymi.pdf </t>
  </si>
  <si>
    <t>https://digital.gov.ru/activity/czifrovizacziya-gosudarstva/infrastruktura-elektronnogo-pravitelstva/federalnaya-gosudarstvennaya-informaczionnaya-sistema-edinaya-informaczionnaya-platforma-naczionalnoj-sistemy-upravleniya-dannymi/</t>
  </si>
  <si>
    <t>https://digital.gov.ru/activity/czifrovizacziya-gosudarstva/vedomstvennyj-proektnyj-ofis-vpo/administrirovanie-i-soprovozhdenie-ispolneniya-naczionalnogo-proekta-ekonomika-dannyh-i-czifrovaya-transformacziya-gosudarstva/cz4-czifrovoe-gosudarstvennoe-upravlenie/</t>
  </si>
  <si>
    <t>https://digital.gov.ru/activity/czifrovizacziya-gosudarstva/vedomstvennyj-proektnyj-ofis-vpo/administrirovanie-soprovozhdenie-ispolneniya-naczionalnoj-programmy-czifrovaya-ekonomika-rossijskoj-federaczii/czifrovoe-gosudarstvennoe-upravlenie/</t>
  </si>
  <si>
    <t>https://digital.gov.ru/target/naczionalnaya-programma-czifrovaya-ekonomika-rossijskoj-federaczii</t>
  </si>
  <si>
    <t>https://forum.digital/#about</t>
  </si>
  <si>
    <t>http://www.kremlin.ru/structure/regulation/1043</t>
  </si>
  <si>
    <t>http://pravo.gov.ru/proxy/ips/?docbody&amp;nd=102108264</t>
  </si>
  <si>
    <t>Federal Law of the Russian Federation on Personal Data Protection № 152 dated 27.07.2006</t>
  </si>
  <si>
    <t>http://pravo.gov.ru/proxy/ips/?docbody&amp;nd=102108261&amp;ysclid=m8d6q4guhp571582240</t>
  </si>
  <si>
    <t>https://rkn.gov.ru/docs/doc_3894.pdf</t>
  </si>
  <si>
    <t>https://rkn.gov.ru/en/about/state-of-roskomnadzor/</t>
  </si>
  <si>
    <t>http://government.ru/docs/all/136742/</t>
  </si>
  <si>
    <t xml:space="preserve">https://ethics.a-ai.ru/assets/ethics_files/2023/05/12/%D0%9A%D0%BE%D0%B4%D0%B5%D0%BA%D1%81_%D1%8D%D1%82%D0%B8%D0%BA%D0%B8_20_10_1.pdf </t>
  </si>
  <si>
    <t xml:space="preserve">http://pravo.gov.ru/proxy/ips/?docbody=&amp;nd=102146610 </t>
  </si>
  <si>
    <t>Personnel for digitalization</t>
  </si>
  <si>
    <t>https://digital.gov.ru/activity/czifrovizacziya-gosudarstva/vedomstvennyj-proektnyj-ofis-vpo/administrirovanie-i-soprovozhdenie-ispolneniya-naczionalnogo-proekta-ekonomika-dannyh-i-czifrovaya-transformacziya-gosudarstva/cz8-kadry-dlya-czifrovoj-transformaczii/</t>
  </si>
  <si>
    <t>https://platform.gov.ru/study/</t>
  </si>
  <si>
    <t>http://pravo.gov.ru/proxy/ips/?docbody=&amp;nd=102152780&amp;intelsea</t>
  </si>
  <si>
    <t>https://asi.ru/library/main/192194/</t>
  </si>
  <si>
    <t>https://asi.ru/reports/</t>
  </si>
  <si>
    <t>Federal Project "Digital Public Administration"</t>
  </si>
  <si>
    <t>https://corpmsp.ru/upload/iblock/bd3/lbg6ucv247a6klwo5c0x6qq7p507sosi/Программа%20стимулирования%20кредитования%20от%2005.03.2025.pdf</t>
  </si>
  <si>
    <t>https://digital.gov.ru/activity/mery-podderzhki-it-otrasli/granty-it</t>
  </si>
  <si>
    <t>Compl docs submitted on 18-Jul-25, 03-Aug-25 &amp; 16-Sep-25</t>
  </si>
  <si>
    <t>Elena Zamorina</t>
  </si>
  <si>
    <t>Ministry of Economic Development</t>
  </si>
  <si>
    <t>Deputy Head of Section</t>
  </si>
  <si>
    <t xml:space="preserve"> RWA </t>
  </si>
  <si>
    <t>Rwanda</t>
  </si>
  <si>
    <t>https://minict.gov.rw/fileadmin/Documents/Mitec2018/Policies___Publication/Strategy/SMART_RWANDA_MASTER_PLAN_FINAL.pdf</t>
  </si>
  <si>
    <t>Solution Business Architecture Definition for JRLOS</t>
  </si>
  <si>
    <t>https://minijust.gov.rw/fileadmin/Tenders/1._IECMS_Business_Architecture_Definition_Document_v1.0.pdf</t>
  </si>
  <si>
    <t>Ericsson’s Rwanda Interoperability Solution (RIS) </t>
  </si>
  <si>
    <t>http://www.minecofin.gov.rw/index.php?id=12&amp;tx_ttnews%5Btt_news%5D=502&amp;cHash=f20f2bfa86751241abce7f53b4cc2f82</t>
  </si>
  <si>
    <t>http://www.minecofin.gov.rw</t>
  </si>
  <si>
    <t>SmartFMS - Integrated Financial Management Information System</t>
  </si>
  <si>
    <t>https://smartifmis.minecofin.gov.rw/ifmis-home-ui/login.do</t>
  </si>
  <si>
    <t>http://www.minecofin.gov.rw/index.php?id=67&amp;L=registration.register</t>
  </si>
  <si>
    <t>http://www.minecofin.gov.rw/index.php?id=143</t>
  </si>
  <si>
    <t>http://www.rra.gov.rw</t>
  </si>
  <si>
    <t>https://etax.rra.gov.rw/</t>
  </si>
  <si>
    <t>CMS / ASYCUDA World - Single Window + Automated SYstem for CUstoms DAta</t>
  </si>
  <si>
    <t>https://sw.gov.rw</t>
  </si>
  <si>
    <t>IPPS - Integrated Personnel and Payroll Information System</t>
  </si>
  <si>
    <t>https://oag.gov.rw/fileadmin/_migrated/content_uploads/HR_POLICY.pdf</t>
  </si>
  <si>
    <t xml:space="preserve">http://www.afdb.org/fileadmin/uploads/afdb/Documents/Publications/Rwanda%20Full%20PDF%20Country%20Note_01.pdf </t>
  </si>
  <si>
    <t>RPPA Website &gt; KONEPS</t>
  </si>
  <si>
    <t xml:space="preserve">http://rppa.gov.rw </t>
  </si>
  <si>
    <t>http://www.minecofin.gov.rw/</t>
  </si>
  <si>
    <t>Smart City Rwanda Masterplan</t>
  </si>
  <si>
    <t>https://minict.gov.rw/fileadmin/user_upload/Smart_City_Rwanda_Masterplan.pdf</t>
  </si>
  <si>
    <t>http://www.gov.rw</t>
  </si>
  <si>
    <t>https://rwanda.opendataforafrica.org/</t>
  </si>
  <si>
    <t>https://minict.gov.rw/policies-publications/strategy/</t>
  </si>
  <si>
    <t>https://www.rti-rating.org/wp-content/uploads/Rwanda.pdf</t>
  </si>
  <si>
    <t>Data Protection and Privacy Bill</t>
  </si>
  <si>
    <t>https://minict.gov.rw/fileadmin/user_upload/Data_Protection_and_Privacy_Law__30-JAN-2020_Thursday__Final_Draft.pdf</t>
  </si>
  <si>
    <t>http://www.wipo.int/wipolex/en/details.jsp?id=10873</t>
  </si>
  <si>
    <t>ICT Hub Strategy</t>
  </si>
  <si>
    <t>https://minict.gov.rw/fileadmin/Documents/Mitec2018/Policies___Publication/Strategy/ICT_HUB_STRATEGY_FINAL.pdf</t>
  </si>
  <si>
    <t>Launch of RWASAT-1</t>
  </si>
  <si>
    <t>https://minict.gov.rw/news-notice/press-releases/</t>
  </si>
  <si>
    <t>Rwanda Information Society Authority</t>
  </si>
  <si>
    <t>https://www.risa.rw/home/#aboutrisa</t>
  </si>
  <si>
    <t xml:space="preserve">  RWA  </t>
  </si>
  <si>
    <t>Enterprise Architecture Blueprint Development Guidelines for GoR.</t>
  </si>
  <si>
    <t>https://www.risa.rw/index.php?eID=dumpFile&amp;t=f&amp;f=177&amp;token=42e90a02528bde48698e21dbeb40f48865502acb</t>
  </si>
  <si>
    <t>https://www.risa.rw/fileadmin/user_upload/Enterprise_Architecture/GOR's%20EA%20Standards.pdf</t>
  </si>
  <si>
    <t>Smart IFMIS</t>
  </si>
  <si>
    <t>https://www.minecofin.gov.rw/</t>
  </si>
  <si>
    <t>https://www.rra.gov.rw/</t>
  </si>
  <si>
    <t>Customs Services</t>
  </si>
  <si>
    <t>https://www.rra.gov.rw/index.php?id=6</t>
  </si>
  <si>
    <t>IPPIS -Integrated Personnel and Payroll Information System</t>
  </si>
  <si>
    <t>https://smarthr.mifotra.gov.rw/#/welcome</t>
  </si>
  <si>
    <t>IPPIS - Integrated Personnel and Payroll Information System</t>
  </si>
  <si>
    <t>https://www.mifotra.gov.rw/integrated-payroll-and-personnel-information-system-ippis</t>
  </si>
  <si>
    <t>Rwanda Social Security Board (RSSB)</t>
  </si>
  <si>
    <t>https://rssb.rw/</t>
  </si>
  <si>
    <t>Pension Scheme</t>
  </si>
  <si>
    <t>https://rssb.rw/scheme/pension-scheme</t>
  </si>
  <si>
    <t>https://rssb.rw/#schemes</t>
  </si>
  <si>
    <t>On-Line E-Procurement System</t>
  </si>
  <si>
    <t>https://umucyo.gov.rw/</t>
  </si>
  <si>
    <t>https://rppa.gov.rw/index.php?id=188</t>
  </si>
  <si>
    <t>Public Debt Management</t>
  </si>
  <si>
    <t>https://www.minecofin.gov.rw/index.php?eID=dumpFile&amp;t=f&amp;f=12491&amp;token=1e15176c0aa47a7c8f529c6bb84d44b229a5bf2d</t>
  </si>
  <si>
    <t>C4IR Rwanda</t>
  </si>
  <si>
    <t>https://c4ir.rw/projects</t>
  </si>
  <si>
    <t>https://www.minict.gov.rw/</t>
  </si>
  <si>
    <t>https://www.risa.rw/home/</t>
  </si>
  <si>
    <t>https://irembo.gov.rw/home/citizen/all_services</t>
  </si>
  <si>
    <t>https://www.rgb.rw/publications</t>
  </si>
  <si>
    <t>https://www.rra.gov.rw/index.php?id=5</t>
  </si>
  <si>
    <t>https://www.irembo.gov.rw/</t>
  </si>
  <si>
    <t>https://e-recruitment.mifotra.gov.rw/#/welcome</t>
  </si>
  <si>
    <t>https://www.minict.gov.rw/news-detail/a-rwandan-open-data-portal</t>
  </si>
  <si>
    <t>Rwanda Information Society Authority (RISA)</t>
  </si>
  <si>
    <t>https://www.risa.rw/fileadmin/user_upload/Others%20documents/ICT4_GOV_CLUSTER_STRATEGY_2020-2024.pdf</t>
  </si>
  <si>
    <t>https://www.minict.gov.rw/index.php?eID=dumpFile&amp;t=f&amp;f=1113&amp;token=6bd5df141510ec9655c37705edb3482d5b576058</t>
  </si>
  <si>
    <t>Personal Data Protection and Privacy Law</t>
  </si>
  <si>
    <t>https://www.risa.rw/index.php?eID=dumpFile&amp;t=f&amp;f=295&amp;token=55fe50daa4a687792f68a260a11cde46c14bd163</t>
  </si>
  <si>
    <t>Law relating to the protection of personal data and privacy</t>
  </si>
  <si>
    <t>https://www.govca.rw/</t>
  </si>
  <si>
    <t>National Digital Talent Policy</t>
  </si>
  <si>
    <t>https://www.minict.gov.rw/index.php?eID=dumpFile&amp;t=f&amp;f=38794&amp;token=74b679f3035bb39771564ee83aac03538b7d3d6d</t>
  </si>
  <si>
    <t>https://www.minict.gov.rw/projects/digital-ambassadors-programme</t>
  </si>
  <si>
    <t>https://www.minict.gov.rw/programs/innovation-emerging-technologies-directorate-general</t>
  </si>
  <si>
    <t>https://www.risa.rw/</t>
  </si>
  <si>
    <t xml:space="preserve">https://www.risa.rw/home/ </t>
  </si>
  <si>
    <t xml:space="preserve">https://www.minecofin.gov.rw/ </t>
  </si>
  <si>
    <t xml:space="preserve">https://www.minict.gov.rw/ </t>
  </si>
  <si>
    <t xml:space="preserve">https://www.rra.gov.rw/ </t>
  </si>
  <si>
    <t>https://www.mifotra.gov.rw/</t>
  </si>
  <si>
    <t>https://www.gov.rw/</t>
  </si>
  <si>
    <t>https://statistics.gov.rw/</t>
  </si>
  <si>
    <t>https://rura.rw/index.php?id=23</t>
  </si>
  <si>
    <t>Jean Claude Nsabimana</t>
  </si>
  <si>
    <t>Rwanda Information Society Authority (Risa)</t>
  </si>
  <si>
    <t>Data Scientist Specialist</t>
  </si>
  <si>
    <t>RWA</t>
  </si>
  <si>
    <t>National Data Center (NDC)</t>
  </si>
  <si>
    <t>https://aos.rw</t>
  </si>
  <si>
    <t>AOS Ltd</t>
  </si>
  <si>
    <t>https://www.risa.gov.rw/index.php?eID=dumpFile&amp;t=f&amp;f=65380&amp;token=cdd7851201e38b7bf1ec611549b84c1174e735b8</t>
  </si>
  <si>
    <t>Enterprise Architecture Blueprint Development Guidelines for GoR</t>
  </si>
  <si>
    <t>https://www.risa.gov.rw/index.php?eID=dumpFile&amp;t=f&amp;f=65364&amp;token=d85912e21f403ed355112c53115e937921553fc8</t>
  </si>
  <si>
    <t>Government Enterprise Service Bus(GESB)</t>
  </si>
  <si>
    <t>https://gesb.prod.risa.gov.rw/</t>
  </si>
  <si>
    <t>https://www.minecofin.gov.rw/1/accountant-general#:~:text=Manage%20Treasury%20Single%20Account%2C%20its,accounts%20of%20the%20consolidated%20fund.</t>
  </si>
  <si>
    <t>eTAX</t>
  </si>
  <si>
    <t xml:space="preserve">https://www.rra.gov.rw/fileadmin/user_upload/RRA_Tax_Statistics_2023-2024.pdf </t>
  </si>
  <si>
    <t>Rwanda Electronic Single Window (ReSW)</t>
  </si>
  <si>
    <t>https://www.rra.gov.rw/en/customs-services/rwanda-electronic-single-window</t>
  </si>
  <si>
    <t>https://www.rra.gov.rw/fileadmin/user_upload/RRA_Tax_Statistics_2023-2024.pdf</t>
  </si>
  <si>
    <t>IPPIS - Integrated Payroll and Personnel Information System</t>
  </si>
  <si>
    <t>https://ippis.rw/</t>
  </si>
  <si>
    <t>https://www.mifotra.gov.rw/1/mifotra-spiu</t>
  </si>
  <si>
    <t>UMUCYO</t>
  </si>
  <si>
    <t>https://www.umucyo.gov.rw/</t>
  </si>
  <si>
    <t>https://www.rppa.gov.rw/publications</t>
  </si>
  <si>
    <t>National Bank of Rwanda (BNR)</t>
  </si>
  <si>
    <t>https://bnr.rw/</t>
  </si>
  <si>
    <t>https://ifmis.gov.rw/#modules</t>
  </si>
  <si>
    <t>https://www.minict.gov.rw/index.php?eID=dumpFile&amp;t=f&amp;f=67550&amp;token=6195a53203e197efa47592f40ff4aaf24579640e</t>
  </si>
  <si>
    <t>https://www.risa.gov.rw/</t>
  </si>
  <si>
    <t>https://www.risa.gov.rw/projects</t>
  </si>
  <si>
    <t>https://www.rgb.rw/index.php?eID=dumpFile&amp;t=f&amp;f=111819&amp;token=7e1f2aee0c950090a60476c22930056c8aa65dd6</t>
  </si>
  <si>
    <t>https://www.rra.gov.rw/en/home</t>
  </si>
  <si>
    <t>https://www.rra.gov.rw/en/publications?tx_news_pi1%5Baction%5D=detail&amp;tx_news_pi1%5Bcontroller%5D=News&amp;tx_news_pi1%5Bnews%5D=793&amp;cHash=7b7ad43895168d50a761e48888902c1d</t>
  </si>
  <si>
    <t>https://rswitch.co.rw/</t>
  </si>
  <si>
    <t>https://rwandatrade.rw/menu/422</t>
  </si>
  <si>
    <t>https://www.rssb.rw/scheme/pension-scheme</t>
  </si>
  <si>
    <t>https://recruitment.mifotra.gov.rw/</t>
  </si>
  <si>
    <t>https://statistics.gov.rw/data-portals-e-gddssdds</t>
  </si>
  <si>
    <t>https://www.parliament.gov.rw/participate/visit-parliament/petition</t>
  </si>
  <si>
    <t>https://www.umushyikirano.gov.rw/</t>
  </si>
  <si>
    <t>https://www.minaloc.gov.rw/services#:~:text=Imibereho%20Dynamic%20Social%20Registry,Read%20more%20%E2%86%92</t>
  </si>
  <si>
    <t>https://police.gov.rw/services/e-policing/citizen-complaint/</t>
  </si>
  <si>
    <t>https://www.minaloc.gov.rw/index.php?eID=dumpFile&amp;t=f&amp;f=118658&amp;token=c95670bd805649383c4f481710d91d937f5252c8</t>
  </si>
  <si>
    <t>https://www.rgb.rw/publications/citizen-report-card</t>
  </si>
  <si>
    <t>Rwanda Information Society Authority(RISA)</t>
  </si>
  <si>
    <t>1, 2, 3, 4, 5, 6, 8</t>
  </si>
  <si>
    <t>https://www.risa.gov.rw/publications/strategies-and-guidelines</t>
  </si>
  <si>
    <t>https://www.risa.gov.rw/index.php?eID=dumpFile&amp;t=f&amp;f=65363&amp;token=5adceb3b3e4c1e51069d1ab3335e3a6fbe2f4845</t>
  </si>
  <si>
    <t>https://www.minecofin.gov.rw/index.php?eID=dumpFile&amp;t=f&amp;f=127322&amp;token=ed83d66baadd6c1b65814259112c9608393c4b46</t>
  </si>
  <si>
    <t>https://www.rgb.rw/fileadmin/user_upload/RGB/Publications/LAWS_AND_REGULATIONS/LAW_ACCESS_TO_INFORMATION-08-02-2013.pdf</t>
  </si>
  <si>
    <t>https://www.rgb.rw/fileadmin/user_upload/RGB/Publications/RWANDA_GOVERNANCE_SCORECARD-RGS/RGS_11th_Edition.pdf</t>
  </si>
  <si>
    <t xml:space="preserve">	Law relating to the protection of personal data and privacy</t>
  </si>
  <si>
    <t>https://www.risa.gov.rw/index.php?eID=dumpFile&amp;t=f&amp;f=65369&amp;token=15e7fad700949646dd7c1faae89f9663048f4f92</t>
  </si>
  <si>
    <t>Data Protection and Privacy Office</t>
  </si>
  <si>
    <t>https://dpo.gov.rw/</t>
  </si>
  <si>
    <t>https://www.mininfra.gov.rw/fileadmin/user_upload/Mininfra/Publications/Policies/Transport/NATIONAL_TRANSPORT_POLICY_AND_STRATEGY_APRIL_2021.pdf</t>
  </si>
  <si>
    <t>https://www.minict.gov.rw/index.php?eID=dumpFile&amp;t=f&amp;f=107417&amp;token=6fe9f09b32c074900f09dd3f1095a8eed2551075</t>
  </si>
  <si>
    <t>https://www.govca.rw/download/PKI_GUIDELINES.pdf</t>
  </si>
  <si>
    <t>https://www.risa.gov.rw/index.php?eID=dumpFile&amp;t=f&amp;f=144622&amp;token=9708c8b8799787d3adc90a5055b9ce44e993c66f</t>
  </si>
  <si>
    <t>https://www.risa.gov.rw/projects/digital-ambassadors-program</t>
  </si>
  <si>
    <t>The National AI Policy</t>
  </si>
  <si>
    <t>https://www.ncst.gov.rw/index.php?eID=dumpFile&amp;t=f&amp;f=25653&amp;token=d6f1aeb0bb872e3c6792c0e26ac9318b77b72b0e</t>
  </si>
  <si>
    <t>https://www.risa.gov.rw/projects/hanga-hubs</t>
  </si>
  <si>
    <t>https://www.risa.gov.rw/index.php?eID=dumpFile&amp;t=f&amp;f=68212&amp;token=06963c574a010422cb925dd98781999d254d54fc</t>
  </si>
  <si>
    <t>https://www.minecofin.gov.rw/index.php?eID=dumpFile&amp;t=f&amp;f=15863&amp;token=03ba2d1e5f4b2386c32f79ef882299dc26d0ffcc</t>
  </si>
  <si>
    <t>https://www.risa.gov.rw/projects/rdap#:~:text=Contact%20Person,developing%20Rwanda's%20digital%20talent%20base.</t>
  </si>
  <si>
    <t>Innocent B Muhizi</t>
  </si>
  <si>
    <t>Chief Executive Officer (CEO)</t>
  </si>
  <si>
    <t xml:space="preserve"> WSM </t>
  </si>
  <si>
    <t>Samoa</t>
  </si>
  <si>
    <t>https://www.mof.gov.ws/</t>
  </si>
  <si>
    <t>https://www.mof.gov.ws/services/system-support/</t>
  </si>
  <si>
    <t>FinanceOne</t>
  </si>
  <si>
    <t>https://www.mof.gov.ws/wp-content/uploads/2019/02/Part_G.pdf</t>
  </si>
  <si>
    <t>http://www.revenue.gov.ws</t>
  </si>
  <si>
    <t>https://www.revenue.gov.ws/tax-rate</t>
  </si>
  <si>
    <t>https://www.revenue.gov.ws/customs-tariff</t>
  </si>
  <si>
    <t>HRMIS - Human Resource Management Information System</t>
  </si>
  <si>
    <t xml:space="preserve">http://www.psc.gov.ws/hrmis.htm </t>
  </si>
  <si>
    <t>FMIS - Finance One</t>
  </si>
  <si>
    <t>https://www.mof.gov.ws/payroll/</t>
  </si>
  <si>
    <t>http://www.mof.gov.ws</t>
  </si>
  <si>
    <t>Samoa Ministry of Finance</t>
  </si>
  <si>
    <t>http://www.mof.gov.ws/</t>
  </si>
  <si>
    <t>https://pacificdata.org/data/organization/samoa-data</t>
  </si>
  <si>
    <t>http://www.wipo.int/wipolex/en/details.jsp?id=7796</t>
  </si>
  <si>
    <t xml:space="preserve">  WSM  </t>
  </si>
  <si>
    <t>One Government Digital Platform</t>
  </si>
  <si>
    <t>https://www.revenue.gov.ws</t>
  </si>
  <si>
    <t>https://asyworld.revenue.gov.ws/portal/userIndex.jsf</t>
  </si>
  <si>
    <t>Ministry of Commerce, Industry, and Labour</t>
  </si>
  <si>
    <t>https://www.mcil.gov.ws/</t>
  </si>
  <si>
    <t>Provident fund</t>
  </si>
  <si>
    <t>https://www.ssa.gov/policy/docs/progdesc/ssptw/2018-2019/asia/samoa.html</t>
  </si>
  <si>
    <t>MoF</t>
  </si>
  <si>
    <t>https://www.mof.gov.ws</t>
  </si>
  <si>
    <t>https://set.revenue.gov.ws/</t>
  </si>
  <si>
    <t>https://www.psc.gov.ws/employment/</t>
  </si>
  <si>
    <t>Confidentiality of customer information</t>
  </si>
  <si>
    <t>https://www.regulator.gov.ws/images/Telecommunications_Licensing_Rule/TelecomAct/Telecommunications-Act-2005.pdf</t>
  </si>
  <si>
    <t>Quality Education and Training Improved</t>
  </si>
  <si>
    <t>https://www.mof.gov.ws/wp-content/uploads/2019/08/SDS-1617-1920_Eng.pdf</t>
  </si>
  <si>
    <t>Suetena Loia</t>
  </si>
  <si>
    <t>ACEO ICT Division</t>
  </si>
  <si>
    <t>WSM</t>
  </si>
  <si>
    <t>https://www.mof.gov.ws/our-services/operations-management-department/it-system-support-units/fmis-finance-one-support</t>
  </si>
  <si>
    <t>https://cdn.prod.website-files.com/67a155f272e2c5aeb2caf892/67f5ce27ce0ff0a22f6ce8b1_Part_G%20Sec%203.pdf</t>
  </si>
  <si>
    <t>TaxCore</t>
  </si>
  <si>
    <t>https://revenue.gov.ws/our-services/inland-revenue-services/</t>
  </si>
  <si>
    <t>http://www.psc.gov.ws/hrmis.htm</t>
  </si>
  <si>
    <t>Samoa National Provident Fund</t>
  </si>
  <si>
    <t>https://www.npf.ws/</t>
  </si>
  <si>
    <t>https://members.npf.ws/Account/Login?ReturnUrl=%2F</t>
  </si>
  <si>
    <t>Government of Samoa e-Tendering Portal</t>
  </si>
  <si>
    <t>https://portal.tenderlink.com/mof_samoa/login?ReturnUrl=%2Fmof_samoa%2F</t>
  </si>
  <si>
    <t>https://www.mof.gov.ws/our-services/policy-management-department/debt-management</t>
  </si>
  <si>
    <t>https://mygov.gov.ws/services/</t>
  </si>
  <si>
    <t>https://www.npf.ws/members-guide</t>
  </si>
  <si>
    <t>https://mygov.gov.ws/</t>
  </si>
  <si>
    <t>https://mcit.gov.ws/</t>
  </si>
  <si>
    <t>https://mcit.gov.ws/divisions/sector-coordination-division/</t>
  </si>
  <si>
    <t>https://mcit.gov.ws/publications/digital-samoa/</t>
  </si>
  <si>
    <t>https://mcit.gov.ws/wp-content/uploads/2023/02/APPROVED-CORPORATE-PLAN-2022-2026..pdf</t>
  </si>
  <si>
    <t>National Digital Identification Act 2024 &amp; Telecommunications Act 2005</t>
  </si>
  <si>
    <t>ICT Sector Plan 2022-2027</t>
  </si>
  <si>
    <t>https://www.itu.int/en/ITU-D/Regional-Presence/AsiaPacific/Documents/Projects/SVSI/APPROVED%20by%20GOV_FINAL_Smart%20Islands%20Samoa%20Preliminary%20Assessment%20Report.pdf</t>
  </si>
  <si>
    <t>Digital Transformation &amp; Innovation Division, MICT</t>
  </si>
  <si>
    <t>https://mcit.gov.ws/divisions/digital-transformation-and-innovation/#:~:text=Home%20Divisions%20Digital%20Transformation%20&amp;%20Innovation,Online%20Safety%20Resources</t>
  </si>
  <si>
    <t>https://mcit.gov.ws/wp-content/uploads/2025/02/Annual-Report-2022-2023-English.pdf</t>
  </si>
  <si>
    <t xml:space="preserve"> SMR </t>
  </si>
  <si>
    <t>San Marino</t>
  </si>
  <si>
    <t>Ministry of Finance and Budget</t>
  </si>
  <si>
    <t>http://www.finanze.sm</t>
  </si>
  <si>
    <t>http://www.altalex.com/index.php?idnot=63379</t>
  </si>
  <si>
    <t>https://www.bcsm.sm/site/en/home/functions/statutary-functions/state-treasury.html</t>
  </si>
  <si>
    <t>http://www.consigliograndeegenerale.sm/contents/instance18/files/document/22881leggi_6439.pdf</t>
  </si>
  <si>
    <t>https://www.pa.sm/</t>
  </si>
  <si>
    <t>http://www.finanze.sm/on-line/home/aree-tematiche/finanza-pubblica/bando-di-gara.html</t>
  </si>
  <si>
    <t>Finance and Budget Department</t>
  </si>
  <si>
    <t>http://www.sanmarino.sm/on-line/en/home/public-administration/departments/finance-and-budget-department.html</t>
  </si>
  <si>
    <t>Act on Collection, Elaboration and Use of Computerised Personal Data</t>
  </si>
  <si>
    <t>https://garanteprivacy.sm/?page_id=302&amp;lang=en</t>
  </si>
  <si>
    <t>Guarantor for the Protection of Confidential and Personal Data</t>
  </si>
  <si>
    <t>https://garanteprivacy.sm/</t>
  </si>
  <si>
    <t>http://www.cc.sm/default.asp?id=362</t>
  </si>
  <si>
    <t xml:space="preserve">  SMR  </t>
  </si>
  <si>
    <t>https://www.rgs.mef.gov.it/VERSIONE-I/e_government/amministrazioni_pubbliche/siope</t>
  </si>
  <si>
    <t>Web Services - PA Portal - Online Services of San Marino</t>
  </si>
  <si>
    <t>https://www.gov.sm/pub1/GovSM/Servizi-online-Pubblica-Amministrazione/Area-Finanze-e-Bilancio/IGR%C2%A0--Gestione-Imposte-dirette---Patrimoniale.html</t>
  </si>
  <si>
    <t>https://www.iss.sm/on-line/home.html</t>
  </si>
  <si>
    <t>Blockchain decree</t>
  </si>
  <si>
    <t>https://www.consigliograndeegenerale.sm/on-line/home/archivio-leggi-decreti-e-regolamenti/scheda17163165.html</t>
  </si>
  <si>
    <t>San Marino Innovation</t>
  </si>
  <si>
    <t>https://www.gov.sm/pub1/GovSM/Servizi-online-Pubblica-Amministrazione.html</t>
  </si>
  <si>
    <t>https://www.gov.sm/pub1/GovSM/Servizi-online-Pubblica-Amministrazione/Area-Finanze-e-Bilancio/Pagamento-Tributi-OnLine.html</t>
  </si>
  <si>
    <t>https://www.gov.sm/pub1/GovSM/search-risultati.html?queryStr=pagamento</t>
  </si>
  <si>
    <t>https://www.iss.sm/on-line/home/menudestra/servizi-on-line.html</t>
  </si>
  <si>
    <t>https://www.gov.sm/pub1/GovSM/Bandi-Pubblici-di-Reclutamento.html</t>
  </si>
  <si>
    <t>Protection of individuals with regard to the processing of personal data</t>
  </si>
  <si>
    <t>https://garanteprivacy.sm/pub1/garante/normativa-e-regolamenti.html</t>
  </si>
  <si>
    <t>https://www.agency.sm/en/services-for-your-business/electronic-signature</t>
  </si>
  <si>
    <t>https://www.agency.sm/en/san-marino-innovation</t>
  </si>
  <si>
    <t>SMR</t>
  </si>
  <si>
    <t>https://www.bcsm.sm/en/functions/statutory-functions/state-treasury</t>
  </si>
  <si>
    <t>Istituto per la Sicurezza Sociale (ISS)/ National Social Security Institute</t>
  </si>
  <si>
    <t>https://www.sanmarinoinnovation.com/</t>
  </si>
  <si>
    <t>https://www.gov.sm/pub2/GovSM/dam/jcr:9a27eb14-1b4f-486d-b207-1f3b723b2d06/Rev%20Carta%20dei%20Servizi%20Stato%20Civile,%20Servizi%20Demografici%20ed%20Elettorali%202025.pdf</t>
  </si>
  <si>
    <t>https://www.consigliograndeegenerale.sm/on-line/home/archivio-leggi-decreti-e-regolamenti/scheda17100464.html</t>
  </si>
  <si>
    <t>Law n.171/2018</t>
  </si>
  <si>
    <t>https://www.garanteprivacy.sm/pub1/dam/jcr:c03585ce-55a5-498a-b428-0c9c2605de98/Consolidated%20text%20of%20Law.%20no.%20171%20of%2021%20decembre%202018%20.pdf</t>
  </si>
  <si>
    <t>https://www.camcom.sm/en/registers-and-services/electronic-signature/</t>
  </si>
  <si>
    <t xml:space="preserve"> STP </t>
  </si>
  <si>
    <t>São Tomé and Principe</t>
  </si>
  <si>
    <t>Ministry of Planning, Finance and Blue Economy</t>
  </si>
  <si>
    <t>https://financas.gov.st/</t>
  </si>
  <si>
    <t>e-SAFE - System of Financial Administration of the State</t>
  </si>
  <si>
    <t>https://www.imf.org/external/pubs/ft/scr/2014/cr1410.pdf</t>
  </si>
  <si>
    <t>https://financas.gov.st/index.php/direccoes/direccao-de-tesouro</t>
  </si>
  <si>
    <t>https://financas.gov.st/index.php/direccoes/direccao-dos-impostos</t>
  </si>
  <si>
    <t>https://financas.gov.st/index.php/direccoes/direccao-das-alfandegas</t>
  </si>
  <si>
    <t>https://www.pefa.org/node/1236</t>
  </si>
  <si>
    <t>https://www.financas.gov.st/</t>
  </si>
  <si>
    <t>https://saotome.opendataforafrica.org/</t>
  </si>
  <si>
    <t>http://inic.gov.st/docs/EstrGovDigital-STP-Jan2020.pdf</t>
  </si>
  <si>
    <t>Law No 03/2016 on Protection of Personal Data</t>
  </si>
  <si>
    <t>https://www.anpdp.st/docs_comprimidos/legislacao_nacional/law3_2016.pdf</t>
  </si>
  <si>
    <t>National Data Protection Agency (ANPDP)</t>
  </si>
  <si>
    <t>https://www.anpdp.st/</t>
  </si>
  <si>
    <t xml:space="preserve">  STP  </t>
  </si>
  <si>
    <t>Instituto Nacional de Segurança Social de São Tomé e Príncipe</t>
  </si>
  <si>
    <t>https://inss.st/</t>
  </si>
  <si>
    <t>https://inss.st/pensao.html</t>
  </si>
  <si>
    <t>https://impostos.financas.gov.st/</t>
  </si>
  <si>
    <t>https://www.emprego.st/index.php/pt/component/users/?view=reset&amp;Itemid=110</t>
  </si>
  <si>
    <t>STP</t>
  </si>
  <si>
    <t>Quadro Nacional de Interoperabilidade
de São Tomé e Príncipe</t>
  </si>
  <si>
    <t>https://inic.gov.st/viewdoc.php?id=14</t>
  </si>
  <si>
    <t>https://financas.gov.st/index.php/direccoes/direccao-de-tecnologia-de-informacao</t>
  </si>
  <si>
    <t>Sistema de Gestão de Salários (SIGESA)</t>
  </si>
  <si>
    <t>http://sigesa.gov.st/</t>
  </si>
  <si>
    <t>https://www.financas.gov.st/index.php/direccoes/direccao-de-tesouro</t>
  </si>
  <si>
    <t>Inteligência Artificial – Relatório de Avaliação de Prontidão</t>
  </si>
  <si>
    <t>https://inic.gov.st/viewdoc.php?id=18</t>
  </si>
  <si>
    <t>https://inic.gov.st/</t>
  </si>
  <si>
    <t>https://impostos.financas.gov.st/index.php/transparencia/estatisticas</t>
  </si>
  <si>
    <t>Instituto de Inovação e Conhecimento – INIC</t>
  </si>
  <si>
    <t>https://inic.gov.st/viewdoc.php?id=8</t>
  </si>
  <si>
    <t>https://www.nadpa-rapdp.org/sites/default/files/2020-11/Law_3_2016_protection_of_personal_data.pdf</t>
  </si>
  <si>
    <t xml:space="preserve"> SAU </t>
  </si>
  <si>
    <t>Saudi Arabia</t>
  </si>
  <si>
    <t>Government Cloud Computing</t>
  </si>
  <si>
    <t>https://www.yesser.gov.sa/EN/BuildingBlocks/Pages/GCloud_Computing.aspx</t>
  </si>
  <si>
    <t>The National Enterprise Architecture Framework</t>
  </si>
  <si>
    <t>https://www.yesser.gov.sa/EN/BuildingBlocks/NATIONAL_EA/Pages/General_Framework_and_Targets.aspx</t>
  </si>
  <si>
    <t>The Government Service Bus (GSB)</t>
  </si>
  <si>
    <t>https://www.yesser.gov.sa/EN/BuildingBlocks/government_service_bus/Pages/default.aspx</t>
  </si>
  <si>
    <t>http://www.mof.gov.sa</t>
  </si>
  <si>
    <t>https://www.mof.gov.sa/eservices/Pages/hsr.aspx</t>
  </si>
  <si>
    <t>http://www.sama.gov.sa/en-US/GovtSecurity/pages/treasuryBill.aspx?FilterField1=SAMABillYear&amp;FilterValue1=2013&amp;FilterField2=SAMABillMonth&amp;FilterValue2=09</t>
  </si>
  <si>
    <t>http://www.imf.org/external/pubs/ft/scr/2012/cr1293.pdf</t>
  </si>
  <si>
    <t>https://dzit.gov.sa</t>
  </si>
  <si>
    <t>https://dzit.gov.sa/e-sevices</t>
  </si>
  <si>
    <t>http://www.customs.gov.sa</t>
  </si>
  <si>
    <t>Nebras - Customs Automation Solutions</t>
  </si>
  <si>
    <t>https://www.customs.gov.sa/en</t>
  </si>
  <si>
    <t>https://www.mcs.gov.sa/ar/Pages/default.aspx</t>
  </si>
  <si>
    <t>https://www.mof.gov.sa/eservices/Pages/default.aspx</t>
  </si>
  <si>
    <t>https://www.mof.gov.sa/</t>
  </si>
  <si>
    <t>Strategic Priorities for Nanotechnology Program</t>
  </si>
  <si>
    <t>https://www.kfu.edu.sa/ar/Centers/science_tech_Unit/Documents/Nanotechnology%20Strategic%20Priorities.pdf</t>
  </si>
  <si>
    <t>https://www.my.gov.sa/wps/portal/snp/main</t>
  </si>
  <si>
    <t>https://www.mof.gov.sa/en/eservices/Pages/mostpopular.aspx</t>
  </si>
  <si>
    <t>https://www.mof.gov.sa/en/eservices/Pages/SADAD.aspx</t>
  </si>
  <si>
    <t>https://data.gov.sa/</t>
  </si>
  <si>
    <t>https://www.my.gov.sa/wps/portal/snp/aboutksa/eParticipation/!ut/p/z0/04_Sj9CPykssy0xPLMnMz0vMAfIjo8zivQIsTAwdDQz9LSw8XQ0CnT0s3JxDfA0M_A31g1Pz9AuyHRUBAxpwxg!!/</t>
  </si>
  <si>
    <t>https://www.adaa.gov.sa/en/About%20Adaa</t>
  </si>
  <si>
    <t>https://ndu.gov.sa/</t>
  </si>
  <si>
    <t>https://www.my.gov.sa/wps/portal/snp/aboutksa/digitaltransformation#header2_1</t>
  </si>
  <si>
    <t>https://www.my.gov.sa/wps/portal/snp/aboutksa/smartstrategy</t>
  </si>
  <si>
    <t>https://www.alriyadh.gov.sa/en/InportantInfo/Pages/DigitalSignature.aspx</t>
  </si>
  <si>
    <t>Professional Training Program</t>
  </si>
  <si>
    <t>https://www.yesser.gov.sa/EN/BuildingBlocks/capacity_building_initiative/Pages/Professional-Training-Progra.aspx</t>
  </si>
  <si>
    <t>https://www.yesser.gov.sa/EN/ProgramDefinition/Pages/Overview.aspx</t>
  </si>
  <si>
    <t xml:space="preserve">  SAU  </t>
  </si>
  <si>
    <t>Deem Cloud</t>
  </si>
  <si>
    <t xml:space="preserve">https://nic.gov.sa/?Lang=en&amp;page=SectionProducts </t>
  </si>
  <si>
    <t>SDAIA / National information Center (NIC)</t>
  </si>
  <si>
    <t>https://www.mcit.gov.sa/sites/default/files/ksa_cloud_first_policy_en.pdf</t>
  </si>
  <si>
    <t>https://filesharing.dga.gov.sa/s/iX8mSWd5xLgDEk3</t>
  </si>
  <si>
    <t>https://www.yesser.gov.sa/en/for-government/smart-government-programs-and-digital-standard-nea</t>
  </si>
  <si>
    <t>https://www.yesser.gov.sa/en/about-yesser/media-center/news/ministry-of-finance-obtains-accreditation-in-the-national-overall-reference-architecture-certification-nora</t>
  </si>
  <si>
    <t>National Interoperability Standard , eHealth Interoperability Standard</t>
  </si>
  <si>
    <t>https://eservices.dga.gov.sa/ar/Documents/National%20Interoperability%20Standard%201.7%20-%2017September2019.pdf</t>
  </si>
  <si>
    <t>https://eservices.dga.gov.sa/db/ar/Pages/GSBConsumer.aspx</t>
  </si>
  <si>
    <t>https://www.my.gov.sa/wps/portal/snp/aboutksa/digitaltransformation#header2_13</t>
  </si>
  <si>
    <t>https://filesharing.dga.gov.sa/s/dasyNzi9w9HZW3j</t>
  </si>
  <si>
    <t>Ministry of Finance / NCGR (National center for government resource systems).</t>
  </si>
  <si>
    <t>Etimad platform - Government Financial Management Information System (GFMIS).</t>
  </si>
  <si>
    <t>https://portal.etimad.sa/</t>
  </si>
  <si>
    <t>Hybrid – (Oracle/SAP/In house).</t>
  </si>
  <si>
    <t>https://filesharing.dga.gov.sa/s/9rYajXbf7yY4t7w</t>
  </si>
  <si>
    <t>https://tms.mof.gov.sa/quantum</t>
  </si>
  <si>
    <t>https://www.imf.org/external/pubs/ft/scr/2012/cr1293.pdf</t>
  </si>
  <si>
    <t>https://filesharing.dga.gov.sa/s/78YeJBY7YfYqsMY</t>
  </si>
  <si>
    <t>https://zatca.gov.sa</t>
  </si>
  <si>
    <t>ERAD</t>
  </si>
  <si>
    <t>https://zatca.gov.sa/en/eServices</t>
  </si>
  <si>
    <t>https://filesharing.dga.gov.sa/s/wHd7XyrAmPq6dHe</t>
  </si>
  <si>
    <t>https://filesharing.dga.gov.sa/s/JbCsbALxfaKfD69</t>
  </si>
  <si>
    <t>Masar platform beside Etimad platform + UGRP unified government resource planning system</t>
  </si>
  <si>
    <t>https://masar.sa/Portal/Account/Login</t>
  </si>
  <si>
    <t>https://filesharing.dga.gov.sa/s/JJbowi7MLArxDaG</t>
  </si>
  <si>
    <t>Etimad platform – (Sarf system)</t>
  </si>
  <si>
    <t xml:space="preserve">General Organization for Social Insurance </t>
  </si>
  <si>
    <t>https://www.gosi.gov.sa</t>
  </si>
  <si>
    <t>For (Private Sector) Social insurance Management Information System(SIMIS), and for (Public Sector) it's Pension System</t>
  </si>
  <si>
    <t>https://www.pension.gov.sa/Login</t>
  </si>
  <si>
    <t>https://filesharing.dga.gov.sa/s/7J8PtaLER52zTyF</t>
  </si>
  <si>
    <t>Etimad platform (monafasat)</t>
  </si>
  <si>
    <t xml:space="preserve">By analyzing purchase orders, new purchase ways are identified that saves time to frequently orders. 		- Automation of 8 new buying methods, i.e. (framework agreement method is automated by introducing Etimad e-market) 		- Introducing digital contract and digital signature </t>
  </si>
  <si>
    <t xml:space="preserve">FIS Quantum (MOF as Operator)&amp; Bloomberg </t>
  </si>
  <si>
    <t>https://tms.mof.gov.sa/quantum/</t>
  </si>
  <si>
    <t>Project Management System (EPM) integrated with Orders Management part of ERP</t>
  </si>
  <si>
    <t>https://www.my.gov.sa/wps/portal/snp/aboutksa/investinginksa#header2_3</t>
  </si>
  <si>
    <t>https://oss.dga.gov.sa/source</t>
  </si>
  <si>
    <t>https://oss.dga.gov.sa</t>
  </si>
  <si>
    <t>Smart Government Strategy (2020-24), KSA Open Data Strategy (2022-24), National Strategy for Data and AI (2020), beside National Spectrum Strategy 2025 and Internet of Things (IoT) Regulatory Framework.</t>
  </si>
  <si>
    <t>https://www.mcit.gov.sa</t>
  </si>
  <si>
    <t>https://govtech.dga.gov.sa/?id=dga_govtech</t>
  </si>
  <si>
    <t>https://www.my.gov.sa</t>
  </si>
  <si>
    <t>https://www.my.gov.sa/wps/portal/snp/aboutPortal/performancedashboard</t>
  </si>
  <si>
    <t>https://zatca.gov.sa/en/eServices/Pages/default.aspx</t>
  </si>
  <si>
    <t>https://www.my.gov.sa/wps/portal/snp/aboutksa/ePayment</t>
  </si>
  <si>
    <t>https://www.gosi.gov.sa/GOSIOnline/GOSIOnlineHome?locale=en_US#.</t>
  </si>
  <si>
    <t>https://www.taqat.sa</t>
  </si>
  <si>
    <t>https://data.gov.sa</t>
  </si>
  <si>
    <t>https://www.my.gov.sa/wps/portal/snp/eParticipation</t>
  </si>
  <si>
    <t>https://www.my.gov.sa/wps/portal/snp/servicesDirectory/servicedetails/7944</t>
  </si>
  <si>
    <t>https://istitlaa.ncc.gov.sa/en/Pages/default.aspx</t>
  </si>
  <si>
    <t>https://eparticipation.my.gov.sa/</t>
  </si>
  <si>
    <t>https://www.my.gov.sa/wps/portal/snp/eParticipation#header2_8</t>
  </si>
  <si>
    <t>https://watani.gov.sa/landing</t>
  </si>
  <si>
    <t>Digital Government Authority</t>
  </si>
  <si>
    <t>https://dga.gov.sa</t>
  </si>
  <si>
    <t>https://www.mcit.gov.sa/en</t>
  </si>
  <si>
    <t>https://www.vision2030.gov.sa/</t>
  </si>
  <si>
    <t>https://dga.gov.sa/</t>
  </si>
  <si>
    <t>https://knowledge.mashroat.gov.sa/book-detail/171</t>
  </si>
  <si>
    <t>National Data Management Office under Saudi Data &amp; AI Authority</t>
  </si>
  <si>
    <t>https://sdaia.gov.sa/ndmo/?Lang=en</t>
  </si>
  <si>
    <t>https://sdaia.gov.sa/ndmo/Files/PoliciesEn.pdf</t>
  </si>
  <si>
    <t>https://sdaia.gov.sa/files/2020Achievements.pdf</t>
  </si>
  <si>
    <t>https://dga.gov.sa/sys_attachment.do?sys_id=77495fe249460d90ccb4920bf715671e</t>
  </si>
  <si>
    <t>Digital Government Authority (https://dga.gov.sa) , https://raqmi.dga.gov.sa/?id=eservices_homepage</t>
  </si>
  <si>
    <t>https://raqmi.dga.gov.sa/?id=eservices_homepage</t>
  </si>
  <si>
    <t>https://etransformation.gov.sa/about</t>
  </si>
  <si>
    <t>https://www.my.gov.sa/wps/portal/snp/content/informationpolicy</t>
  </si>
  <si>
    <t xml:space="preserve">Personal Data Protection Law </t>
  </si>
  <si>
    <t>https://laws.boe.gov.sa/BoeLaws/Laws/LawDetails/b7cfae89-828e-4994-b167-adaa00e37188/1</t>
  </si>
  <si>
    <t>https://filesharing.dga.gov.sa/s/HaAn6iS37mmYcXw</t>
  </si>
  <si>
    <t>National Data Management Office which is under Saudi Data and AI Authority.</t>
  </si>
  <si>
    <t>https://sdaia.gov.sa/ndmo/Files/PoliciesEn001.pdf</t>
  </si>
  <si>
    <t>https://www.my.gov.sa/wps/portal/snp/aboutksa/digitaltransformation#header2_12</t>
  </si>
  <si>
    <t>https://www.ncdc.gov.sa/?page_id=2874</t>
  </si>
  <si>
    <t>It's Part of Smart Government Strategy (Strategic objective 3.2 Enabled Government Workforce to drive transformation)</t>
  </si>
  <si>
    <t>https://www.my.gov.sa/wps/portal/snp/aboutksa/smartstrategy#header2_1</t>
  </si>
  <si>
    <t>https://qtech.dga.gov.sa/course/index.php?categoryid=141</t>
  </si>
  <si>
    <t>https://qtech.dga.gov.sa/course/index.php?categoryid=0</t>
  </si>
  <si>
    <t>https://dga.gov.sa/?id=strategic_directions</t>
  </si>
  <si>
    <t>https://govtech.dga.gov.sa/govtech?id=dga_govtech</t>
  </si>
  <si>
    <t>DGA - Innovation and Emerging Technologies  Center</t>
  </si>
  <si>
    <t>https://govtech.dga.gov.sa</t>
  </si>
  <si>
    <t>https://govtech.dga.gov.sa/?id=knowledge_hub</t>
  </si>
  <si>
    <t>DGA has launched Saudi Digital Investments Frontier (SDIF) where DGA is working on different initiatives to support the private sector, startups, SMEs in GovTech e.g. DGA is working on Digital government Investments strategy &amp; Digital government Local Content and Localization strategy and Vendor classification policy and system, National Framework agreements, E00-marketplace, P-TOM, Investments CoE: https://ntdp.gov.sa/ar/initiative/technology-development-financing-initiative , https://ntdp.gov.sa/ar/initiative/tomoh-tech-initiative , https://ntdp.gov.sa/ar/initiative/tech-entrepreneurship-support-initiative , https://www.lcgpa.gov.sa/ar/Initiatives/Pages/Initiatives_003.aspx</t>
  </si>
  <si>
    <t>https://www.mof.gov.sa/en/Knowledgecenter/newGovTendandProcLow/Pages/index.aspx</t>
  </si>
  <si>
    <t xml:space="preserve">https://monshaat.gov.sa/sites/default/files/2022-01/v9.0%20English_Monsha%27at%20Report%20Series%20-%20Funding%20Report.pdf </t>
  </si>
  <si>
    <t>Saudi Unified National platform (https://www.my.gov.sa/wps/portal/snp/main)</t>
  </si>
  <si>
    <t>Digital Government Authority Portal (https://dga.gov.sa/) and its services (https://raqmi.dga.gov.sa/)</t>
  </si>
  <si>
    <t>Saudi e-Government Program website (https://www.yesser.gov.sa/)</t>
  </si>
  <si>
    <t>Ministry of Communication and Information Technology (https://www.mcit.gov.sa/)</t>
  </si>
  <si>
    <t>Saudi Data &amp; AI Authority (https://sdaia.gov.sa/)</t>
  </si>
  <si>
    <t>Majed Alhaidar</t>
  </si>
  <si>
    <t xml:space="preserve">Saudi Digital Government Authority </t>
  </si>
  <si>
    <t xml:space="preserve">GM of indices and Competitiveness </t>
  </si>
  <si>
    <t>SAU</t>
  </si>
  <si>
    <t>https://my.gov.sa/en/content/basic-gov-regulations#section-1</t>
  </si>
  <si>
    <t>Saudi Data and Artificial Intelligence Authority (SDAIA) / National information Center (NIC)</t>
  </si>
  <si>
    <t>https://www.mcit.gov.sa/sites/default/files/cloud_policy_en.pdf</t>
  </si>
  <si>
    <t>https://filesharing.dga.gov.sa/s/QrdXGytdz4bmz6p</t>
  </si>
  <si>
    <t>The National Enterprise Architecture Framework (NORA)</t>
  </si>
  <si>
    <t>https://dga.gov.sa/en/programs/nea</t>
  </si>
  <si>
    <t xml:space="preserve">https://dga.gov.sa/en/programs/nea/entities  </t>
  </si>
  <si>
    <t>National Interoperability Standard , eHealth Interoperability Standards</t>
  </si>
  <si>
    <t>https://my.gov.sa/en/content/basic-gov-regulations#section-3</t>
  </si>
  <si>
    <t>https://sdaia.gov.sa/en/Services/Pages/GSB.aspx</t>
  </si>
  <si>
    <t>Ministry of Finance / National Center for Government Resources (NCGR)</t>
  </si>
  <si>
    <t>https://www.mof.gov.sa/en/Pages/default.aspx</t>
  </si>
  <si>
    <t>Electronic Financial Services Platform (Etimad) ,  Unified Government Resources Planning System (UGRP)</t>
  </si>
  <si>
    <t>https://portal.etimad.sa/en-us/services/indexservices</t>
  </si>
  <si>
    <t>Oracle + SAP + LDSW</t>
  </si>
  <si>
    <t>https://portal.etimad.sa/en-us/ecollaboration/indexservieevaluationstatistics</t>
  </si>
  <si>
    <t>https://my.gov.sa/en/content/basic-gov-regulations#section-7</t>
  </si>
  <si>
    <t>https://laws.boe.gov.sa/BoeLaws/Laws/LawDetails/8b100aee-54a5-48c1-9866-a9a700f2d539/1#!</t>
  </si>
  <si>
    <t>https://zatca.gov.sa/en/Pages/default.aspx</t>
  </si>
  <si>
    <t>https://zatca.gov.sa/en/login/Pages/Login.aspx</t>
  </si>
  <si>
    <t xml:space="preserve">https://zatca.gov.sa/en/e-participation/Pages/services-performance.aspx </t>
  </si>
  <si>
    <t>“Manafith” Customs System</t>
  </si>
  <si>
    <t>https://zatca.gov.sa/en/e-participation/Pages/services-performance.aspx</t>
  </si>
  <si>
    <t>Masar</t>
  </si>
  <si>
    <t>https://masar.sa/</t>
  </si>
  <si>
    <t>https://filesharing.dga.gov.sa/s/giyLpgC3Q62migW</t>
  </si>
  <si>
    <t>Etimad platform – (SARF system)</t>
  </si>
  <si>
    <t>https://filesharing.dga.gov.sa/s/eBdyYMxASR6i76X</t>
  </si>
  <si>
    <t>General Organization for Social Insurance (GOSI)</t>
  </si>
  <si>
    <t>https://www.gosi.gov.sa/en</t>
  </si>
  <si>
    <t>Taminaty Individuals: Platform of services provided to users of the social insurance system. Taminaty Business: Services platform provided to employers.</t>
  </si>
  <si>
    <t xml:space="preserve">https://www.gosi.gov.sa/en/Pages/ServicePerformance.aspx </t>
  </si>
  <si>
    <t>Etimad Platform</t>
  </si>
  <si>
    <t>https://portal.etimad.sa/en-us</t>
  </si>
  <si>
    <t>Innovations &gt; https://filesharing.dga.gov.sa/s/5TwmckWpkZwKcRW</t>
  </si>
  <si>
    <t xml:space="preserve">https://portal.etimad.sa/ </t>
  </si>
  <si>
    <t xml:space="preserve">National Debt Management Center, FIS Quantum (MOF as Operator)&amp; Bloomberg </t>
  </si>
  <si>
    <t>https://ndmc.gov.sa/en/About/Pages/default.aspx</t>
  </si>
  <si>
    <t>COTS - Commercial Software</t>
  </si>
  <si>
    <t>https://ndmc.gov.sa/en/investorsrelations/KSADataHub/Pages/default.aspx</t>
  </si>
  <si>
    <t>https://portal.etimad.sa/en-us/aboutetimad/indexwhoarewe</t>
  </si>
  <si>
    <t xml:space="preserve">https://oss.dga.gov.sa/en/legislations#1  </t>
  </si>
  <si>
    <t>https://oss.dga.gov.sa/en/case-studies</t>
  </si>
  <si>
    <t>Digital Government Strategy 2023-2030 , ICT Sector Strategy 2023 ,  National Strategy for Data &amp; AI</t>
  </si>
  <si>
    <t>https://filesharing.dga.gov.sa/s/Fy3LeMkdtLpyTiP</t>
  </si>
  <si>
    <t>https://my.gov.sa/en/content/175</t>
  </si>
  <si>
    <t>https://my.gov.sa/en/portal-statistics</t>
  </si>
  <si>
    <t>https://my.gov.sa/en/content/epayment</t>
  </si>
  <si>
    <t>https://www.sama.gov.sa/en-US/Documents/Report_on_Payments_Usage_Study_2023_en.pdf</t>
  </si>
  <si>
    <t>https://zatca.gov.sa/en/AboutUs/Pages/PlatformPerformance.aspx</t>
  </si>
  <si>
    <t>https://www.gosi.gov.sa/en/IndividualsServices</t>
  </si>
  <si>
    <t xml:space="preserve">https://www.gosi.gov.sa/en/CommunityParticipation/Feedback </t>
  </si>
  <si>
    <t>https://jadarat.sa/</t>
  </si>
  <si>
    <t>https://filesharing.dga.gov.sa/s/skqAPJq4TYiKaHM</t>
  </si>
  <si>
    <t>https://my.gov.sa/en/content/165#section-1</t>
  </si>
  <si>
    <t>https://my.gov.sa/en</t>
  </si>
  <si>
    <t>https://my.gov.sa/en/portals-visitors-statistics</t>
  </si>
  <si>
    <t>https://open.data.gov.sa/en/home</t>
  </si>
  <si>
    <t>https://open.data.gov.sa/en/pages/statistics</t>
  </si>
  <si>
    <t>https://my.gov.sa/en/services/316375</t>
  </si>
  <si>
    <t>https://eparticipation.my.gov.sa/en/</t>
  </si>
  <si>
    <t>https://watani.gov.sa/en</t>
  </si>
  <si>
    <t>https://watani.gov.sa/en/dashboard/e-platforms</t>
  </si>
  <si>
    <t>https://eparticipation.my.gov.sa/about/platform-dashboard</t>
  </si>
  <si>
    <t>Digital Government Authority (DGA)</t>
  </si>
  <si>
    <t>https://my.gov.sa/en/content/176#section-1</t>
  </si>
  <si>
    <t>https://www.vision2030.gov.sa/en/explore/programs/national-transformation-program</t>
  </si>
  <si>
    <t>https://sdaia.gov.sa/en/Sectors/NDMO/Pages/default.aspx</t>
  </si>
  <si>
    <t>https://sdaia.gov.sa/en/Research/Pages/NationalDataIndex.aspx</t>
  </si>
  <si>
    <t>https://my.gov.sa/en/content/digital-strategy</t>
  </si>
  <si>
    <t>https://filesharing.dga.gov.sa/s/DQk2expLy85aHPB</t>
  </si>
  <si>
    <t>https://dga.gov.sa/en/programs/whole-of-government</t>
  </si>
  <si>
    <t>https://dga.gov.sa/en/DGF</t>
  </si>
  <si>
    <t>https://my.gov.sa/en/content/176</t>
  </si>
  <si>
    <t>https://my.gov.sa/en/content/information-policy</t>
  </si>
  <si>
    <t>https://filesharing.dga.gov.sa/s/GqYo7gHakHdRT7J</t>
  </si>
  <si>
    <t>https://sdaia.gov.sa/en/SDAIA/about/Documents/Personal%20Data%20English%20V2-23April2023-%20Reviewed-.pdf</t>
  </si>
  <si>
    <t>https://filesharing.dga.gov.sa/s/Kk3xNcfaWqaJK3Z</t>
  </si>
  <si>
    <t>Saudi Data &amp; AI Authority  / National Data Management Office (NDMO)</t>
  </si>
  <si>
    <t>https://sdaia.gov.sa/en</t>
  </si>
  <si>
    <t>https://my.gov.sa/en/content/110089#section-1</t>
  </si>
  <si>
    <t>https://sdaia.gov.sa/en/SDAIA/about/Documents/ai-principles.pdf</t>
  </si>
  <si>
    <t>https://my.gov.sa/en/content/165#section-2</t>
  </si>
  <si>
    <t>https://sdaia.gov.sa/en/Services/Pages/DigitalCertification.aspx</t>
  </si>
  <si>
    <t>NDS / HC Strategy 2024</t>
  </si>
  <si>
    <t>https://filesharing.dga.gov.sa/s/9rtLWMYztw38Bk6</t>
  </si>
  <si>
    <t>https://qtech.dga.gov.sa/?lang=en</t>
  </si>
  <si>
    <t xml:space="preserve">Public Sector Innovation and Emerging Technologies strategy </t>
  </si>
  <si>
    <t>https://filesharing.dga.gov.sa/s/L7MgF8Az6Hrye4e</t>
  </si>
  <si>
    <t>https://my.gov.sa/en/content/179#section-5</t>
  </si>
  <si>
    <t>DGA - Innovation and Emerging Technologies  Center , Research Development and Innovation Authority</t>
  </si>
  <si>
    <t>https://dga.gov.sa/en/programs/gov-tech</t>
  </si>
  <si>
    <t xml:space="preserve">https://filesharing.dga.gov.sa/s/c2JzPATSnapNAkg </t>
  </si>
  <si>
    <t>National Strategy for Entrepreneurship and Small and Medium Enterprises</t>
  </si>
  <si>
    <t>https://filesharing.dga.gov.sa/s/DXGnHwkqJkpDNjq</t>
  </si>
  <si>
    <t>https://laws.boe.gov.sa/BoeLaws/Laws/LawDetails/7b1c33b7-c2af-4c88-bb3e-ab5700b28ae4/1</t>
  </si>
  <si>
    <t>https://my.gov.sa/en/content/179#section-7</t>
  </si>
  <si>
    <t>Compl docs submitted on 01-Jun-25 &amp; 10-Sep-25</t>
  </si>
  <si>
    <t>Majed Abdullah Alhaidar</t>
  </si>
  <si>
    <t>Digital Government Authority DGA</t>
  </si>
  <si>
    <t xml:space="preserve">Senior GM of Digital Indices and Competitiveness    </t>
  </si>
  <si>
    <t xml:space="preserve"> SEN </t>
  </si>
  <si>
    <t>Senegal</t>
  </si>
  <si>
    <t>Ministry of the Economy and Finances</t>
  </si>
  <si>
    <t>http://www.finances.gouv.sn/</t>
  </si>
  <si>
    <t>ASTER / SIGFIP - Application des Services du Trésor en Réseau / Système Intégré de Gestion des Finances Publiques</t>
  </si>
  <si>
    <t>http://www.finances.gouv.sn/#</t>
  </si>
  <si>
    <t>http://www.finances.gouv.sn/dgcpt/</t>
  </si>
  <si>
    <t>http://www.impotsetdomaines.gouv.sn</t>
  </si>
  <si>
    <t>http://www.impotsetdomaines.gouv.sn/fr/sigtas</t>
  </si>
  <si>
    <t>http://www.douanes.sn</t>
  </si>
  <si>
    <t>Single Window &gt; GAINDE  - Gestion automatisée des Informations douanières et des échanges</t>
  </si>
  <si>
    <t>https://www.douanes.sn/en</t>
  </si>
  <si>
    <t>GIRAFFE - Gestion intégrée des Ressources, Administrations et Fonctionnaires de l’Etat du Sénégal </t>
  </si>
  <si>
    <t>http://www.fonctionpublique.gouv.sn/les-grands-projects/fichier-unifi%C3%A9</t>
  </si>
  <si>
    <t xml:space="preserve">http://www.marchespublics.sn </t>
  </si>
  <si>
    <t>Ministry of Finance, Directorate of Public Accounts and Treasury</t>
  </si>
  <si>
    <t>http://www.finances.gouv.sn/dgb/</t>
  </si>
  <si>
    <t>http://www.servicepublic.gouv.sn</t>
  </si>
  <si>
    <t>http://www.impotsetdomaines.gouv.sn/fr/teleprocedures</t>
  </si>
  <si>
    <t>https://www.opengovpartnership.org/members/senegal/</t>
  </si>
  <si>
    <t>https://senegal.opendataforafrica.org/</t>
  </si>
  <si>
    <t>https://www.sec.gouv.sn/sites/default/files/Strat%C3%A9gie%20S%C3%A9n%C3%A9gal%20Num%C3%A9rique%202016-2025.pdf</t>
  </si>
  <si>
    <t>Loi n° 2008-12 du 25 janvier 2008 sur la protection des données à caractère personnel (in French)</t>
  </si>
  <si>
    <t>http://www.wipo.int/edocs/lexdocs/laws/fr/sn/sn009fr.pdf</t>
  </si>
  <si>
    <t>Commission de protection des données personnelles, Commission for the protection of personal data</t>
  </si>
  <si>
    <t>https://www.cdp.sn/</t>
  </si>
  <si>
    <t>http://www.wipo.int/wipolex/fr/text.jsp?file_id=236001</t>
  </si>
  <si>
    <t>SNC2022 National Cybersecurity Strategy</t>
  </si>
  <si>
    <t>http://www.numerique.gouv.sn/mediatheque/documentation/strat%C3%A9gie-nationale-de-cybers%C3%A9curit%C3%A9-snc2022</t>
  </si>
  <si>
    <t>Ministry of the Digital Economy and Telecommunications</t>
  </si>
  <si>
    <t xml:space="preserve">  SEN  </t>
  </si>
  <si>
    <t>https://www.douanes.sn/</t>
  </si>
  <si>
    <t>Ministry of Public Function, Labor, Employment, and Professional Organizations</t>
  </si>
  <si>
    <t>https://fonctionpublique.sec.gouv.sn/</t>
  </si>
  <si>
    <t>Régime general de retraite</t>
  </si>
  <si>
    <t>https://www.ssa.gov/policy/docs/progdesc/ssptw/2018-2019/africa/senegal.html</t>
  </si>
  <si>
    <t>https://www.marchespublics.sn/</t>
  </si>
  <si>
    <t>https://senegalservices.sn/</t>
  </si>
  <si>
    <t>https://senegalservices.sn/demarche/remplir-une-declaration-de-taxe-sur-la-valeur-ajoutee-tva</t>
  </si>
  <si>
    <t>https://senegalservices.sn/demarches/emploi-et-travail/recherche-emploi</t>
  </si>
  <si>
    <t>https://www.sec.gouv.sn/actions-et-realisations/telecommunications-et-economie-numerique/la-strategie-senegal-numerique</t>
  </si>
  <si>
    <t>http://www.jo.gouv.sn/spip.php?page=imprimer&amp;id_article=7201</t>
  </si>
  <si>
    <t>SEN</t>
  </si>
  <si>
    <t>https://www.ecofinagency.com/telecom/0410-45971-senegal-launches-sovereign-cloud-initiative-with-google</t>
  </si>
  <si>
    <t>Ministry of Communication, Telecommunications, and Digital Economy</t>
  </si>
  <si>
    <t>Système Intégré de Gestion de l'Information financière (SIGIF) </t>
  </si>
  <si>
    <t>http://sigif.gouv.sn/wp/</t>
  </si>
  <si>
    <t>https://www.finances.gouv.sn/ministere/directions-generales/direction-generale-de-la-comptabilite-publique-et-du-tresor-dgcpt/</t>
  </si>
  <si>
    <t>https://www.fonctionpublique.gouv.sn/</t>
  </si>
  <si>
    <t>IPRES</t>
  </si>
  <si>
    <t xml:space="preserve"> Public Debt Directorate (DDP) within the Ministry of Economy, Finance, and Planning</t>
  </si>
  <si>
    <t>https://www.dgid.sn/2024/07/24/application-of-digital-vat-starting-from-july-1-2024/</t>
  </si>
  <si>
    <t>https://www.douanes.sn/guichet-unique-de-lenlevement-des-marchandises/</t>
  </si>
  <si>
    <t>https://recrutement.sec.gouv.sn/</t>
  </si>
  <si>
    <t>https://www.presidence.sn/en/institutions/le-gouvernement</t>
  </si>
  <si>
    <t>https://jubbanti.sec.gouv.sn/</t>
  </si>
  <si>
    <t>https://ofnac.sn/</t>
  </si>
  <si>
    <t>Ministry of Digital Economy and Telecommunications</t>
  </si>
  <si>
    <t>https://www.mctn.sn/</t>
  </si>
  <si>
    <t>https://senegalnumeriquesa.sn/</t>
  </si>
  <si>
    <t>https://www.newdealtechnologique.sn/</t>
  </si>
  <si>
    <t>Commission de protection des données personnelles / Commission for the protection of personal data</t>
  </si>
  <si>
    <t>https://www.cdp.sn/publications/public</t>
  </si>
  <si>
    <t>https://www.uaipit.com/uploads/legislacion/files/1349420704_2._Law_No._200808_on_the_Electronic_Transactions_FR.pdf</t>
  </si>
  <si>
    <t>Senegal Digital Strategy 2016-2025</t>
  </si>
  <si>
    <t>https://www.finances.gouv.sn/publication/strategie-senegal-numerique-2016-2025/</t>
  </si>
  <si>
    <t>https://www.ecofinagency.com/news-digital/0210-49210-senegal-launches-nationwide-ai-training-for-teachers#:~:text=Senegal%20Launches%20Nationwide%20AI%20Training,computers%2C%20tablets%2C%20and%20smartphones.</t>
  </si>
  <si>
    <t>New Deal</t>
  </si>
  <si>
    <t>https://www.presidence.sn/en/actualites/new-deal-technologique-a-national-ambition-to-make-senegal-a-leader-in-the-digital-economy-in-africa-1</t>
  </si>
  <si>
    <t>https://www.presidence.sn/en/actualites/first-conference-of-public-administrators-and-managers-laying-the-foundations-of-a-more-modern-and-citizen-centric-administration-1</t>
  </si>
  <si>
    <t>Ministry of Communication, Telecom and Digital Engagement</t>
  </si>
  <si>
    <t>New Deal Horizon 2034</t>
  </si>
  <si>
    <t xml:space="preserve"> SRB </t>
  </si>
  <si>
    <t>Serbia</t>
  </si>
  <si>
    <t>State Oracle Cloud</t>
  </si>
  <si>
    <t>https://www.srbija.gov.rs/vest/en/131530/serbia-second-european-country-to-have-establish-state-oracle-cloud.php</t>
  </si>
  <si>
    <t>The National Interoperability Framework</t>
  </si>
  <si>
    <t>https://www.ite.gov.rs/tekst/1999/lista-standarda-interoperabilnosti.php</t>
  </si>
  <si>
    <t>https://www.mfin.gov.rs/en/</t>
  </si>
  <si>
    <t>FMIS + BPMIS - Financial Management Information System / Budget Preparation and Monitoring Information System</t>
  </si>
  <si>
    <t>http://www.trezor.gov.rs/en/services/isib/</t>
  </si>
  <si>
    <t>https://www.trezor.gov.rs/en/</t>
  </si>
  <si>
    <t>http://www.trezor.gov.rs/uploads/file/Zakoni/Zakon%20o%20budzetskom%20sistemu.pdf</t>
  </si>
  <si>
    <t>http://purs.gov.rs</t>
  </si>
  <si>
    <t>https://eporezi.poreskauprava.gov.rs/user/login.html?back=/</t>
  </si>
  <si>
    <t>https://www.carina.rs/en/BusinessComunity/Pages/CustomsTariff.aspx</t>
  </si>
  <si>
    <t>ISCS - Information System of Customs Services</t>
  </si>
  <si>
    <t>http://www.euprava.gov.rs/eusluge/institucija?service=servicesForInstitution&amp;institutionId=45</t>
  </si>
  <si>
    <t>PR - Personnel Registry</t>
  </si>
  <si>
    <t>https://www.fcgsweden.se/projects/development-of-modern-human-resource-management-hrm-in-the-civil-service-the-republic-of-serbia</t>
  </si>
  <si>
    <t>https://www.pefa.org/node/986</t>
  </si>
  <si>
    <t>http://stariportal.ujn.gov.rs/</t>
  </si>
  <si>
    <t>Ministry of Finance, Public Debt Administration</t>
  </si>
  <si>
    <t>http://www.javnidug.gov.rs/eng/default.asp?P=32&amp;MenuItem=2</t>
  </si>
  <si>
    <t>Strategy for Dev't of AI</t>
  </si>
  <si>
    <t>https://www.media.srbija.gov.rs/medsrp/dokumenti/strategy_artificial_intelligence.pdf</t>
  </si>
  <si>
    <t>http://www.euprava.gov.rs</t>
  </si>
  <si>
    <t>http://purs.gov.rs/e-porezi/informacije.html</t>
  </si>
  <si>
    <t>http://www.euprava.gov.rs/eusluge/opis_usluge?generatedServiceId=1621</t>
  </si>
  <si>
    <t>https://www.opengovpartnership.org/members/serbia/</t>
  </si>
  <si>
    <t>https://data.gov.rs/</t>
  </si>
  <si>
    <t>https://crta.rs/wp-content/uploads/2018/03/Audit-of-political-engagement-in-Serbia-2015.pdf</t>
  </si>
  <si>
    <t>http://www.gs.gov.rs/english/strategije-vs.html</t>
  </si>
  <si>
    <t>https://www.rti-rating.org/wp-content/uploads/Serbia.pdf</t>
  </si>
  <si>
    <t>http://www.refworld.org/pdfid/4b5718f52.pdf</t>
  </si>
  <si>
    <t>Commissioner for Information of Public Importance and Personal Data Protection</t>
  </si>
  <si>
    <t>https://www.poverenik.rs/en/o-nama/authority.html</t>
  </si>
  <si>
    <t>http://www.ca.posta.rs/elektronski_sertifikati.htm</t>
  </si>
  <si>
    <t>Strategy for the Development of Digital Skills</t>
  </si>
  <si>
    <t>https://mtt.gov.rs/strategije1/</t>
  </si>
  <si>
    <t>IPA Twinning Project</t>
  </si>
  <si>
    <t>https://mtt.gov.rs/projekti-i-programi-finansiranja/tvining-projekat-ipa-2011/</t>
  </si>
  <si>
    <t>Ministry of Trade, Tourism and Telecommunications</t>
  </si>
  <si>
    <t>https://mtt.gov.rs/</t>
  </si>
  <si>
    <t xml:space="preserve">  SRB  </t>
  </si>
  <si>
    <t xml:space="preserve">https://www.pravno-informacioni-sistem.rs/SlGlasnikPortal/eli/rep/sgrs/vlada/drugiakt/2020/85/1/reg </t>
  </si>
  <si>
    <t>Office for IT and eGovernment</t>
  </si>
  <si>
    <t>http://www.pravno-informacioni-sistem.rs/SlGlasnikPortal/eli/rep/sgrs/skupstina/zakon/2018/27/4/reg</t>
  </si>
  <si>
    <t>It is monitored yet reports are not publicly available</t>
  </si>
  <si>
    <t>eUprava</t>
  </si>
  <si>
    <t>National Interoperability Framework and A List of Interoperability Standards</t>
  </si>
  <si>
    <t>https://www.ite.gov.rs/tekst/sr/1999/lista-standarda-interoperabilnosti.php</t>
  </si>
  <si>
    <t>Information sharing system of the government service bus; Serbian: Sistem za elektronsku razmenu podataka i.e., Informacioni sistem nad servisnom magistralom organa</t>
  </si>
  <si>
    <t xml:space="preserve">https://euprava.gov.rs </t>
  </si>
  <si>
    <t>https://data.gov.rs/sr/datasets/pregled-poziva-veb-servisa-sistema-za-elektronsku-razmenu-podataka-ezup-po-institutsijama/</t>
  </si>
  <si>
    <t>FMIS + BPMIS - Financial Management Information System / Budget Preparation and Monitoring Information System/Public Investment Management System/Data Warehouse Sysetm</t>
  </si>
  <si>
    <t>SAP City of Belgrade/BIS+ISIB+SPIRI custom made</t>
  </si>
  <si>
    <t>https://purs.gov.rs</t>
  </si>
  <si>
    <t>e-Tax, registry and other applications (Custom software)</t>
  </si>
  <si>
    <t>https://www.carina.rs</t>
  </si>
  <si>
    <t>ISCS--Information System</t>
  </si>
  <si>
    <t>https://www.euprava.gov.rs/eusluge/institucija?service=servicesForInstitution&amp;institutionId=45</t>
  </si>
  <si>
    <t>ISKRA</t>
  </si>
  <si>
    <t>https://mfin.gov.rs/sr/aktivnosti-1/mali-iskra-uvodi-red-u-sistem-zarada-kod-korisnika-javnih-sredstava-1</t>
  </si>
  <si>
    <t>The Pension and Disability Insurance Fund</t>
  </si>
  <si>
    <t>https://www.pio.rs/</t>
  </si>
  <si>
    <t>Different applications are in use, MIS development is currently in progress.</t>
  </si>
  <si>
    <t>https://jnportal.ujn.gov.rs/</t>
  </si>
  <si>
    <t>"Smart lots" procurements, Dynamic purchasing system combined with e-Catalogue</t>
  </si>
  <si>
    <t>Reports are accessible only by administrators / operators of the system.</t>
  </si>
  <si>
    <t>http://javnidug.gov.rs/rsc</t>
  </si>
  <si>
    <t>PDMS</t>
  </si>
  <si>
    <t>PIMIS</t>
  </si>
  <si>
    <t>http://www.obnova.gov.rs/english</t>
  </si>
  <si>
    <t>https://www.srbija.gov.rs/tekst/en/149169/strategy-for-the-development-of-artificial-intelligence-in-the-republic-of-serbia-for-the-period-2020-2025.php</t>
  </si>
  <si>
    <t>Ministry of Education, Science and Technological Development</t>
  </si>
  <si>
    <t>https://ai.gov.rs</t>
  </si>
  <si>
    <t>https://euprava.gov.rs/</t>
  </si>
  <si>
    <t>https://green.gov.rs/</t>
  </si>
  <si>
    <t>https://eporezi.purs.gov.rs/</t>
  </si>
  <si>
    <t>https://www.ite.gov.rs/tekst/en/36/epayment-.php</t>
  </si>
  <si>
    <t>https://www.mgsi.gov.rs/sites/default/files/WB%20IBRD%208930-YF_Legal%20Expert%20for%20NSW_REoI%20and%20ToR_30092021.pdf</t>
  </si>
  <si>
    <t>https://esalter.pio.rs/</t>
  </si>
  <si>
    <t>https://nsz.gov.rs/employee/jobs/search</t>
  </si>
  <si>
    <t>https://ekonsultacije.gov.rs/ogpPage/1</t>
  </si>
  <si>
    <t>https://ekonsultacije.gov.rs/</t>
  </si>
  <si>
    <t>https://rsjp.gov.rs/cir/inicijative-privrede-i-gradjana/</t>
  </si>
  <si>
    <t xml:space="preserve">https://rsjp.gov.rs/wp-content/uploads/Law-on-Planning-System.pdf </t>
  </si>
  <si>
    <t>https://euprava.gov.rs/kontakt</t>
  </si>
  <si>
    <t>https://www.srbija.gov.rs/kontakt/315</t>
  </si>
  <si>
    <t>https://ite.gov.rs/</t>
  </si>
  <si>
    <t>2, 8, 9</t>
  </si>
  <si>
    <t>https://euprava.gov.rs</t>
  </si>
  <si>
    <t xml:space="preserve">https://www.pravno-informacioni-sistem.rs/SlGlasnikPortal/eli/rep/sgrs/vlada/odluka/2017/104/2/reg </t>
  </si>
  <si>
    <t>https://www.ite.gov.rs/tekst/127/budzet.php</t>
  </si>
  <si>
    <t>Office for IT and eGovernment (in charge of GSB and information sharing system as well as open data and data platform “Smart Serbia”)</t>
  </si>
  <si>
    <t>https://www.pravno-informacioni-sistem.rs/SlGlasnikPortal/eli/rep/sgrs/vlada/drugiakt/2020/85/1/reg</t>
  </si>
  <si>
    <t>http://www.pravno-informacioni-sistem.rs/SlGlasnikPortal/eli/rep/sgrs/vlada/uredba/2017/73/2/reg</t>
  </si>
  <si>
    <t>https://www.poverenik.rs/sr/%D0%B7%D0%B0%D0%BA%D0%BE%D0%BD%D0%B8/3691-%D0%B7%D0%B0%D0%BA%D0%BE%D0%BD-%D0%BE-%D1%81%D0%BB%D0%BE%D0%B1%D0%BE%D0%B4%D0%BD%D0%BE%D0%BC-%D0%BF%D1%80%D0%B8%D1%81%D1%82%D1%83%D0%BF%D1%83-%D0%B8%D0%BD%D1%84%D0%BE%D1%80%D0%BC%D0%B0%D1%86%D0%B8%D1%98%D0%B0%D0%BC%D0%B0-%D0%BE%D0%B4-%D1%98%D0%B0%D0%B2%D0%BD%D0%BE%D0%B3-%D0%B7%D0%BD%D0%B0%D1%87%D0%B0%D1%98%D0%B0-%D0%BF%D1%80%D0%B5%D1%87%D0%B8%D1%88%D1%9B%D0%B5%D0%BD-%D1%82%D0%B5%D0%BA%D1%81%D1%82-%D1%81%D0%BB%D1%83%D0%B6%D0%B1%D0%B5%D0%BD%D0%B8-%D0%B3%D0%BB%D0%B0%D1%81%D0%BD%D0%B8%D0%BA-%D1%80%D1%81-,-%D0%B1%D1%80-120-04,-54-07,-104-09,-36-10-%D1%83-105-21.html</t>
  </si>
  <si>
    <t>Annual Report 2020</t>
  </si>
  <si>
    <t>https://www.poverenik.rs/sr/%D0%B7%D0%B0%D0%BA%D0%BE%D0%BD%D0%B84/2970-%D0%B7%D0%B0%D0%BA%D0%BE%D0%BD-%D0%BE-%D0%B7%D0%B0%D1%88%D1%82%D0%B8%D1%82%D0%B8-%D0%BF%D0%BE%D0%B4%D0%B0%D1%82%D0%B0%D0%BA%D0%B0-%D0%BE-%D0%BB%D0%B8%D1%87%D0%BD%D0%BE%D1%81%D1%82%D0%B8-%D1%81%D0%BB-%D0%B3%D0%BB%D0%B0%D1%81%D0%BD%D0%B8%D0%BA-%D1%80%D1%81-%D0%B1%D1%80-87-2018-%D0%BE%D0%B4-13-11-2018.html</t>
  </si>
  <si>
    <t>Commissioner for Inforamtion of Public Importance and Personal Data Protection</t>
  </si>
  <si>
    <t>https://www.poverenik.rs/sr/</t>
  </si>
  <si>
    <t>Annual Report</t>
  </si>
  <si>
    <t>https://cloud.eid.gov.rs/ca</t>
  </si>
  <si>
    <t>Strategy For The Development Of Digital Skills In The Republic Of Serbia For The Period From 2020 To 2024</t>
  </si>
  <si>
    <t>https://mtt.gov.rs/extfile/sr/718/Strategija%20razvoja%20digitalnih%20vestina%20u%20RS%20za%20period%202020-2024.pdf</t>
  </si>
  <si>
    <t>https://mtt.gov.rs/tekst/31936/povezane-skole.php</t>
  </si>
  <si>
    <t>Artificial Intelligence Development Strategy,  Startup Ecosystem Development Strategy,  Smart Specialization Strategy,  Industrial Policy Strategy</t>
  </si>
  <si>
    <t>https://www.srbija.gov.rs/extfile/sr/437307/strategija_razvoja_vestacke_inteligencije261219_3_cyr.pdf</t>
  </si>
  <si>
    <t>https://rsjp.gov.rs/wp-content/uploads/Program-za-pojednostavljenje-administrativnih-postupaka-ePAPIR.pdf</t>
  </si>
  <si>
    <t>https://rsjp.gov.rs/wp-content/uploads/Izvestaj-o-realizaciji-Akcionog-plana-e-Papir-u-2020.-godini.pdf</t>
  </si>
  <si>
    <t>Council for incitement of digital economy development, innovation, high-tech entrepreneurship and digitalization of business entities’ operation</t>
  </si>
  <si>
    <t xml:space="preserve">https://www.pravno-informacioni-sistem.rs/SlGlasnikPortal/eli/rep/sgrs/vlada/odluka/2021/38/4/reg </t>
  </si>
  <si>
    <t>Development Strategy of the Startup Ecosystem of the Republic of Serbia 2021-2025</t>
  </si>
  <si>
    <t>https://www.mpn.gov.rs/wp-content/uploads/2021/12/Strategija-razvoja-stertup-ekosistema-RS-od-2021-do-2025.pdf</t>
  </si>
  <si>
    <t>https://www.ujn.gov.rs/wp-content/uploads/2021/07/Public-Procurement-Law-OG-91_2019-PPO.pdf</t>
  </si>
  <si>
    <t>http://www.inovacionifond.rs/cir/o-fondu/dokumenti-i-akti/izvestaj-o-radu</t>
  </si>
  <si>
    <t>Nevena Manic</t>
  </si>
  <si>
    <t>Office of the Prime Minister, Republic of Serbia</t>
  </si>
  <si>
    <t>SRB</t>
  </si>
  <si>
    <t>https://www.ite.gov.rs/tekst/sr/9654/drzavni-klaud.php</t>
  </si>
  <si>
    <t>https://pravno-informacioni-sistem.rs/eli/rep/sgrs/skupstina/zakon/2018/27/4/reg</t>
  </si>
  <si>
    <t>https://ite.gov.rs/tekst/130/zakon-o-elektronskoj-upravi-i-podzakonska-akta.php</t>
  </si>
  <si>
    <t>Government Service Bus and Ineroperability platform</t>
  </si>
  <si>
    <t>https://euprava.gov.rs/usluge/5224</t>
  </si>
  <si>
    <t>https://app.powerbi.com/view?r=eyJrIjoiMWY1MTNhMWEtZDg3Yy00ZGEwLTk5Y2EtNjgwZDJlM2IxZDNkIiwidCI6ImU5ODY5ZDllLTVmMTYtNDE1Ni04OWIwLWQ1MTYzMGZmNzAwMCIsImMiOjl9</t>
  </si>
  <si>
    <t>System for preparation, execution, accounting and reporting - SPIRI</t>
  </si>
  <si>
    <t>https://www.trezor.gov.rs/sr/services/spiri/</t>
  </si>
  <si>
    <t>SAP City of Belgrade/BIS + ISIB + SPIRI custom made</t>
  </si>
  <si>
    <t>https://spiri.mfin.trezor.rs/docs/user/</t>
  </si>
  <si>
    <t>https://www.trezor.gov.rs/src/</t>
  </si>
  <si>
    <t>https://pravno-informacioni-sistem.rs/eli/rep/sgrs/skupstina/zakon/2009/54/1/reg</t>
  </si>
  <si>
    <t>http://www.trezor.gov.rs/</t>
  </si>
  <si>
    <t>https://www.purs.gov.rs/e-porezi/portal.html</t>
  </si>
  <si>
    <t>https://www.purs.gov.rs/upload/media/2025/7/7/759994/Izvestaj_o_radu_za_2024.pdf</t>
  </si>
  <si>
    <t>https://www.carina.rs/o-nama/sektori/informacione-i-komunikacione-tehnologije.html</t>
  </si>
  <si>
    <t>https://www.carina.rs/servisi/e_servisi/e_servisi_e_poslovanje_sa_upravom_carina.html</t>
  </si>
  <si>
    <t>https://www.suk.gov.rs/</t>
  </si>
  <si>
    <t>https://www.suk.gov.rs/vest/3141/hrmis-predstavljen-na-radionici-o-unapredjenju-informacionih-sistema-u-tirani.php</t>
  </si>
  <si>
    <t xml:space="preserve">https://mfin.gov.rs/sr/aktivnosti-1/mali-iskra-uvodi-red-u-sistem-zarada-kod-korisnika-javnih-sredstava-1 </t>
  </si>
  <si>
    <t>https://www.srbija.gov.rs/vest/846475/od-1-januara-novi-sistem-obracuna-zarada-zaposlenih-u-zdravstvu.php</t>
  </si>
  <si>
    <t>MIS - Republican Pension and Disability Insurance Fund</t>
  </si>
  <si>
    <t>https://jnportal.ujn.gov.rs/annual-reports-ppo-public</t>
  </si>
  <si>
    <t>LDSW - PDMS</t>
  </si>
  <si>
    <t xml:space="preserve">https://javnidug.gov.rs/rsc/%D0%BC%D0%B5%D1%81%D0%B5%D1%87%D0%BD%D0%B8%D0%B8%D0%B7%D0%B2%D0%B5%D1%88%D1%82%D0%B0%D1%98 </t>
  </si>
  <si>
    <t>https://pimis.mfin.gov.rs/login</t>
  </si>
  <si>
    <t>https://pimis.mfin.gov.rs/docs/user</t>
  </si>
  <si>
    <t xml:space="preserve">http://www.parlament.gov.rs/upload/archive/files/cir/pdf/predlozi_zakona/164-18.pdf </t>
  </si>
  <si>
    <t>http://www.parlament.gov.rs/upload/archive/files/cir/pdf/predlozi_zakona/164-18.pdf</t>
  </si>
  <si>
    <t>Strategy for the development of Artificial Intelligence in the Republic of Serbia 2025-2030</t>
  </si>
  <si>
    <t>https://www.srbija.gov.rs/tekst/437277</t>
  </si>
  <si>
    <t>https://nitra.gov.rs/</t>
  </si>
  <si>
    <t>https://pravno-informacioni-sistem.rs/eli/rep/sgrs/vlada/strategija/2025/5/1/reg</t>
  </si>
  <si>
    <t>https://www.ite.gov.rs/tekst/sr/92/elektronska-placanja.php</t>
  </si>
  <si>
    <t xml:space="preserve">https://app1.carina.rs/CAS.PublicPortal/#!/portal/home </t>
  </si>
  <si>
    <t>https://app1.carina.rs/CAS.PublicPortal/#!/</t>
  </si>
  <si>
    <t>https://croso.gov.rs</t>
  </si>
  <si>
    <t>https://pravno-informacioni-sistem.rs/eli/rep/sgrs/skupstina/zakon/2018/95/1/reg/20200101</t>
  </si>
  <si>
    <t>https://www.nsz.gov.rs/filemanager/Files/Dokumenta/Izve%C5%A1taj%20i%20program%20rada%20NSZ/Izve%C5%A1taj%20o%20radu%20NSZ%20za%202024.%20godinu.pdf</t>
  </si>
  <si>
    <t>https://eid.gov.rs</t>
  </si>
  <si>
    <t>https://www.srbija.gov.rs/</t>
  </si>
  <si>
    <t>https://www.srbija.gov.rs/mapa-sajta</t>
  </si>
  <si>
    <t>https://med.org.rs/portal-e-konsultacije-unapreden-radi-boljeg-snalazenja-korisnika-i-vece-transparentnosti/</t>
  </si>
  <si>
    <t>https://ankete.euprava.gov.rs</t>
  </si>
  <si>
    <t>https://euprava.gov.rs/zadovoljstvo-korisnika-eUprava</t>
  </si>
  <si>
    <t>https://rsjp.gov.rs/wp-content/uploads/%D0%93%D0%98-%D0%B7%D0%B0-2024.-%D0%A1%D0%9F-%D0%A0%D0%A1%D0%88%D0%9F-2024-2026_15.03.2025.xlsx</t>
  </si>
  <si>
    <t>2, 3, 4, 5, 6, 7, 8, 9</t>
  </si>
  <si>
    <t>https://mduls.gov.rs</t>
  </si>
  <si>
    <t>https://www.mfin.gov.rs/</t>
  </si>
  <si>
    <t>https://pravno-informacioni-sistem.rs/eli/rep/sgrs/skupstina/zakon/2020/128/1/reg</t>
  </si>
  <si>
    <t>https://pravno-informacioni-sistem.rs/eli/rep/sgrs/vlada/drugiakt/2023/33/1</t>
  </si>
  <si>
    <t>https://data.gov.rs</t>
  </si>
  <si>
    <t>https://pravno-informacioni-sistem.rs/eli/rep/sgrs/vlada/odluka/2021/56/4</t>
  </si>
  <si>
    <t>https://ite.gov.rs</t>
  </si>
  <si>
    <t>https://www.pravno-informacioni-sistem.rs/SlGlasnikPortal/eli/rep/sgrs/vlada/odluka/2017/104/2/reg</t>
  </si>
  <si>
    <t>https://mduls.gov.rs/wp-content/uploads/Program-razvoja-elektronske-uprave-za-period-od-2023.-do-2025.-godine-sa-Akcionim-planom.pdf</t>
  </si>
  <si>
    <t>https://pravno-informacioni-sistem.rs/eli/rep/sgrs/skupstina/zakon/2004/120/7/reg</t>
  </si>
  <si>
    <t>https://www.poverenik.rs/sr-yu/o-nama/godisnji-izvestaji.html</t>
  </si>
  <si>
    <t>https://pravno-informacioni-sistem.rs/eli/rep/sgrs/skupstina/zakon/2018/87/13/reg</t>
  </si>
  <si>
    <t xml:space="preserve">https://www.poverenik.rs/sr-yu/o-nama/godisnji-izvestaji.html </t>
  </si>
  <si>
    <t xml:space="preserve">https://pravno-informacioni-sistem.rs/eli/rep/sgrs/vlada/zakljucak/2023/23/1/reg </t>
  </si>
  <si>
    <t>Strategy for the Development of Information Society and Information Security 2021-2026 and the Action Plan for its implementation 2024-2026</t>
  </si>
  <si>
    <t>https://pravno-informacioni-sistem.rs/eli/rep/sgrs/vlada/strategija/2021/86/1/reg</t>
  </si>
  <si>
    <t>https://www.srbija.gov.rs/tekst/en/129986/education-and-promotion.php</t>
  </si>
  <si>
    <t>https://napa.gov.rs/</t>
  </si>
  <si>
    <t>Public Administration Reform Strategy 2021-2030</t>
  </si>
  <si>
    <t>https://pravno-informacioni-sistem.rs/eli/rep/sgrs/vlada/strategija/2021/42/1/reg</t>
  </si>
  <si>
    <t>https://rju.gov.rs/wp-content/uploads/2021/10/AP_SRJU%202021_202_srb.pdf</t>
  </si>
  <si>
    <t>https://monitoring.mduls.gov.rs/</t>
  </si>
  <si>
    <t>Office for IT and eGovernment, National Institute for Artificial Intelligence Research and Development, Innovation Fund of Serbia, National Academy for Public Administration, Public Policy Secretariat</t>
  </si>
  <si>
    <t>https://www.inovacionifond.rs/cms/files//o-nama-akti/Izvestaj_o_ostvarivanju_Programa_rada_za_2024_godinu_word.pdf</t>
  </si>
  <si>
    <t>Startup Ecosystem Development Strategy 2021-2025</t>
  </si>
  <si>
    <t>https://nitra.gov.rs/images/ministarstvo/dokumenta/STARTUP%20ECOSYSTEM%20DEVELOPMENT%20STRATEGY.pdf</t>
  </si>
  <si>
    <t>https://pravno-informacioni-sistem.rs/eli/rep/sgrs/skupstina/zakon/2019/91/1</t>
  </si>
  <si>
    <t>Dragana Bećić</t>
  </si>
  <si>
    <t>Assistant Director, Sector for Digital Standards</t>
  </si>
  <si>
    <t xml:space="preserve"> SYC </t>
  </si>
  <si>
    <t>Seychelles</t>
  </si>
  <si>
    <t>http://www.finance.gov.sc/</t>
  </si>
  <si>
    <t>VAM - Virtual Accounting Mate</t>
  </si>
  <si>
    <t>https://www.pefa.org/node/671</t>
  </si>
  <si>
    <t>https://www.cbs.sc/GovernmentDebt/treasurybills.html</t>
  </si>
  <si>
    <t>http://www.statehouse.gov.sc/</t>
  </si>
  <si>
    <t>http://www.src.gov.sc</t>
  </si>
  <si>
    <t>CMS + e-Services - Client Management System (CMS) + Online services and forms</t>
  </si>
  <si>
    <t>https://eservice.egov.sc/eGateway/public/AllEServices.aspx?type=all</t>
  </si>
  <si>
    <t>HRIS - Human Resources Information System)</t>
  </si>
  <si>
    <t>VAM - Visual Accounting Mate</t>
  </si>
  <si>
    <t>National Tender Board</t>
  </si>
  <si>
    <t xml:space="preserve">http://www.ntb.sc </t>
  </si>
  <si>
    <t>President's Office</t>
  </si>
  <si>
    <t>https://eservice.egov.sc/eGateway/homepage.aspx</t>
  </si>
  <si>
    <t>https://eservice.egov.sc/egateway/homepage.aspx</t>
  </si>
  <si>
    <t>https://www.opengovpartnership.org/members/seychelles/</t>
  </si>
  <si>
    <t>https://seychelles.opendataforafrica.org/</t>
  </si>
  <si>
    <t>http://www.ict.gov.sc/resources/policy.pdf</t>
  </si>
  <si>
    <t>https://www.rti-rating.org/wp-content/uploads/2018/09/Seychelles.RTI_.July2018.pdf</t>
  </si>
  <si>
    <t>Data Protection Act 2003 (in English)</t>
  </si>
  <si>
    <t>http://greybook.seylii.org/se/2003-9</t>
  </si>
  <si>
    <t xml:space="preserve">Data Protection Commissioner </t>
  </si>
  <si>
    <t>http://www.src.gov.sc/pages/pressreleases/2013/ASYCUDAWorld.aspx</t>
  </si>
  <si>
    <t xml:space="preserve">  SYC  </t>
  </si>
  <si>
    <t>E-Service Gateway</t>
  </si>
  <si>
    <t>Internal report.</t>
  </si>
  <si>
    <t>Ministry of Finance, National Planning and Trade</t>
  </si>
  <si>
    <t>VAM - Visual AccountMate</t>
  </si>
  <si>
    <t>VAM</t>
  </si>
  <si>
    <t>It is implemented in the system. But no documentation</t>
  </si>
  <si>
    <t>https://www.src.gov.sc/</t>
  </si>
  <si>
    <t>Client Management System (CMS) + Online services and forms</t>
  </si>
  <si>
    <t>http://asycuda.egov.sc:8081/asycuda/</t>
  </si>
  <si>
    <t>https://asycuda.org/en/</t>
  </si>
  <si>
    <t>Its implemented but no documentation.</t>
  </si>
  <si>
    <t>Payroll</t>
  </si>
  <si>
    <t>Its Implemented in the system but no documented.</t>
  </si>
  <si>
    <t>Agency for Social Protection (ASP)</t>
  </si>
  <si>
    <t>http://www.asp.gov.sc/</t>
  </si>
  <si>
    <t>Agency for Social Protection (ASP) Information System</t>
  </si>
  <si>
    <t>https://pensionfund.sc/</t>
  </si>
  <si>
    <t>Procurement Oversight unit (POU)</t>
  </si>
  <si>
    <t>http://www.pou.gov.sc/</t>
  </si>
  <si>
    <t>It is implemented but no documentation.</t>
  </si>
  <si>
    <t>https://eservice.egov.sc/eGateway/homepage.aspx?ReturnUrl=%2feGateway</t>
  </si>
  <si>
    <t>https://www.src.gov.sc/resources/StrategicPlans/StrategicPlan2022.pdf</t>
  </si>
  <si>
    <t xml:space="preserve">https://pensionfund.sc/ </t>
  </si>
  <si>
    <t>Department of Information Communications Technology</t>
  </si>
  <si>
    <t>http://www.ict.gov.sc/</t>
  </si>
  <si>
    <t>https://eservice.egov.sc/egateway/public/AllEServices.aspx?type=all</t>
  </si>
  <si>
    <t>https://seylii.org/sc/ACT%204%20OF%202018.PDF</t>
  </si>
  <si>
    <t>https://www.infocom.sc/wp-content/uploads/2021/12/Statistical-Report-July-2018-Dec-2020.pdf</t>
  </si>
  <si>
    <t>https://www.dataguidance.com/notes/seychelles-data-protection-overview</t>
  </si>
  <si>
    <t>https://www.src.gov.sc/resources/SI/2018/SI22of2018.pdf</t>
  </si>
  <si>
    <t>Science, Technology &amp; Innovation Policy and Strategy 2016-2025</t>
  </si>
  <si>
    <t>https://www.nation.sc/archive/255827/launch-of-first-science-technology-and-innovation-sti-policy-and-strategy-document</t>
  </si>
  <si>
    <t>Division of Science Technology and Innovation</t>
  </si>
  <si>
    <t>http://industry.gov.sc/</t>
  </si>
  <si>
    <t>Beryl Payet</t>
  </si>
  <si>
    <t>Director Policy Strategy and Research</t>
  </si>
  <si>
    <t>SYC</t>
  </si>
  <si>
    <t>https://www.finance.gov.sc/</t>
  </si>
  <si>
    <t>Integrated Financial Management Information System (IFMIS)</t>
  </si>
  <si>
    <t>https://www.finance.gov.sc/blog/2025/03/25/ministry-signs-contract-for-the-design-and-development-of-ifmis/</t>
  </si>
  <si>
    <t>PFM Smart</t>
  </si>
  <si>
    <t>https://www.cbs.sc/index.html</t>
  </si>
  <si>
    <t>https://housingfinanceafrica.org/wp-content/uploads/2025/01/Seychelles-Public-Finance-Management-Act.pdf</t>
  </si>
  <si>
    <t>https://src.gov.sc/</t>
  </si>
  <si>
    <t>https://src.gov.sc/customs-and-excises/#https://tms.src.gov.sc/</t>
  </si>
  <si>
    <t>https://www.psb.gov.sc/</t>
  </si>
  <si>
    <t>https://asp.gov.sc/</t>
  </si>
  <si>
    <t>https://pensionfund.sc/annual-reports-financial-statements/</t>
  </si>
  <si>
    <t>https://www.pou.gov.sc/</t>
  </si>
  <si>
    <t xml:space="preserve">Meridian </t>
  </si>
  <si>
    <t>https://eservice.egov.sc/SRCEService/login.aspx</t>
  </si>
  <si>
    <t>https://asycuda.src.gov.sc:8081/asycuda/</t>
  </si>
  <si>
    <t>https://www.monservis.gov.sc/</t>
  </si>
  <si>
    <t>https://www.ict.gov.sc/</t>
  </si>
  <si>
    <t>https://www.infocom.sc/wp-content/uploads/2022/10/ACT-4-Access-to-Information-2018.pdf</t>
  </si>
  <si>
    <t>Data Protection Act, 2023</t>
  </si>
  <si>
    <t>https://www.gazette.sc/sites/default/files/2023-12/Act%2024%20-%202023%20-%20Data%20Protection%20Act%202023.pdf</t>
  </si>
  <si>
    <t>https://www.infocom.sc</t>
  </si>
  <si>
    <t>https://www.seyid.gov.sc/Home/SeyIDSign</t>
  </si>
  <si>
    <t>Compl docs submitted on 19-Sep-25</t>
  </si>
  <si>
    <t>Department of ICT (DICT), Government of Seychelles. Office of the Vice President</t>
  </si>
  <si>
    <t>DIRECTOR POLICY STRATEGY AND RESEARCH</t>
  </si>
  <si>
    <t xml:space="preserve"> SLE </t>
  </si>
  <si>
    <t>Sierra Leone</t>
  </si>
  <si>
    <t>https://www.dsti.gov.sl/dsti-sierra-leone-signs-a-new-partnership-with-e-governance-academy-of-estonia/</t>
  </si>
  <si>
    <t>http://www.mofed.gov.sl</t>
  </si>
  <si>
    <t>https://mof.gov.sl/</t>
  </si>
  <si>
    <t>https://mof.gov.sl/2019/03/25/minister-of-finance-signed-usforty-million-budget-support-grants-with-world-bank/</t>
  </si>
  <si>
    <t>http://www.nra.gov.sl</t>
  </si>
  <si>
    <t>VIPS - Value Added Tax Information Processing System</t>
  </si>
  <si>
    <t>http://www.crownagents.com/our-work/projects/detail/sierra-leone-national-revenue-service</t>
  </si>
  <si>
    <t>HRMIS - IFMIS Human Resources Management Information System</t>
  </si>
  <si>
    <t>http://www.hrmo.gov.sl/</t>
  </si>
  <si>
    <t>IFMIS Payroll - IFMIS Payroll Module</t>
  </si>
  <si>
    <t>https://www.nra.gov.sl/businesses-and-organisations/pay-you-earn-paye</t>
  </si>
  <si>
    <t>National Public Procurement Authority</t>
  </si>
  <si>
    <t xml:space="preserve">http://www.publicprocurement.gov.sl </t>
  </si>
  <si>
    <t>National Innovation &amp; Digital Strategy</t>
  </si>
  <si>
    <t>https://www.dsti.gov.sl/wp-content/uploads/2019/11/Sierra-Leone-National-Innovation-and-Digital-Strategy.pdf</t>
  </si>
  <si>
    <t>https://www.opengovpartnership.org/members/sierra-leone/</t>
  </si>
  <si>
    <t>https://www.opendatasl.gov.sl/</t>
  </si>
  <si>
    <t>https://www.rti-rating.org/wp-content/uploads/Sierra-Leone.pdf</t>
  </si>
  <si>
    <t>Personal Data Protection within ECOWAS</t>
  </si>
  <si>
    <t>http://www.statewatch.org/news/2013/mar/ecowas-dp-act.pdf</t>
  </si>
  <si>
    <t xml:space="preserve">  SLE  </t>
  </si>
  <si>
    <t>https://www.dsti.gov.sl/sierra-leone-adopts-electronic-public-financial-management-system-no-more-lost-pets-forms/</t>
  </si>
  <si>
    <t>Via hard copy of supporting document</t>
  </si>
  <si>
    <t>https://mof.gov.sl/wp-content/uploads/2020/03/TSA-Operations-Manual-final-1.pdf</t>
  </si>
  <si>
    <t>Integrated Tax Administration System / TRIPS</t>
  </si>
  <si>
    <t>https://itas.nra.gov.sl/#/portalhome</t>
  </si>
  <si>
    <t>http://nra.gov.sl/news/full-digital-transformation-nra-takes-concrete-steps-boost-operations</t>
  </si>
  <si>
    <t>http://www.nra.gov.sl/onlineservices</t>
  </si>
  <si>
    <t>https://www.nra.gov.sl/asycudaworld</t>
  </si>
  <si>
    <t>https://mof.gov.sl/wp-content/uploads/2021/04/Annual-Accunts-2020-Unaudited.pdf</t>
  </si>
  <si>
    <t xml:space="preserve">National Social Security and Insurance Trust </t>
  </si>
  <si>
    <t>https://nassit.org.sl/</t>
  </si>
  <si>
    <t>NAPOS-II</t>
  </si>
  <si>
    <t>https://www.auditservice.gov.sl/wp-content/uploads/2019/04/Report-on-the-Technical-Audit-of-the-Social-Security-Tecomms-Civil-Works-and-Energy-Sectors-Volumn-I-Full-Report.pdf</t>
  </si>
  <si>
    <t>CS-MDMS</t>
  </si>
  <si>
    <t>1, 4</t>
  </si>
  <si>
    <t>Ministry of Information &amp; Communication; Directorate of Science Technology &amp; Innovation</t>
  </si>
  <si>
    <t>http://mic.gov.sl/</t>
  </si>
  <si>
    <t>https://digitalprinciples.org/enterprise-architecture-and-digital-principles/</t>
  </si>
  <si>
    <t>http://www.sierra-leone.org/Laws/2013-02.pdf</t>
  </si>
  <si>
    <t>https://raic.gov.sl/index.php/en/</t>
  </si>
  <si>
    <t>Draft Data Protection Policy and Bill</t>
  </si>
  <si>
    <t>https://ncra.gov.sl/ncra-holds-national-validation-meeting-of-the-draft-data-protection-policy-bill-and-regulation-2/</t>
  </si>
  <si>
    <t>National Digital Transformation Strategy and National Digital Development Policy</t>
  </si>
  <si>
    <t>https://mof.gov.sl/wp-content/uploads/2022/05/Stakeholder-Engagement-Plan-for-SLDTP.pdf</t>
  </si>
  <si>
    <t xml:space="preserve">Ministry of Information &amp; Communications ;Directorate of Science Technology &amp; Innovation </t>
  </si>
  <si>
    <t>https://www.dsti.gov.sl/</t>
  </si>
  <si>
    <t>https://www.nra.gov.sl/</t>
  </si>
  <si>
    <t>https://mthe.gov.sl/</t>
  </si>
  <si>
    <t>https://tplearn.edu.sl/</t>
  </si>
  <si>
    <t>Mouminie Jalloh</t>
  </si>
  <si>
    <t>Ministry of Information &amp; Communications</t>
  </si>
  <si>
    <t>Director of Communications</t>
  </si>
  <si>
    <t>SLE</t>
  </si>
  <si>
    <t xml:space="preserve">Government of Sierra Leone Enterprise Architecture </t>
  </si>
  <si>
    <t>https://mocti.gov.sl/recruitment-of-a-consultant-to-provide-training-on-enterprise-architecture-framework-to-ministries-departments-and-agencies/</t>
  </si>
  <si>
    <t>Government of Sierra Leone Interoperability Framework (G-SLIF)</t>
  </si>
  <si>
    <t>https://mocti.gov.sl/wp-content/uploads/2024/10/S_L_Digital-Development-Policy.pdf</t>
  </si>
  <si>
    <t>Government Service Bus (GSB) based on X-Road</t>
  </si>
  <si>
    <t>https://www.facebook.com/100064556626924/posts/%F0%9D%90%83%F0%9D%90%A2%F0%9D%90%AB%F0%9D%90%9E%F0%9D%90%9C%F0%9D%90%AD%F0%9D%90%A8%F0%9D%90%AB%F0%9D%90%9A%F0%9D%90%AD%F0%9D%90%9E-%F0%9D%90%A8%F0%9D%90%9F-%F0%9D%90%85%F0%9D%90%A2%F0%9D%90%A7%F0%9D%90%9A%F0%9D%90%A7%F0%9D%90%9C%F0%9D%90%A2%F0%9D%90%9A%F0%9D%90%A5-%F0%9D%90%8C%F0%9D%90%9A%F0%9D%90%A7%F0%9D%90%9A%F0%9D%90%A0%F0%9D%90%9E%F0%9D%90%A6%F0%9D%90%9E%F0%9D%90%A7%F0%9D%90%AD-%F0%9D%90%92%F0%9D%90%B2%F0%9D%90%AC%F0%9D%90%AD%F0%9D%90%9E%F0%9D%90%A6%F0%9D%90%AC-%F0%9D%90%9A%F0%9D%90%A7%F0%9D%90%9D-%F0%9D%90%93%F0%9D%90%9E%F0%9D%90%9C%F0%9D%90%A1%F0%9D%90%A7%F0%9D%90%A8%F0%9D%90%A5%F0%9D%90%A8%F0%9D%90%A0%F0%9D%90%B2-%F0%9D%90%84%F0%9D%90%A7%F0%9D%90%9D%F0%9D%90%AC-%F0%9D%90%93%F0%9D%90%B0%F0%9D%90%A8-%F0%9D%90%83%F0%9D%90%9A%F0%9D%90%B2-%F0%9D%90%92%F0%9D%90%AD%F0%9D%90%9A%F0%9D%90%A4%F0%9D%90%9E%F0%9D%90%A1%F0%9D%90%A8%F0%9D%90%A5/1146330130862197/</t>
  </si>
  <si>
    <t>https://mof.gov.sl/wp-content/uploads/2024/06/Sierra-Leone-Public-Financial-Management-Reform-Strategy-2023-2027-compressed.pdf</t>
  </si>
  <si>
    <t>https://mof.gov.sl/wp-content/uploads/2022/09/PFM-Semi-Annual-Progress-Report-2021.pdf</t>
  </si>
  <si>
    <t>https://journals.ijramt.com/index.php/ijramt/article/download/3018/3050/4143</t>
  </si>
  <si>
    <t>ITAS / TRIPS</t>
  </si>
  <si>
    <t>http://webtestcms.nra.gov.sl/uploads/Tax_education_Final_b4a2c156be.pdf</t>
  </si>
  <si>
    <t>https://www.nra.gov.sl/online-services/asycuda</t>
  </si>
  <si>
    <t>https://asycuda.org/wp-content/uploads/2020/ASYCUDA%20Compendium%202020%20-%20Sierra%20Leone.pdf</t>
  </si>
  <si>
    <t>GoSL HR Hub</t>
  </si>
  <si>
    <t>https://www.hrhub.gov.sl/signin?next=%2Fsignup</t>
  </si>
  <si>
    <t>https://gslifmis.mof.gov.sl</t>
  </si>
  <si>
    <t>E-Government Procurement Portal</t>
  </si>
  <si>
    <t>https://nppa.gov.sl/wp-content/uploads/2024/10/Draft_SL-e-GP-Implementation-Strategy.pdf</t>
  </si>
  <si>
    <t>Ministry of Finance, Public Debt Division</t>
  </si>
  <si>
    <t>https://meridian.mof.gov.sl/</t>
  </si>
  <si>
    <t>https://mof.gov.sl/public-debt-management/</t>
  </si>
  <si>
    <t>National Digital Development Strategy</t>
  </si>
  <si>
    <t>https://mocti.gov.sl/sierra-leone-national-digital-development-strategy-tre-v22-2023/</t>
  </si>
  <si>
    <t>https://mocti.gov.sl</t>
  </si>
  <si>
    <t>https://citizens.wan.gov.sl/</t>
  </si>
  <si>
    <t>https://opendocs.ids.ac.uk/articles/report/ICT_and_Tax_Administration_in_Sub-Saharan_Africa_Adopting_ITAS_in_Uganda_and_Sierra_Leone/26436361?file=48185098</t>
  </si>
  <si>
    <t>https://maketaxfair.net/assets/2024/01/FTM-STUDY-FOR-SIERRA-LEONE-FINAL-.pdf</t>
  </si>
  <si>
    <t>https://citizens.wan.gov.sl/services</t>
  </si>
  <si>
    <t>https://lmis.moelss.gov.sl/</t>
  </si>
  <si>
    <t>https://viz.moelss.gov.sl/</t>
  </si>
  <si>
    <t>Ministry of Communication Technology and Innovation</t>
  </si>
  <si>
    <t>http://www.mocti.gov.sl</t>
  </si>
  <si>
    <t>http://www.dsti.gov.sl</t>
  </si>
  <si>
    <t>https://mocti.gov.sl/</t>
  </si>
  <si>
    <t>https://mocti.gov.sl/sierra-leone-digital-transformation-project/</t>
  </si>
  <si>
    <t>Ministry of Communication, Technology, and Innovation</t>
  </si>
  <si>
    <t>https://mocti.gov.sl/document/</t>
  </si>
  <si>
    <t>https://mocti.gov.sl/sierra-leone-digital-development-policy/</t>
  </si>
  <si>
    <t>National Innovation and Digital Strategy</t>
  </si>
  <si>
    <t>https://www.dsti.gov.sl/flagship-projects/</t>
  </si>
  <si>
    <t>Directorate of Science Technology and Innovation</t>
  </si>
  <si>
    <t>Emile K R Francis</t>
  </si>
  <si>
    <t xml:space="preserve">Chief Technology Officer </t>
  </si>
  <si>
    <t xml:space="preserve"> SGP </t>
  </si>
  <si>
    <t>Singapore</t>
  </si>
  <si>
    <t>The Government Commercial Cloud</t>
  </si>
  <si>
    <t>https://www.developer.gov.sg/technologies/infrastructure-and-hosting/government-commercial-cloud.html</t>
  </si>
  <si>
    <t>Digital Government Blueprint</t>
  </si>
  <si>
    <t>https://www.tech.gov.sg/media/technews/digital-government-blueprint</t>
  </si>
  <si>
    <t>Singapore Government Technology Stack</t>
  </si>
  <si>
    <t>https://www.tech.gov.sg/products-and-services/singapore-government-tech-stack</t>
  </si>
  <si>
    <t>http://www.mof.gov.sg</t>
  </si>
  <si>
    <t>http://www.vital.gov.sg</t>
  </si>
  <si>
    <t>https://www.mas.gov.sg/bonds-and-bills</t>
  </si>
  <si>
    <t>http://statutes.agc.gov.sg/aol/search/display/view.w3p;ident=52db0858-2b00-4b42-b3d8-7d77e0b06356;page=0;query=DocId%3A%2216fb75f8-18de-438d-a559-c0b74a288e3d%22%20Status%3Ainforce%20Depth%3A0;rec=0#legis</t>
  </si>
  <si>
    <t>http://www.iras.gov.sg</t>
  </si>
  <si>
    <t>e-Tax and other portals + Inland Revenue Integrated System (IRIS)</t>
  </si>
  <si>
    <t>https://www.iras.gov.sg/irashome/default.aspx#</t>
  </si>
  <si>
    <t>http://www.customs.gov.sg</t>
  </si>
  <si>
    <t>TradeExchange + e-Customs - Single Window + e-Customs Portal</t>
  </si>
  <si>
    <t>https://www.customs.gov.sg/eservices/customs-forms-and-service-links</t>
  </si>
  <si>
    <t>https://www.hrmssingapore.com/</t>
  </si>
  <si>
    <t>http://www.payroll-singapore.com.sg/</t>
  </si>
  <si>
    <t>GeBIZ</t>
  </si>
  <si>
    <t>https://www.gebiz.gov.sg/</t>
  </si>
  <si>
    <t>Ministry of Finance, Accountant-General Department (AGD)</t>
  </si>
  <si>
    <t>http://www.agd.gov.sg/</t>
  </si>
  <si>
    <t>https://www.developer.gov.sg/communities/open-source-technologies/</t>
  </si>
  <si>
    <t>https://www.smartnation.gov.sg/docs/default-source/default-document-library/national-ai-strategy.pdf?sfvrsn=2c3bd8e9_4</t>
  </si>
  <si>
    <t>https://citizenconnectcentre.sg/</t>
  </si>
  <si>
    <t>https://mytax.iras.gov.sg/ESVWeb/default.aspx</t>
  </si>
  <si>
    <t>https://www.mas.gov.sg/development/e-payments</t>
  </si>
  <si>
    <t>https://www.smartnation.gov.sg/what-is-smart-nation/initiatives/Digital-Government-Services</t>
  </si>
  <si>
    <t>http://data.gov.sg/</t>
  </si>
  <si>
    <t>https://www.reach.gov.sg/about-us/about-reach</t>
  </si>
  <si>
    <t>https://www.tech.gov.sg/products-and-services/ecitizen-ideas/</t>
  </si>
  <si>
    <t>GovTech - Singapore</t>
  </si>
  <si>
    <t>https://www.tech.gov.sg/</t>
  </si>
  <si>
    <t>Government Data Office</t>
  </si>
  <si>
    <t>https://www.sgdi.gov.sg/ministries/pmo/departments/sndgo/departments/gdo</t>
  </si>
  <si>
    <t>https://www.csc.gov.sg/articles/bring-data-in-the-heart-of-digital-government</t>
  </si>
  <si>
    <t>https://www.mof.gov.sg/policies/e-government</t>
  </si>
  <si>
    <t>https://sso.agc.gov.sg/Act/PSGA2018#:~:text=%E2%80%9Cwhole%2Dof%2Dgovernment%E2%80%9D,of%20the%20Singapore%20public%20sector.&amp;text=under%20a%20secondment%20arrangement%20making,the%20service%20of%20the%20individual.&amp;text=the%20Singapore%20public%20sector%20agency,custody%20of%20some%20other%20person.</t>
  </si>
  <si>
    <t>Personal Data Protection Act 2012 (in English)</t>
  </si>
  <si>
    <t>https://sso.agc.gov.sg/Act/PDPA2012</t>
  </si>
  <si>
    <t>Personal Data Protection Commission (PDPC) Singapore</t>
  </si>
  <si>
    <t>http://www.pdpc.gov.sg/</t>
  </si>
  <si>
    <t>https://www.ndi-api.gov.sg/library/trusted-services/ds/introduction</t>
  </si>
  <si>
    <t>DG Blueprint</t>
  </si>
  <si>
    <t>https://www.tech.gov.sg/digital-government-blueprint/</t>
  </si>
  <si>
    <t>CentEx</t>
  </si>
  <si>
    <t>https://www.smartnation.gov.sg/what-is-smart-nation/initiatives/Digital-Government-Services/centex</t>
  </si>
  <si>
    <t>Smart Nation Singapore</t>
  </si>
  <si>
    <t>https://www.smartnation.gov.sg/</t>
  </si>
  <si>
    <t xml:space="preserve">  SGP  </t>
  </si>
  <si>
    <t>Government on Commercial Cloud</t>
  </si>
  <si>
    <t>https://www.developer.tech.gov.sg/products/categories/infrastructure-and-hosting/government-on-commercial-cloud/overview.html</t>
  </si>
  <si>
    <t>AWS, Google, Azure</t>
  </si>
  <si>
    <t>https://www.developer.tech.gov.sg/singapore-government-tech-stack/overview/index.html</t>
  </si>
  <si>
    <t>API Exchange (APEX) </t>
  </si>
  <si>
    <t>https://www.developer.tech.gov.sg/products/categories/data-and-apis/apex/overview.html</t>
  </si>
  <si>
    <t>https://www.mof.gov.sg/</t>
  </si>
  <si>
    <t>https://www.vital.gov.sg/</t>
  </si>
  <si>
    <t>https://www.iras.gov.sg</t>
  </si>
  <si>
    <t>https://www.customs.gov.sg</t>
  </si>
  <si>
    <t>Single Window + e-Customs Portal</t>
  </si>
  <si>
    <t>VITAL</t>
  </si>
  <si>
    <t>https://www.vital.gov.sg/our-portfolio/services/</t>
  </si>
  <si>
    <t>Central Provident Fund</t>
  </si>
  <si>
    <t>https://www.cpf.gov.sg/member/cpf-overview</t>
  </si>
  <si>
    <t>Central Provident Fund (CPF)</t>
  </si>
  <si>
    <t>https://www.developer.tech.gov.sg/products/categories/open-source/index.html</t>
  </si>
  <si>
    <t>https://www.life.gov.sg/</t>
  </si>
  <si>
    <t>https://www.developer.tech.gov.sg/products/categories/analytics/wogaa/overview.html</t>
  </si>
  <si>
    <t>https://www.iras.gov.sg/</t>
  </si>
  <si>
    <t>https://www.iras.gov.sg/quick-links/payments</t>
  </si>
  <si>
    <t>https://www.ica.gov.sg/</t>
  </si>
  <si>
    <t>https://www.cpf.gov.sg/member</t>
  </si>
  <si>
    <t>https://www.mycareersfuture.gov.sg/</t>
  </si>
  <si>
    <t>https://www.open.gov.sg/</t>
  </si>
  <si>
    <t>https://www.tech.gov.sg/who-we-are/our-statistics/</t>
  </si>
  <si>
    <t>PMO</t>
  </si>
  <si>
    <t>https://www.tech.gov.sg/media/corporate-publications/annual-reports</t>
  </si>
  <si>
    <t>SNDGO</t>
  </si>
  <si>
    <t>IMDA</t>
  </si>
  <si>
    <t>https://www.smartnation.gov.sg/initiatives/strategic-national-projects</t>
  </si>
  <si>
    <t>IMDA - Infocomm Media Development Authority</t>
  </si>
  <si>
    <t>https://www.imda.gov.sg/</t>
  </si>
  <si>
    <t>https://www.developer.tech.gov.sg/</t>
  </si>
  <si>
    <t>Karen Kee</t>
  </si>
  <si>
    <t>GovTech</t>
  </si>
  <si>
    <t>Deputy Director, International Lead</t>
  </si>
  <si>
    <t>SGP</t>
  </si>
  <si>
    <t xml:space="preserve">https://www.tech.gov.sg/products-and-services/for-government-agencies/software-development/government-on-commercial-cloud/ </t>
  </si>
  <si>
    <t>GovTech Singapore</t>
  </si>
  <si>
    <t>https://www.developer.tech.gov.sg/products/categories/infrastructure-and-hosting/gcc/resources</t>
  </si>
  <si>
    <t>https://www.developer.tech.gov.sg/products/categories/infrastructure-and-hosting/gcc/overview</t>
  </si>
  <si>
    <t>Singapore Government Tech Stack (SGTS)</t>
  </si>
  <si>
    <t>https://www.developer.tech.gov.sg/singapore-government-tech-stack</t>
  </si>
  <si>
    <t>https://www.tech.gov.sg/products-and-services/for-government-agencies/software-development/sg-tech-stack/</t>
  </si>
  <si>
    <t>API Exchange (APEX) and Asynchronous Data Exchange (ADEX)</t>
  </si>
  <si>
    <t>https://www.developer.tech.gov.sg/products/categories/data-and-apis/</t>
  </si>
  <si>
    <t>https://developer.tech.gov.sg/products/categories/data-and-apis/adex/overview.html</t>
  </si>
  <si>
    <t>https://www.developer.tech.gov.sg/products/categories/data-and-apis/apex-cloud/overview</t>
  </si>
  <si>
    <t>Accountant General's Department</t>
  </si>
  <si>
    <t>https://www.agd.gov.sg/</t>
  </si>
  <si>
    <t>NFS@Gov</t>
  </si>
  <si>
    <t>https://www.agd.gov.sg/who-we-are/organisation-structure/</t>
  </si>
  <si>
    <t>Peoplesoft</t>
  </si>
  <si>
    <t>https://sso.agc.gov.sg/Act/FPA1966</t>
  </si>
  <si>
    <t>Inland Revenue Interactive Network 3 (IRIN3)Inland Revenue Interactive Network 3 (IRIN3)</t>
  </si>
  <si>
    <t xml:space="preserve">eCustoms Portal and Tradenet </t>
  </si>
  <si>
    <t>https://www.tradenet.gov.sg/tradenet/login.jsp</t>
  </si>
  <si>
    <t>https://www.customs.gov.sg/news-and-media/publications/statistics/</t>
  </si>
  <si>
    <t>HRPS (Human Resource and Payroll System)</t>
  </si>
  <si>
    <t>https://hrp.gov.sg</t>
  </si>
  <si>
    <t>Central Provident Fund Board</t>
  </si>
  <si>
    <t>https://www.cpf.gov.sg/content/dam/web/member/infohub/documents/CPF_AnnualReport2023_Part1.pdf</t>
  </si>
  <si>
    <t>https://data.gov.sg/datasets/d_acde1106003906a75c3fa052592f2fcb/view</t>
  </si>
  <si>
    <t>Singapore National AI Strategy 2.0 Smart Nation 2.0  The Smart Nation 2.0 is a national vision that encompasses how we will leverage on technology to improve the lives of citizens and build a thriving digital future for all. This includes leveraging digital technologies to work toward building Trust, Growth and Community. These technologies include nine different categories, such as cybersecurity, cloud, e-payment, e-commerce, data analytics, artificial intelligence, internet of things, blockchain and immersive media.  The Singapore National AI Strategy 2.0 looks specifically at how we can leverage AI for public good for Singapore and the world, and forms part of the broader Smart Nation 2.0 vision.</t>
  </si>
  <si>
    <t>https://go.gov.sg/sn2report</t>
  </si>
  <si>
    <t>https://www.mddi.gov.sg/</t>
  </si>
  <si>
    <t>https://go.gov.sg/nais2023</t>
  </si>
  <si>
    <t>https://www.life.gov.sg</t>
  </si>
  <si>
    <t>https://www.developer.tech.gov.sg/products/categories/platform/lifesg/overview</t>
  </si>
  <si>
    <t>https://mytax.iras.gov.sg/</t>
  </si>
  <si>
    <t>https://www.iras.gov.sg/docs/default-source/annual-report/iras_annual-report-fy2023-24.pdf?sfvrsn=a541f42_13</t>
  </si>
  <si>
    <t>https://guide.pay.gov.sg/</t>
  </si>
  <si>
    <t>https://status.pay.gov.sg/</t>
  </si>
  <si>
    <t>https://www.tradenet.gov.sg</t>
  </si>
  <si>
    <t>https://www.wmtips.com/tools/info/customs.gov.sg</t>
  </si>
  <si>
    <t>https://online.seranking.com/research.competitor.html/?input=https://www.mycareersfuture.gov.sg/&amp;mode=base_domain&amp;source=sg&amp;globalRegion=sg&amp;user_group=0&amp;landing=website_traffic_checker&amp;lang=en</t>
  </si>
  <si>
    <t>https://www.developer.tech.gov.sg/products/categories/digital-identity/singpass/overview.html</t>
  </si>
  <si>
    <t>https://www.wmtips.com/tools/info/open.gov.sg</t>
  </si>
  <si>
    <t>https://data.gov.sg/</t>
  </si>
  <si>
    <t>https://products.open.gov.sg/datagovsg</t>
  </si>
  <si>
    <t>https://www.reach.gov.sg/</t>
  </si>
  <si>
    <t>https://www.reach.gov.sg/latest-happenings/public-consultation/</t>
  </si>
  <si>
    <t>https://www.wmtips.com/tools/info/reach.gov.sg</t>
  </si>
  <si>
    <t>https://isomer-user-content.by.gov.sg/27/7a6326d0-bf55-40b0-a253-a18cc0aef590/Fullreportofoursgconversationsurvey.pdf</t>
  </si>
  <si>
    <t>Government Technology Agency of Singapore</t>
  </si>
  <si>
    <t>https://www.tech.gov.sg/about-us/our-achievements/our-kpis/</t>
  </si>
  <si>
    <t>Ministry of Digital Development and Information (MDDI)</t>
  </si>
  <si>
    <t>https://www.mddi.gov.sg/other-pages/personal-data-protection-laws-and-policies</t>
  </si>
  <si>
    <t>https://knowledge.csc.gov.sg/ethos-issue-21/bring-data-in-the-heart-of-digital-government/</t>
  </si>
  <si>
    <t>https://www.mddi.gov.sg/media-centre/press-releases/fifth-update-on-the-government-s-personal-data-protection-efforts/</t>
  </si>
  <si>
    <t>https://file.go.gov.sg/digitalgovernmentblueprint.pdf</t>
  </si>
  <si>
    <t>https://www.facebook.com/CivilServiceCollegeSingapore/videos/digital-leaders-forum-28-mar-2025/1345236803471533/</t>
  </si>
  <si>
    <t>https://file.go.gov.sg/smartnation2-report.pdf</t>
  </si>
  <si>
    <t>Personal Data Protection Act 2012</t>
  </si>
  <si>
    <t>https://www.pdpc.gov.sg/enforcement-decisions</t>
  </si>
  <si>
    <t>Personal Data Protection Commission</t>
  </si>
  <si>
    <t>https://www.pdpc.gov.sg/</t>
  </si>
  <si>
    <t>https://www.smartnation.gov.sg/initiatives/smart-city-solutions/</t>
  </si>
  <si>
    <t>https://aiverifyfoundation.sg/wp-content/uploads/2024/05/Model-AI-Governance-Framework-for-Generative-AI-May-2024-1-1.pdf</t>
  </si>
  <si>
    <t>https://www.developer.tech.gov.sg/products/categories/digital-identity/sign-with-singpass/overview.html</t>
  </si>
  <si>
    <t>https://www.developer.tech.gov.sg/assets/files/GovTech%20World%20Bank%20NDI%20APEX%20report.pdf</t>
  </si>
  <si>
    <t>Core Digital Competencies Framework</t>
  </si>
  <si>
    <t>https://go.gov.sg/cdcframework-prospectus</t>
  </si>
  <si>
    <t>https://file.go.gov.sg/pp-programmelisting.pdf</t>
  </si>
  <si>
    <t>Public Sector Transformation</t>
  </si>
  <si>
    <t>https://www.psd.gov.sg/transformation/</t>
  </si>
  <si>
    <t>https://www.psd.gov.sg/developing-careers</t>
  </si>
  <si>
    <t>https://spor.performancereports.gov.sg/</t>
  </si>
  <si>
    <t>Public Service Division, Smart Nation Singapore</t>
  </si>
  <si>
    <t xml:space="preserve">The Digital Enterprise Blueprint outlines how we will support the next bound of digitalisation for enterprises and workers, including small and medium enterprises (SMEs) and startups. </t>
  </si>
  <si>
    <t>https://file.go.gov.sg/deb-report-2024.pdf</t>
  </si>
  <si>
    <t>Compl docs submitted on 10-Aug-25 &amp; 14-Aug-25</t>
  </si>
  <si>
    <t>Amritpal Singh Khaira</t>
  </si>
  <si>
    <t>Ministry of Digital Development and Information Singapore</t>
  </si>
  <si>
    <t>Senior Manager, International Affairs Division</t>
  </si>
  <si>
    <t xml:space="preserve"> SVK </t>
  </si>
  <si>
    <t>Slovak Republic</t>
  </si>
  <si>
    <t>eGovernment cloud</t>
  </si>
  <si>
    <t>https://www.vicepremier.gov.sk/en/sections/informatization/egovernment/government-cloud/index.html</t>
  </si>
  <si>
    <t>https://www.vicepremier.gov.sk/en/sections/informatization/egovernment/architecture-management/index.html</t>
  </si>
  <si>
    <t>Single Digital Gateway</t>
  </si>
  <si>
    <t>https://www.vicepremier.gov.sk/sekcie/informatizacia/jednotny-digitalny-trh/jednotna-digitalna-brana/</t>
  </si>
  <si>
    <t>Ministrstvo Financií - Ministry of Finance, Slovakia</t>
  </si>
  <si>
    <t>http://www.finance.gov.sk</t>
  </si>
  <si>
    <t>https://www.pempal.org/sites/pempal/files/attachments/PNADK595.pdf</t>
  </si>
  <si>
    <t>SAP + Oracle</t>
  </si>
  <si>
    <t>http://www.pokladnica.sk</t>
  </si>
  <si>
    <t>http://publicfinance.undp.sk/wp-content/uploads/2015/11/Lessons-learned-Debt-and-Liquidity-Management-in-the-Slovak-Republic.pdf</t>
  </si>
  <si>
    <t>https://www.mfsr.sk/en/taxes-customs-accounting/</t>
  </si>
  <si>
    <t>https://www.financnasprava.sk/sk/elektronicke-sluzby/verejne-sluzby</t>
  </si>
  <si>
    <t>http://www.financnasprava.sk</t>
  </si>
  <si>
    <t>EMCS + ISST - Excise Movement and Control System  + Integrated System for Tariff Administration</t>
  </si>
  <si>
    <t>https://www.financnasprava.sk/sk/elektronicke-sluzby/elektronicka-komunikacia/elektr-komunikacia-clo-emcs</t>
  </si>
  <si>
    <t>http://informatizacia.sk/ustredny-portal-verejnej-spravy/6259s</t>
  </si>
  <si>
    <t>http://www.rokovania.sk/File.aspx/ViewDocumentHtml/Mater-Dokum-96150?prefixFile=m_</t>
  </si>
  <si>
    <t>EVO</t>
  </si>
  <si>
    <t xml:space="preserve">https://evo.gov.sk </t>
  </si>
  <si>
    <t>Slovakian Debt and Liquidity Management Agency</t>
  </si>
  <si>
    <t>http://www.ardal.sk/</t>
  </si>
  <si>
    <t>ITMS + FMIS - EU project management (ITMS) + Register of investment projects (FMIS)</t>
  </si>
  <si>
    <t>http://www.itms.datacentrum.sk/itms-2007-2013/verejna-cast-itms-ii-itms-portal-7f.html</t>
  </si>
  <si>
    <t>https://joinup.ec.europa.eu/sites/default/files/inline-files/OSS%20Country%20Intelligence%20Report_SK_0.pdf</t>
  </si>
  <si>
    <t xml:space="preserve">Action plan for the digital transformation of Slovakia for 2019 –2022 </t>
  </si>
  <si>
    <t>https://ec.europa.eu/knowledge4policy/ai-watch/slovakia-ai-strategy-report</t>
  </si>
  <si>
    <t>https://www.slovensko.sk/sk/najst-sluzbu</t>
  </si>
  <si>
    <t>https://www.indprop.gov.sk/?electronic-filing</t>
  </si>
  <si>
    <t>https://www.opengovpartnership.org/members/slovak-republic/</t>
  </si>
  <si>
    <t>http://data.gov.sk/</t>
  </si>
  <si>
    <t>https://www.vicepremier.gov.sk/sekcie/informatizacia/index.html</t>
  </si>
  <si>
    <t>Data Management Office of the Slovak Republic</t>
  </si>
  <si>
    <t>http://informatizacia.sk/manazment-udajov/26253s</t>
  </si>
  <si>
    <t>https://rokovania.gov.sk/RVL/Material/23815/1</t>
  </si>
  <si>
    <t>https://www.rti-rating.org/wp-content/uploads/Slovakia.pdf</t>
  </si>
  <si>
    <t>http://www.legislationline.org/topics/country/4/topic/3</t>
  </si>
  <si>
    <t xml:space="preserve">Office for Personal Data Protection of the Slovak Republic </t>
  </si>
  <si>
    <t>https://dataprotection.gov.sk/</t>
  </si>
  <si>
    <t>http://www.nbusr.sk/sk/elektronicky-podpis/</t>
  </si>
  <si>
    <t>Action plan for Digital Transformation</t>
  </si>
  <si>
    <t>https://www.mirri.gov.sk/sekcie/informatizacia/narodne-iniciativy/digitalne-zrucnosti/index.html</t>
  </si>
  <si>
    <t>Digital Coalition Initiative</t>
  </si>
  <si>
    <t>https://www.mirri.gov.sk/sekcie/informatizacia/narodne-iniciativy/digitalna-koalicia/index.html</t>
  </si>
  <si>
    <t xml:space="preserve">  SVK  </t>
  </si>
  <si>
    <t>Ministry of Investments, Regional Development and Informatization of the Slovak Republic</t>
  </si>
  <si>
    <t>Act No 177/2018</t>
  </si>
  <si>
    <t>https://www.slov-lex.sk/pravne-predpisy/SK/ZZ/2018/177/20191201.html</t>
  </si>
  <si>
    <t>https://www.mfsr.sk/</t>
  </si>
  <si>
    <t>https://www.pokladnica.sk/sk/titulna-stranka</t>
  </si>
  <si>
    <t>https://www.financnasprava.sk</t>
  </si>
  <si>
    <t xml:space="preserve">Ministry of Labour, Social Affairs and Family </t>
  </si>
  <si>
    <t>https://www.employment.gov.sk/en/</t>
  </si>
  <si>
    <t>Pension insurance</t>
  </si>
  <si>
    <t>https://www.socpoist.sk/dochodkove-poistenie-qcg/48006s</t>
  </si>
  <si>
    <t>https://www.mirri.gov.sk/sekcie/informatizacia/index.html</t>
  </si>
  <si>
    <t>2030 Digital Transformation Strategy for Slovakia</t>
  </si>
  <si>
    <t>https://www.mirri.gov.sk/wp-content/uploads/2019/10/SDT-English-Version-FINAL.pdf</t>
  </si>
  <si>
    <t>https://www.mfsr.sk/en/</t>
  </si>
  <si>
    <t>https://www.slovensko.sk/en/life-situation/life-situation/_how-to-file-a-tax-return-elect/</t>
  </si>
  <si>
    <t>https://joinup.ec.europa.eu/sites/default/files/inline-files/Digital_Public_Administration_Factsheets_Slovakia_vFINAL.pdf</t>
  </si>
  <si>
    <t>https://www.cep.financnasprava.sk/sk/titulna-stranka</t>
  </si>
  <si>
    <t>https://www.socpoist.sk/davka-v-nezamestnanosti/1361s</t>
  </si>
  <si>
    <t>https://www.slovensko.sk/sk/titulna-stranka</t>
  </si>
  <si>
    <t>https://www.mirri.gov.sk/en/index.html</t>
  </si>
  <si>
    <t>https://www.slov-lex.sk/pravne-predpisy/SK/ZZ/2018/18/</t>
  </si>
  <si>
    <t>https://www.mirri.gov.sk/</t>
  </si>
  <si>
    <t>https://dataprotection.gov.sk/uoou/en/content/national-legislation</t>
  </si>
  <si>
    <t>https://dataprotection.gov.sk/uoou/</t>
  </si>
  <si>
    <t>https://www.slov-lex.sk/pravne-predpisy/SK/ZZ/2016/272/</t>
  </si>
  <si>
    <t>https://itakademia.sk/</t>
  </si>
  <si>
    <t>https://www.mirri.gov.sk/sekcie/informatizacia/digitalne-inovacie/umela-inteligencia/index.html</t>
  </si>
  <si>
    <t>https://www.mirri.gov.sk/sekcie/platforma-inovativnych-rieseni/index.html</t>
  </si>
  <si>
    <t>Digital Transformation Strategy of Slovakia 2030</t>
  </si>
  <si>
    <t>SVK</t>
  </si>
  <si>
    <t>https://sk.cloud/en/user/login</t>
  </si>
  <si>
    <t>https://mirri.gov.sk/en/sections/informatization/egovernment/architecture-management/</t>
  </si>
  <si>
    <t>The National Concept of eGovernment (NCeGov)</t>
  </si>
  <si>
    <t>https://mirri.gov.sk/en/sections/informatization/egovernment/strategic-documents/the-national-concept-of-egovernment-ncegov/#:~:text=The%20concept%20is%20built%20around,specific%20solutions%2C%20and%20segment%20architecture.</t>
  </si>
  <si>
    <t>IS Central Data Integration Platform (historically IS CSRÚ or CIP) </t>
  </si>
  <si>
    <t>https://mirri.gov.sk/sekcie/informatizacia/o-sekciach/centralna-datova-kancelaria/datovy-program/#:~:text=Postupy%20zad%C3%A1vania%20integra%C4%8Dnej%20po%C5%BEiadavky%20na%20integr%C3%A1ciu%20IS,alebo%20in%C3%BD%20opr%C3%A1vnen%C3%BD%20subjekt)%20z%C3%A1ujem%20o:%20I.</t>
  </si>
  <si>
    <t>Centrálny Informačný Systém Štátnej Služby</t>
  </si>
  <si>
    <t>https://cisss.gov.sk/</t>
  </si>
  <si>
    <t>https://mirri.gov.sk/en/sections/informatization/egovernment/central-public-administration-portal/</t>
  </si>
  <si>
    <t>Social Insurance Agency</t>
  </si>
  <si>
    <t>https://admin.socpoist.sk/en/history-social-insurance-agency</t>
  </si>
  <si>
    <t>https://interoperable-europe.ec.europa.eu/sites/default/files/inline-files/Open%20Source%20Software%20Country%20Intelligence%20Report%20-%20Slovakia.pdf</t>
  </si>
  <si>
    <t>National Strategy for Research and Innovation</t>
  </si>
  <si>
    <t>https://vaia.gov.sk/wp-content/uploads/2025/05/National-Strategy-for-research-development-and-innovation-2030.pdf</t>
  </si>
  <si>
    <t>https://vvi.gov.sk/en/research-and-development-in-slovakia/government-council</t>
  </si>
  <si>
    <t>https://www.slovensko.sk/en/life-situation/life-situation/_how-to-file-a-tax-return-elect</t>
  </si>
  <si>
    <t>https://eznamka.sk/en/customer-points/web-portal</t>
  </si>
  <si>
    <t>https://www.upsvr.gov.sk/</t>
  </si>
  <si>
    <t>https://www.mojaschranka.sk/en/new-electronic-id/</t>
  </si>
  <si>
    <t>https://www.vlada.gov.sk/</t>
  </si>
  <si>
    <t>https://data.slovensko.sk/</t>
  </si>
  <si>
    <t>Ministry of Investment, Regional Development and Informatization</t>
  </si>
  <si>
    <t>https://mirri.gov.sk/en/sections/informatization/</t>
  </si>
  <si>
    <t>https://www.nases.gov.sk/; https://datalab.digital/</t>
  </si>
  <si>
    <t>https://mirri.gov.sk/sekcie/informatizacia/dokumenty/rada-vlady-sr-pre-digitalizaciu-vs-a-jdt/statut-rady-a-zapisy/</t>
  </si>
  <si>
    <t>Central Data Office</t>
  </si>
  <si>
    <t>https://mirri.gov.sk/sekcie/informatizacia/o-sekciach/centralna-datova-kancelaria/datovy-program/</t>
  </si>
  <si>
    <t>https://mirri.gov.sk/sekcie/informatizacia/o-sekciach/centralna-datova-kancelaria/datova-legislativa/</t>
  </si>
  <si>
    <t>https://mirri.gov.sk/wp-content/uploads/2019/06/Strategia-digitalnej-transformacie-Slovenska-2030.pdf</t>
  </si>
  <si>
    <t>https://mirri.gov.sk/en/</t>
  </si>
  <si>
    <t>https://dataprotection.gov.sk/files/personal-data-sample/2019_10_03_act_18_2018_on_personal_data_protection_and_amending_and_supplementing_certain_acts.pdf</t>
  </si>
  <si>
    <t>https://dataprotection.gov.sk/sk/#</t>
  </si>
  <si>
    <t>https://www.sazp.sk/zivotne-prostredie/starostlivost-o-krajinu/zelena-infrastruktura/strategicke-dokumenty#:~:text=Z%C3%A1kladnou%20v%C3%ADziou%20Envirostrat%C3%A9gie%202030%20je,vies%C5%A5%20k%20zlep%C5%A1eniu%20zdravia%20obyvate%C4%BEstva.</t>
  </si>
  <si>
    <t>https://ai-watch.ec.europa.eu/countries/slovakia/slovakia-ai-strategy-report_en</t>
  </si>
  <si>
    <t>National Digital Skills Strategy</t>
  </si>
  <si>
    <t>https://digitalnakoalicia.sk/strategy/narodna-strategia-digitalnych-zrucnosti-slovenskej-republiky-2/</t>
  </si>
  <si>
    <t>https://digitalnakoalicia.sk/en-gb/projects/</t>
  </si>
  <si>
    <t xml:space="preserve"> SVN </t>
  </si>
  <si>
    <t>Slovenia</t>
  </si>
  <si>
    <t>Slovenian State Cloud (SSC or DRO) </t>
  </si>
  <si>
    <t>https://nio.gov.si/nio/asset/drzavni+racunalniski+oblak+dro?lang=en</t>
  </si>
  <si>
    <t>Generične Tehnološke Zahteve - Technical Guidelines</t>
  </si>
  <si>
    <t>https://nio.gov.si/nio/asset/dokument+genericne+tehnoloske+zahteve+gtz-743?lang=en</t>
  </si>
  <si>
    <t>https://nio.gov.si/nio/asset/nacionalni+okvir+interoperabilnosti+portal+nio?lang=en</t>
  </si>
  <si>
    <t>Ministry of Finance of the Republic of Slovenia</t>
  </si>
  <si>
    <t>http://www.mf.gov.si</t>
  </si>
  <si>
    <t>SAPPrA+MFERAC - Financial Management Information System</t>
  </si>
  <si>
    <t>https://www.gov.si/zbirke/storitve/mferac/</t>
  </si>
  <si>
    <t>Oracle + LDSW</t>
  </si>
  <si>
    <t>http://www.ujp.gov.si/</t>
  </si>
  <si>
    <t>https://www.gov.si/en/topics/managing-cash-resources-of-the-state-treasury-single-account/</t>
  </si>
  <si>
    <t>http://www.fu.gov.si</t>
  </si>
  <si>
    <t>e-Davki - e-Tax and other portals</t>
  </si>
  <si>
    <t>http://edavki.durs.si</t>
  </si>
  <si>
    <t>e-Customs / SICIS - Slovenian Customs Information System</t>
  </si>
  <si>
    <t>https://www.fu.gov.si/en/customs/work_with_us/e_customs/</t>
  </si>
  <si>
    <t>HRM - Human Resources Management</t>
  </si>
  <si>
    <t>http://help.sap.com/erp_hcm_ias2_2014_01/helpdata/en/C9/99D652293C0026E10000000A4450E5/frameset.htm</t>
  </si>
  <si>
    <t>ProcurementPortal</t>
  </si>
  <si>
    <t xml:space="preserve">http://www.e-narocanje.si  </t>
  </si>
  <si>
    <t>https://www.gov.si/en/state-authorities/ministries/ministry-of-finance/</t>
  </si>
  <si>
    <t>APPrA - -</t>
  </si>
  <si>
    <t>https://proracun.gov.si/</t>
  </si>
  <si>
    <t>https://joinup.ec.europa.eu/sites/default/files/inline-files/OSS%20Country%20Intelligence%20Report_SI_0.pdf</t>
  </si>
  <si>
    <t>National AI Strategy for Slovenia</t>
  </si>
  <si>
    <t>https://ec.europa.eu/knowledge4policy/ai-watch/slovenia-ai-strategy-report_en#:~:text=The%20development%20of%20a%20national,place%20to%20develop%20the%20strategy.</t>
  </si>
  <si>
    <t>https://e-uprava.gov.si/</t>
  </si>
  <si>
    <t>http://edavki.durs.si/OpenPortal/Pages/FormProcedure/Intro.aspx</t>
  </si>
  <si>
    <t>https://www.bsi.si/en/payments-and-infrastructure/payment-services-and-electronic-money/payment-services</t>
  </si>
  <si>
    <t>https://podatki.gov.si/</t>
  </si>
  <si>
    <t>https://e-uprava.gov.si/pomoc-kontakt/vprasanja-in-mnenja.html</t>
  </si>
  <si>
    <t>Digital Solvenia</t>
  </si>
  <si>
    <t>http://www.digitalna.si/en/</t>
  </si>
  <si>
    <t>Information Commissioner</t>
  </si>
  <si>
    <t>https://www.ip-rs.si/</t>
  </si>
  <si>
    <t>https://www.ip-rs.si/zakonodaja/zakon-o-informacijskem-pooblascencu/</t>
  </si>
  <si>
    <t>https://www.gov.si/assets/ministrstva/MJU/DID/Digital-Slovenia-2020-Development-Strategy-for-the-Information-Society-until-2020.pdf</t>
  </si>
  <si>
    <t>https://www.rti-rating.org/wp-content/uploads/Slovenia.pdf</t>
  </si>
  <si>
    <t>Personal Data Protection Act 1990 (in English)</t>
  </si>
  <si>
    <t>http://www.legislationline.org/documents/action/popup/id/3828</t>
  </si>
  <si>
    <t>Informacijski pooblaščenec (IP) Information Commissioner</t>
  </si>
  <si>
    <t>http://www.sigen-ca.si/pridobitev_fizicni.php</t>
  </si>
  <si>
    <t>Development Strategy for the Info Society</t>
  </si>
  <si>
    <t>https://www.gov.si/en/topics/digitalisation-of-society/</t>
  </si>
  <si>
    <t>Digital Slovenia</t>
  </si>
  <si>
    <t>http://www.digitalna.si/en/news/the-digital-skills-and-jobs-coalition-compiles-digital-skills-resources-and-best-practices-for-addressing-the-challenges-of-the-coronavirus-crisis</t>
  </si>
  <si>
    <t xml:space="preserve">  SVN  </t>
  </si>
  <si>
    <t>Slovenian State Cloud DRO</t>
  </si>
  <si>
    <t>http://www.pisrs.si/Pis.web/pregledPredpisa?id=ZAKO7707</t>
  </si>
  <si>
    <t>National Interoperability Framework Portal</t>
  </si>
  <si>
    <t>https://nio.gov.si/nio/vstopna.nio?lang=en</t>
  </si>
  <si>
    <t>Pladenj / Tray</t>
  </si>
  <si>
    <t>https://nio.gov.si/nio/asset/interoperabilnostna+komponenta+pladenj-368?lang=en</t>
  </si>
  <si>
    <t>Example of report send as attachment</t>
  </si>
  <si>
    <t>https://www.gov.si/drzavni-organi/ministrstva/ministrstvo-za-finance/</t>
  </si>
  <si>
    <t>MFERAC</t>
  </si>
  <si>
    <t>Yearly audit reports, security audits, logs, GDPR compliance</t>
  </si>
  <si>
    <t>https://www.gov.si/drzavni-organi/ministrstva/ministrstvo-za-finance/o-ministrstvu/direktorat-za-zakladnistvo/</t>
  </si>
  <si>
    <t>https://www.gov.si/teme/upravljanje-denarnih-sredstev-enotnega-zakladniskega-racuna-drzave/</t>
  </si>
  <si>
    <t>https://www.ajpes.si/jolp/</t>
  </si>
  <si>
    <t>https://www.fu.gov.si/</t>
  </si>
  <si>
    <t>eDIS, IDIS, DP, RDZ</t>
  </si>
  <si>
    <t>https://edavki.durs.si</t>
  </si>
  <si>
    <t>Slovenian customs information system (SICIS)</t>
  </si>
  <si>
    <t xml:space="preserve">https://sicis.fu.sigov.si/wps/portal/sicis </t>
  </si>
  <si>
    <t>Existing information system: Central personnel records of the central administration (CKEDU) Information system in progress: IS MUZA</t>
  </si>
  <si>
    <t>The reports are not publicly available and also cannot be distributed because they contain personal data.</t>
  </si>
  <si>
    <t>IS MFERAC</t>
  </si>
  <si>
    <t>ZPIZ - Zavod za pokojninsko in invalidsko zavarovanje Slovenije (Pension and Disability Insurance Institute)</t>
  </si>
  <si>
    <t>https://www.zpiz.si</t>
  </si>
  <si>
    <t>eZPIZ (citizens), BiZPIZ (business), ISZPIZ (internal users)</t>
  </si>
  <si>
    <t>95%+</t>
  </si>
  <si>
    <t>Internal, yearly audit reports, security audits, logs, GDPR compliance</t>
  </si>
  <si>
    <t>Electronic public procurement portal e-JN Republic of Slovenia</t>
  </si>
  <si>
    <t>https://ejn.gov.si/</t>
  </si>
  <si>
    <t>https://nio.gov.si/nio/asset/dokument+genericne+tehnoloske+zahteve+gtz-743?&amp;lang=en</t>
  </si>
  <si>
    <t>IS DZP</t>
  </si>
  <si>
    <t>APPrA</t>
  </si>
  <si>
    <t>National Programme for AI</t>
  </si>
  <si>
    <t>https://www.gov.si/assets/ministrstva/MJU/DID/NpUI-SI-2025.docx</t>
  </si>
  <si>
    <t>https://www.gov.si/drzavni-organi/vladne-sluzbe/sluzba-vlade-za-digitalno-preobrazbo/</t>
  </si>
  <si>
    <t>https://e-uprava.gov.si/podrocja/vloge/vloga.html?id=1153</t>
  </si>
  <si>
    <t xml:space="preserve">https://edavki.durs.si </t>
  </si>
  <si>
    <t>https://eplacila.ujp.gov.si/</t>
  </si>
  <si>
    <t>https://www.fu.gov.si/carina/poslovanje_z_nami/e_carina/</t>
  </si>
  <si>
    <t>https://www.poiscidelo.si/</t>
  </si>
  <si>
    <t>https://podatki.gov.si</t>
  </si>
  <si>
    <t>https://e-uprava.gov.si/drzava-in-druzba/e-demokracija/predlogi-predpisov.html</t>
  </si>
  <si>
    <t>https://www.stopbirokraciji.gov.si/pobude/?status_id=dispatched</t>
  </si>
  <si>
    <t>Ministry of Public Administration, in cooperation with Government office for Digital Transformation</t>
  </si>
  <si>
    <t>https://www.gov.si/drzavni-organi/ministrstva/ministrstvo-za-javno-upravo/</t>
  </si>
  <si>
    <t>https://digitalna.si/</t>
  </si>
  <si>
    <t>Council of Informatics Development, http://www.pisrs.si/Pis.web/pregledPredpisa?id=ODLO1964</t>
  </si>
  <si>
    <t>Government Office for Digital Transformation, in cooperation with Ministry for Public Administration</t>
  </si>
  <si>
    <t>https://zakonodaja.com/zakon/zdu-1/74a-clen-upravljanje-informacijsko-komunikacijskih-sistemov-drzavne-uprave</t>
  </si>
  <si>
    <t>Ministry of Public Administration, https://www.gov.si/drzavni-organi/ministrstva/ministrstvo-za-javno-upravo/</t>
  </si>
  <si>
    <t>https://www.gov.si/zbirke/delovna-telesa/svet-za-razvoj-informatike/</t>
  </si>
  <si>
    <t>http://pisrs.si/Pis.web/pregledPredpisa?id=ZAKO3336</t>
  </si>
  <si>
    <t xml:space="preserve">https://www.dz-rs.si/wps/portal/Home/zakonodaja/izbran?uid=C1257A70003EE749C125870D002E95FA&amp;db=kon_akt&amp;mandat=VIII&amp;tip=doc </t>
  </si>
  <si>
    <t>http://pisrs.si/Pis.web/pregledPredpisa?id=ZAKO3906</t>
  </si>
  <si>
    <t>https://www.ip-rs.si/o-poobla%C5%A1%C4%8Dencu/informacije-javnega-zna%C4%8Daja/letna-poro%C4%8Dila</t>
  </si>
  <si>
    <t>Informacijski pooblaščenec / Information Commissioner of the Republic of Slovenia</t>
  </si>
  <si>
    <t>https://www.ip-rs.si/publikacije/letna-poro%C4%8Dila/</t>
  </si>
  <si>
    <t>https://www.si-trust.gov.si/sl/si-pass/</t>
  </si>
  <si>
    <t xml:space="preserve">https://www.si-trust.gov.si/sl/si-pass/seznam-e-storitev-prikljucenih-na-sistem-si-pass/ </t>
  </si>
  <si>
    <t>Strategy to improve digital skills in the public sector is in preparation phase (Digital public services strategy 2030)</t>
  </si>
  <si>
    <t>https://ua.gov.si/aktivnosti/?Tag=459&amp;category=0cc15ead-d37a-e811-9c2d-0050568193d8</t>
  </si>
  <si>
    <t>Inovativen.si</t>
  </si>
  <si>
    <t>https://www.gov.si/zbirke/projekti-in-programi/inovativnost-v-javni-upravi-inovativen-si/</t>
  </si>
  <si>
    <t>https://www.gov.si/zbirke/projekti-in-programi/inovativnost-v-javni-upravi-inovativen-si/inovacijski-barometer/</t>
  </si>
  <si>
    <t>Tadej Gabrijel</t>
  </si>
  <si>
    <t>secretary</t>
  </si>
  <si>
    <t>SVN</t>
  </si>
  <si>
    <t>Slovenian State Cloud (Državni računalniški oblak DRO)</t>
  </si>
  <si>
    <t>https://nio.gov.si/en/products/drzavni%2Bracunalniski%2Boblak%2Bdro</t>
  </si>
  <si>
    <t>https://pisrs.si/pregledPredpisa?id=ZAKO7707</t>
  </si>
  <si>
    <t>https://nio.gov.si/products/evidenca%2Baplikacij</t>
  </si>
  <si>
    <t>PIA</t>
  </si>
  <si>
    <t>https://www.gov.si/zbirke/projekti-in-programi/razvoj-in-uvajanje-mehanizmov-poslovno-informacijske-arhitekture-in-standardov-pia/</t>
  </si>
  <si>
    <t>https://nio.gov.si/en/</t>
  </si>
  <si>
    <t>https://nio.gov.si/en/products/interoperabilnostna%2Bkomponenta%2Bpladenj-288</t>
  </si>
  <si>
    <t>Central personnel records of the central administration (CKEDU) / Information system in progress: IS MUZA</t>
  </si>
  <si>
    <t>https://podatki.gov.si/dataset/centralna-kadrovska-evidenca-drzavne-uprave1#:~:text=Centralna%20kadrovska%20evidenca%20dr%C5%BEavne%20uprave%2C%20MINISTRSTVO%20ZA%20JAVNO%20UPRAVO,kadrovska%2Devidenca%2Ddrzavne%2Duprave1</t>
  </si>
  <si>
    <t>IS ZPIZ (including eZPIZ and BiZPIZ)</t>
  </si>
  <si>
    <t>https://www.zpiz.si/cms/content2019/publikacije#RAZVOJNI%20PROGRAMI%20IN%20LETNA%20PORO%C4%8CILA</t>
  </si>
  <si>
    <t>Dynamic Purchasing Systems (DPS), Digital ESPD and e-Certis Integration</t>
  </si>
  <si>
    <t>LDSW - IS DZP</t>
  </si>
  <si>
    <t xml:space="preserve">SAPPrA - Online Project Visualization Portal </t>
  </si>
  <si>
    <t>https://proracun.gov.si/Public/ProjectsVisualization</t>
  </si>
  <si>
    <t>https://nio.gov.si/en/products/nacionalni%2Bprogram%2Bspodbujanja%2Brazvoja%2Bin%2Buporabe%2Bumetne%2Binteligence%2Brs%2Bdo%2Bleta%2B2025%2Bnpui</t>
  </si>
  <si>
    <t>https://www.gov.si/drzavni-organi/ministrstva/ministrstvo-za-digitalno-preobrazbo/</t>
  </si>
  <si>
    <t>https://e-uprava.gov.si/si/aktualno/statistika-uporabe.html</t>
  </si>
  <si>
    <t>https://www.gov.si/assets/organi-v-sestavi/UJP/datoteke/o-upravi/porocila/Poslovno-porocilo-UJP-2024.pdf</t>
  </si>
  <si>
    <t>https://www.ess.gov.si/</t>
  </si>
  <si>
    <t>https://www.ess.gov.si/partnerji/trg-dela/</t>
  </si>
  <si>
    <t>https://www.si-trust.gov.si/sl/si-pass/storitve/</t>
  </si>
  <si>
    <t>https://podatki.gov.si/data/search?open_data=True</t>
  </si>
  <si>
    <t>https://predlagam.vladi.si/</t>
  </si>
  <si>
    <t>https://predlagam.vladi.si/predlogi/v-obravnavi</t>
  </si>
  <si>
    <t>https://nio.gov.si/en/products/strategija%2Bdigitalnih%2Bjavnih%2Bstoritev</t>
  </si>
  <si>
    <t>https://www.gov.si/zbirke/delovna-telesa/svet-za-digitalno-preobrazbo/#e314114</t>
  </si>
  <si>
    <t>https://pisrs.si/pregledPredpisa?id=ZAKO3336</t>
  </si>
  <si>
    <t>https://www.gov.si/assets/ministrstva/MGTS/Dokumenti/katalog/Letno-porocilo-o-izvajanju-Zakona-o-dostopu-do-informacij-javnega-znacaja-2024.pdf</t>
  </si>
  <si>
    <t>https://pisrs.si/pregledPredpisa?id=ZAKO7959</t>
  </si>
  <si>
    <t>https://www.ip-rs.si/en/</t>
  </si>
  <si>
    <t>https://www.gov.si/teme/zeleno-javno-narocanje/</t>
  </si>
  <si>
    <t>https://nio.gov.si/en/products/priporocila%2Bjavnim%2Busluzbencem%2Bpri%2Buporabi%2Borodij%2Bgenerativne%2Bumetne%2Binteligence%2Bdostopnih%2Bna%2Bspletu</t>
  </si>
  <si>
    <t>Strategy to improve digital skills in the public sector is included in Digital public services strategy 2030. Also a special strategy is in preparation (sustainable public administration strategy https://www.gov.si/assets/ministrstva/MJU/Dokumenti/Strategije-trajnostnega-razvoja-javne-uprave-do-leta-2030.pdf).</t>
  </si>
  <si>
    <t>https://nio.gov.si/products/strategija%2Bdigitalnih%2Bjavnih%2Bstoritev</t>
  </si>
  <si>
    <t>https://ua.gov.si/aktivnosti/?Tag=459&amp;category=61db1284-4b9e-ed11-9c92-005056818ee6</t>
  </si>
  <si>
    <t>https://ua.gov.si/o-nas/letna-porocila/</t>
  </si>
  <si>
    <t>Sustainable public administration strategy (in preparation)</t>
  </si>
  <si>
    <t>https://www.gov.si/assets/ministrstva/MJU/Dokumenti/Strategije-trajnostnega-razvoja-javne-uprave-do-leta-2030.pdf</t>
  </si>
  <si>
    <t>Strategy of Digital Transformation of the Economy</t>
  </si>
  <si>
    <t>https://www.gov.si/en/registries/projects/strategija-digitalne-transformacije-gospodarstva/</t>
  </si>
  <si>
    <t>Compl docs submitted on 05-May-25 &amp; 31-Jul-25</t>
  </si>
  <si>
    <t>Deputy Director-General</t>
  </si>
  <si>
    <t xml:space="preserve"> SLB </t>
  </si>
  <si>
    <t>Solomon Islands</t>
  </si>
  <si>
    <t>Ministry of Finance and Treasury</t>
  </si>
  <si>
    <t>http://www.mof.gov.sb</t>
  </si>
  <si>
    <t>http://www.mof.gov.sb/AboutUs/ICT.aspx</t>
  </si>
  <si>
    <t>MS Dynamics AX</t>
  </si>
  <si>
    <t>http://www.mof.gov.sb/AboutUs/TreasuryUnit.aspx</t>
  </si>
  <si>
    <t>http://www.cbsi.com.sb/index.php?id=87</t>
  </si>
  <si>
    <t>http://www.ird.gov.sb/Front/Front.aspx?ID=471</t>
  </si>
  <si>
    <t>https://etax.ird.gov.sb/</t>
  </si>
  <si>
    <t>http://www.mof.gov.sb/AboutUs/CustomsDivision.aspx</t>
  </si>
  <si>
    <t>http://www.mof.gov.sb/Customs.aspx</t>
  </si>
  <si>
    <t>PS - Payroll Control System</t>
  </si>
  <si>
    <t>http://www.mof.gov.sb/AboutUs/TreasuryUnit/Payroll.aspx</t>
  </si>
  <si>
    <t>MoF website</t>
  </si>
  <si>
    <t xml:space="preserve">http://www.mof.gov.sb </t>
  </si>
  <si>
    <t>http://www.commonwealthministers.com/ministries/ministry-of-finance-and-treasury-solomon-islands/</t>
  </si>
  <si>
    <t>MDPAC Database - Min of Dev Planning and Aid Coordination Database</t>
  </si>
  <si>
    <t>https://www.theprif.org/documents/solomon-islands/other/solomon-islands-public-investment-management-diagnostic</t>
  </si>
  <si>
    <t>http://www.commerce.gov.sb/</t>
  </si>
  <si>
    <t>http://www.ird.gov.sb/Article.aspx?ID=616</t>
  </si>
  <si>
    <t>https://pacificdata.org/data/dataset?member_countries=sb</t>
  </si>
  <si>
    <t>http://www.mca.gov.sb/resources/national-policies/10-national-ict-policy/file.html</t>
  </si>
  <si>
    <t xml:space="preserve">  SLB  </t>
  </si>
  <si>
    <t>https://solomons.gov.sb/ministry-of-finance-and-treasury/</t>
  </si>
  <si>
    <t>https://solomons.gov.sb/financial-management-information-system-upgrade/</t>
  </si>
  <si>
    <t>MS Dynamics 365</t>
  </si>
  <si>
    <t>https://solomons.gov.sb/ministry-of-finance-and-treasury/customs-and-excise-division/</t>
  </si>
  <si>
    <t>https://www.customs.gov.sb/index.jsf</t>
  </si>
  <si>
    <t>National Provident Fund Board</t>
  </si>
  <si>
    <t>http://www.sinpf.org.sb/</t>
  </si>
  <si>
    <t>SINPF e-Connect</t>
  </si>
  <si>
    <t>https://www.sinpf.org.sb/images/Docs/MobileApp_HowToInstall.pdf</t>
  </si>
  <si>
    <t>Solomon Islands Government Tender Portal</t>
  </si>
  <si>
    <t>https://theprif.org/media/61</t>
  </si>
  <si>
    <t>https://solomons.gov.sb/</t>
  </si>
  <si>
    <t>https://www.sinpf.org.sb/</t>
  </si>
  <si>
    <t>https://solomons.gov.sb/vacancy/</t>
  </si>
  <si>
    <t>SLB</t>
  </si>
  <si>
    <t>Integrated Development Management Database System (SI IDMDS)</t>
  </si>
  <si>
    <t>https://www.synisys.com/news/synergy-to-build-the-solomon-islands-integrated-development-management-database-system-si-idmds/#:~:text=The%20Government%20of%20the%20Solomon,are%20aligned%20with%20these%20goals.</t>
  </si>
  <si>
    <t>http://www.ird.gov.sb/Article.aspx?ID=689</t>
  </si>
  <si>
    <t xml:space="preserve"> SOM </t>
  </si>
  <si>
    <t>Somalia</t>
  </si>
  <si>
    <t>http://www.mof.gov.so</t>
  </si>
  <si>
    <t>SFMIS - Somalia Financial Management Information System</t>
  </si>
  <si>
    <t>http://mof.gov.so/publication/consultancy-service-provision-quality-assurance-implementation-somalia-financial</t>
  </si>
  <si>
    <t>http://www.mof.gov.so/</t>
  </si>
  <si>
    <t>http://www-wds.worldbank.org/external/default/WDSContentServer/WDSP/IB/2013/10/30/000104615_20131104113932/Rendered/PDF/Somalia0PFM0Ca000600PID0250Oct02013.pdf</t>
  </si>
  <si>
    <t>http://www.mof.gov.so/taxes-and-tariffs</t>
  </si>
  <si>
    <t>http://www.mof.gov.so/customs</t>
  </si>
  <si>
    <t>SHRM - Strategic Human Resource Management</t>
  </si>
  <si>
    <t>https://somalijobs.net/jobs/invitation-for-quotations-for-supply-and-configuration-of-human-resource-management-information-system-hrmis-for-federal-member-states/</t>
  </si>
  <si>
    <t>https://www.abyrint.com/fragilepayroll/</t>
  </si>
  <si>
    <t>http://www.mof.gov.so/public-procurement</t>
  </si>
  <si>
    <t>Ministry of Finance, Debt Management Unit</t>
  </si>
  <si>
    <t>https://somalia.opendataforafrica.org/</t>
  </si>
  <si>
    <t>https://moct.gov.so/project/siyaasadda-ict/</t>
  </si>
  <si>
    <t>National ICT Strategy</t>
  </si>
  <si>
    <t>https://mptt.gov.so/en/wp-content/uploads/2019/11/National-ICT-Policy-Strategy-2019-2024.pdf</t>
  </si>
  <si>
    <t>Ministry of Post, Telecommunications and Technology</t>
  </si>
  <si>
    <t>https://www.mptt.gov.so/eng/</t>
  </si>
  <si>
    <t xml:space="preserve">  SOM  </t>
  </si>
  <si>
    <t xml:space="preserve">Liquid web </t>
  </si>
  <si>
    <t>https://www.liquidweb.com/support/managed-experience/</t>
  </si>
  <si>
    <t xml:space="preserve">Liquid Web </t>
  </si>
  <si>
    <t>Department of Somalia Financial Management Information System</t>
  </si>
  <si>
    <t>https://mof.gov.so/</t>
  </si>
  <si>
    <t>Somalia Financial Management Information System</t>
  </si>
  <si>
    <t>https://sfmis.so/Account/Login.aspx?ReturnUrl=%2fDefault.aspx</t>
  </si>
  <si>
    <t>Internal reports</t>
  </si>
  <si>
    <t>https://sfmis.so/</t>
  </si>
  <si>
    <t>https://mof.gov.so</t>
  </si>
  <si>
    <t>https://centralbank.gov.so/</t>
  </si>
  <si>
    <t>https://mof.gov.so/departments/revenue-department</t>
  </si>
  <si>
    <t>iTax system</t>
  </si>
  <si>
    <t>https://documents1.worldbank.org/curated/en/121391596804622057/pdf/Domestic-Resource-Mobilization-in-Somalia.pdf</t>
  </si>
  <si>
    <t>Customs MIS</t>
  </si>
  <si>
    <t>Somalia Human Resource Management Information System</t>
  </si>
  <si>
    <t>This will be shared via email.</t>
  </si>
  <si>
    <t>Strategic Human Resource Management</t>
  </si>
  <si>
    <t>Ministry of Labour and Social Affairs</t>
  </si>
  <si>
    <t>https://molgov.so/</t>
  </si>
  <si>
    <t>https://ebusiness.gov.so/</t>
  </si>
  <si>
    <t>https://moci.gov.so/</t>
  </si>
  <si>
    <t>https://somalicustoms.com/en/habka-ugu-fudud-ee-ku-heli-karaan-tin-number-dhamaan-ganacsata-soomaaliyed/</t>
  </si>
  <si>
    <t>https://www.data.gov.so/</t>
  </si>
  <si>
    <t>Ministry of Communication and Technology</t>
  </si>
  <si>
    <t>https://moct.gov.so/</t>
  </si>
  <si>
    <t xml:space="preserve">MINistry of Communications and Technology </t>
  </si>
  <si>
    <t>https://moct.gov.so/en/</t>
  </si>
  <si>
    <t xml:space="preserve">Adam Abdulkadir Adam </t>
  </si>
  <si>
    <t>Ministry of Finance of The Federal Republic of Somalia</t>
  </si>
  <si>
    <t>Director of Somalia Financial Management Information System (SFMIS)</t>
  </si>
  <si>
    <t>SOM</t>
  </si>
  <si>
    <t>https://oag.gov.so/</t>
  </si>
  <si>
    <t>https://sfmis.gov.so/</t>
  </si>
  <si>
    <t>https://oags.gov.so/</t>
  </si>
  <si>
    <t>https://oags.gov.so/treasury/</t>
  </si>
  <si>
    <t>https://moct.gov.so/en/strategies/</t>
  </si>
  <si>
    <t xml:space="preserve">Abdikadar Mohaed Jimale </t>
  </si>
  <si>
    <t>Office of the Accountant General</t>
  </si>
  <si>
    <t>SFMIS Director</t>
  </si>
  <si>
    <t xml:space="preserve"> ZAF </t>
  </si>
  <si>
    <t>South Africa</t>
  </si>
  <si>
    <t>SITA National Cloud &gt; GPCE (Government Private Cloud Ecosystem)</t>
  </si>
  <si>
    <t>http://www.sita.co.za/content/cloud-computing-0</t>
  </si>
  <si>
    <t>DGPE - Digital Government Platform Ecosystem</t>
  </si>
  <si>
    <t>http://www.sita.co.za/sites/default/files/Strategic%20Plan%202020-2025.pdf</t>
  </si>
  <si>
    <t>DGPE - Information Exchange Platform</t>
  </si>
  <si>
    <t>South Africa National Treasury</t>
  </si>
  <si>
    <t>http://www.treasury.gov.za</t>
  </si>
  <si>
    <t>http://www.ifms.gov.za/?q=content/about-ifms</t>
  </si>
  <si>
    <t>http://www.treasury.gov.za/</t>
  </si>
  <si>
    <t>http://www.treasury.gov.za/legislation/PFMA/act.pdf</t>
  </si>
  <si>
    <t>http://www.sars.gov.za</t>
  </si>
  <si>
    <t>http://www.sars.gov.za/ClientSegments/Businesses/Mod3rdParty/Pages/default.aspx</t>
  </si>
  <si>
    <t>iCBS - Interfront Customs Border Solutions processing system</t>
  </si>
  <si>
    <t>https://www.sars.gov.za/ClientSegments/Customs-Excise/Pages/default.aspx</t>
  </si>
  <si>
    <t>PERSAL - Integrated Human Resource, Personnel and Salary System</t>
  </si>
  <si>
    <t xml:space="preserve">http://www.pmg.org.za/report/20100824-national-treasury-department-public-service-admin-persal-system-brief </t>
  </si>
  <si>
    <t>PERSAL -  Integrated Human Resource, Personnel and Salary System</t>
  </si>
  <si>
    <t xml:space="preserve">http://www.westerncape.gov.za/text/2003/chapter_4_part_2_financial_management.pdf </t>
  </si>
  <si>
    <t>National Treasury Website</t>
  </si>
  <si>
    <t xml:space="preserve">http://www.treasury.gov.za </t>
  </si>
  <si>
    <t>South African Asset &amp; Liability Management Branch</t>
  </si>
  <si>
    <t>http://www.treasury.gov.za/divisions/alm/default.aspx</t>
  </si>
  <si>
    <t>https://www.gov.za/sites/default/files/gcis_document/201409/fosspolicy0.pdf</t>
  </si>
  <si>
    <t>National Nanotechnology Strategy</t>
  </si>
  <si>
    <t>https://www.gov.za/sites/default/files/gcis_document/201409/dstnanotech180120060.pdf</t>
  </si>
  <si>
    <t>https://www.eservices.gov.za/tonkana/services/home.jsf</t>
  </si>
  <si>
    <t>http://www.sarsefiling.co.za/</t>
  </si>
  <si>
    <t>https://www.sars.gov.za/ClientSegments/Individuals/How-Pay/Pages/Payment.aspx</t>
  </si>
  <si>
    <t>https://www.opengovpartnership.org/members/south-africa/</t>
  </si>
  <si>
    <t>https://southafrica.opendataforafrica.org/</t>
  </si>
  <si>
    <t>https://www.gov.za/sa-government-online-website-feedback</t>
  </si>
  <si>
    <t>https://www.dpme.gov.za/keyfocusareas/cbmSite/CBM%20Documents/Framework%20for%20Strengthening%20Citizen-Government%20Partnerships%20for%20Monitoring%20Frontline%20Service%20Delivery.pdf</t>
  </si>
  <si>
    <t>https://www.gov.za/documents/improving-government-performance-our-approach</t>
  </si>
  <si>
    <t>SITA GovTech Conference</t>
  </si>
  <si>
    <t>https://v2.itweb.co.za/event/govtech/conference-2015/?page=about</t>
  </si>
  <si>
    <t>Government Chief Information Officer + Data Operations Center + SITA</t>
  </si>
  <si>
    <t>http://www.dpsa.gov.za/dpsa2g/egov_documents.asp</t>
  </si>
  <si>
    <t>https://www.dtps.gov.za/index.php?option=com_phocadownload&amp;view=category&amp;id=5&amp;Itemid=134</t>
  </si>
  <si>
    <t>https://www.rti-rating.org/wp-content/uploads/2018/09/South-Africa.foi_.2000.pdf</t>
  </si>
  <si>
    <t>Protection of Personal Information Act</t>
  </si>
  <si>
    <t>https://www.justice.gov.za/legislation/acts/1982-084.pdf</t>
  </si>
  <si>
    <t>Information Regulator</t>
  </si>
  <si>
    <t>https://www.justice.gov.za/inforeg/</t>
  </si>
  <si>
    <t>http://www.saaa.gov.za/index.php/about-saaa/background.html</t>
  </si>
  <si>
    <t>Strategic Plan 2020-2025</t>
  </si>
  <si>
    <t>SITA GovTech</t>
  </si>
  <si>
    <t>http://www.sita.co.za/content/govtech-0</t>
  </si>
  <si>
    <t>The Center for Public Sector Innovation</t>
  </si>
  <si>
    <t>https://www.cpsi.co.za/</t>
  </si>
  <si>
    <t xml:space="preserve">  ZAF  </t>
  </si>
  <si>
    <t>State Information Technology Agency</t>
  </si>
  <si>
    <t>https://www.dpsa.gov.za/documents</t>
  </si>
  <si>
    <t>Minimum Interoperability Standard</t>
  </si>
  <si>
    <t>https://www.dpsa.gov.za/</t>
  </si>
  <si>
    <t>https://www.sars.gov.za/</t>
  </si>
  <si>
    <t>https://www.sars.gov.za/ClientSegments/Businesses/Mod3rdParty/Pages/default.aspx</t>
  </si>
  <si>
    <t>https://www.sars.gov.za</t>
  </si>
  <si>
    <t>South African Social Security Agency</t>
  </si>
  <si>
    <t>https://www.sassa.gov.za/</t>
  </si>
  <si>
    <t xml:space="preserve">Government Employees Pension Fund (GEPF) </t>
  </si>
  <si>
    <t>https://www.gepf.co.za/</t>
  </si>
  <si>
    <t>https://www.sars.gov.za/customs-and-excise/about-customs/modernisation/</t>
  </si>
  <si>
    <t>https://www.gov.za/contact-your-government</t>
  </si>
  <si>
    <t>https://www.gov.za/sites/default/files/gcis_document/201711/41241gen886.pdf</t>
  </si>
  <si>
    <t>https://www.sita.co.za/</t>
  </si>
  <si>
    <t>https://www.sita.co.za/sites/default/files/Strategic%20Plan%202020-2025.pdf</t>
  </si>
  <si>
    <t>https://www.sita.co.za/content/govtech-0</t>
  </si>
  <si>
    <t>ZAF</t>
  </si>
  <si>
    <t>SITA National Cloud (GPCE)</t>
  </si>
  <si>
    <t>Government Private Cloud Ecosystem offered by the State Information Technology Agency</t>
  </si>
  <si>
    <t>https://www.dcdt.gov.za/media-room/speeches/minister-s-speech/minister-s-archive/298-extension-of-submission-of-public-comments-on-the-draft-data-and-cloud-policy-to-01-june-2021.html?highlight=WyJjbG91ZCJd</t>
  </si>
  <si>
    <t>https://www.sita.co.za/content/architecture-standards-and-specifications</t>
  </si>
  <si>
    <t>National Treasury</t>
  </si>
  <si>
    <t>IFMS - Integrated Financial Management System/ Transversal Systems (BAS/LOGIS/PERSAL)</t>
  </si>
  <si>
    <t>COTS + LDSW &gt; Various</t>
  </si>
  <si>
    <t>https://persal.treasury.gov.za/</t>
  </si>
  <si>
    <t>https://gepf.co.za</t>
  </si>
  <si>
    <t>https://www.treasury.gov.za</t>
  </si>
  <si>
    <t>https://www.dsi.gov.za</t>
  </si>
  <si>
    <t>https://essa.gov.za</t>
  </si>
  <si>
    <t>https://www.gov.za/</t>
  </si>
  <si>
    <t>State Information Technology Agency (SITA)</t>
  </si>
  <si>
    <t>https://www.sita.co.za/content/e-government</t>
  </si>
  <si>
    <t>https://www.gov.za/sites/default/files/gcis_document/202505/south-africas-roadmap-digital-transformation-government.pdf</t>
  </si>
  <si>
    <t>https://www.justice.gov.za</t>
  </si>
  <si>
    <t>https://inforegulator.org.za</t>
  </si>
  <si>
    <t>https://www.un-page.org/countries/south-africa/</t>
  </si>
  <si>
    <t>https://fwblaw.co.za/wp-content/uploads/2024/10/South-Africa-National-AI-Policy-Framework-1.pdf</t>
  </si>
  <si>
    <t>https://www.dpsa.gov.za/dpsa2g/documents/egov/2019/Electronic%20Signature%20Guidelines%20for%20the%20Public%20Service%20%20final.pdf</t>
  </si>
  <si>
    <t>http://www.gov.za</t>
  </si>
  <si>
    <t>https://www.thensg.gov.za/</t>
  </si>
  <si>
    <t>Centre For Public Service Innovation</t>
  </si>
  <si>
    <t>https://cpsi.co.za</t>
  </si>
  <si>
    <t>https://cpsi.co.za/Home/Knowledge</t>
  </si>
  <si>
    <t>The Centre For Public Service Innovation</t>
  </si>
  <si>
    <t>https://cpsi.co.za/Home/Journal</t>
  </si>
  <si>
    <t>Sector-focused and Hybrid Incubation and digital  Hub Support Strategy</t>
  </si>
  <si>
    <t>https://www.dsbd.gov.za/</t>
  </si>
  <si>
    <t>https://www.treasury.gov.za/publications/other/default.aspx</t>
  </si>
  <si>
    <t>Compl docs submitted on 07-Jul-25</t>
  </si>
  <si>
    <t>Victor Mandla Ngcobo</t>
  </si>
  <si>
    <t>Department of Public Service and Administration</t>
  </si>
  <si>
    <t>Government CIO</t>
  </si>
  <si>
    <t xml:space="preserve"> SSD </t>
  </si>
  <si>
    <t>South Sudan</t>
  </si>
  <si>
    <t>Ministry of Finance &amp; Economic Planning</t>
  </si>
  <si>
    <t>http://www.mofep-grss.org/</t>
  </si>
  <si>
    <t>http://www.sudantribune.com/South-Sudan-launches-electronic,39069</t>
  </si>
  <si>
    <t>http://www.mofep-grss.org/ministry/units/</t>
  </si>
  <si>
    <t>http://www.grss-mof.org/wp-content/uploads/2014/03/APPROPRIATION_SUPPLEMENTARY-BILL.pdf</t>
  </si>
  <si>
    <t xml:space="preserve">HRIS - Human resource information system </t>
  </si>
  <si>
    <t>https://www.pefa.org/node/1666</t>
  </si>
  <si>
    <t xml:space="preserve">SSEPS - South Sudan Electronic Payroll System </t>
  </si>
  <si>
    <t>https://www.eservices.gov.ss/</t>
  </si>
  <si>
    <t>https://southsudan.opendataforafrica.org/</t>
  </si>
  <si>
    <t>https://www.rti-rating.org/wp-content/uploads/2018/09/South-Sudan.RTI_.2013.pdf</t>
  </si>
  <si>
    <t xml:space="preserve">  SSD  </t>
  </si>
  <si>
    <t>https://freebalance.com/en/pefa-results/</t>
  </si>
  <si>
    <t>https://etax.nra.gov.ss/</t>
  </si>
  <si>
    <t>SSD</t>
  </si>
  <si>
    <t>https://nra.gov.ss/</t>
  </si>
  <si>
    <t>https://customs.eservices.gov.ss/</t>
  </si>
  <si>
    <t>South Sudan Social Insurance Fund</t>
  </si>
  <si>
    <t>https://mol.gov.ss/directorates/south-sudan-social-insurance-fund-ssif</t>
  </si>
  <si>
    <t>Government Pension</t>
  </si>
  <si>
    <t>PPDA - Public Procurement and Disposal of Assets Authority</t>
  </si>
  <si>
    <t>https://ppdaa.nwtdemos.com/</t>
  </si>
  <si>
    <t>https://www.facebook.com/Tonjtimes/posts/bec-george-dmfas-will-improve-debt-transparency-in-south-sudansouth-sudans-deput/1072987358183270/</t>
  </si>
  <si>
    <t>https://nra.eservices.gov.ss/</t>
  </si>
  <si>
    <t xml:space="preserve"> ESP </t>
  </si>
  <si>
    <t>Spain</t>
  </si>
  <si>
    <t>SARA Cloud (Hybrid Cloud Service)</t>
  </si>
  <si>
    <t>https://administracionelectronica.gob.es/pae_Home/pae_Estrategias/Racionaliza_y_Comparte/Servicios-declarados-como-compartidos.html</t>
  </si>
  <si>
    <t>Transverse Information Systems</t>
  </si>
  <si>
    <t>https://administracionelectronica.gob.es/pae_Home/pae_Estrategias/Racionaliza_y_Comparte/sistemas_informacion_transversales.html</t>
  </si>
  <si>
    <t>ENI</t>
  </si>
  <si>
    <t>https://administracionelectronica.gob.es/pae_Home/en/pae_Estrategias/pae_Interoperabilidad_Inicio/pae_Esquema_Nacional_de_Interoperabilidad.html?idioma=en</t>
  </si>
  <si>
    <t>http://www.minhap.gob.es</t>
  </si>
  <si>
    <t>SICOP II - Sistema de Información Contable para la Administración del Estado / Information System for State Accounting</t>
  </si>
  <si>
    <t>http://www.oficinavirtual.pap.minhap.gob.es/sitios/OficinaVirtual/en-GB/CatalogoSistemasInformacion/Paginas/ListadoSIExternosUA.aspx?lenguaje=EN&amp;perfil=5</t>
  </si>
  <si>
    <t>https://www.hacienda.gob.es/en-GB/El%20Ministerio/Paginas/El%20Ministerio.aspx</t>
  </si>
  <si>
    <t>https://www.juntadeandalucia.es/organismos/haciendaindustriayenergia/areas/tesoreria-endeudamiento.html</t>
  </si>
  <si>
    <t>http://www.agenciatributaria.es</t>
  </si>
  <si>
    <t>https://www.agenciatributaria.gob.es/AEAT.sede/Inicio/Inicio.shtml</t>
  </si>
  <si>
    <t>EDI + Web Services - Eletronic Data Interchange</t>
  </si>
  <si>
    <t>https://www.agenciatributaria.gob.es/AEAT.sede/en_gb/Inicio/Procedimientos_y_Servicios/Aduanas/Aduanas.shtml</t>
  </si>
  <si>
    <t>FUNCIONA - Servinómina / Portal of Public Employees</t>
  </si>
  <si>
    <t>http://administracionelectronica.gob.es/ctt/funciona/infoadicional#.VG0kYIHESSo</t>
  </si>
  <si>
    <t>LisNom HAB / Isla - CS Payroll / Information system for the preparation of the payroll of pensioners</t>
  </si>
  <si>
    <t xml:space="preserve">http://www.oficinavirtual.pap.minhap.gob.es/sitios/oficinavirtual/en-GB/CatalogoSistemasInformacion/Paginas/ListadoSIExternos.aspx?perfil=certificados&amp;lenguaje=EN </t>
  </si>
  <si>
    <t>Contratacion</t>
  </si>
  <si>
    <t xml:space="preserve">https://contrataciondelestado.es </t>
  </si>
  <si>
    <t>Spanish Ministry of Finance</t>
  </si>
  <si>
    <t>http://www.tesoro.es/</t>
  </si>
  <si>
    <t>Banco de Datos - Investment Project Monitoring System</t>
  </si>
  <si>
    <t>http://buscadorcdi.gob.es/Cifra/es/buscador/resultados/Ultimos-Distribucion-Territorial</t>
  </si>
  <si>
    <t>https://joinup.ec.europa.eu/sites/default/files/inline-files/OSS%20Country%20Intelligence%20Report_ES_0.pdf</t>
  </si>
  <si>
    <t>RDI Strategy in Artificial Intelligence</t>
  </si>
  <si>
    <t>https://www.ciencia.gob.es/stfls/MICINN/Ciencia/Ficheros/Estrategia_Inteligencia_Artificial_IDI.pdf</t>
  </si>
  <si>
    <t>https://www.lamoncloa.gob.es/serviciosdeprensa/apps/Paginas/index.aspx</t>
  </si>
  <si>
    <t>https://administracionelectronica.gob.es/ctt/pagos#.Xt6Q9mhKiUk</t>
  </si>
  <si>
    <t>https://www.opengovpartnership.org/members/spain/</t>
  </si>
  <si>
    <t>http://datos.gob.es/</t>
  </si>
  <si>
    <t>https://transparencia.gob.es/transparencia/transparencia_Home/index/ParticipacionCiudadana.html</t>
  </si>
  <si>
    <t>SGAD - General Secretariat of Digital Administration</t>
  </si>
  <si>
    <t>https://administracionelectronica.gob.es/pae_Home/pae_Organizacion/SGAD.html#.Wo7ByKjwY2w</t>
  </si>
  <si>
    <t>https://madrid.govtechlab.es/retos/</t>
  </si>
  <si>
    <t>General Secretariat for Digital Administration</t>
  </si>
  <si>
    <t>https://administracionelectronica.gob.es/ctt/datosgob#.XvjHf2hKg2w</t>
  </si>
  <si>
    <t>https://datos.gob.es/sites/default/files/datosgobes/190522_iniciativa_aporta_-_contexto_y_directrices.pdf</t>
  </si>
  <si>
    <t>https://administracionelectronica.gob.es/pae_Home/dam/jcr:0d4cfaad-3df4-46a1-8b87-aa3dc602e90b/Plan_de_trans_Estrategia-TIC_ingles.pdf</t>
  </si>
  <si>
    <t>https://administracionelectronica.gob.es/pae_Home/pae_Estrategias/Estrategia-TIC-AGE.html</t>
  </si>
  <si>
    <t>https://www.rti-rating.org/wp-content/uploads/Spain.pdf</t>
  </si>
  <si>
    <t>Ley Orgánica de Protección de Datos de Carácter Personal</t>
  </si>
  <si>
    <t>http://noticias.juridicas.com/base_datos/Admin/lo15-1999.html</t>
  </si>
  <si>
    <t>Agencia Espanola De Proteccion De Datos, Spanish Data protection Agency</t>
  </si>
  <si>
    <t>https://www.agpd.es/</t>
  </si>
  <si>
    <t>http://firmaelectronica.gob.es</t>
  </si>
  <si>
    <t>Age of Digital Transformation Plan</t>
  </si>
  <si>
    <t>NovaGob Lab</t>
  </si>
  <si>
    <t>https://novagob.org/contacto</t>
  </si>
  <si>
    <r>
      <t xml:space="preserve">National Institute of Public Administration - </t>
    </r>
    <r>
      <rPr>
        <b/>
        <sz val="10"/>
        <color theme="2" tint="-0.249977111117893"/>
        <rFont val="Calibri"/>
        <family val="2"/>
      </rPr>
      <t>Innovation Bank of Public Administrations</t>
    </r>
  </si>
  <si>
    <t>https://www.inap.es/innovacion</t>
  </si>
  <si>
    <t xml:space="preserve">  ESP  </t>
  </si>
  <si>
    <t>SARA Cloud (Hybrid Cloud)</t>
  </si>
  <si>
    <t>https://administracionelectronica.gob.es/pae_Home/pae_Actualidad/pae_Noticias/Anio2013/Febrero/pae_Noticia_2013-02-04_Cloud_Computing_AAPP</t>
  </si>
  <si>
    <t>General Secretariat of Digital Administrationn</t>
  </si>
  <si>
    <t>https://administracionelectronica.gob.es/pae_Home/pae_Estrategias/Racionaliza_y_Comparte/soluciones_cloud.html</t>
  </si>
  <si>
    <t>https://administracionelectronica.gob.es/ctt/eni#.YmsF04XP2aE</t>
  </si>
  <si>
    <t>https://administracionelectronica.gob.es/pae_Home/pae_Estrategias/pae_Interoperabilidad_Inicio/pae_Esquema_Nacional_de_Interoperabilidad.html</t>
  </si>
  <si>
    <t>https://administracionelectronica.gob.es/pae_Home/pae_Estrategias/pae_Interoperabilidad_Inicio/pae_Normas_tecnicas_de_interoperabilidad.html</t>
  </si>
  <si>
    <t>Plataforma de intermediación de datos</t>
  </si>
  <si>
    <t>https://administracionelectronica.gob.es/pae_Home/pae_Estrategias/Racionaliza_y_Comparte/elementos_comunes/Intermediacion_de_datos.html</t>
  </si>
  <si>
    <t>http://dataobsae.administracionelectronica.gob.es/cmobsae3/dashboard/Dashboard.action;jsessionid=CB391DFCD4762F2F437B521EB75CBA8F</t>
  </si>
  <si>
    <t>https://www.hacienda.gob.es/</t>
  </si>
  <si>
    <t>SICOP. Accounting information system</t>
  </si>
  <si>
    <t>https://www.oficinavirtual.pap.hacienda.gob.es/sitios/oficinavirtual/es-ES/ContabilidadPublicaLocal/Paginas/Objetivo.aspx</t>
  </si>
  <si>
    <t>https://www.oficinavirtual.pap.hacienda.gob.es/sitios/oficinavirtual/es-ES/Paginas/Mapa.aspx</t>
  </si>
  <si>
    <t>https://www.boe.es/buscar/doc.php?id=BOE-A-2003-19281</t>
  </si>
  <si>
    <t>https://www.agenciatributaria.es</t>
  </si>
  <si>
    <t>Eletronic Data Interchange</t>
  </si>
  <si>
    <t>Funciona</t>
  </si>
  <si>
    <t>https://administracionelectronica.gob.es/ctt/funciona#.YstavnbMKUk</t>
  </si>
  <si>
    <t>https://administracionelectronica.gob.es/ctt/funciona#.Ymr_W4XP2aE</t>
  </si>
  <si>
    <t>BADARAL</t>
  </si>
  <si>
    <t>https://administracionelectronica.gob.es/ctt/badaral#.Ymr_qIXP2aE</t>
  </si>
  <si>
    <t>Seguridad Social</t>
  </si>
  <si>
    <t>https://www.seg-social.es/wps/portal/wss/internet/Inicio</t>
  </si>
  <si>
    <t>https://www.seg-social.es/wps/portal/wss/internet/Pensionistas</t>
  </si>
  <si>
    <t>https://www.seg-social.es/wps/portal/wss/internet/Conocenos/Publicaciones</t>
  </si>
  <si>
    <t>Plataforma de contratación</t>
  </si>
  <si>
    <t>https://contrataciondelestado.es/wps/portal/plataforma</t>
  </si>
  <si>
    <t>https://contrataciondelestado.es/wps/portal/!ut/p/b1/jY_LDoIwFES_hS_oLVxKu7yglCIaDIrSjWFhDIbHxvj9KitNFJndJOckM8yyClFKHgTI2ZHZvr43l_rWDH3dvroVp7CQkkJOICNEIKFUuaUdh1XwBKp3QKepD7QGzHTOPVi683zfi7BMy1wURgOYJF5ke-6DdsU8H36E4J9_YPYT-fJgBKYmjsDEhk0ydGfW2TaOlbkiOc4Drj8J0Q!!/dl4/d5/L2dJQSEvUUt3QS80SmtFL1o2X0JTODhBQjFBMDhDNDQwQTY5OVZRQVQxMDgz/</t>
  </si>
  <si>
    <t>Tesoro Público</t>
  </si>
  <si>
    <t>https://www.tesoro.es/</t>
  </si>
  <si>
    <t>Banco de datos- investement</t>
  </si>
  <si>
    <t>http://buscadorcdi.gob.es/</t>
  </si>
  <si>
    <t>http://buscadorcdi.gob.es/Cifra/es/miadministracion</t>
  </si>
  <si>
    <t>https://www.boe.es/buscar/pdf/2011/BOE-A-2011-17560-consolidado.pdf</t>
  </si>
  <si>
    <t>https://administracionelectronica.gob.es/ctt/ctt#.YmrzhoXP2aE</t>
  </si>
  <si>
    <t>The National Artificial Intelligence Strategy</t>
  </si>
  <si>
    <t>https://www.lamoncloa.gob.es/presidente/actividades/Documents/2020/ENIAResumen2B.pdf</t>
  </si>
  <si>
    <t>Ministry of Economic Affairs and Digital Transformation</t>
  </si>
  <si>
    <t>https://administracion.gob.es/</t>
  </si>
  <si>
    <t>https://sede.administracion.gob.es/carpeta/clave.htm</t>
  </si>
  <si>
    <t>https://sede.agenciatributaria.gob.es/</t>
  </si>
  <si>
    <t>https://administracionelectronica.gob.es/ctt/pagos#.YmrvyIXP2aE</t>
  </si>
  <si>
    <t>https://sede.agenciatributaria.gob.es/Sede/procedimientoini/DD08.shtml</t>
  </si>
  <si>
    <t>https://sede-tu.seg-social.gob.es/wps/portal/tussR/tuss/Login/!ut/p/z1/04_Sj9CPykssy0xPLMnMz0vMAfIjo8zi_QwdXQ09gg0C3EO8nA0CPbzMQr2dPQ2NAk31wwkpiAJKG-AAjgZA_VFgJThMCDYzgyrAY0ZBboRBpqOiIgCNEBoU/dz/d5/L2dBISEvZ0FBIS9nQSEh/</t>
  </si>
  <si>
    <t>https://sepe.es/</t>
  </si>
  <si>
    <t>https://transparencia.gob.es/transparencia/transparencia_Home/index/Gobierno-abierto.html</t>
  </si>
  <si>
    <t>https://datos.gob.es/</t>
  </si>
  <si>
    <t>https://transparencia.gob.es/transparencia/transparencia_Home/index/ParticipacionCiudadana/ParticipacionProyectosNormativos.html#</t>
  </si>
  <si>
    <t>https://transparencia.gob.es/transparencia/transparencia_Home/index/ParticipacionCiudadana/Contacte-con-nosotros.html</t>
  </si>
  <si>
    <t>https://transparencia.gob.es/transparencia/transparencia_Home/index/MasInformacion/InformacionCTBG.html</t>
  </si>
  <si>
    <t>SGAD- General Secretariat  of Digital Administration</t>
  </si>
  <si>
    <t>https://administracionelectronica.gob.es/pae_Home/pae_Organizacion/SGAD.html#.YmXXwU3P2aE</t>
  </si>
  <si>
    <t>2</t>
  </si>
  <si>
    <t>https://madrid.govtechlab.es/</t>
  </si>
  <si>
    <t>SGAD- General Secretariat for Digital Administration</t>
  </si>
  <si>
    <t>Data Office - Secretary of State for Digitization and AI</t>
  </si>
  <si>
    <t>https://portal.mineco.gob.es/es-es/digitalizacionIA/oficina-del-dato/Paginas/oficina-del-dato-se-digitalizacion-ia.aspx</t>
  </si>
  <si>
    <t>https://portal.mineco.gob.es/RecursosNoticia/mineco/prensa/noticias/2021/210127_np_admon.pdf</t>
  </si>
  <si>
    <t>https://administracionelectronica.gob.es/pae_Home/pae_Estrategias/Plan_Digitalizacion_AAPP.html?urlMagnolia=/pae_Home/pae_Estrategias/Estrategia-TIC/Plan-Digitalizacion-AAPP.html</t>
  </si>
  <si>
    <t>https://administracionelectronica.gob.es/pae_Home/pae_Organizacion/ambito-nacional.html</t>
  </si>
  <si>
    <t>https://administracionelectronica.gob.es/pae_Home/pae_OBSAE.html</t>
  </si>
  <si>
    <t>https://www.boe.es/eli/es/l/2013/12/09/19/con</t>
  </si>
  <si>
    <t xml:space="preserve">https://www.consejodetransparencia.es/ct_Home/index.html </t>
  </si>
  <si>
    <t>Reglamento (UE) 2016/679 y Ley Orgánica de Protección de Datos y Garantía de los Derechos Digitales (LOPDGDD 3/2018</t>
  </si>
  <si>
    <t>https://www.boe.es/eli/es/lo/2018/12/05/3/con</t>
  </si>
  <si>
    <t>https://www.aepd.es/</t>
  </si>
  <si>
    <t>Spanish Data Protection Agency</t>
  </si>
  <si>
    <t>https://www.aepd.es/es/informes-y-resoluciones/informes-juridicos</t>
  </si>
  <si>
    <t>https://www.boe.es/doue/2014/257/L00073-00114.pdf</t>
  </si>
  <si>
    <t>https://firmaelectronica.gob.es/</t>
  </si>
  <si>
    <t>National Plan For Digital Skills</t>
  </si>
  <si>
    <t>https://portal.mineco.gob.es/RecursosArticulo/mineco/ministerio/ficheros/210127_plan_nacional_de_competencias_digitales.pdf</t>
  </si>
  <si>
    <t>https://www.inap.es/en/plan-de-formacion-2020</t>
  </si>
  <si>
    <t>Aprobado el Plan Estatal de Investigación Científica, Técnica y de Innovación 2021-2023</t>
  </si>
  <si>
    <t>https://www.ciencia.gob.es/Noticias/2021/Junio/Aprobado-el-Plan-Estatal-de-Investigacion-Cientifica-Tecnica-y-de-Innovacion-2021-2023.html;jsessionid=5ACD565CDBF4441350F1075E7D4DFB8D.1</t>
  </si>
  <si>
    <t>https://www.inap.es/en/search?p_p_id=101&amp;p_p_lifecycle=0&amp;p_p_state=maximized&amp;p_p_mode=view&amp;p_p_col_id=columna-1&amp;p_p_col_count=1&amp;_101_struts_action=%2Fasset_publisher%2Fview_content&amp;_101_assetEntryId=1687589&amp;_101_type=content&amp;_101_urlTitle=inap-memorias-de-actividades-y-cartas-de-servicios-del-inap&amp;_101_redirect=https%3A%2F%2Fwww.inap.es%2Fen%2Fsearch%3Fp_p_id%3D3%26p_p_lifecycle%3D0%26p_p_state%3Dnormal%26p_p_mode%3Dview%26p_p_col_id%3Dcolumna-1%26p_p_col_count%3D1%26_3_entryClassName%3Dcom.liferay.portlet.journal.model.JournalArticle%26_3_entryClassName%3Dcom.liferay.portlet.journal.model.JournalArticle%26_3_entryClassName%3Dcom.liferay.portlet.journal.model.JournalArticle%26_3_groupId%3D10136%26_3_groupId%3D10136%26_3_groupId%3D10136%26_3_keywords%3Dmemoria%2B%26_3_keywords%3Dmemoria%2B%26_3_keywords%3Dmemoria%2B%26_3_struts_action%3D%252Fsearch%252Fsearch%26_3_struts_action%3D%252Fsearch%252Fsearch%26_3_struts_action%3D%252Fsearch%252Fsearch&amp;inheritRedirect=true</t>
  </si>
  <si>
    <t>SGAD- General Secretariat for Digital transformation</t>
  </si>
  <si>
    <t>https://administracionelectronica.gob.es/</t>
  </si>
  <si>
    <t>Plan de Digitalización de PYMES 2021-2025.</t>
  </si>
  <si>
    <t>https://portal.mineco.gob.es/RecursosArticulo/mineco/ministerio/ficheros/210127_plan_digitalizacion_pymes.pdf</t>
  </si>
  <si>
    <t>https://portal.mineco.gob.es/es-es/ministerio/participacionpublica/consultapublica/Paginas/manifestacion-interes-digitalizacion-PYME.aspx</t>
  </si>
  <si>
    <t>Maria Montaña Merchan</t>
  </si>
  <si>
    <t>Emerging technologies Coordinator</t>
  </si>
  <si>
    <t>ESP</t>
  </si>
  <si>
    <t>https://administracionelectronica.gob.es/dam/jcr:f9ceb19b-882b-4221-8476-10d59305ff10/2022_12_Estrategia_Cloud_AAPP.pdf</t>
  </si>
  <si>
    <t>State agency for electronic administration</t>
  </si>
  <si>
    <t>https://administracionelectronica.gob.es/pae_Home/pae_Actualidad/pae_Noticias/Anio2022/Noviembre/Noticia-2022-11-25-Estrategia-Nacional-Servicios-Nube-AGE.html</t>
  </si>
  <si>
    <t>Public Administration Digitalization Plan</t>
  </si>
  <si>
    <t>https://administracionelectronica.gob.es/pae_Home/pae_Estrategias/Plan_Digitalizacion_AAPP.html</t>
  </si>
  <si>
    <t>https://dataobsae.administracionelectronica.gob.es/cmobsae3/panel/Panel.action</t>
  </si>
  <si>
    <t>Esquema Nacional de Interoperabilidad (ENI) </t>
  </si>
  <si>
    <t>https://dataobsae.administracionelectronica.gob.es/cmobsae3/panel/Panel.action?selectedScope=A2</t>
  </si>
  <si>
    <t>https://www.oficinavirtual.pap.hacienda.gob.es/sitios/oficinavirtual/es-ES/CatalogoSistemasInformacion/SIC3/Paginas/QueEs.aspx</t>
  </si>
  <si>
    <t>https://tesoro.es/</t>
  </si>
  <si>
    <t>https://www.boe.es/eli/es/o/2022/04/29/etd389/con</t>
  </si>
  <si>
    <t>Pasarela de Pagos de la AEAT</t>
  </si>
  <si>
    <t>https://sede.agenciatributaria.gob.es/Sede/inicio.html</t>
  </si>
  <si>
    <t>https://www3.agenciatributaria.gob.es/Sede/estadisticas/actualidad-todas-estadisticas.html</t>
  </si>
  <si>
    <t>https://sede.agenciatributaria.gob.es/Sede/aduanas_.html</t>
  </si>
  <si>
    <t>Sistema Electrónico de Exportación (AES)</t>
  </si>
  <si>
    <t>https://sede.agenciatributaria.gob.es/Sede/aduanas/aduana-electronica/adaptacion-sistemas-cau.html</t>
  </si>
  <si>
    <t>Sistema Integrado de Gestión de Personal (SIGP).</t>
  </si>
  <si>
    <t>https://administracionelectronica.gob.es/ctt/sigp</t>
  </si>
  <si>
    <t>https://administracionelectronica.gob.es/ctt/sigp/infoadicional#descripcion-funcional</t>
  </si>
  <si>
    <t>NEDAES</t>
  </si>
  <si>
    <t>https://administracionelectronica.gob.es/ctt/nedaes</t>
  </si>
  <si>
    <t>https://administracionelectronica.gob.es/ctt/nedaes/infoadicional</t>
  </si>
  <si>
    <t>Régimen General de la Seguridad Social</t>
  </si>
  <si>
    <t>https://sede.seg-social.gob.es/wps/portal/sede/sede/Ciudadanos/pensiones/03pensiones/!ut/p/z1/pVJdT8IwFP0tPPDY9PZjX4_DkAkyyCQD1hcytw6q0g2YoP56OzRKYoAofeo9vT3ntPdggWdY6HSnFmmtSp0-mzoR9pwRmxMPyCCAXhf8OLyLPRaxgNp4emiAE8sHLM7fn2CBRabrql7iZCtzOc9KXUut8nLbhgZoQ6Ze8jRPdYNUUm-NNWm2wL6LhqTKVI6TjFGWZgVBLJMc8cLhyKN5gbhLC9eWlkW592X6hCvwLpqeNnoXGA4NZ_4lMR6cHwaAwMBxB8YToAQChqc7Jfc41uVmZQYx_uMTb38pBCSyGoWR27uPCLjOlQqf9NbIBdIHOgA7dMH3onE8GBIGDr-Svn9pCCaa6nG9Fr7JTxOZ1xrP_h8gw0Y34U24MCbTeomULko8Ozo_bq5W8cplb-ipCLuMJ_3de2eIxMPb3m-1PgB08r8-/dz/d5/L2dBISEvZ0FBIS9nQSEh/</t>
  </si>
  <si>
    <t>Plataforma de Contratación del Sector Público</t>
  </si>
  <si>
    <t>Comisión Interministerial para la incorporación de criterios de innovación en la contratación pública. El Plan para la Innovación en la Contratación Pública determinará los productos, obras, servicios y suministros en los que los poderes públicos promoverán una compra pública que tenga en cuenta parámetros de innovación</t>
  </si>
  <si>
    <t>https://contrataciondelestado.es/wps/portal/Estadisticas</t>
  </si>
  <si>
    <t>https://www.hacienda.gob.es/es-ES/CDI/Paginas/centraldeinformacion.aspx?utm_source=chatgpt.com</t>
  </si>
  <si>
    <t>https://interoperable-europe.ec.europa.eu/sites/default/files/inline-files/OSS%20Country%20Intelligence%20Report_ES_0.pdf?utm_source=chatgpt.com</t>
  </si>
  <si>
    <t>https://interoperable-europe.ec.europa.eu/sites/default/files/inline-files/OSS%20Country%20Intelligence%20Report_ES_2.pdf</t>
  </si>
  <si>
    <t>Strategia de Inteligencia Artificial</t>
  </si>
  <si>
    <t>https://espanadigital.gob.es/estrategia-de-inteligencia-artificial-2024</t>
  </si>
  <si>
    <t>https://digital.gob.es/index.html</t>
  </si>
  <si>
    <t>https://planderecuperacion.gob.es/noticias/conoce-Estrategia-Nacional-Inteligencia-Artificial-ENIA-IA-prtr</t>
  </si>
  <si>
    <t>https://sede.agenciatributaria.gob.es/Sede/estadisticas/estadisticas-impuesto.html</t>
  </si>
  <si>
    <t>https://www.hacienda.gob.es/es-ES/Prensa/Noticias/Paginas/2025/20250402-NDP-Renta-2024.aspx?utm_source=chatgpt.com</t>
  </si>
  <si>
    <t>https://sede.agenciatributaria.gob.es/Sede/aduanas/ventanilla-unica-aduanera.html</t>
  </si>
  <si>
    <t>https://www.seg-social.es/wps/portal/wss/internet/EstadisticasPresupuestosEstudios/Estadisticas</t>
  </si>
  <si>
    <t>https://www.ine.es/jaxi/Tabla.htm?tpx=10528&amp;L=0</t>
  </si>
  <si>
    <t>https://transparencia.gob.es/transparencia/transparencia_Home/index/MasInformacion/Portal-en-cifras.html</t>
  </si>
  <si>
    <t>https://datos.gob.es/es/catalogo</t>
  </si>
  <si>
    <t>https://administracion.gob.es/pag_Home/espanaAdmon/calidad-cartas-servicios-quejas-sugerencias/Quejas-sugerencias-ministerios.html</t>
  </si>
  <si>
    <t>https://transparencia.gob.es/transparencia/transparencia_Home/index/Gobierno-abierto/iiiPlanAccion/CompromisosIIIPGA/CompromisoIIIPGA_2-2.html</t>
  </si>
  <si>
    <t>State Agency for Digital Administration</t>
  </si>
  <si>
    <t>https://administracionelectronica.gob.es/pae_Home/pae_Organizacion/AEAD.html</t>
  </si>
  <si>
    <t>2, 6</t>
  </si>
  <si>
    <t>https://www.bizkaia.eus/es/web/bizkaiatech/inicio</t>
  </si>
  <si>
    <t>https://www.boe.es/buscar/doc.php?id=BOE-A-2015-12889</t>
  </si>
  <si>
    <t>https://administracionelectronica.gob.es/pae_Home/pae_OBSAE/pae_Informes/pae_InformeREINA/pae_InfDescripcion.html?urlMagnolia=/pae_Home/pae_OBSAE/pae_Informes/pae_InformeREINA.html</t>
  </si>
  <si>
    <t>https://digital.gob.es/comunicacion/notas-prensa/secretaria-estado-funcion-publica/2024/03/2024-03-27</t>
  </si>
  <si>
    <t>General Directorate for Data.</t>
  </si>
  <si>
    <t>https://datos.gob.es/en/etiquetas/direccion-general-del-dato#:~:text=Direcci%C3%B3n%20General%20del%20Dato%20%C2%B7%20Stock%20photo,%C2%B7%20screen%20with%20icons%20representing%20the%20public</t>
  </si>
  <si>
    <t>https://datos.gob.es/sites/default/files/blog/file/plan_de_impulso_de_los_espacios_de_datos_sectoriales.pdf</t>
  </si>
  <si>
    <t>https://cetic.es/gobtechlab-la-fabrica-nacional-de-moneda-y-timbre-se-une-a-la-transformacion-de-la-age/</t>
  </si>
  <si>
    <t>https://www.aepd.es/memorias/memoria-aepd-2023.pdf</t>
  </si>
  <si>
    <t>https://www.aepd.es/prensa-y-comunicacion/notas-de-prensa/aepd-recibe-por-tercer-anno-consecutivo-mayor-numero-reclamaciones-historia</t>
  </si>
  <si>
    <t>https://algoritmosverdes.gob.es/es</t>
  </si>
  <si>
    <t>https://aesia.digital.gob.es/es</t>
  </si>
  <si>
    <t>https://www.ine.es/jaxi/Tabla.htm?L=0&amp;file=08028.px&amp;path=%2Ft25%2Fp450%2Fa2010%2Fl0%2F&amp;utm_source=chatgpt.com</t>
  </si>
  <si>
    <t>https://portal.mineco.gob.es/recursosarticulo/mineco/ministerio/ficheros/210127_plan_nacional_de_competencias_digitales.pdf</t>
  </si>
  <si>
    <t>https://www.inap.es/es/aprendizaje/programas-de-aprendizaje</t>
  </si>
  <si>
    <t>https://campus.inap.es/v3/</t>
  </si>
  <si>
    <t>Plan Estatal de Investigación Científica y Técnica y de Innovación (PEICTI) 2024-2027</t>
  </si>
  <si>
    <t>https://www.ciencia.gob.es/Estrategias-y-Planes/Planes-y-programas/PEICTI.html</t>
  </si>
  <si>
    <t>https://www.inap.es/es/conocimiento/laboratorio-de-innovacion-publica</t>
  </si>
  <si>
    <t>https://www.inap.es/es/conocimiento/laboratorio-de-innovacion-publica/proyectos</t>
  </si>
  <si>
    <t>Ministry for Digital Transformation and Public Service</t>
  </si>
  <si>
    <t>https://digital.gob.es/</t>
  </si>
  <si>
    <t>https://ec.europa.eu/newsroom/dae/redirection/document/116760</t>
  </si>
  <si>
    <t>https://espanadigital.gob.es/lineas-de-actuacion/gobtechlab-laboratorio-ciudadano-de-innovacion-tecnologica-en-la-administracion</t>
  </si>
  <si>
    <t>Compl docs submitted on 25-Apr-25 &amp; 03-Aug-25</t>
  </si>
  <si>
    <t>Montaña Merchán</t>
  </si>
  <si>
    <t>Ministry for digital Transformation and Civil Servant</t>
  </si>
  <si>
    <t>Emerging Technology Advisor</t>
  </si>
  <si>
    <t xml:space="preserve"> LKA </t>
  </si>
  <si>
    <t>Sri Lanka</t>
  </si>
  <si>
    <t>LGC 2.0 Government Cloud</t>
  </si>
  <si>
    <t>https://lgc.gov.lk/why-lgc-2-0-2/</t>
  </si>
  <si>
    <t>https://www.icta.lk/digitizing-gov/</t>
  </si>
  <si>
    <t>Lanka Interoperability Framework + GIPX</t>
  </si>
  <si>
    <t>http://life.gov.lk/index.php?option=com_content&amp;view=featured&amp;Itemid=101&amp;lang=en</t>
  </si>
  <si>
    <t>http://www.treasury.gov.lk</t>
  </si>
  <si>
    <t>CIGAS &gt; ITMIS - Computerised Integrated Government Accounting System + Integrated Treasury Management Information System</t>
  </si>
  <si>
    <t>http://www.erd.gov.lk/publicweb/SAD/SAD_index.html</t>
  </si>
  <si>
    <t>http://www.treasury.gov.lk/</t>
  </si>
  <si>
    <t>http://www.treasury.gov.lk/documents/60181/60272/oerformanceReport2013-eng+.pdf/35c88ed4-c11c-4297-b6da-079cf324dfce</t>
  </si>
  <si>
    <t>http://www.ird.gov.lk</t>
  </si>
  <si>
    <t>RAMIS - Revenue Administration Management Information System (RAMIS) </t>
  </si>
  <si>
    <t>http://www.ird.gov.lk/en/SitePages/TaxEvasionFeedback.aspx?menuid=1701#</t>
  </si>
  <si>
    <t>http://www.customs.gov.lk</t>
  </si>
  <si>
    <t xml:space="preserve">ASYCUDA World + CDN - Automated SYstem for CUstoms Data + Cargo Dispatch Note (CDN) </t>
  </si>
  <si>
    <t>http://www.customs.gov.lk/asydownloads.html</t>
  </si>
  <si>
    <t>https://www.hrmis.health.gov.lk/</t>
  </si>
  <si>
    <t>http://www.treasury.gov.lk/web/department-of-information-technology-management/payroll-system</t>
  </si>
  <si>
    <t>http://www.nprocom.gov.lk/web/index.php?lang=en</t>
  </si>
  <si>
    <t>http://www.treasury.gov.lk/web/guest/home/-/search/view?_3_redirect=%2F&amp;_3_keywords=debt+&amp;x=0&amp;y=0</t>
  </si>
  <si>
    <t>https://www.gov.lk/elaws/wordpress/wp-content/uploads/2015/03/eGov-Policy-structured-v4-0.pdf</t>
  </si>
  <si>
    <t>National Digital Policy</t>
  </si>
  <si>
    <t>http://www.mdiit.gov.lk/index.php/en/component/jdownloads/send/6-legislation/76-national-digital-policy?option=com_jdownloads</t>
  </si>
  <si>
    <t>https://www.cbsl.gov.lk/en/news/adopting-safe-and-secure-electronic-payment-practices</t>
  </si>
  <si>
    <t>https://www.opengovpartnership.org/members/sri-lanka/</t>
  </si>
  <si>
    <t>http://www.data.gov.lk/</t>
  </si>
  <si>
    <t>Digital Sri Lanka</t>
  </si>
  <si>
    <t>https://www.icta.lk/digital-srilanka/</t>
  </si>
  <si>
    <t>https://www.rti-rating.org/wp-content/uploads/Sri-Lanka.pdf</t>
  </si>
  <si>
    <t>Personal Data Protection Bill (Draft)</t>
  </si>
  <si>
    <t>http://www.mdiit.gov.lk/index.php/en/digital-news/item/73-data-protection-legislation</t>
  </si>
  <si>
    <t>https://www.lawnet.gov.lk/1960/12/31/electronic-signatures-perspectives-and-problems/</t>
  </si>
  <si>
    <t>Digital Sri Lanka HR  Strategy</t>
  </si>
  <si>
    <t>Enhance the ICT Competency of Divisional Secretariat and Improve ICT infrastructure of DSs</t>
  </si>
  <si>
    <t>http://www.mdiit.gov.lk/index.php/en/what-we-diliver/projects/ministry-projectss/214-enhance-the-ict-competency-of-divisional-secretariat-and-improve-ict-infrastructure-of-dss</t>
  </si>
  <si>
    <t>Ministry of Digital Infrastructure and Information Technology</t>
  </si>
  <si>
    <t>http://www.mdiit.gov.lk/index.php/en/</t>
  </si>
  <si>
    <t xml:space="preserve">  LKA  </t>
  </si>
  <si>
    <t>Lanka Government Cloud (LGC )</t>
  </si>
  <si>
    <t>https://lgc.gov.lk/</t>
  </si>
  <si>
    <t>Information and Communication Technology Agency of Sri Lanka (ICTA)</t>
  </si>
  <si>
    <t>https://lgc.gov.lk/resources/</t>
  </si>
  <si>
    <t>Monitoring conducted for internal purposes only but not publishing data/information</t>
  </si>
  <si>
    <t>Sri Lanka Government Enterprise Architecture</t>
  </si>
  <si>
    <t>https://www.icta.lk/icta-assets/uploads/2022/04/Sri-Lanka-Government-Enterprise-Architecture_V1.0.pdf</t>
  </si>
  <si>
    <t>Lanka Interoperability Framework (LIFe)</t>
  </si>
  <si>
    <t>https://life.gov.lk</t>
  </si>
  <si>
    <t>https://life.gov.lk/index.php?option=com_content&amp;view=article&amp;id=9&amp;Itemid=116&amp;lang=en</t>
  </si>
  <si>
    <t>Lanka Interoperability Exchange (LIX)</t>
  </si>
  <si>
    <t>http://lankagate.gov.lk:9080/services/</t>
  </si>
  <si>
    <t>https://api.gov.lk</t>
  </si>
  <si>
    <t>https://www.treasury.gov.lk/</t>
  </si>
  <si>
    <t>Integrated Treasury Management Information System (ITMIS)</t>
  </si>
  <si>
    <t>https://itmis.treasury.gov.lk/gov-web/faces/login.xhtml</t>
  </si>
  <si>
    <t>FreeBalance GRP</t>
  </si>
  <si>
    <t>https://www.treasury.gov.lk/web/integrated-treasury-management-information-system/</t>
  </si>
  <si>
    <t>Revenue Administration Management Information System (RAMIS) </t>
  </si>
  <si>
    <t>https://eservices.ird.gov.lk/Authentication/LoginEntry</t>
  </si>
  <si>
    <t>https://www.customs.gov.lk/</t>
  </si>
  <si>
    <t>http://edoc.customs.gov.lk:8081/</t>
  </si>
  <si>
    <t>HRMIS - Human Resources Management Information System - Ministry of Health</t>
  </si>
  <si>
    <t>e-Payroll</t>
  </si>
  <si>
    <t>https://www.treasury.gov.lk/web/department-of-information-technology-management-links/section/payroll-system</t>
  </si>
  <si>
    <t>Department of Pensions</t>
  </si>
  <si>
    <t>https://www.pensions.gov.lk/</t>
  </si>
  <si>
    <t>Pension Management System</t>
  </si>
  <si>
    <t>https://service.pensions.gov.lk/pms/</t>
  </si>
  <si>
    <t>Electronic Government Procurement (eGP) System</t>
  </si>
  <si>
    <t>https://promise.lk/</t>
  </si>
  <si>
    <t xml:space="preserve">eAuction, e-Catalogue </t>
  </si>
  <si>
    <t>Commonwealth Secretariat Debt Recording &amp; Management System (CSDRMS)</t>
  </si>
  <si>
    <t>http://www.erd.gov.lk/index.php?lang=en</t>
  </si>
  <si>
    <t>CS-DRM</t>
  </si>
  <si>
    <t>https://www.icta.lk/icta-assets/uploads/2022/05/Sri-Lanka-Government-FOSS-Adoption.pdf</t>
  </si>
  <si>
    <t>National Policy Framework Vistas of Prosperity and Splendor Sri Lanka</t>
  </si>
  <si>
    <t>http://www.doc.gov.lk/images/pdf/NationalPolicyframeworkEN/FinalDovVer02-English.pdf</t>
  </si>
  <si>
    <t>Ministry of Technology</t>
  </si>
  <si>
    <t>https://www.gov.lk/</t>
  </si>
  <si>
    <t>http://www.ird.gov.lk/en/eServices/SitePages/Access%20To%20e-Services.aspx?menuid=1802</t>
  </si>
  <si>
    <t>http://www.ird.gov.lk/en/eServices/sitepages/Filing%20of%20return.aspx?menuid=180102</t>
  </si>
  <si>
    <t>https://www.lankaclear.com/products-and-services/lpop/</t>
  </si>
  <si>
    <t>https://www.pubad.gov.lk/web/index.php?option=com_content&amp;view=category&amp;layout=blog&amp;id=30&amp;Itemid=276&amp;lang=en</t>
  </si>
  <si>
    <t>https://gov.lk</t>
  </si>
  <si>
    <t>https://eparticipation.gov.lk/</t>
  </si>
  <si>
    <t>https://www.icta.lk/cerc-projects/</t>
  </si>
  <si>
    <t>Gov responses through email- cercprojects@icta.lk</t>
  </si>
  <si>
    <t>https://www.icta.lk/</t>
  </si>
  <si>
    <t>https://mot.gov.lk/</t>
  </si>
  <si>
    <t>https://www.icta.lk/Corporate_Plan</t>
  </si>
  <si>
    <t>https://www.icta.lk/Digital_Transformation_Strategy/</t>
  </si>
  <si>
    <t>http://documents.gov.lk/files/act/2016/8/12-2016_E.pdf</t>
  </si>
  <si>
    <t>http://www.rticommission.lk/web/index.php?lang=en</t>
  </si>
  <si>
    <t>Personal Data Protection Act, No. 9 of 2022</t>
  </si>
  <si>
    <t>http://documents.gov.lk/files/act/2022/3/09-2022_E.pdf</t>
  </si>
  <si>
    <t>Data Protection Authority, Sri Lanka</t>
  </si>
  <si>
    <t>https://www.lankaclear.com/knowledge-center/lankasign/</t>
  </si>
  <si>
    <t>https://www.icta.lk/icta-assets/uploads/2021/06/02.-Digital_Economy_Strategy.pdf</t>
  </si>
  <si>
    <t>https://www.icta.lk/capacity-building/</t>
  </si>
  <si>
    <t xml:space="preserve">Digital Transformation Strategy/Digital Economy Strategy/Technology Diffusion </t>
  </si>
  <si>
    <t>National Digital Transformation Strategy</t>
  </si>
  <si>
    <t>http://www.icta.lk/Digital_Transformation_Strategy/</t>
  </si>
  <si>
    <t>https://www.treasury.gov.lk/api/file/250774e4-fae0-4b4b-8099-ea8da9874bb9</t>
  </si>
  <si>
    <t>Jagath Seneviratna</t>
  </si>
  <si>
    <t>Director - Monitoring &amp; Evaluation</t>
  </si>
  <si>
    <t>LKA</t>
  </si>
  <si>
    <t>https://www.icta.lk/projects/digital-government/lanka-government-cloud-lgc</t>
  </si>
  <si>
    <t>National Data Exchange (NDX)</t>
  </si>
  <si>
    <t>https://www.citralab.lk/work/developing-sri-lankas-national-data-exchange-ndx</t>
  </si>
  <si>
    <t>Ministry of Finance Planning &amp; Economic Development</t>
  </si>
  <si>
    <t>https://www.treasury.gov.lk/web/integrated-treasury-management-information-system/section/user%20guides</t>
  </si>
  <si>
    <t>https://publicfinance.lk/public/uploads/reports/file/1620860392.pdf?__cf_chl_tk=rnT8UHmkE2Ja1Ybi3NWy5Nd24Z6lS9HQ5P9A8Tn1SiA-1758621807-1.0.1.1-GLxiC0Qd2IzQHFZzGdJL8bL3Pje0lzzFYZNmDSEdObg</t>
  </si>
  <si>
    <t>https://www.ird.gov.lk/en/Quick%20Guide/IRD%20Portal%20Map%20(English).pdf?menuid=180504</t>
  </si>
  <si>
    <t>https://www.customs.gov.lk/about-us/directorates-and-divisions/ict-directorate/</t>
  </si>
  <si>
    <t>https://www.customs.gov.lk/business/asyhub/</t>
  </si>
  <si>
    <t xml:space="preserve">GovHR (Government Human Resource Management Information System – HRMIS) </t>
  </si>
  <si>
    <t>https://govhr.gov.lk/#/home</t>
  </si>
  <si>
    <t>https://govhr.gov.lk/#/about-govhr</t>
  </si>
  <si>
    <t>https://www.treasury.gov.lk/api/file/d63b3ea9-9bae-4612-aecc-761fa58e37f3</t>
  </si>
  <si>
    <t>1. Department of Pensions</t>
  </si>
  <si>
    <t>1. Pension Management System</t>
  </si>
  <si>
    <t>https://www.pensions.gov.lk/index.php/en/resources/pms-user-support</t>
  </si>
  <si>
    <t xml:space="preserve">Participation of Startups as per the Treasury Circular - https://www.treasury.gov.lk/api/file/c0b02f07-0967-4719-b465-c76f3d9fced1  eProcurement Platform facilitates eLearning, Online Vendor Registration, Online Payments, Evaluation of Bids, Contract Awarding, Purchase Order Handling, Contract Monitoring, Complaints and Appeal Hanldling. </t>
  </si>
  <si>
    <t>https://www.erd.gov.lk/index.php?option=com_content&amp;view=article&amp;id=66&amp;Itemid=290&amp;lang=en</t>
  </si>
  <si>
    <t>The National Digital Economy Strategy - 2030 for Sri Lanka</t>
  </si>
  <si>
    <t xml:space="preserve">https://mode.gov.lk/assets/files/AI%20White%20Paper%20March%202024-c09aa49f7990358ad1442103b804511d.pdf </t>
  </si>
  <si>
    <t>https://mode.gov.lk/</t>
  </si>
  <si>
    <t>https://mode.gov.lk/assets/files/National%20Digital%20Economy%20Strategy%202030%20Sri%20Lanka-bc77184e0b6035d235cd0bb1ebf75707.pdf</t>
  </si>
  <si>
    <t>https://www.gov.lk/government/eservices</t>
  </si>
  <si>
    <t>https://www.ird.gov.lk/en/eservices/sitepages/filing%20of%20return.aspx?menuid=180102</t>
  </si>
  <si>
    <t>https://govpay.lk/</t>
  </si>
  <si>
    <t>https://iwms.wbb.gov.lk/login</t>
  </si>
  <si>
    <t>https://pubad.gov.lk/web/index.php?option=com_content&amp;view=article&amp;id=38&amp;Itemid=141&amp;lang=en#current-service-minute-and-amendments</t>
  </si>
  <si>
    <t>https://data.gov.lk/</t>
  </si>
  <si>
    <t>https://data.gov.lk/open-data-statistics/datasets-timeline</t>
  </si>
  <si>
    <t>http://www.mode.gov.lk/</t>
  </si>
  <si>
    <t>https://www.icta.lk/icta-assets/uploads/2023/09/ictaprojects.pdf</t>
  </si>
  <si>
    <t>https://mode.gov.lk/blog/national-digital-economy-strategy-2030</t>
  </si>
  <si>
    <t>https://icta.lk/projects</t>
  </si>
  <si>
    <t>https://www.npp.lk/up/policies/en/digitalpolicy.pdf</t>
  </si>
  <si>
    <t>https://www.media.gov.lk/images/pdf_word/2016/12-2016_E.pdf</t>
  </si>
  <si>
    <t>Personal Data Protection Act No. 9 of 2022</t>
  </si>
  <si>
    <t>https://www.parliament.lk/uploads/acts/gbills/english/6242.pdf</t>
  </si>
  <si>
    <t>https://www.dpa.gov.lk/guidelines.php</t>
  </si>
  <si>
    <t>https://www.dpa.gov.lk/</t>
  </si>
  <si>
    <t>https://mode.gov.lk/assets/files/National_AI_strategy_for_Sri_Lanka-08a88c78d541a0746aeb8c71ed312231.pdf</t>
  </si>
  <si>
    <t>https://nca.gov.lk/</t>
  </si>
  <si>
    <t>https://nca.gov.lk/governance</t>
  </si>
  <si>
    <t>Capacity Building for Digital Transformation</t>
  </si>
  <si>
    <t>https://www.icta.lk/projects/capacity-building</t>
  </si>
  <si>
    <t>National Innovation Agency Sri Lanka</t>
  </si>
  <si>
    <t>https://nia.gov.lk/</t>
  </si>
  <si>
    <t>https://nia.gov.lk/about/#Our-Programs</t>
  </si>
  <si>
    <t>https://www.icta.lk/icta-assets/uploads/2023/11/sed-impact-report-2022_23-v1.1.pdf</t>
  </si>
  <si>
    <t>Compl docs submitted on 04-Aug-25 &amp; 23-Sep-25</t>
  </si>
  <si>
    <t>Waruna Sri Dhanapala</t>
  </si>
  <si>
    <t>Ministry of Digital Economy</t>
  </si>
  <si>
    <t>Acting Secretary</t>
  </si>
  <si>
    <t xml:space="preserve"> KNA </t>
  </si>
  <si>
    <t>St. Kitts and Nevis</t>
  </si>
  <si>
    <t>https://mof.gov.kn/</t>
  </si>
  <si>
    <t>http://documents.worldbank.org/curated/en/902671468098049606/text/515560PAD0CORR101Official0Use0Only1.txt</t>
  </si>
  <si>
    <t>FITRIX</t>
  </si>
  <si>
    <t>https://mof.gov.kn/?page_id=3396</t>
  </si>
  <si>
    <t>http://www.oas.org/juridico/mla/en/kna/en_kna-int-text-const.pdf</t>
  </si>
  <si>
    <t>https://www.sknird.com/</t>
  </si>
  <si>
    <t>http://www.skncustoms.com</t>
  </si>
  <si>
    <t>https://www.skncustoms.com/</t>
  </si>
  <si>
    <t>http://www.imf.org/external/pubs/ft/scr/2014/cr1486.pdf</t>
  </si>
  <si>
    <t>http://www.gov.kn</t>
  </si>
  <si>
    <t>https://www.sknird.com/vatlogin.aspx</t>
  </si>
  <si>
    <t>https://unstats.un.org/unsd/dnss/docViewer.aspx?docID=2297</t>
  </si>
  <si>
    <t>https://www.rti-rating.org/wp-content/uploads/2018/09/St-Kitts.FOI_.July2018.pdf</t>
  </si>
  <si>
    <t>Privacy and Personal Data Protection Bil</t>
  </si>
  <si>
    <t>https://www.huntonprivacyblog.com/2018/05/08/st-kitts-nevis-pass-data-protection-bill-2018/#:~:text=On%20May%204%2C%202018%2C%20St,by%20public%20and%20private%20bodies.</t>
  </si>
  <si>
    <t>http://www.itu.int/ITU-D/projects/ITU_EC_ACP/hipcar/in-country_assistance/St_Kitts_Nevis/E-transactions/D-Mukasa_Presentation-E-Transactions-Amendments.pdf</t>
  </si>
  <si>
    <t xml:space="preserve">  KNA  </t>
  </si>
  <si>
    <t>https://www.mof.gov.kn/wp-content/uploads/2016/02/Finance-Administration-Act-2007.pdf</t>
  </si>
  <si>
    <t>https://socialsecurity.kn/</t>
  </si>
  <si>
    <t>Insured Person Registration</t>
  </si>
  <si>
    <t>https://socialsecurity.kn/insured-person-registration/</t>
  </si>
  <si>
    <t>https://www.sknird.com/e-services/login/</t>
  </si>
  <si>
    <t>https://www.sknird.com/quick-pay/</t>
  </si>
  <si>
    <t>https://socialsecurity.kn/insured-person-registration/#</t>
  </si>
  <si>
    <t>https://www.sknis.gov.kn/2021/12/16/government-of-st-kitts-and-nevis-forging-ahead-towards-a-digital-transformation/</t>
  </si>
  <si>
    <t>Ministry of Information and Communication Technology</t>
  </si>
  <si>
    <t>KNA</t>
  </si>
  <si>
    <t>ITMS - Integrated Treasury Management System</t>
  </si>
  <si>
    <t>https://mof.gov.kn/accountant-generals-units/</t>
  </si>
  <si>
    <t>https://www.sknird.com</t>
  </si>
  <si>
    <t>SMARTS - Smart Modernised Administration for Revenue &amp; Taxation System</t>
  </si>
  <si>
    <t>https://www.sknird.com/e-services/smarts-login/</t>
  </si>
  <si>
    <t>https://skncustoms.com/</t>
  </si>
  <si>
    <t>https://skncustoms.com/Show-Page.aspx?PageID=257</t>
  </si>
  <si>
    <t>St Christopher-Nevis Social Security Board</t>
  </si>
  <si>
    <t>Beamer</t>
  </si>
  <si>
    <t>https://mof.gov.kn/publications/#1544727928277-8ed0982e-1e26</t>
  </si>
  <si>
    <t>https://www.gov.kn/</t>
  </si>
  <si>
    <t>https://taxportal.sknird.com/Portal_IRD_StKittsNevis_Th/Login</t>
  </si>
  <si>
    <t>https://www.gov.kn/2024/02/06/st-kitts-and-nevis-inland-revenue-department-modernises-its-tax-administration-system-with-the-launch-of-smarts/</t>
  </si>
  <si>
    <t>https://skncustoms.com</t>
  </si>
  <si>
    <t>Digital Transformation Management Unit</t>
  </si>
  <si>
    <t>https://technology.gov.kn/</t>
  </si>
  <si>
    <t>https://technology.gov.kn/digital-transformation-project/</t>
  </si>
  <si>
    <t>https://www.sknis.gov.kn/2024/09/30/st-kitts-and-nevis-speeds-up-digital-transformation-with-new-project/</t>
  </si>
  <si>
    <t>https://lawcommission.gov.kn/wp-content/documents/Annual-Laws/2018/ACTs/Act-5-of-2018-Data-Protection-Act-2018.pdf</t>
  </si>
  <si>
    <t>Think Digital Training Programme</t>
  </si>
  <si>
    <t>https://digitaltraining.gov.kn</t>
  </si>
  <si>
    <t>Fitzroy Edinborough</t>
  </si>
  <si>
    <t>Government of St Kitts-Nevis / Department of Technology</t>
  </si>
  <si>
    <t>Coordinator, Digital Training Unit</t>
  </si>
  <si>
    <t xml:space="preserve"> LCA </t>
  </si>
  <si>
    <t>St. Lucia</t>
  </si>
  <si>
    <t>E‐Government Interoperability Framework Project</t>
  </si>
  <si>
    <t>http://www.caribbeanelections.com/eDocs/strategy/lc_strategy/lc_National_ICT_Strategy_2010.pdf</t>
  </si>
  <si>
    <t>Min of Finance and Econ Affairs</t>
  </si>
  <si>
    <t>http://www.finance.gov.lc</t>
  </si>
  <si>
    <t>http://www.finance.gov.lc/departments/view/48</t>
  </si>
  <si>
    <t>http://www.govt.lc/constitution5</t>
  </si>
  <si>
    <t>http://www.irdstlucia.gov.lc</t>
  </si>
  <si>
    <t>http://irdstlucia.gov.lc/index.php/individuals/income-deductions?showall=&amp;start=2</t>
  </si>
  <si>
    <t>https://customs.gov.lc/</t>
  </si>
  <si>
    <t>http://aw.customs.gov.lc/awclient/</t>
  </si>
  <si>
    <t>http://www.govt.lc/ministries/public-service-information-and-broadcasting/human-resource-management</t>
  </si>
  <si>
    <t>http://irdstlucia.gov.lc/index.php/all-taxes/income-taxes/paye</t>
  </si>
  <si>
    <t>Ministry of Finance, Economic Affairs and National Development</t>
  </si>
  <si>
    <t>http://www.finance.gov.lc/</t>
  </si>
  <si>
    <t>http://www.govt.lc</t>
  </si>
  <si>
    <t>https://efiling.govt.lc/taxefs/auth/Public/LogOn.aspx?ReturnUrl=%2ftaxefs%2fonline%2fdefault.aspx</t>
  </si>
  <si>
    <t>https://data.govt.lc/</t>
  </si>
  <si>
    <t>https://www.oas.org/es/sap/dgpe/ACCESO/docs/Santa_Lucia2009.pdf</t>
  </si>
  <si>
    <t>Privacy and Data Protection Act 2009</t>
  </si>
  <si>
    <t>http://www.govt.lc/privacy-data-prot</t>
  </si>
  <si>
    <t>http://www.govt.lc/electronic_transactions</t>
  </si>
  <si>
    <t xml:space="preserve">  LCA  </t>
  </si>
  <si>
    <t>https://digigov.govt.lc/portal/mvvmc/eservices/sldgPublicPortal.public.home</t>
  </si>
  <si>
    <t>Digital Governnment Bill 2021</t>
  </si>
  <si>
    <t>digiGov Platform</t>
  </si>
  <si>
    <t>https://www.digigov.govt.lc/</t>
  </si>
  <si>
    <t>https://www.finance.gov.lc/</t>
  </si>
  <si>
    <t>FMIS-Financial Management Information System</t>
  </si>
  <si>
    <t>https://www.govt.lc/constitution</t>
  </si>
  <si>
    <t>Not available</t>
  </si>
  <si>
    <t>https://www.irdstlucia.gov.lc</t>
  </si>
  <si>
    <t>http://irdstlucia.gov.lc/index.php/services/e-services</t>
  </si>
  <si>
    <t>ASYCUDA World - Automated</t>
  </si>
  <si>
    <t>https://asycuda.customs.gov.lc/index.jsf</t>
  </si>
  <si>
    <t>Only internal reports</t>
  </si>
  <si>
    <t>National Insurance Corporation</t>
  </si>
  <si>
    <t>https://www.stlucianic.org</t>
  </si>
  <si>
    <t>Social Security Administration System</t>
  </si>
  <si>
    <t>https://www.stlucianic.org/home/annual-reports/</t>
  </si>
  <si>
    <t>GOSL Electronic Procurement System</t>
  </si>
  <si>
    <t>http://goslprocurement.govt.lc</t>
  </si>
  <si>
    <t>https://digigov.govt.lc</t>
  </si>
  <si>
    <t>https://irdstlucia.gov.lc</t>
  </si>
  <si>
    <t>https://efiling.govt.lc</t>
  </si>
  <si>
    <t>https://efililng.govt.lc</t>
  </si>
  <si>
    <t>https://asycuda.customs.gov.lc/awlive</t>
  </si>
  <si>
    <t>https://stlucianic.org</t>
  </si>
  <si>
    <t>https:///govt.lc/jobs</t>
  </si>
  <si>
    <t>https://www.oas.org/es/sap/dgpe/innovacion/pubs/report_on_saintlucia.pdf</t>
  </si>
  <si>
    <t>https://www.govt.lc/news/official-launch-of-saint-lucia-open-data</t>
  </si>
  <si>
    <t>Division of Public Sector Modernisation</t>
  </si>
  <si>
    <t>https://govt.lc</t>
  </si>
  <si>
    <t>E-Government Task Force</t>
  </si>
  <si>
    <t>https://www.govt.lc/media.govt.lc/www/resources/legislation/PrivacyAndDataProtectionBill.pdf</t>
  </si>
  <si>
    <t>Privacy and Data Protection Bill 2009</t>
  </si>
  <si>
    <t>https://www.govt.lc/media.govt.lc/www/resources/legislation/electronic-transaction-act.pdf</t>
  </si>
  <si>
    <t>Digital Community Skills and Literacy</t>
  </si>
  <si>
    <t>https://www.education.gov.lc/download/200/policies/2214/ict-in-education-policy-and-strategy-2019_2022.pdf</t>
  </si>
  <si>
    <t>Government of Saint Lucia Digital Development Strategy</t>
  </si>
  <si>
    <t>Division of Public Sector Modernization</t>
  </si>
  <si>
    <t>https://digigov.govt.lc/portal/mvvmc/eservices/sldgPublicPortal.public.aboutUs</t>
  </si>
  <si>
    <t>Sheralin Monrose-Gustave</t>
  </si>
  <si>
    <t>Chief ICT Officer</t>
  </si>
  <si>
    <t>LCA</t>
  </si>
  <si>
    <t>DigiGov Platform</t>
  </si>
  <si>
    <t>https://www.govt.lc/news/government-launches-infocloud-suite</t>
  </si>
  <si>
    <t>Infor Cloud Suite</t>
  </si>
  <si>
    <t>http://irdstlucia.gov.lc/</t>
  </si>
  <si>
    <t>ASYCUDA World - Automated Systems for Customs Data</t>
  </si>
  <si>
    <t>https://asycuda.customs.gov.lc</t>
  </si>
  <si>
    <t>InfoCloud Suite FMIS - Financial Management Information System</t>
  </si>
  <si>
    <t>https://www.govt.lc/news/department-of-finance-implements-ai-powered-solution-to-transform-government-operations#:~:text=One%20notable%20initiative%20is%20Info,to%20conduct%20higher%2Dquality%20analysis.</t>
  </si>
  <si>
    <t xml:space="preserve"> In-tend Organiser</t>
  </si>
  <si>
    <t>https://in-tendorganiser.co.uk/goslprocurement</t>
  </si>
  <si>
    <t>Commonwealth Meridian</t>
  </si>
  <si>
    <t>https://www.stlucianic.org/</t>
  </si>
  <si>
    <t>https://www.govt.lc/jobs</t>
  </si>
  <si>
    <t>https://www.govt.lc/ministries/public-service-information-and-broadcasting/public-sector-modernisation</t>
  </si>
  <si>
    <t>https://www.govt.lc/privacy-data-prot</t>
  </si>
  <si>
    <t>Teryll Felix</t>
  </si>
  <si>
    <t>Government of Saint Lucia - Department of Public Sector Mordernisation</t>
  </si>
  <si>
    <t>ICT Officer I</t>
  </si>
  <si>
    <t xml:space="preserve"> VCT </t>
  </si>
  <si>
    <t>St. Vincent and the Grenadines</t>
  </si>
  <si>
    <t>http://carcip.gov.vc/carcip/images/PDF/Downloads/svgictstrategy-final.pdf</t>
  </si>
  <si>
    <t>The Shared Services Project</t>
  </si>
  <si>
    <t>Min of Finance and Econ Planning</t>
  </si>
  <si>
    <t>http://www.finance.gov.vc</t>
  </si>
  <si>
    <t>SIGFIS - Standardised Integrated Government Financial Information System</t>
  </si>
  <si>
    <t>http://finance.gov.vc/finance/index.php/treasury</t>
  </si>
  <si>
    <t>http://www.oas.org/dil/The_Saint_Vincent_Constitution_Order_1979.pdf</t>
  </si>
  <si>
    <t>http://finance.gov.vc/finance/index.php/113-inland-revenue/filing-tax</t>
  </si>
  <si>
    <t>http://customs.gov.vc/</t>
  </si>
  <si>
    <t>http://www.gov.vc/index.php/human-development-service-delivery-project-hdsdp</t>
  </si>
  <si>
    <t>http://psc.gov.vc/psc/index.php/general-information</t>
  </si>
  <si>
    <t>http://www.finance.gov.vc/</t>
  </si>
  <si>
    <t>http://www.gov.vc</t>
  </si>
  <si>
    <t>http://www.gov.vc/index.php?option=com_content&amp;view=article&amp;id=186%3Aus-vincentians-help-haiti-&amp;Itemid=159</t>
  </si>
  <si>
    <t>https://www.rti-rating.org/wp-content/uploads/Saint-Vincent-and-the-Grenadines.pdf</t>
  </si>
  <si>
    <t>http://www.gov.vc/images/PoliciesActsAndBills/SVG_Freedom_of_Information_Act_2003.pdf</t>
  </si>
  <si>
    <t>http://www.oas.org/juridico/spanish/cyb_svg_electronic_act_2007.pdf</t>
  </si>
  <si>
    <t xml:space="preserve">  VCT  </t>
  </si>
  <si>
    <t>In draft/Planned</t>
  </si>
  <si>
    <t>Planned</t>
  </si>
  <si>
    <t>Ministry of Finance, Economic Planning and Information Technology</t>
  </si>
  <si>
    <t>http://finance.gov.vc/finance</t>
  </si>
  <si>
    <t>http://asycudaw.svgcustoms.net/</t>
  </si>
  <si>
    <t xml:space="preserve">National Insurance Services </t>
  </si>
  <si>
    <t>https://www.gov.vc/index.php/visitors/28-business/99-nis</t>
  </si>
  <si>
    <t>In process of developing an e-procurement platform</t>
  </si>
  <si>
    <t>https://www.gov.vc/</t>
  </si>
  <si>
    <t>https://www.nissvg.org/</t>
  </si>
  <si>
    <t>Information Technology Services Division</t>
  </si>
  <si>
    <t>http://finance.gov.vc/finance/</t>
  </si>
  <si>
    <t>2, 4, 8, 9</t>
  </si>
  <si>
    <t>Digital Transformation Steering Committee</t>
  </si>
  <si>
    <t>Supported under CARDTP</t>
  </si>
  <si>
    <t>Public Sector Reform Unit</t>
  </si>
  <si>
    <t>http://psc.gov.vc/psc/index.php/contact-information-psru</t>
  </si>
  <si>
    <t>Carlon Browne</t>
  </si>
  <si>
    <t>Director, Information Technology Services Dvision</t>
  </si>
  <si>
    <t>VCT</t>
  </si>
  <si>
    <t>https://finance.gov.vc/finance/images/PDF/budgetaddress/SVG_Budget2024_updated.pdf</t>
  </si>
  <si>
    <t>Multi Tax Solution</t>
  </si>
  <si>
    <t>https://etax.gov.vc/Account/Login?ReturnUrl=%2F</t>
  </si>
  <si>
    <t>https://customs.gov.vc/</t>
  </si>
  <si>
    <t>https://finance.gov.vc/finance/index.php?option=com_content&amp;view=article&amp;id=190&amp;Itemid=224</t>
  </si>
  <si>
    <t>National Insurance Services</t>
  </si>
  <si>
    <t>https://procurement.gov.vc/eprocure/</t>
  </si>
  <si>
    <t>https://thecommonwealth.org/news/saint-vincent-and-grenadines-manage-public-debt-using-commonwealth-software#:~:text='A%20beneficial%20tool',in%20managing%20the%20country's%20debt.</t>
  </si>
  <si>
    <t>http://pay.gov.vc/</t>
  </si>
  <si>
    <t>https://dtp.gov.vc/</t>
  </si>
  <si>
    <t>https://dtp.gov.vc/index.php/about/project-components/13-component-2</t>
  </si>
  <si>
    <t>CARDTP Project &gt; Component 3: Digital Skills and Technology Adoption</t>
  </si>
  <si>
    <t>https://dtp.gov.vc/index.php/about/project-components/14-component-3</t>
  </si>
  <si>
    <t xml:space="preserve"> SDN </t>
  </si>
  <si>
    <t>Sudan</t>
  </si>
  <si>
    <t>http://www.mof.gov.sd</t>
  </si>
  <si>
    <t>http://www.afdb.org/fileadmin/uploads/afdb/Documents/Project-and-Operations/Sudan_-_Public_Financial_and_Macroeconomic_Management_Capacity_Building_-_Appraisal_Report.pdf</t>
  </si>
  <si>
    <t>http://www.imf.org/external/pubs/ft/scr/2014/cr14203.pdf</t>
  </si>
  <si>
    <t>http://www.mof.gov.sd/viewer.php?target=dept_guider&amp;display=NationalRevenue</t>
  </si>
  <si>
    <t>http://www.customs.gov.sd</t>
  </si>
  <si>
    <t>http://asyw.customs.gov.sd/</t>
  </si>
  <si>
    <t>https://www.pefa.org/node/1876</t>
  </si>
  <si>
    <t xml:space="preserve">http://www.mof.gov.sd </t>
  </si>
  <si>
    <t>Central Bank of Sudan</t>
  </si>
  <si>
    <t>http://www.cbos.gov.sd/en</t>
  </si>
  <si>
    <t>https://sudan.opendataforafrica.org/</t>
  </si>
  <si>
    <t>https://nic.gov.sd/pdf/planone.pdf</t>
  </si>
  <si>
    <t>https://www.rti-rating.org/wp-content/uploads/2019/05/Sudan.FOI-2015.Eng_.pdf</t>
  </si>
  <si>
    <t>http://www.cbos.gov.sd/en/node/440</t>
  </si>
  <si>
    <t xml:space="preserve">  SDN  </t>
  </si>
  <si>
    <t>https://www.afdb.org/fileadmin/uploads/afdb/Documents/Project-and-Operations/Sudan_-_Public_Financial_and_Macroeconomic_Management_Capacity_Building_-_Appraisal_Report.pdf</t>
  </si>
  <si>
    <t>https://www.imf.org/external/pubs/ft/scr/2014/cr14203.pdf</t>
  </si>
  <si>
    <t>https://www.tax.gov.sd/</t>
  </si>
  <si>
    <t>Ministry of Insurance and Social Development</t>
  </si>
  <si>
    <t>https://www.ssa.gov/policy/docs/progdesc/ssptw/2018-2019/africa/sudan.html</t>
  </si>
  <si>
    <t>National Pensions and Social Insurance Fund</t>
  </si>
  <si>
    <t>https://esudan.gov.sd/</t>
  </si>
  <si>
    <t>https://esudan.gov.sd/raiseComplaint</t>
  </si>
  <si>
    <t>Ministry of Communication and Digital Transformation</t>
  </si>
  <si>
    <t>https://esudan.gov.sd/department/52</t>
  </si>
  <si>
    <t>https://cbos.gov.sd/en/content/electronic-transactions-act-2007#</t>
  </si>
  <si>
    <t>Ministry of Communications and Digital Transformation</t>
  </si>
  <si>
    <t>SDN</t>
  </si>
  <si>
    <t>https://tax.gov.sd/</t>
  </si>
  <si>
    <t>http://customs.gov.sd/%d9%86%d9%88%d8%a7%d9%81%d8%b0-%d8%a5%d8%af%d8%a7%d8%b1%d8%a7%d8%aa-%d8%ac%d9%85%d8%b1%d9%83%d9%8a%d9%87/</t>
  </si>
  <si>
    <t>Tender SD</t>
  </si>
  <si>
    <t>https://tender.sd/</t>
  </si>
  <si>
    <t>https://sudan.gov.sd/en/</t>
  </si>
  <si>
    <t>https://mtdt.gov.sd/</t>
  </si>
  <si>
    <t>https://cbos.gov.sd/sites/default/files/Electronic_Transactions_act_2007.pdf</t>
  </si>
  <si>
    <t xml:space="preserve"> SUR </t>
  </si>
  <si>
    <t>Suriname</t>
  </si>
  <si>
    <t>Ministerie van Financiën - Suriname</t>
  </si>
  <si>
    <t>http://finance.gov.sr/</t>
  </si>
  <si>
    <t>http://finance.gov.sr/e-gdds/</t>
  </si>
  <si>
    <t>http://finance.gov.sr/over-financien/</t>
  </si>
  <si>
    <t>http://finance.gov.sr/directoraten/directoraat-belastingen/</t>
  </si>
  <si>
    <t>TMS - Tax Management System (to replace existing IT systems)</t>
  </si>
  <si>
    <t>http://idbdocs.iadb.org/wsdocs/getdocument.aspx?docnum=38053612</t>
  </si>
  <si>
    <t>http://asycuda.customs.gov.sr:8080/awprod/</t>
  </si>
  <si>
    <t>http://homeaffairs.gov.sr/directoraten/</t>
  </si>
  <si>
    <t>https://freebalance.com/public-financial-management/minister-of-finance-launches-freebalance-grp-solution-in-suriname/</t>
  </si>
  <si>
    <t>http://finance.gov.sr/directoraten/</t>
  </si>
  <si>
    <t>http://minfin.sr/</t>
  </si>
  <si>
    <t>https://belastingdienst.sr/</t>
  </si>
  <si>
    <t>https://data-surinameonline.opendata.arcgis.com/</t>
  </si>
  <si>
    <t>http://www.gov.sr/actueel/2019/e-government-platform-vergroot-privacybescherming-burgerdata/</t>
  </si>
  <si>
    <t>Data Protection Bill 2018 (Draft) + The Constitution of the Republic of Suriname, Article 17 (in English)</t>
  </si>
  <si>
    <t>https://www.paolobalboni.eu/index.php/2018/05/15/the-new-surinamese-privacy-and-data-protection-spdp-law/</t>
  </si>
  <si>
    <t xml:space="preserve">  SUR  </t>
  </si>
  <si>
    <t>https://douanesuriname.com/</t>
  </si>
  <si>
    <t>General Pension Fund</t>
  </si>
  <si>
    <t>https://www.pensioen.sr/</t>
  </si>
  <si>
    <t>APF Registration</t>
  </si>
  <si>
    <t>https://docs.google.com/forms/d/e/1FAIpQLSe3WFqEx5rHHtFvJmR_Tvw8OeuF36V8fEd16guL2fEL8zR-iw/viewform</t>
  </si>
  <si>
    <t>https://finance.gov.sr/</t>
  </si>
  <si>
    <t>SUR</t>
  </si>
  <si>
    <t>eGov Implementation Plan of Suriname (Oct 2020)</t>
  </si>
  <si>
    <t>https://gov.sr/wp-content/uploads/2022/12/Roadmap-e-Gov-version-0.2-09-10-2020.pdf</t>
  </si>
  <si>
    <t>eGov Department</t>
  </si>
  <si>
    <t>https://gov.sr/ministeries/ministerie-van-financien-en-planning/</t>
  </si>
  <si>
    <t>https://gov.sr/wp-content/uploads/2024/12/SB-2024-no-178-Wet-van-30-december-2024-houde-241231-164608.pdf</t>
  </si>
  <si>
    <t>https://www.dna.sr/media/195923/Comptabiliteitswet_2017.pdf</t>
  </si>
  <si>
    <t>Multi Tax Solution (MTS)</t>
  </si>
  <si>
    <t>https://blyce.com/tax-administration-in-suriname/</t>
  </si>
  <si>
    <t>https://asycuda.belastingdienst.sr/index.jsf</t>
  </si>
  <si>
    <t>Personnel Information System</t>
  </si>
  <si>
    <t>https://gov.sr/90-ambtenaren-melden-zich-aan-bij-verplichte-landsdienarenregistratie-2/</t>
  </si>
  <si>
    <t>IFMIS - Payroll Module</t>
  </si>
  <si>
    <t>https://www.pensioen.sr/organisatie/</t>
  </si>
  <si>
    <t>CS-DRMS &gt; Meridian</t>
  </si>
  <si>
    <t>https://gov.sr/e-services/</t>
  </si>
  <si>
    <t>https://gov.sr/digitale-id/</t>
  </si>
  <si>
    <t>https://gov.sr/</t>
  </si>
  <si>
    <t>https://gov.sr/ministeries/ministerie-van-economische-zaken-ondernemerschap-technologische-innovatie/klachten-registratie/</t>
  </si>
  <si>
    <t>https://gov.sr/ministeries/kabinet-van-de-president/e-government/over-ons/</t>
  </si>
  <si>
    <t>https://gov.sr/nationale-digitale-strategie/</t>
  </si>
  <si>
    <t>https://www.sris.sr/wp-content/uploads/2021/11/Wet-Openbaarheid-van-Bestuur-2021.pdf</t>
  </si>
  <si>
    <t>https://www.sris.sr/wp-content/uploads/2020/11/Ontwerpwet-Bescherming-Privacy-en-Persoonsgegevens.pdf</t>
  </si>
  <si>
    <t>https://pki.gov.sr/</t>
  </si>
  <si>
    <t>National Digital Strategy (2023-2030)</t>
  </si>
  <si>
    <t>https://gov.sr/wp-content/uploads/2023/09/Suriname-National-Digital-Strategy-2023-2030.pdf</t>
  </si>
  <si>
    <t xml:space="preserve">Center for Innovation and Productivity (CIP) </t>
  </si>
  <si>
    <t>https://gov.sr/nieuwe-raad-van-toezicht-van-het-centrum-voor-innovatie-en-productiviteit-geinstalleerdnieuwe-raad-van-toezicht-van-het-centrum-voor-innovatie-en-productiviteit-geinstalleerd/</t>
  </si>
  <si>
    <t>Small and Medium Enterprises (SME) Policy / Fund</t>
  </si>
  <si>
    <t>https://gov.sr/wp-content/uploads/2025/03/Nieuwsbrief-van-de-maand-februari-2025.pdf</t>
  </si>
  <si>
    <t xml:space="preserve"> SWE </t>
  </si>
  <si>
    <t>Sweden</t>
  </si>
  <si>
    <t>https://computersweden.idg.se/2.2683/1.724249/regeringen-sverige-statligt-moln</t>
  </si>
  <si>
    <t>https://www.inera.se/digitalisering/arkitektur/</t>
  </si>
  <si>
    <t>Single Digital Gateway + Interoperability Framework</t>
  </si>
  <si>
    <t>https://www.digg.se/utveckling-av-digital-forvaltning/samordning-sdg</t>
  </si>
  <si>
    <t>Finansdepartementet - Ministry of Finance, Sweden</t>
  </si>
  <si>
    <t>http://www.sweden.gov.se</t>
  </si>
  <si>
    <t>HERMES - Financial Management Information System</t>
  </si>
  <si>
    <t>https://hermes.esv.se/dana-na/auth/url_0/welcome.cgi</t>
  </si>
  <si>
    <t>https://www.riksgalden.se/</t>
  </si>
  <si>
    <t>https://www.riksgalden.se/globalassets/dokument_eng/about/policy_and_regulations/financial-and-risk-policy-2020.pdf?_t_id=1B2M2Y8AsgTpgAmY7PhCfg%3d%3d&amp;_t_q=TSA&amp;_t_tags=language%3asv%2csiteid%3a5214eb5f-a1b7-444b-83f5-850db03cf352&amp;_t_ip=35.241.94.197&amp;_t_hit.id=Riksgalden_Models_Media_SitePdfFile/_05a25dc1-eda1-4475-a0b8-d485662c5f86&amp;_t_hit.pos=1</t>
  </si>
  <si>
    <t>http://www.skatteverket.se</t>
  </si>
  <si>
    <t>http://www.skatteverket.se/privat/sjalvservice/allaetjanster.4.18e1b10334ebe8bc80009.html</t>
  </si>
  <si>
    <t>http://www.tullverket.se</t>
  </si>
  <si>
    <t>TDS - Tull Data System / Customs Data System</t>
  </si>
  <si>
    <t>https://www.tullverket.se/en/business/taricthecustomstariff.4.7df61c5915510cfe9e760c3.html</t>
  </si>
  <si>
    <t>http://www.statenssc.se/Sidor/default.aspx</t>
  </si>
  <si>
    <t>Statens Servicecenter - State’s Service Centre</t>
  </si>
  <si>
    <t>https://www.statenssc.se/myndighet.19.html</t>
  </si>
  <si>
    <t>Avropa</t>
  </si>
  <si>
    <t xml:space="preserve">http://www.avropa.se </t>
  </si>
  <si>
    <t>Swedish National Debt Office</t>
  </si>
  <si>
    <t>https://www.riksgalden.se/en/</t>
  </si>
  <si>
    <t>https://joinup.ec.europa.eu/sites/default/files/inline-files/OSS%20Country%20Intelligence%20Report_SE_0.pdf</t>
  </si>
  <si>
    <t>National Approach to AI</t>
  </si>
  <si>
    <t>https://www.government.se/information-material/2019/02/national-approach-to-artificial-intelligence/</t>
  </si>
  <si>
    <t>https://www.verksamt.se</t>
  </si>
  <si>
    <t>http://www.skatteverket.se/foretagorganisationer/moms/redovisabetalamoms.4.7459477810df5bccdd480006935.html</t>
  </si>
  <si>
    <t>https://www.opengovpartnership.org/members/sweden/</t>
  </si>
  <si>
    <t>https://www.dataportal.se/sv/</t>
  </si>
  <si>
    <t>https://www.regeringen.se/sa-styrs-sverige/grundlagar-och-demokratiskt-deltagande/delta-och-paverka/</t>
  </si>
  <si>
    <t>https://www.government.se/4ae46a/contentassets/36f1e7481df14fa7897e0a356c211012/report-on-swedish-efforts-related-to-the-initiative-on-citizens-consultations.pdf</t>
  </si>
  <si>
    <t>DIGG</t>
  </si>
  <si>
    <t>https://www.digg.se/</t>
  </si>
  <si>
    <t>SND - Swedish National Data Service</t>
  </si>
  <si>
    <t>https://snd.gu.se/sv/om-oss</t>
  </si>
  <si>
    <t>https://digitaliseringsradet.se/media/1248/rapport-data-som-strategisk-resurs_dnr-19-3731.pdf</t>
  </si>
  <si>
    <t>https://www.government.se/press-releases/2017/06/action-on-digital-transformation/</t>
  </si>
  <si>
    <t>https://www.government.se/49c292/contentassets/117aec2b9bf44d758564506c2d99e825/2017_digitaliseringsstrategin_faktablad_eng_webb-2.pdf</t>
  </si>
  <si>
    <t>https://www.rti-rating.org/wp-content/uploads/Sweden.pdf</t>
  </si>
  <si>
    <t>http://www.legislationline.org/topics/country/1/topic/3</t>
  </si>
  <si>
    <t xml:space="preserve">Swedish Data Protection Authority </t>
  </si>
  <si>
    <t>http://www.datainspektionen.se/</t>
  </si>
  <si>
    <t>http://www.kilpatricktownsend.se/en/e-signatures-sweden/</t>
  </si>
  <si>
    <t>Action on Digital Transformation</t>
  </si>
  <si>
    <t>Data-Driven Innovation and AI</t>
  </si>
  <si>
    <t>https://www.digg.se/publicerat/publikationer/2020/delrapport-oppna-data-oppen-och-datadriven-innovation-samt-ai</t>
  </si>
  <si>
    <t>Swedish Agency for Digital Administration</t>
  </si>
  <si>
    <t xml:space="preserve">  SWE  </t>
  </si>
  <si>
    <t>https://skr.se/skr/naringslivarbetedigitalisering/digitalisering/arkitektursakerhet/molntjanster.7559.html</t>
  </si>
  <si>
    <t>SKR</t>
  </si>
  <si>
    <t>https://skr.se/download/18.1d1b45d17f44a93c2fced02/1647965592582/Molntja%CC%88nster-va%CC%88gledning-Cloud-Act.pdf</t>
  </si>
  <si>
    <t>Ena - Sweden´s Digital Infrastructure</t>
  </si>
  <si>
    <t>https://www.regeringen.se/48f6ff/contentassets/9ca135004bb442e3878bd4c70bfc6f81/uppdrag-att-fortsatta-etableringen-av-en-forvaltningsgemensam-digital-infrastruktur-for-informationsutbyte</t>
  </si>
  <si>
    <t>https://www.digg.se/4ad66f/globalassets/dokument/publicerat/publikationer/uppdrag-att-etablera-en-forvaltningsgemensam-digital-infrastruktur-for-informationsutbyte-samt-uppdrag-att-etablera-ett-nationellt-ramverk-for-grunddata.pdf</t>
  </si>
  <si>
    <t>Svenskt ramverk för digital samverkan</t>
  </si>
  <si>
    <t>https://www.digg.se/download/18.23524b0a17e9caeb23df0be/1648044640319/svenskt-ramverk-for-digital-samverkan-1.3.pdf</t>
  </si>
  <si>
    <t>https://www.regeringen.se/sveriges-regering/finansdepartementet/</t>
  </si>
  <si>
    <t>https://www.riksgalden.se/fi/our-operations/cash-management/the-central-government-payment-model/</t>
  </si>
  <si>
    <t>https://www.skatteverket.se</t>
  </si>
  <si>
    <t>https://www.skatteverket.se/servicelankar/otherlanguages/inenglish.4.12815e4f14a62bc048f4edc.html</t>
  </si>
  <si>
    <t>https://www.tullverket.se</t>
  </si>
  <si>
    <t>State’s Service Centre</t>
  </si>
  <si>
    <t>https://www.statenssc.se/myndighetstjanster/lonstandardtjanst.11101.html</t>
  </si>
  <si>
    <t>Statens tjänstepensionsverk, SPV</t>
  </si>
  <si>
    <t>https://www.spv.se/privatperson/statlig-tjanstepension/</t>
  </si>
  <si>
    <t>Pensionsportalen / Min Pension</t>
  </si>
  <si>
    <t>https://www.minpension.se/</t>
  </si>
  <si>
    <t>e-Avrop and Opic</t>
  </si>
  <si>
    <t>https://info.e-avrop.com/</t>
  </si>
  <si>
    <t>Afori - Government innovation procurement portal launched in 2022 https://www.afori.se/om-afori/</t>
  </si>
  <si>
    <t>https://www.upphandlingsmyndigheten.se/forbered-organisationen/nationella-upphandlingsstrategin/</t>
  </si>
  <si>
    <t>https://www.digg.se/om-oss/nyheter/2019/digg-tar-policybeslut-kring-oppen-kallkod/</t>
  </si>
  <si>
    <t xml:space="preserve">https://offentligkod.se </t>
  </si>
  <si>
    <t>Ministry of Trade and Industry</t>
  </si>
  <si>
    <t>https://www.scb.se/contentassets/4d9059ef459e407ba1aa71683fcbd807/uf0301_2019a01_br_xftbr2001.pdf</t>
  </si>
  <si>
    <t>https://www.skatteverket.se/</t>
  </si>
  <si>
    <t>https://www.tullverket.se/</t>
  </si>
  <si>
    <t>https://arbetsformedlingen.se/platsbanken/</t>
  </si>
  <si>
    <t>https://govtechsweden.se/</t>
  </si>
  <si>
    <t>https://www.digg.se/analys-och-uppfoljning/publikationer</t>
  </si>
  <si>
    <t>https://www.regeringen.se/informationsmaterial/2021/10/data--en-underutnyttjad-resurs-for-sverige/</t>
  </si>
  <si>
    <t>https://www.regeringen.se/sveriges-regering/infrastrukturdepartementet/</t>
  </si>
  <si>
    <t>https://www.digg.se</t>
  </si>
  <si>
    <t>Personal Data Act (2018:218)</t>
  </si>
  <si>
    <t>https://www.riksdagen.se/sv/dokument-lagar/dokument/svensk-forfattningssamling/lag-2018218-med-kompletterande-bestammelser_sfs-2018-218</t>
  </si>
  <si>
    <t xml:space="preserve">Swedish Authority for Privacy Protection </t>
  </si>
  <si>
    <t>https://www.imy.se/en/</t>
  </si>
  <si>
    <t>https://www.imy.se/globalassets/dokument/arsredovisningar/imy-arsredovisning-2021.pdf</t>
  </si>
  <si>
    <t>https://www.digg.se/digitala-tjanster/avtal/normativ-specifikation-for-fristaende-underskriftstjanst/tjanstespecifikation-for-fristaende-underskriftstjanst</t>
  </si>
  <si>
    <t xml:space="preserve">https://docs.swedenconnect.se/technical-framework/latest/00_-_Swedish_eID_Framework_-_Introduction.html </t>
  </si>
  <si>
    <t>https://www.regeringen.se/regeringens-politik/digitaliseringsstrategin/digital-kompetens/</t>
  </si>
  <si>
    <t>Den nationella innovationsstrategin 2012-2020</t>
  </si>
  <si>
    <t>https://stik.se/natinnostrat.pdf</t>
  </si>
  <si>
    <t>https://www.vinnova.se/nyheter/2020/12/strategiska-innovationsprogram-viktiga-for-sverige/</t>
  </si>
  <si>
    <t>https://www.vinnova.se/contentassets/e9aafdfe5f67491ab2f7016758458ac5/metautvardering-av-andra-omgangen-strategiska-innovationsprogram-efter-sex-ar.pdf?cb=20201215174117</t>
  </si>
  <si>
    <t>https://www.digg.se/en</t>
  </si>
  <si>
    <t xml:space="preserve">e-Signatures: Swedens regulations koncern qualified trusted services like qualified e-signatures but there is no national regulation for advanced s-signatures. Generally the eIDAS-regulation is also the national regulation - anything surpassing this standard is not mandatory. There is no central e-sigature service or state issuer of standards. Regarding Open Source: Sweden does not specifically have a national open source policy, but the Agency for Digitalisation has an open source policy stating that we should use open source software as a first option and share what we procure and develop as open source if possible. The European Frameworks stated that all memberstates shoud enhance the re-use of emerging joint solutions in particular eID, eSignature, eDelivery, eProcurement and eInvoicing - and promote their implementation in more domains, while avoiding sectoral duplication of service infrastructures. There is no national entity taking decisions on adopting/procuring an OSS solution but the Legal, Financial and Administrative Services Agency have framework agreements and guidelines regarding choosing open source. The level of adoption of OSS policy is that awarness har gone up and more organisations are sharing their open source code. The Open Source and Data Network is maintaining the Swedish Open Source Catalogue, where public sector share information about which open sorce software we are using. Innovation: Sweden has an Agency for innovation (Vinnova), innovation within agencies and municipalities etc is decentraliced even if coordination around core issues occurs via Vinnova. GovTech as well as JobTech and other "xTech" sectors are usually organised around ideal organisations that are decoupled from ministries but enjoy their support in the form of active dialoge and participation but not ownership. </t>
  </si>
  <si>
    <t>https://github.com/swedenconnect/technical-framework</t>
  </si>
  <si>
    <t>https://www.riksdagen.se/sv/dokument-lagar/dokument/svensk-forfattningssamling/lag-2016561-med-kompletterande-bestammelser_sfs-2016-561</t>
  </si>
  <si>
    <t>https://www.pts.se/sv/bransch/internet/betrodda-tjanster/</t>
  </si>
  <si>
    <t>Theodor Andersson</t>
  </si>
  <si>
    <t>DIGG - Swedish Agency for Digital Government</t>
  </si>
  <si>
    <t>Analyst</t>
  </si>
  <si>
    <t>SWE</t>
  </si>
  <si>
    <t>https://www.regeringen.se/rattsliga-dokument/statens-offentliga-utredningar/2021/01/sou-20211/</t>
  </si>
  <si>
    <t>DIGG - Agency for Digital Government</t>
  </si>
  <si>
    <t>https://www.digg.se/kunskap-och-stod/svenskt-ramverk-for-digital-samverkan</t>
  </si>
  <si>
    <t>https://www.digg.se/styrning-och-samordning/sdg---en-gemensam-digital-ingang-till-europa</t>
  </si>
  <si>
    <t>http://www.statenssc.se/</t>
  </si>
  <si>
    <t>https://www.statenssc.se/tjanster-for-myndigheter/vara-tjanster/lon-och-hr</t>
  </si>
  <si>
    <t>https://www.pensionsmyndigheten.se/statistik-och-rapporter</t>
  </si>
  <si>
    <t>https://www.dataportal.se/diggs-policy-och-riktlinjer-os</t>
  </si>
  <si>
    <t>https://www.dataportal.se/oppen-kallkod</t>
  </si>
  <si>
    <t>nationell kvantstrategi</t>
  </si>
  <si>
    <t>https://www.regeringen.se/pressmeddelanden/2024/05/regeringen-tar-initiativ-till-en-nationell-kvantstrategi/</t>
  </si>
  <si>
    <t>https://www.vinnova.se/</t>
  </si>
  <si>
    <t>https://www.statskontoret.se/fokusomraden/digitalisering-och-ai-i-forvaltningen/</t>
  </si>
  <si>
    <t>https://www.digg.se/kunskap-och-stod/e-handel/lag-forordning-och-foreskrifter-for-e-handel/lag-forordning-och-foreskrifter-inom-e-handel-for-leverantorer-till-offentlig-sektor</t>
  </si>
  <si>
    <t>https://arbetsformedlingen.se/statistik/sok-statistik</t>
  </si>
  <si>
    <t>https://www.digg.se/digitala-tjanster/e-legitimering</t>
  </si>
  <si>
    <t>https://www.government.se/</t>
  </si>
  <si>
    <t>https://www.government.se/reports/</t>
  </si>
  <si>
    <t>https://www.scb.se/en/</t>
  </si>
  <si>
    <t>1, 2, 9</t>
  </si>
  <si>
    <t>https://www.regeringen.se/contentassets/c9bc0cd3a4374f9388e714ae7fb1ec1d/for-ett-hallbart-digitaliserat-sverige-en-digitaliseringsstrategi.pdf</t>
  </si>
  <si>
    <t>https://www.government.se/contentassets/2ca7601373824c8395fc1f38516e6e03/public-access-to-information-and-secrecy.pdf</t>
  </si>
  <si>
    <t>https://www.regeringen.se/sa-styrs-sverige/grundlagar-och-demokratiskt-deltagande/offentlighetsprincipen/</t>
  </si>
  <si>
    <t>https://www.imy.se/globalassets/dokument/rapporter/anmalda-personuppgiftsincidenter-2022.pdf</t>
  </si>
  <si>
    <t>https://www.anvandgronit.se/</t>
  </si>
  <si>
    <t>https://ai-watch.ec.europa.eu/countries/sweden/sweden-ai-strategy-report_en#:~:text=use%20of%20standards.-,Infrastructure,use%20AI%20in%20the%20future.</t>
  </si>
  <si>
    <t>https://news.cision.com/se/visma/r/digital-signering-vaxer-starkt-i-sverige,c3982744</t>
  </si>
  <si>
    <t>https://digitalskillsjobs.se/</t>
  </si>
  <si>
    <t>Strategi för innovation, partnerskap och kapacitetsutveckling 2024–2028</t>
  </si>
  <si>
    <t>https://www.regeringen.se/strategier-for-internationellt-bistand/2024/06/strategi-for-innovation-partnerskap-och-kapacitetsutveckling-20242028/</t>
  </si>
  <si>
    <t>https://www.vinnova.se/m/strategiska-innovationsprogram/</t>
  </si>
  <si>
    <t>https://www.vinnova.se/publikationer/utvardering-strategiska-innovationsprogram/</t>
  </si>
  <si>
    <t>Sweden's innovation agency</t>
  </si>
  <si>
    <t>https://www.vinnova.se/en/</t>
  </si>
  <si>
    <t>Hanna Wallin</t>
  </si>
  <si>
    <t>Bron Innovation AB (svb)</t>
  </si>
  <si>
    <t>Innovation leader on GovTech</t>
  </si>
  <si>
    <t xml:space="preserve"> CHE </t>
  </si>
  <si>
    <t>Switzerland</t>
  </si>
  <si>
    <t>Swiss Cloud</t>
  </si>
  <si>
    <t>https://www.admin.ch/gov/fr/accueil/documentation/communiques.msg-id-78814.html</t>
  </si>
  <si>
    <t>e-Government Architecture</t>
  </si>
  <si>
    <t>https://www.egovernment.ch/fr/umsetzung/schwerpunktplan/elaborer-et-gerer-larchitecture-de-la-cyberadministration-co/</t>
  </si>
  <si>
    <t>https://www.egovernment.ch/fr/umsetzung/schwerpunktplan/promouvoir-les-plateformes-dechange-de-donnees-de-ladministr/</t>
  </si>
  <si>
    <t>Federal Department of Finance</t>
  </si>
  <si>
    <t>http://www.efd.admin.ch</t>
  </si>
  <si>
    <t>https://www.efd.admin.ch/efd/en/home/themen/informatik-und-e-government0.html</t>
  </si>
  <si>
    <t>http://www.snb.ch</t>
  </si>
  <si>
    <t>http://www.bis.org/cpss/paysys/SwitzerlandComp.pdf</t>
  </si>
  <si>
    <t>http://www.estv.admin.ch</t>
  </si>
  <si>
    <t>https://www.efd.admin.ch/efd/en/home/themen/steuern/steuern-national/the-swiss-tax-system.html</t>
  </si>
  <si>
    <t>https://www.efd.admin.ch/efd/en/home/themen/zoll.html</t>
  </si>
  <si>
    <t>E-DEC - e-Customs Portal</t>
  </si>
  <si>
    <t>http://www.ezv.admin.ch/zollanmeldung/05042/index.html?lang=de</t>
  </si>
  <si>
    <t>ZIVI - Human Resources Management Information System</t>
  </si>
  <si>
    <t>https://www.stelle.admin.ch/stelle/de/home.html</t>
  </si>
  <si>
    <t>https://www.bk.admin.ch/bk/de/home/bk/organisation-der-bundeskanzlei/service-center-informatik.html</t>
  </si>
  <si>
    <t>SIMAP</t>
  </si>
  <si>
    <t xml:space="preserve">https://www.simap.ch </t>
  </si>
  <si>
    <t>Swiss Federal Finance Administration</t>
  </si>
  <si>
    <t>https://www.efv.admin.ch/efv/en/home/themen/finanzpolitik_grundlagen/schuldenbremse.html</t>
  </si>
  <si>
    <t>https://www.isb.admin.ch/isb/de/home/themen/bundesarchitektur/schwerpunkte/open-source.html</t>
  </si>
  <si>
    <t>https://www.ch.ch</t>
  </si>
  <si>
    <t>http://www.getax.ch/</t>
  </si>
  <si>
    <t>https://www.kmu.admin.ch/kmu/en/home/concrete-know-how/sme-management/e-commerce/creating-own-website/online-payment-methods/payment-service-providers.html</t>
  </si>
  <si>
    <t>https://joinup.ec.europa.eu/sites/default/files/inline-files/eGovernment%20in%20Switzerland%20-%20February%202016%20-%20Edition%2010_0%20-%20v3_00.pdf</t>
  </si>
  <si>
    <t>https://opendata.swiss/</t>
  </si>
  <si>
    <t>https://www.ch.ch/en/demokratie/</t>
  </si>
  <si>
    <t>Digital Switzerland</t>
  </si>
  <si>
    <t>https://strategy.digitaldialog.swiss/fr/conference/</t>
  </si>
  <si>
    <t>3, 4, 5</t>
  </si>
  <si>
    <t>https://digitalswitzerland.com/</t>
  </si>
  <si>
    <t>Data Initiative</t>
  </si>
  <si>
    <t>https://strategy.digitaldialog.swiss/aktionsplan</t>
  </si>
  <si>
    <t>https://www.bakom.admin.ch/bakom/de/home/digital-und-internet/big-data.html</t>
  </si>
  <si>
    <t>https://www.egovernment.ch/de/umsetzung/e-government-strategie/</t>
  </si>
  <si>
    <t>https://www.egovernment.ch/en/umsetzung/e-government-strategie/</t>
  </si>
  <si>
    <t>https://www.rti-rating.org/wp-content/uploads/Switzerland.pdf</t>
  </si>
  <si>
    <t>http://www.admin.ch/ch/e/rs/2/235.11.en.pdf</t>
  </si>
  <si>
    <t>Federal Data Protection Commission</t>
  </si>
  <si>
    <t>https://www.edoeb.admin.ch/edoeb/en/home/the-fdpic/links/data-protection---switzerland.html</t>
  </si>
  <si>
    <t>https://www.docusign.com/how-it-works/legality/global/switzerland</t>
  </si>
  <si>
    <t>Innovations projects</t>
  </si>
  <si>
    <t>https://www.egovernment.ch/en/umsetzung/innovationen/innovations-and-e-participation-projects-in-2020/</t>
  </si>
  <si>
    <t>Staatslabor + e-Government Switzerland</t>
  </si>
  <si>
    <t>https://www.staatslabor.ch/en</t>
  </si>
  <si>
    <t xml:space="preserve">  CHE  </t>
  </si>
  <si>
    <t>https://www.bk.admin.ch/bk/de/home/digitale-transformation-ikt-lenkung/bundesarchitektur/cloud.html</t>
  </si>
  <si>
    <t>https://www.admin.ch/gov/de/start/dokumentation/medienmitteilungen.msg-id-85828.html</t>
  </si>
  <si>
    <t>https://www.digital-public-services-switzerland.ch/en/implementation/egovernment-implementation-plan/developing-and-managing-the-egovernment-architecture-for-the-strategic-implementation-plan</t>
  </si>
  <si>
    <t>Interoperability Ordinance enters consultation phase</t>
  </si>
  <si>
    <t>https://www.admin.ch/gov/de/start/dokumentation/medienmitteilungen.msg-id-86505.html</t>
  </si>
  <si>
    <t>SEDEX</t>
  </si>
  <si>
    <t>https://www.bfs.admin.ch/bfs/en/home/registers/population-register/sedex.html</t>
  </si>
  <si>
    <t>https://www.bfs.admin.ch/bfs/de/home/register/personenregister/sedex.html</t>
  </si>
  <si>
    <t>https://www.estv.admin.ch</t>
  </si>
  <si>
    <t>Different eTax Portals of the cantons (local)</t>
  </si>
  <si>
    <t>https://www.estv.admin.ch/estv/de/home.html</t>
  </si>
  <si>
    <t>E-Dec - e-Customs Portal</t>
  </si>
  <si>
    <t>https://www.ezv.admin.ch/zollanmeldung/05042/index.html?lang=de</t>
  </si>
  <si>
    <t>Federal Social Insurance Office (FSIO)</t>
  </si>
  <si>
    <t>https://www.bsv.admin.ch/bsv/de/home/sozialversicherungen.html</t>
  </si>
  <si>
    <t>Bundesamt für Sozialversicherungen (BSV)</t>
  </si>
  <si>
    <t>https://kissimap.ch/</t>
  </si>
  <si>
    <t>https://www.bk.admin.ch/bk/de/home/digitale-transformation-ikt-lenkung/bundesarchitektur/open_source_software.html</t>
  </si>
  <si>
    <t>Strategie Digitale Schweiz</t>
  </si>
  <si>
    <t>https://www.digitaldialog.swiss/de/</t>
  </si>
  <si>
    <t>Bundeskanzlei</t>
  </si>
  <si>
    <t>https://www.ch.ch/</t>
  </si>
  <si>
    <t>https://www.ch.ch/en/taxes-and-finances/paying-taxes/</t>
  </si>
  <si>
    <t>https://www.bazg.admin.ch/bazg/de/home.html</t>
  </si>
  <si>
    <t>https://www.bsv.admin.ch/bsv/en/home.html</t>
  </si>
  <si>
    <t>Digitale Verwaltung Schweiz</t>
  </si>
  <si>
    <t>https://www.digitale-verwaltung-schweiz.ch/</t>
  </si>
  <si>
    <t>https://www.digitaldialog.swiss/</t>
  </si>
  <si>
    <t>https://www.digitale-verwaltung-schweiz.ch/application/files/4516/3895/9077/Monitoringbericht_2021.pdf</t>
  </si>
  <si>
    <t>Data Initiative, Digital Administration Switzerland</t>
  </si>
  <si>
    <t>https://www.digitale-verwaltung-schweiz.ch/ueber-uns/arbeitsgruppen</t>
  </si>
  <si>
    <t>https://www.digitale-verwaltung-schweiz.ch/application/files/3016/3636/7600/E-Government-Strategie-Schweiz-2020-2023_D_def.pdf</t>
  </si>
  <si>
    <t>https://www.edoeb.admin.ch/edoeb/de/home/datenschutz/ueberblick/datenschutz.html</t>
  </si>
  <si>
    <t>https://www.bakom.admin.ch/bakom/de/home/digital-und-internet/digitale-kommunikation/elektronische-signatur.html</t>
  </si>
  <si>
    <t>https://www.epa.admin.ch/epa/de/home/dienstleistungen/ausbildungsangebot.html</t>
  </si>
  <si>
    <t>https://www.digitale-verwaltung-schweiz.ch/umsetzungsplan/umsetzungsplan-e-government-schweiz/uz5-e-partizipationsprojekte</t>
  </si>
  <si>
    <t>Staatslabor + Digitale Verwaltung Schweiz, Prototypfund, CivicTech</t>
  </si>
  <si>
    <t>Innovation and eParticipation projects</t>
  </si>
  <si>
    <t>Irem Kaynarca</t>
  </si>
  <si>
    <t>Digital Public Services Switzerland</t>
  </si>
  <si>
    <t>Project Leader</t>
  </si>
  <si>
    <t>CHE</t>
  </si>
  <si>
    <t>Swiss Cloud &amp; Public Clouds Bund</t>
  </si>
  <si>
    <t>https://www.bk.admin.ch/bk/de/home/digitale-transformation-ikt-lenkung/bundesarchitektur/cloud/public-clouds-bund.html</t>
  </si>
  <si>
    <t>https://www.bk.admin.ch/bk/de/home/digitale-transformation-ikt-lenkung/bundesarchitektur/cloud/swiss-cloud.html</t>
  </si>
  <si>
    <t>Bundesarchitektur</t>
  </si>
  <si>
    <t>https://www.bk.admin.ch/bk/en/home/digitale-transformation-ikt-lenkung/bundesarchitektur.html</t>
  </si>
  <si>
    <t xml:space="preserve">Federal Act on the Use of Electronic Means for Official Tasks (EMBAG, adopted 2023); Register Harmonisation Act; National Data Management (NaDB) initiative (now backed by regulation) </t>
  </si>
  <si>
    <t>https://www.bfs.admin.ch/bfs/en/home/nadb/nadb.assetdetail.36004599.html</t>
  </si>
  <si>
    <t xml:space="preserve"> I14Y interoperability platform</t>
  </si>
  <si>
    <t>https://www.i14y.admin.ch/en/home</t>
  </si>
  <si>
    <t>https://www.i14y.admin.ch/en/organisations</t>
  </si>
  <si>
    <t>https://www.efd.admin.ch/de/programm-superb</t>
  </si>
  <si>
    <t>https://www.newsd.admin.ch/newsd/message/attachments/59643.pdf</t>
  </si>
  <si>
    <t>https://www.efd.admin.ch/en</t>
  </si>
  <si>
    <t>https://www.fedlex.admin.ch/eli/cc/2006/228/de</t>
  </si>
  <si>
    <t>https://www.efd.admin.ch/de/zoll</t>
  </si>
  <si>
    <t>https://www.bazg.admin.ch/bazg/en/home.html</t>
  </si>
  <si>
    <t>https://www.epa.admin.ch/epa/de/home/themen/lohnsystem.html</t>
  </si>
  <si>
    <t>https://www.simap.ch</t>
  </si>
  <si>
    <t>Switzerland mandates software source code disclosure for public sector: A legal milestone https://interoperable-europe.ec.europa.eu/collection/open-source-observatory-osor/news/new-open-source-law-switzerland?</t>
  </si>
  <si>
    <t>https://s3-ch-bern-1.obj.begasoft.ch/simap-public/wto-statistics/WTO_Statistik_BUND_2024.pdf</t>
  </si>
  <si>
    <t>https://www.bk.admin.ch/bk/de/home/digitale-transformation-ikt-lenkung/bereichdti.html</t>
  </si>
  <si>
    <t>https://digital.swiss/de/aktionsplan/</t>
  </si>
  <si>
    <t>https://www.digital-public-services-switzerland.ch/application/files/7417/4317/4879/Report_National_E-Government_study_2025.pdf</t>
  </si>
  <si>
    <t>https://www.bazg.admin.ch/bazg/en/home/the-focbs/figures.html</t>
  </si>
  <si>
    <t>https://www.bsv.admin.ch/bsv/de/home/publikationen-und-service/forschung.html</t>
  </si>
  <si>
    <t>https://www.eid.admin.ch/en/e-id-e</t>
  </si>
  <si>
    <t>https://www.bfs.admin.ch/bfs/en/home/services/ogd.html</t>
  </si>
  <si>
    <t>https://opendata.swiss/en</t>
  </si>
  <si>
    <t>https://www.ch.ch/en/political-system/</t>
  </si>
  <si>
    <t>https://www.ch.ch/en/political-system/political-rights/petitions/</t>
  </si>
  <si>
    <t>https://www.bk.admin.ch/bk/de/home/politische-rechte/petitionen.html</t>
  </si>
  <si>
    <t>https://www.bk.admin.ch/bk/de/home/digitale-transformation-ikt-lenkung/controlling.html</t>
  </si>
  <si>
    <t>https://www.digitale-verwaltung-schweiz.ch/application/files/8517/4275/8451/Studienbericht-Nationale-E-Government-Studie-2025.pdf</t>
  </si>
  <si>
    <t>https://www.bk.admin.ch/bk/de/home/digitale-transformation-ikt-lenkung/bundesarchitektur/daten-und-informationsmanagement.html</t>
  </si>
  <si>
    <t>https://www.bfs.admin.ch/bfs/en/home/services/ogd/strategy/masterplan.html</t>
  </si>
  <si>
    <t>https://www.digitale-verwaltung-schweiz.ch/application/files/7317/0254/5706/Strategie_Digitale_Verwaltung_Schweiz_2024-2027.pdf</t>
  </si>
  <si>
    <t>https://www.digitale-verwaltung-schweiz.ch/application/files/8417/4357/5702/DVS_Jahresbericht_2024.pdf</t>
  </si>
  <si>
    <t>https://kdk.ch/themen/e-government/digitalisierung</t>
  </si>
  <si>
    <t>https://www.fedlex.admin.ch/filestore/fedlex.data.admin.ch/eli/cc/2006/355/20231101/en/pdf-a/fedlex-data-admin-ch-eli-cc-2006-355-20231101-en-pdf-a-1.pdf</t>
  </si>
  <si>
    <t>https://www.fedlex.admin.ch/filestore/fedlex.data.admin.ch/eli/cc/2022/491/20230901/en/pdf-a/fedlex-data-admin-ch-eli-cc-2022-491-20230901-en-pdf-a-2.pdf</t>
  </si>
  <si>
    <t>https://www.edoeb.admin.ch/en</t>
  </si>
  <si>
    <t>https://www.edoeb.admin.ch/en/newnsb/1hAoOABp73N2NnLet1sFS</t>
  </si>
  <si>
    <t>https://www.rumba.admin.ch/rumba/de/home/umweltberichte/umweltberichte-der-bundesverwaltung.html</t>
  </si>
  <si>
    <t>https://www.bk.admin.ch/bk/en/home/digitale-transformation-ikt-lenkung/vorgaben/sb021-strategie-einsatz-von-ki-systemen-in-der-bundesverwaltung.html</t>
  </si>
  <si>
    <t>https://www.bakom.admin.ch/de/elektronische-signatur</t>
  </si>
  <si>
    <t>Strategie Digitale Verwaltung Schweiz 2024-2027</t>
  </si>
  <si>
    <t>https://www.digitale-verwaltung-schweiz.ch/innovationen</t>
  </si>
  <si>
    <t>https://www.bk.admin.ch/bk/en/home/digitale-transformation-ikt-lenkung/bundesarchitektur/govtech-innovationsboerse-2025.html#:~:text=The%20GovTech%20Innovation%20Exchange%20enables,lead%20to%20concrete%20implementation%20orders.</t>
  </si>
  <si>
    <t>Strategic objectives of the Federal Council for the Swiss Innovation Agency (Innosuisse) 2025–2028</t>
  </si>
  <si>
    <t>https://www.fedlex.admin.ch/eli/fga/2025/653/de</t>
  </si>
  <si>
    <t>https://www.innosuisse.admin.ch/en/success-stories</t>
  </si>
  <si>
    <t>Carlos Orjales</t>
  </si>
  <si>
    <t>SECO</t>
  </si>
  <si>
    <t>State Secretariat for Economic Affairs SECO</t>
  </si>
  <si>
    <t xml:space="preserve"> SYR </t>
  </si>
  <si>
    <t>Syrian Arab Republic</t>
  </si>
  <si>
    <t>http://syrianfinance.gov.sy</t>
  </si>
  <si>
    <t>http://syrianfinance.gov.sy/arabic/budget/organization-chart/221/342.html</t>
  </si>
  <si>
    <t>http://syrianfinance.gov.sy/</t>
  </si>
  <si>
    <t>https://www.imf.org/external/np/ms/2008/102908.htm</t>
  </si>
  <si>
    <t>http://www.syrianfinance.gov.sy/english/main/history-prospects/1874.html</t>
  </si>
  <si>
    <t>http://www.customs.gov.sy</t>
  </si>
  <si>
    <t>http://asycuda.customs.gov.sy/</t>
  </si>
  <si>
    <t>Central Bank of Syria</t>
  </si>
  <si>
    <t>https://cb.gov.sy/</t>
  </si>
  <si>
    <t>http://portal.egov.sy/eservices_guid.ar_guid/en/0/0/module.page.html</t>
  </si>
  <si>
    <t>http://moct.gov.sy/sites/default/files/uploadss/eGov_Strategy_-_v2_04-Vol2%20En.pdf</t>
  </si>
  <si>
    <t>Law on Privacy and Data Protection (Draft)</t>
  </si>
  <si>
    <t>http://www.parliament.gov.sy/arabic/index.php?node=5597&amp;cat=4537</t>
  </si>
  <si>
    <t>https://web.archive.org/web/20140703094412/http://moct.gov.sy/moct/?q=ar/node/69</t>
  </si>
  <si>
    <t xml:space="preserve">  SYR  </t>
  </si>
  <si>
    <t>Cloud computing</t>
  </si>
  <si>
    <t>https://moct.gov.sy/shapes-cloud-computing</t>
  </si>
  <si>
    <t>Ministry of Social Affairs and Labor </t>
  </si>
  <si>
    <t>https://www.ssa.gov/policy/docs/progdesc/ssptw/2018-2019/asia/syria.html</t>
  </si>
  <si>
    <t>Social Insurance Institution</t>
  </si>
  <si>
    <t>http://taminat.gov.sy/ar/</t>
  </si>
  <si>
    <t>https://www.egov.sy/</t>
  </si>
  <si>
    <t>http://www.sep.com.sy/?lang=en</t>
  </si>
  <si>
    <t>http://complains.moct.gov.sy/index.html</t>
  </si>
  <si>
    <t>Ministry of Communication Information and Technology</t>
  </si>
  <si>
    <t>https://moct.gov.sy/</t>
  </si>
  <si>
    <t>1,2,6</t>
  </si>
  <si>
    <t>https://moct.gov.sy/%D8%A7%D9%84%D8%B3%D9%8A%D8%A7%D8%B3%D8%A7%D8%AA-%D9%88%D8%A7%D9%84%D8%A7%D8%B3%D8%AA%D8%B1%D8%A7%D8%AA%D9%8A%D8%AC%D9%8A%D8%A7%D8%AA/%D8%A7%D8%B3%D8%AA%D8%B1%D8%A7%D8%AA%D9%8A%D8%AC%D9%8A%D8%A9-%D8%A7%D9%84%D8%AA%D8%AD%D9%88%D9%84-%D8%A7%D9%84%D8%B1%D9%82%D9%85%D9%8A-%D9%84%D9%84%D8%AE%D8%AF%D9%85%D8%A7%D8%AA-%D8%A7%D9%84%D8%AD%D9%83%D9%88%D9%85%D9%8A%D8%A9</t>
  </si>
  <si>
    <t>https://www.moct.gov.sy/%D8%A7%D9%84%D9%85%D8%B9%D8%A7%D9%8A%D9%8A%D8%B1-%D9%88%D8%A7%D9%84%D9%86%D8%B8%D9%85/%D8%A7%D8%B3%D8%AA%D8%B1%D8%A7%D8%AA%D9%8A%D8%AC%D9%8A%D8%A9-%D8%A7%D9%84%D8%AD%D9%83%D9%88%D9%85%D8%A9-%D8%A7%D9%84%D8%A5%D9%84%D9%83%D8%AA%D8%B1%D9%88%D9%86%D9%8A%D8%A9</t>
  </si>
  <si>
    <t>Digital Transformation Strategy for Government Services</t>
  </si>
  <si>
    <t>https://moct.gov.sy/file/%D8%A7%D8%B3%D8%AA%D8%B1%D8%A7%D8%AA%D9%8A%D8%AC%D9%8A%D8%A9-%D8%A7%D9%84%D8%AA%D8%AD%D9%88%D9%84-%D8%A7%D9%84%D8%B1%D9%82%D9%85%D9%8A-%D9%84%D9%84%D8%AE%D8%AF%D9%85%D8%A7%D8%AA-%D8%A7%D9%84%D8%AD%D9%83%D9%88%D9%85%D9%8A%D8%A9pdf</t>
  </si>
  <si>
    <t>SYR</t>
  </si>
  <si>
    <t>General Establishment for Social Insurance (GESI),</t>
  </si>
  <si>
    <t>https://www.social-protection.org/gimi/gess/ShowWiki.action?wiki.wikiId=707</t>
  </si>
  <si>
    <t xml:space="preserve"> TWN </t>
  </si>
  <si>
    <t>Taiwan, China</t>
  </si>
  <si>
    <t>https://digi.ey.gov.tw/Page/771A3037CADDE31C</t>
  </si>
  <si>
    <t>https://english.gov.taipei/News_Content.aspx?n=A11F01CFC9F58C83&amp;s=D41084481CDB6480</t>
  </si>
  <si>
    <t>Ministry of Finance ROC</t>
  </si>
  <si>
    <t>http://www.mof.gov.tw</t>
  </si>
  <si>
    <t>GBA - Government Budget Accounting Information Management System</t>
  </si>
  <si>
    <t>http://eng.dgbas.gov.tw/lp.asp?ctNode=1969&amp;CtUnit=1005&amp;BaseDSD=7&amp;mp=2</t>
  </si>
  <si>
    <t>http://www.nta.gov.tw/web/Eng/Default.aspx</t>
  </si>
  <si>
    <t>https://www.nta.gov.tw/_admin/_upload/Oldfile/National%20Treasury%20Act.pdf</t>
  </si>
  <si>
    <t>http://www.dot.gov.tw</t>
  </si>
  <si>
    <t>http://www.etax.nat.gov.tw/etwen/Exhibitor_in_02.html</t>
  </si>
  <si>
    <t>http://www.customs.gov.tw</t>
  </si>
  <si>
    <t>CPT - Single Window</t>
  </si>
  <si>
    <t>http://portal.sw.nat.gov.tw/PPL</t>
  </si>
  <si>
    <t>CSOIS - Civil Service Operations Information System</t>
  </si>
  <si>
    <t>https://www.dgpa.gov.tw/</t>
  </si>
  <si>
    <t>http://www.mocs.gov.tw/pages/services_list.aspx?Node=30&amp;Index=2</t>
  </si>
  <si>
    <t>Government e-Procurement System</t>
  </si>
  <si>
    <t>http://web.pcc.gov.tw</t>
  </si>
  <si>
    <t>https://www.mof.gov.tw/eng</t>
  </si>
  <si>
    <t>https://digi.taiwan.gov.tw/</t>
  </si>
  <si>
    <t>Taiwan AI Action Plan</t>
  </si>
  <si>
    <t>https://ai.taiwan.gov.tw/news/cabinet-plans-to-develop-the-nations-ai-industry/</t>
  </si>
  <si>
    <t>http://www.gov.tw</t>
  </si>
  <si>
    <t>http://www.etax.nat.gov.tw/etwmain/?orgId=FDC</t>
  </si>
  <si>
    <t>https://www.bot.com.tw/English/BankServices/ElectronicBankingServices/ElectronicPayment/Pages/default.aspx</t>
  </si>
  <si>
    <t>https://opengovreport.ocf.tw/en/#tab-0</t>
  </si>
  <si>
    <t>https://data.gov.tw/</t>
  </si>
  <si>
    <t>Public Digital Innovation Space</t>
  </si>
  <si>
    <t>https://pdis.nat.gov.tw/en/</t>
  </si>
  <si>
    <t>https://www.ndc.gov.tw/en/News_Content.aspx?n=8C362E80B990A55C&amp;sms=1DB6C6A8871CA043&amp;s=158C8446035DF66A</t>
  </si>
  <si>
    <t>https://ws.ndc.gov.tw/Download.ashx?u=LzAwMS9hZG1pbmlzdHJhdG9yLzExL3JlbGZpbGUvNTgxNC8yODM4NC8zZWMxZGQ2Yi03NjE0LTQ2YWMtODkyZi0wYTg2ZjBjZmEzMTkucGRm&amp;n=RGlnaXRhbCBHb3Zlcm5tZW50IFByb2dyYW0gb2YgVGFpd2FuIDIwMTctMjAyMC5wZGY%3d&amp;icon=..pdf</t>
  </si>
  <si>
    <t>https://www.rti-rating.org/wp-content/uploads/Taiwan.pdf</t>
  </si>
  <si>
    <t>http://law.moj.gov.tw/Eng/LawClass/LawAll.aspx?PCode=I0050021</t>
  </si>
  <si>
    <t>http://moica.nat.gov.tw/index.html</t>
  </si>
  <si>
    <t>Smart Government Action Plan</t>
  </si>
  <si>
    <t>https://ws.ndc.gov.tw/Download.ashx?u=LzAwMS9hZG1pbmlzdHJhdG9yLzExL3JlbGZpbGUvMC8xMzc1NC8wZWFhYzBiNy1hMDdlLTQyOTQtODViZC0wZTM5NTMyOTUwMTcucGRm&amp;n=U21hcnRHb3Zlcm5tZW50QWN0UGxhbi5wZGY%3d&amp;icon=..pdf</t>
  </si>
  <si>
    <t>Skill Certification Program</t>
  </si>
  <si>
    <t>https://www.wdasec.gov.tw/en/</t>
  </si>
  <si>
    <t>Ministry of Labor</t>
  </si>
  <si>
    <t>https://english.mol.gov.tw/6385/25787/</t>
  </si>
  <si>
    <t xml:space="preserve">  TWN  </t>
  </si>
  <si>
    <t>DIGI</t>
  </si>
  <si>
    <t>https://digi.ey.gov.tw/en/FBEE0F41AFDCAF41</t>
  </si>
  <si>
    <t>https://digi.ey.gov.tw/Page/B2D91A1F577ABE3</t>
  </si>
  <si>
    <t>Digital Government Program 2.0</t>
  </si>
  <si>
    <t>https://ws.ndc.gov.tw/Download.ashx?u=LzAwMS9hZG1pbmlzdHJhdG9yLzExL3JlbGZpbGUvMC8yMDYwLzVkYTI0OWMzLTVkYzYtNGI0Mi1iMTdiLWEyMWNkNmM0NWM0Zi5wZGY%3D&amp;n=RGlnaXRhbCBHb3Zlcm5tZW50IFByb2dyYW0gMl8wIG9mIFRhaXdhbiAoMjAyMS0yMDI1KS5wZGY%3D&amp;icon=..pdf</t>
  </si>
  <si>
    <t>Government Service Platform</t>
  </si>
  <si>
    <t>https://www.ndc.gov.tw/en//Content_List.aspx?n=8CFBD51FD4203F38</t>
  </si>
  <si>
    <t>https://www.mof.gov.tw/</t>
  </si>
  <si>
    <t>https://eng.dgbas.gov.tw/lp.asp?ctNode=1969&amp;CtUnit=1005&amp;BaseDSD=7&amp;mp=2</t>
  </si>
  <si>
    <t>https://www.cbc.gov.tw/en/dl-107867-eb8c52ad6f114bc58de266b9989a0da9.html</t>
  </si>
  <si>
    <t>https://www.dot.gov.tw/</t>
  </si>
  <si>
    <t>https://www.dot.gov.tw/Eng/htmlList/en_131</t>
  </si>
  <si>
    <t>https://www.dot.gov.tw/Eng/htmlList/en_239</t>
  </si>
  <si>
    <t>https://etaipei.customs.gov.tw/</t>
  </si>
  <si>
    <t>https://portal.sw.nat.gov.tw/PPL</t>
  </si>
  <si>
    <t>https://portal.sw.nat.gov.tw/PPL/index</t>
  </si>
  <si>
    <t>Bureau of Labour Insurance</t>
  </si>
  <si>
    <t>https://www.bli.gov.tw/en/0011304.html</t>
  </si>
  <si>
    <t>National Pension</t>
  </si>
  <si>
    <t>https://www.gov.tw/</t>
  </si>
  <si>
    <t>https://paytax.nat.gov.tw/TaxEn/Default.aspx</t>
  </si>
  <si>
    <t>https://job.taiwanjobs.gov.tw/</t>
  </si>
  <si>
    <t>https://join.gov.tw/</t>
  </si>
  <si>
    <t>https://si.taiwan.gov.tw/Home/citizensSay_list</t>
  </si>
  <si>
    <t>https://si.taiwan.gov.tw/Home/csr/map</t>
  </si>
  <si>
    <t>Digi+ Taiwan</t>
  </si>
  <si>
    <t>https://digi.taiwan.gov.tw/#vision</t>
  </si>
  <si>
    <t>https://digi.ey.gov.tw/en/68694077236C9E11</t>
  </si>
  <si>
    <t>https://digi.ey.gov.tw/en/F909C5A977BF42F2</t>
  </si>
  <si>
    <t>National Developmen Council</t>
  </si>
  <si>
    <t>https://www.ndc.gov.tw/en/Default.aspx</t>
  </si>
  <si>
    <t>https://www.ndc.gov.tw/en/Content_List.aspx?n=8C362E80B990A55C&amp;upn=78120AD7238C85AF</t>
  </si>
  <si>
    <t>https://www.ndc.gov.tw/en/Content_List.aspx?n=F1BBB9729F7CC62C</t>
  </si>
  <si>
    <t>https://www.ndc.gov.tw/en/News2.aspx?n=78871F8A656B4BA5&amp;sms=A2B4856EC48AD4BB</t>
  </si>
  <si>
    <t>https://theme.ndc.gov.tw/lawout/EngLawContent.aspx?lan=E&amp;id=66&amp;KW=%e5%80%8b%e4%ba%ba%e8%b3%87%e6%96%99%e4%bf%9d%e8%ad%b7%e6%b3%95</t>
  </si>
  <si>
    <t>https://mydata.nat.gov.tw/sp/service</t>
  </si>
  <si>
    <t>Personal Data Protection Office</t>
  </si>
  <si>
    <t>https://www.ndc.gov.tw/en/Content_List.aspx?n=F01BA39CDAD39B01</t>
  </si>
  <si>
    <t>https://moica.nat.gov.tw/bulletin.html</t>
  </si>
  <si>
    <t>https://www.nacs.gov.tw/en/cp.aspx?n=1222</t>
  </si>
  <si>
    <t>https://www.nacs.gov.tw/en/cp.aspx?n=1242</t>
  </si>
  <si>
    <t>Digital Government 2.0 Program of Taiwan (2021-2025)</t>
  </si>
  <si>
    <t>https://ws.ndc.gov.tw/Download.ashx?u=LzAwMS9hZG1pbmlzdHJhdG9yLzExL3JlbGZpbGUvMC8yMDYwLzVkYTI0OWMzLTVkYzYtNGI0Mi1iMTdiLWEyMWNkNmM0NWM0Zi5wZGY%3d&amp;n=RGlnaXRhbCBHb3Zlcm5tZW50IFByb2dyYW0gMl8wIG9mIFRhaXdhbiAoMjAyMS0yMDI1KS5wZGY%3d&amp;icon=..pdf</t>
  </si>
  <si>
    <t>Digital Innovation &amp; Governance Initiative Committee</t>
  </si>
  <si>
    <t>National Development Fund</t>
  </si>
  <si>
    <t>https://www.ndc.gov.tw/en/Content_List.aspx?n=9F0C4DE5BC5FFEFD</t>
  </si>
  <si>
    <t>TWN</t>
  </si>
  <si>
    <t>https://digi.nstc.gov.tw/en/B944281CC12627B9</t>
  </si>
  <si>
    <t>https://www-api.moda.gov.tw/File/Get/moda/zh-tw/LMfLctJpxsn0Tuh</t>
  </si>
  <si>
    <t>Service Oriented Smart Government 2.0</t>
  </si>
  <si>
    <t>https://moda.gov.tw/en/digital-affairs/digital-service/operations/232</t>
  </si>
  <si>
    <t>T-Road</t>
  </si>
  <si>
    <t>https://public.digital/pd-insights/blog/2023/08/show-the-thing-3-taiwans-t-road-an-integrated-data-transfer-platform</t>
  </si>
  <si>
    <t>https://eng.dgbas.gov.tw/</t>
  </si>
  <si>
    <t>https://www.nta.gov.tw/eng</t>
  </si>
  <si>
    <t>https://www.dot.gov.tw/Eng</t>
  </si>
  <si>
    <t>https://www.etax.nat.gov.tw/</t>
  </si>
  <si>
    <t>https://www.fia.gov.tw/eng/multiplehtml/106</t>
  </si>
  <si>
    <t>https://web.customs.gov.tw/en/</t>
  </si>
  <si>
    <t>https://www.dgpa.gov.tw/en/index?mid=138</t>
  </si>
  <si>
    <t>https://www.bli.gov.tw/</t>
  </si>
  <si>
    <t>BLI e-Service System</t>
  </si>
  <si>
    <t>https://web.pcc.gov.tw</t>
  </si>
  <si>
    <t>https://ai.taiwan.gov.tw/</t>
  </si>
  <si>
    <t>https://moda.gov.tw/en/</t>
  </si>
  <si>
    <t>https://moda.gov.tw/press/press-releases/15718</t>
  </si>
  <si>
    <t>https://tax.nat.gov.tw/</t>
  </si>
  <si>
    <t>https://www.mof.gov.tw/singlehtml/384fb3077bb349ea973e7fc6f13b6974?cntId=cc603793895f48c2bc01c0600f94d91b</t>
  </si>
  <si>
    <t>https://www.mof.gov.tw/singlehtml/384fb3077bb349ea973e7fc6f13b6974?cntId=b768b8aeed7344b5bd05a318b0e2471d</t>
  </si>
  <si>
    <t>https://www.mof.gov.tw/singlehtml/384fb3077bb349ea973e7fc6f13b6974?cntId=7a2f365ac8764b0d80b82d7e60a55f11</t>
  </si>
  <si>
    <t>https://www.bli.gov.tw/0019852.html</t>
  </si>
  <si>
    <t>https://www.bli.gov.tw/0100759.html</t>
  </si>
  <si>
    <t>https://www.taiwanjobs.gov.tw/Internet/Index/index.aspx</t>
  </si>
  <si>
    <t>https://moica.nat.gov.tw/en/what.html</t>
  </si>
  <si>
    <t>https://www.taiwan.gov.tw/</t>
  </si>
  <si>
    <t>https://moda.gov.tw/digital-affairs/digital-service/dv-survey/2234</t>
  </si>
  <si>
    <t>https://www.cy.gov.tw/en/News_Content.aspx?n=260&amp;s=11504#:~:text=There%20are%205%20channels%20to,About%20Us</t>
  </si>
  <si>
    <t>https://moda.gov.tw/digital-affairs/digital-service/dv-survey/1005</t>
  </si>
  <si>
    <t>https://moda.gov.tw/en/aboutus/introduction/404</t>
  </si>
  <si>
    <t>https://www.dgbas.gov.tw/cl.aspx?n=1153</t>
  </si>
  <si>
    <t>https://moda.gov.tw/en/digital-affairs/plural-innovation/operations/244</t>
  </si>
  <si>
    <t>https://moda.gov.tw/en/digital-affairs/digital-strategy/350</t>
  </si>
  <si>
    <t>https://www.ey.gov.tw/Goals/5EF730EBAFCFFDF2</t>
  </si>
  <si>
    <t>https://moda.gov.tw/en/aboutus/introduction/411</t>
  </si>
  <si>
    <t>https://www.ndc.gov.tw/en/default.aspx</t>
  </si>
  <si>
    <t>https://theme.ndc.gov.tw/lawout/EngLawContent.aspx?lan=E&amp;id=66&amp;KW=%E5%80%8B%E4%BA%BA%E8%B3%87%E6%96%99%E4%BF%9D%E8%AD%B7%E6%B3%95</t>
  </si>
  <si>
    <t>https://www.pdpc.gov.tw/en/</t>
  </si>
  <si>
    <t>https://en.mofa.gov.tw/News_Content.aspx?n=1575&amp;s=96852#:~:text=I.,to%20carbon%20neutrality%20by%202050.</t>
  </si>
  <si>
    <t>https://moda.gov.tw/digital-affairs/digital-service/guide/15002</t>
  </si>
  <si>
    <t>https://moica.nat.gov.tw/index.html</t>
  </si>
  <si>
    <t>Digital Governance Competency Development</t>
  </si>
  <si>
    <t>https://moda.gov.tw/digital-affairs/digital-service/operations/234</t>
  </si>
  <si>
    <t>https://training.moda.gov.tw/</t>
  </si>
  <si>
    <t>Smart Government Development Strategy</t>
  </si>
  <si>
    <t>https://www-api.moda.gov.tw/File/Get/moda/zh-tw/cKIqHjMRkoHZqfZ</t>
  </si>
  <si>
    <t>https://presidential-hackathon.taiwan.gov.tw/</t>
  </si>
  <si>
    <t>Ministry of Digital Affairs, moda</t>
  </si>
  <si>
    <t>https://moda.gov.tw/</t>
  </si>
  <si>
    <t>Smart Taiwan 2030</t>
  </si>
  <si>
    <t>https://digi.nstc.gov.tw/</t>
  </si>
  <si>
    <t>https://law.moj.gov.tw/ENG/LawClass/LawAll.aspx?pcode=A0030068</t>
  </si>
  <si>
    <t>https://moda.gov.tw/ADI/news/latest-news/15758</t>
  </si>
  <si>
    <t xml:space="preserve"> TJK </t>
  </si>
  <si>
    <t>Tajikistan</t>
  </si>
  <si>
    <t>Ministry of Finance of the Republic of Tajikistan</t>
  </si>
  <si>
    <t>http://www.minfin.tj</t>
  </si>
  <si>
    <t>TFMIS - Tajikistan Financial Management Information System</t>
  </si>
  <si>
    <t>http://www.worldbank.org/en/news/press-release/2016/02/18/tajikistan-project-to-strengthen-public-finance-management</t>
  </si>
  <si>
    <t>http://minfin.tj/downloads/pfmstrategyfinaleng.pdf</t>
  </si>
  <si>
    <t>http://www.andoz.tj</t>
  </si>
  <si>
    <t>ITMS - Online services and forms + Integrated Tax Management System (ITMS)</t>
  </si>
  <si>
    <t>http://www.andoz.tj/index.php/ru/elektronnye-uslugi</t>
  </si>
  <si>
    <t>http://www.customs.tj</t>
  </si>
  <si>
    <t>UAIS - Unified Automated Information System</t>
  </si>
  <si>
    <t>https://tajtrade.tj/procedure/88/step/367?l=en&amp;embed=true&amp;includeSearch=true</t>
  </si>
  <si>
    <t>https://www.pefa.org/node/281</t>
  </si>
  <si>
    <t>e-procurement</t>
  </si>
  <si>
    <t>http://www.zakupki.gov.tj</t>
  </si>
  <si>
    <t>http://minfin.tj/index.php?do=static&amp;page=gosdolg</t>
  </si>
  <si>
    <t>http://portal.andoz.tj:8080/</t>
  </si>
  <si>
    <t>https://mts.tj/1651/news/</t>
  </si>
  <si>
    <t>https://www.rti-rating.org/wp-content/uploads/Tajikistan.pdf</t>
  </si>
  <si>
    <t xml:space="preserve">Law on the Protection of Personal Data
</t>
  </si>
  <si>
    <t>http://base.mmk.tj/view_sanadhoview.php?showdetail=&amp;sanadID=609</t>
  </si>
  <si>
    <t>National Data Protection Authority</t>
  </si>
  <si>
    <t>https://info-center.tj/</t>
  </si>
  <si>
    <t>http://www.tajik-gateway.org/index.phtml?id=1415&amp;lang=ru</t>
  </si>
  <si>
    <t xml:space="preserve">  TJK  </t>
  </si>
  <si>
    <t>https://www.worldbank.org/en/news/press-release/2016/02/18/tajikistan-project-to-strengthen-public-finance-management</t>
  </si>
  <si>
    <t>https://cis-legislation.com/document.fwx?rgn=122058</t>
  </si>
  <si>
    <t>https://www.andoz.tj/</t>
  </si>
  <si>
    <t>https://www.tadat.org/assets/files/Tajikistan_Final_PAR.pdf</t>
  </si>
  <si>
    <t>https://customs.tj/</t>
  </si>
  <si>
    <t>Human Resource Management Information System (HRMIS)</t>
  </si>
  <si>
    <t>https://www.ahd.tj/tj/</t>
  </si>
  <si>
    <t>Agency of social Insurance and Pension</t>
  </si>
  <si>
    <t>https://nafaka.tj/en/obsuzhdaemye-proekty/354-predlagaemyj-dizajn-i-tekhnicheskie-kharakteristiki-informatsionnoj-sistemy-upravleniya-dlya-agentstva-sotsialnogo-strakhovaniya-i-pensij-pri-pravitelstve-r-en</t>
  </si>
  <si>
    <t>Social Insurance - Management Information system</t>
  </si>
  <si>
    <t>https://cabinet.zakupki.gov.tj/auth/login</t>
  </si>
  <si>
    <t>https://andoz.tj/Services/accountprs?culture=en-EN</t>
  </si>
  <si>
    <t>https://andoz.tj/Services?culture=en-RU</t>
  </si>
  <si>
    <t>https://pay.andoz.tj/</t>
  </si>
  <si>
    <t>https://portal.swcustoms.tj/en/login</t>
  </si>
  <si>
    <t>https://nafaka.tj/</t>
  </si>
  <si>
    <t xml:space="preserve">Center for Strategic Studies under the President </t>
  </si>
  <si>
    <t>https://soi.tj/?p=6897&amp;lang=tg</t>
  </si>
  <si>
    <t>https://cis-legislation.com/document.fwx?rgn=122391</t>
  </si>
  <si>
    <t>https://www.dataguidance.com/notes/tajikistan-data-protection-overview#:~:text=The%20fundamental%20provision%20of%20Tajik,an%20individual%20without%20his%2Fher</t>
  </si>
  <si>
    <t>Communication Service</t>
  </si>
  <si>
    <t>https://cis-legislation.com/document.fwx?rgn=18412</t>
  </si>
  <si>
    <t>TJK</t>
  </si>
  <si>
    <t>https://web.ttu.tj/uploads/Concept%20of%20the%20Digital%20Economy%20in%20the%20Republic%20of%20Tajikistan%20(EN).pdf</t>
  </si>
  <si>
    <t>Agency of Innovation and Digital Technologies</t>
  </si>
  <si>
    <t>https://egov.tj/site/innovation/documents/details/545?lang=tg</t>
  </si>
  <si>
    <t>https://documents1.worldbank.org/curated/en/099112624105540626/pdf/BOSIB-dab4dbfd-c863-4a45-9708-815e69871977.pdf</t>
  </si>
  <si>
    <t>Interoperability Platform (Smart Bridge as an interim solution)</t>
  </si>
  <si>
    <t>https://moliya.tj/</t>
  </si>
  <si>
    <t>https://www.pefa.org/sites/default/files/2020-02/TJ-Nov17-PFMPR-Public%20with%20highlights.pdf</t>
  </si>
  <si>
    <t>https://www.andoz.tj/TaxCommittee/TaxCalculator</t>
  </si>
  <si>
    <t>https://tajtrade.tj/procedure/155?l=en</t>
  </si>
  <si>
    <t>Nizomi ittilootii idorakunii zakhirahoi insoni</t>
  </si>
  <si>
    <t>https://softengi.com/projects/hr-system-software-for-a-public-sector/</t>
  </si>
  <si>
    <t>Agency of Social Insurance and Pension under the Government of the Republic of Tajikistan</t>
  </si>
  <si>
    <t>https://nafaka.tj/en/</t>
  </si>
  <si>
    <t>Social Insurance - Digital system</t>
  </si>
  <si>
    <t>https://nafaka.tj/ru/pensioneram/pravo-na-poluchenie-pensii/</t>
  </si>
  <si>
    <t>https://edavlat.tj/site/kharidimol-tj/about/?lang=en</t>
  </si>
  <si>
    <t>https://unctad.org/dmfas/Tajikistan_successfully_installed_DMFAS6#:~:text=UNCTAD's%20Debt%20Management%20and%20Financial,well%20as%20in%20documenting%20procedures</t>
  </si>
  <si>
    <t>DMFAS v6</t>
  </si>
  <si>
    <t xml:space="preserve">National AI Development Strategy </t>
  </si>
  <si>
    <t>https://egov.tj/site/innovation/about?lang=en</t>
  </si>
  <si>
    <t>https://khizmat.ehukumat.tj</t>
  </si>
  <si>
    <t>https://egov.tj/?lang=tg</t>
  </si>
  <si>
    <t>https://egov.tj/site/innovation?lang=en</t>
  </si>
  <si>
    <t>Agency of Innovation and Digital Technologies under the President of the Republic of Tajikistan</t>
  </si>
  <si>
    <t>https://egov.tj/</t>
  </si>
  <si>
    <t>https://www.egov.tj/site/innovation?lang=en</t>
  </si>
  <si>
    <t>https://egov.tj/site/innovation/documents/details/118?lang=en</t>
  </si>
  <si>
    <t>https://cis-legislation.com/document.fwx?rgn=108952#:~:text=-%20use%20of%20personal%20data%20-%20the,the%20territory%20of%20foreign%20states</t>
  </si>
  <si>
    <t>https://cis-legislation.com/document.fwx?rgn=18412#:~:text=The%20purpose%20of%20this%20Law,information%2C%20in%20the%20electronic%20document</t>
  </si>
  <si>
    <t>The Law of the Republic of Tajikistan on Innovation activity</t>
  </si>
  <si>
    <t>https://egov.tj/site/innovation/documents/details/90?directionId=5&amp;lang=en</t>
  </si>
  <si>
    <t>Rajabali Gulov</t>
  </si>
  <si>
    <t>Senior Specialist of Digital Transformation Department</t>
  </si>
  <si>
    <t xml:space="preserve"> TZA </t>
  </si>
  <si>
    <t>Tanzania</t>
  </si>
  <si>
    <t>GovNet</t>
  </si>
  <si>
    <t>https://www.ega.go.tz/products/govnet</t>
  </si>
  <si>
    <t>e-government architecture</t>
  </si>
  <si>
    <t>https://www.tanzania.go.tz/egov_uploads/documents/Level_2-7-1_eGovt_Infrastructure_Architecture_-_stds_tech_guides_final_2018_sw.pdf</t>
  </si>
  <si>
    <t>https://www.ega.go.tz/uploads/standards/sw-1574945623-inter.pdf</t>
  </si>
  <si>
    <t>http://www.mof.go.tz</t>
  </si>
  <si>
    <t>http://www.mof.go.tz/mofdocs/msemaji/PFMRP%20ANNUAL%20PROGRESS%20REPORT-WEBSITE.pdf</t>
  </si>
  <si>
    <t>Epicor</t>
  </si>
  <si>
    <t>http://www.mof.go.tz/</t>
  </si>
  <si>
    <t>http://www.mof.go.tz/mofdocs/msemaji/PFMRP%20IV%20Strategy.pdf</t>
  </si>
  <si>
    <t>http://www.tra.go.tz</t>
  </si>
  <si>
    <t>ITAX / EFDMS - Integrated Tax Administration System + DWH (data warehouse), CMVRS (central motor vehicle registration system) and CDLS (computerized driver’s license system)</t>
  </si>
  <si>
    <t>ASYCUDA++ / TANCIS - Automated SYstem for CUstoms DAta</t>
  </si>
  <si>
    <t>https://customs.tra.go.tz/login/login.do;jsessionid=EC6E98CA3E369FCD205889B620E67B90.powas2</t>
  </si>
  <si>
    <t>HCMIS - Human Capital Management Information System</t>
  </si>
  <si>
    <t>https://www.pefa.org/node/711</t>
  </si>
  <si>
    <t>TendersPortal</t>
  </si>
  <si>
    <t>http://ppra.go.tz</t>
  </si>
  <si>
    <t>https://www.ega.go.tz/uploads/standards/sw-1574918368-level1%20big.pdf</t>
  </si>
  <si>
    <t>http://www.tanzania.go.tz</t>
  </si>
  <si>
    <t>https://gateway.tra.go.tz/Efiling/login.aspx</t>
  </si>
  <si>
    <t>https://sp.gepg.go.tz/login</t>
  </si>
  <si>
    <t>https://tanzania.opendataforafrica.org/</t>
  </si>
  <si>
    <t>https://www.wananchi.go.tz/</t>
  </si>
  <si>
    <t>https://www.utumishi.go.tz/uploads/books/Descriptive_Summary_for_Safeguard_documents_for_Digital_Tanzania_Programme.pdf</t>
  </si>
  <si>
    <t>https://www.rti-rating.org/wp-content/uploads/2018/09/Tanzania.RTI_.2016.pdf</t>
  </si>
  <si>
    <t>https://www.thecitizen.co.tz/oped/-Reforming-Tanzania-data-privacy-and-protection-regime/1840568-5080180-qymoksz/index.html</t>
  </si>
  <si>
    <t>The Tanzania Communications and Regulatory Authority (TCRA)</t>
  </si>
  <si>
    <t>e-GA Training</t>
  </si>
  <si>
    <t>https://www.ega.go.tz/</t>
  </si>
  <si>
    <t>e-Government Agency</t>
  </si>
  <si>
    <t>http://www.ega.go.tz/</t>
  </si>
  <si>
    <t xml:space="preserve">  TZA  </t>
  </si>
  <si>
    <t>Government Data Center and Government Network (GovNET)</t>
  </si>
  <si>
    <t xml:space="preserve">Tanzania Telecommunication Limited (TTCL) and National Internet Data Centre (NIDC) </t>
  </si>
  <si>
    <t>https://www.ega.go.tz/publications</t>
  </si>
  <si>
    <t>https://nidc.co.tz/</t>
  </si>
  <si>
    <t>e-Government Architecture Vision Standard Technical Guides</t>
  </si>
  <si>
    <t>https://www.utumishi.go.tz/uploads/Level_2-2-1_eGovt_Architecture_Vision_-_stds__tech_guides_final_2018.pdf</t>
  </si>
  <si>
    <t>e-Government Interoperability Framework – Standards and Technical Guidelines</t>
  </si>
  <si>
    <t>https://www.utumishi.go.tz/uploads/Level_2-2-1_eGovt_Interoperability_Framework_-_stds__tech_guides_final_2018.pdf</t>
  </si>
  <si>
    <t>https://www.ega.go.tz/standards</t>
  </si>
  <si>
    <t>Government Enterprise Service Bus (GovESB)</t>
  </si>
  <si>
    <t>https://govesb.go.tz</t>
  </si>
  <si>
    <t>https://www.mof.go.tz/</t>
  </si>
  <si>
    <t>MUSE - Mfumo wa Ulipaji Serikalini</t>
  </si>
  <si>
    <t>https://muse.gov.go.tz</t>
  </si>
  <si>
    <t>LDSW &gt; MUSE</t>
  </si>
  <si>
    <t>https://www.mof.go.tz/mofdocs/msemaji/PFMRP%20IV%20Strategy.pdf</t>
  </si>
  <si>
    <t xml:space="preserve">https://www.tra.go.tz/ </t>
  </si>
  <si>
    <t>Tanzania Customs Integrated System (TANCIS)</t>
  </si>
  <si>
    <t xml:space="preserve">https://customs.tra.go.tz </t>
  </si>
  <si>
    <t>https://customs.tra.go.tz/</t>
  </si>
  <si>
    <t>NSSF - National Social Security Fund</t>
  </si>
  <si>
    <t xml:space="preserve">https://www.nssf.or.tz/ </t>
  </si>
  <si>
    <t>Members Portal</t>
  </si>
  <si>
    <t xml:space="preserve">https://member-portal.nssf.or.tz/ </t>
  </si>
  <si>
    <t xml:space="preserve">https://www.ega.go.tz/standards </t>
  </si>
  <si>
    <t>Tanzania e-procurement system (TANePS)</t>
  </si>
  <si>
    <t>https://www.taneps.go.tz/epps/home.do</t>
  </si>
  <si>
    <t>Tender notification, tender preparation and submission, online tender evaluation, contract awarding, creation and management of catalogue, creation and management of framework agreements and auctions and payments</t>
  </si>
  <si>
    <t xml:space="preserve">https://madenimis.tamisemi.go.tz/login </t>
  </si>
  <si>
    <t>MadeniMIS</t>
  </si>
  <si>
    <t>Tanzania Investment Single Window</t>
  </si>
  <si>
    <t xml:space="preserve">e-Commerce strategy </t>
  </si>
  <si>
    <t xml:space="preserve">https://www.mit.go.tz/pages/blueprint-for-regulatory-reforms-to-improve-the-business-environment </t>
  </si>
  <si>
    <t xml:space="preserve">https://www.mit.go.tz/ </t>
  </si>
  <si>
    <t>https://www.tanzania.go.tz/</t>
  </si>
  <si>
    <t>https://customs.tra.go.tz</t>
  </si>
  <si>
    <t>https://www.tra.go.tz/</t>
  </si>
  <si>
    <t>https://billing.gepg.go.tz/</t>
  </si>
  <si>
    <t>https://tesws.gov.go.tz/login</t>
  </si>
  <si>
    <t>https://member-portal.nssf.or.tz/</t>
  </si>
  <si>
    <t>http://portal.ajira.go.tz/</t>
  </si>
  <si>
    <t>https://www.nbs.go.tz/index.php/en/</t>
  </si>
  <si>
    <t xml:space="preserve">https://emrejesho.gov.go.tz/ </t>
  </si>
  <si>
    <t>https://emrejesho.gov.go.tz/</t>
  </si>
  <si>
    <t>e-Government Authority</t>
  </si>
  <si>
    <t>https://www.costech.or.tz/</t>
  </si>
  <si>
    <t>National Bureau of Statistics</t>
  </si>
  <si>
    <t>https://www.nbs.go.tz/</t>
  </si>
  <si>
    <t xml:space="preserve">https://www.utumishi.go.tz/index.php/sw/ </t>
  </si>
  <si>
    <t xml:space="preserve">https://www.ega.go.tz/egovmeetings </t>
  </si>
  <si>
    <t xml:space="preserve">https://www.ega.go.tz/publications </t>
  </si>
  <si>
    <t xml:space="preserve">https://www.tcra.go.tz/documents/legislation-1 </t>
  </si>
  <si>
    <t xml:space="preserve">https://www.tcra.go.tz/pages/reports </t>
  </si>
  <si>
    <t>Cyber Crime Act</t>
  </si>
  <si>
    <t>https://www.tcra.go.tz/documents/regulations</t>
  </si>
  <si>
    <t xml:space="preserve">https://www.tcra.go.tz/feedback </t>
  </si>
  <si>
    <t>https://www.tcra.go.tz/</t>
  </si>
  <si>
    <t>https://sihadc.go.tz/storage/app/media/uploaded-files/sheria%20ya%20miamala%202015.pdf</t>
  </si>
  <si>
    <t xml:space="preserve">ICT Capacity building strategy </t>
  </si>
  <si>
    <t>https://dtp.mawasiliano.go.tz/</t>
  </si>
  <si>
    <t>https://www.moe.go.tz/en/project/ict-training-programme</t>
  </si>
  <si>
    <t>https://www.tamisemi.go.tz/</t>
  </si>
  <si>
    <t>e-Government Authority Strategic Plan</t>
  </si>
  <si>
    <t>ICT Policy 2016</t>
  </si>
  <si>
    <t>https://www.ega.go.tz/uploads/publications/sw-1574848612-SERA%202016.pdf</t>
  </si>
  <si>
    <t>https://www.ppra.go.tz/</t>
  </si>
  <si>
    <t>Most of the Government information are available online via implementing institutions. e-Government Authority only facilitate, coordinate and oversee the ICT initiatives within the government. There is also Ministry of ICT established with aim to provide strategy and policy towards competitive digital world.</t>
  </si>
  <si>
    <t>https://www.ega.go.tz</t>
  </si>
  <si>
    <t xml:space="preserve">https://www.costech.or.tz/ </t>
  </si>
  <si>
    <t xml:space="preserve">https://www.ppra.go.tz/ </t>
  </si>
  <si>
    <t xml:space="preserve">https://www.nbs.go.tz/index.php/en/ </t>
  </si>
  <si>
    <t>Benedict Ndomba</t>
  </si>
  <si>
    <t>e-Government Authority (e-GA)</t>
  </si>
  <si>
    <t>Director General</t>
  </si>
  <si>
    <t>TZA</t>
  </si>
  <si>
    <t>Government Data Center, National Internet Data Center and Government Network (GovNET)</t>
  </si>
  <si>
    <t>Tanzania Telecommunication Limited (TTCL),  National Internet Data Centre (NIDC) and e-Government Authority</t>
  </si>
  <si>
    <t>https://www.ega.go.tz/standard/1</t>
  </si>
  <si>
    <t>https://www.ega.go.tz/products/systems</t>
  </si>
  <si>
    <t>https://www.ega.go.tz/uploads/standards/sw-1574946258-AV%20DOC.pdf</t>
  </si>
  <si>
    <t>https://vitalwave.com/wp-content/uploads/2023/10/Final-Tanzania_EAC-Regional-Digital-Strategy-National-Consultation-Brief.pdf</t>
  </si>
  <si>
    <t>https://www.ega.go.tz/uploads/standards/en-1574945623-inter.pdf</t>
  </si>
  <si>
    <t>https://www.ega.go.tz/news/waziri-mkuu-azindua-mfumo-wa-govesb</t>
  </si>
  <si>
    <t>https://govesb.gov.go.tz</t>
  </si>
  <si>
    <t>https://www.mof.go.tz/administration/management-team</t>
  </si>
  <si>
    <t>https://als.muse.go.tz/</t>
  </si>
  <si>
    <t>https://www.sua.ac.tz/news/staff-receives-training-government-payment-system-muse</t>
  </si>
  <si>
    <t>https://www.tro.go.tz/publications/acts-regulations</t>
  </si>
  <si>
    <t>https://www.ssbfnet.com/ojs/index.php/ijrbs/article/view/1639/1196</t>
  </si>
  <si>
    <t xml:space="preserve">Tanzania Customs Integrated System (TANCIS) and Tax payer Portal </t>
  </si>
  <si>
    <t>https://tra.go.tz/#e-service</t>
  </si>
  <si>
    <t>https://tra.go.tz/news/all</t>
  </si>
  <si>
    <t>https://tra.go.tz/</t>
  </si>
  <si>
    <t>https://tra.go.tz/#e-serviceogin/</t>
  </si>
  <si>
    <t>HCMIS - Human Capital Management Information System and Watumishi Portal</t>
  </si>
  <si>
    <t>https://ess.utumishi.go.tz/</t>
  </si>
  <si>
    <t>https://journals.eanso.org/index.php/eajbe/article/view/3095</t>
  </si>
  <si>
    <t>https://www.skuad.io/global-payroll/tanzania</t>
  </si>
  <si>
    <t>Public Service Social Security Fund (PSSSF)</t>
  </si>
  <si>
    <t>https://psssf.go.tz/</t>
  </si>
  <si>
    <t>https://memberportal.psssf.go.tz/login</t>
  </si>
  <si>
    <t>https://volunteerafrica.fi/tanzania-pension-schemes-and-their-benefits/</t>
  </si>
  <si>
    <t>National e-Procurement System of Tanzania (NeST)</t>
  </si>
  <si>
    <t>https://nest.go.tz/</t>
  </si>
  <si>
    <t>An electronic system that facilitates e-registration, e-tendering, e-contract management, e-payment, e-catalogue and e-auction.</t>
  </si>
  <si>
    <t>https://www.mapsinitiative.org//content/dam/maps-initiative/en/assessments/tanzania/maps-assessment-tanzania-main-report-en.pdf</t>
  </si>
  <si>
    <t>https://www.mof.go.tz</t>
  </si>
  <si>
    <t>https://www.mof.go.tz/news/tanzania-yang-ara-uunganishaji-mfumo-wa-muse-na-cs-meridian</t>
  </si>
  <si>
    <t>https://teiw.tic.go.tz/auth/login</t>
  </si>
  <si>
    <t>https://dailynews.co.tz/why-tanzanias-new-investment-dashboard-is-key-to-transforming-public-entities/</t>
  </si>
  <si>
    <t>https://www.ega.go.tz/standard/2</t>
  </si>
  <si>
    <t>Tanzania Digital Economy Strategic Framework</t>
  </si>
  <si>
    <t xml:space="preserve">https://ictc.go.tz/publications/category/7 </t>
  </si>
  <si>
    <t>https://www.mawasiliano.go.tz/</t>
  </si>
  <si>
    <t>https://www.mawasiliano.go.tz/pages/completed-project</t>
  </si>
  <si>
    <t>https://huduma.serikali.go.tz/home</t>
  </si>
  <si>
    <t>https://taxpayerportal.tra.go.tz/#/</t>
  </si>
  <si>
    <t>https://dergipark.org.tr/en/download/article-file/3288652</t>
  </si>
  <si>
    <t>https://www.pwc.co.tz/press-room/electronic-filing-the-future-is-here.html</t>
  </si>
  <si>
    <t>https://www.gepg.go.tz/</t>
  </si>
  <si>
    <t>https://www.mof.go.tz/announcements</t>
  </si>
  <si>
    <t>https://tanoga.tra.go.tz/login/</t>
  </si>
  <si>
    <t>https://www.iiardjournals.org/abstract.php?j=IJSSMR&amp;pn=The%20Effect%20of%20Automated%20Customs%20Clearance%20Systems%20on%20Enhancing%20%20Trade%20Efficiency%20in%20Tanzania&amp;id=55441</t>
  </si>
  <si>
    <t>https://www.nssf.go.tz/</t>
  </si>
  <si>
    <t>https://www.repoa.or.tz/wp-content/uploads/2020/07/10-5%20%20WEB.pdf</t>
  </si>
  <si>
    <t>https://portal.ajira.go.tz/</t>
  </si>
  <si>
    <t>https://www.fsdt.or.tz/2023/11/23/universal-id-for-financial-inclusion-and-economic-empowerment/</t>
  </si>
  <si>
    <t>https://www.eajournals.org/wp-content/uploads/Assessing-the-Impacts-of-One-Stop-Government-Portal-on-Improvement-of-Public-Service-Delivery-in-Tanzania.pdf</t>
  </si>
  <si>
    <t>https://microdata.nbs.go.tz/index.php/home</t>
  </si>
  <si>
    <t>https://edodoso.gov.go.tz/</t>
  </si>
  <si>
    <t>https://edodoso.gov.go.tz/#public-servey-section</t>
  </si>
  <si>
    <t>https://www.tcra.go.tz/services/statistics</t>
  </si>
  <si>
    <t>https://www.costech.or.tz/ https://ictc.go.tz/ https://www.mawasiliano.go.tz/ https://www.tcra.go.tz/</t>
  </si>
  <si>
    <t>https://www.ega.go.tz/documents/ega-newsletter</t>
  </si>
  <si>
    <t>https://www.ega.go.tz/documents/strategic-plan</t>
  </si>
  <si>
    <t>https://www.ega.go.tz/documents/announcements</t>
  </si>
  <si>
    <t>https://www.utumishi.go.tz/uploads/documents/e_strategy2022.pdf</t>
  </si>
  <si>
    <t>https://program.tsms.gov.go.tz/</t>
  </si>
  <si>
    <t>https://www.tcra.go.tz/documents/legislation-1</t>
  </si>
  <si>
    <t>https://www.pdpc.go.tz/en/reports/</t>
  </si>
  <si>
    <t>https://www.pdpc.go.tz/en/policies-legislations/acts/</t>
  </si>
  <si>
    <t>https://www.pdpc.go.tz/en/media-centre/news-updates/</t>
  </si>
  <si>
    <t>The Personal Data Protection Commission</t>
  </si>
  <si>
    <t>https://www.pdpc.go.tz/en/</t>
  </si>
  <si>
    <t>https://thedocs.worldbank.org/en/doc/7d09ddf2619513d85e489e2620252793-0010012025/original/M300-AES-Compact-Tanzania.pdf#:~:text=The%20government%20of%20Tanzania%20aims%20to%20increase,collection%20systems%20for%20informed%20energy%2Dplanning%20and%20decision%2Dmaking.</t>
  </si>
  <si>
    <t>https://www.linkedin.com/pulse/ai-regulation-tanzania-time-action-now-sunday-ndamugoba-esq-rc6pf/</t>
  </si>
  <si>
    <t>https://ca.gov.go.tz/</t>
  </si>
  <si>
    <t>Digital Tanzania Project and Tanzania digital economy Framework</t>
  </si>
  <si>
    <t>https://ictc.go.tz/our-services/tz-digital-skills#:~:text=The%20Tanzania%20Digital%20Skills%20Framework,market%20conditions%20and%20work%20environments.</t>
  </si>
  <si>
    <t>https://ictc.go.tz/our-services/professional-development</t>
  </si>
  <si>
    <t>National Research and Innovation monitoring framework</t>
  </si>
  <si>
    <t>https://costech.or.tz/Policy&amp;Guidelinest</t>
  </si>
  <si>
    <t>https://costech.or.tz/Files/Documents/1684598716.pdf</t>
  </si>
  <si>
    <t>https://ubunifu.ega.go.tz/</t>
  </si>
  <si>
    <t>https://ictc.go.tz/publications/category/1?page=2</t>
  </si>
  <si>
    <t>https://www.ppra.go.tz/publications/revised-guideline-for-special-groups-oct-2025</t>
  </si>
  <si>
    <t>Compl docs submitted on 04-Aug-25</t>
  </si>
  <si>
    <t>Jaha Kamugisha Mvulla</t>
  </si>
  <si>
    <t>Manager of Research, Innovation and Training</t>
  </si>
  <si>
    <t xml:space="preserve"> THA </t>
  </si>
  <si>
    <t>Thailand</t>
  </si>
  <si>
    <t>https://www.dga.or.th/en/profile/905/</t>
  </si>
  <si>
    <t>Government Data Exchange (GDX)</t>
  </si>
  <si>
    <t>https://www.dga.or.th/th/profile/2109/</t>
  </si>
  <si>
    <t>http://www2.mof.go.th/</t>
  </si>
  <si>
    <t>http://www2.mof.go.th/picture_news_detail.php?id=396</t>
  </si>
  <si>
    <t>http://www.treasury.go.th</t>
  </si>
  <si>
    <t>http://www.imf.org/external/pubs/ft/scr/2009/cr09250.pdf</t>
  </si>
  <si>
    <t>http://www.rd.go.th</t>
  </si>
  <si>
    <t>http://www.rd.go.th/publish/30115.0.html</t>
  </si>
  <si>
    <t>http://www.customs.go.th</t>
  </si>
  <si>
    <t>e-Customs / TCES + NSW - Thai Customs Electronic System + National Single Window</t>
  </si>
  <si>
    <t>http://www.customs.go.th/list_strc_simple_neted.php?ini_content=individual_160503_03_160922_01&amp;lang=en&amp;left_menu=menu_individual_submenu_01_160421_02</t>
  </si>
  <si>
    <t xml:space="preserve">http://www.gfmis.go.th/gfmis_us2.html </t>
  </si>
  <si>
    <t>https://www.mazars.co.th/Home/Our-expertise/HR-and-Payroll-Services/Thailand-Payroll-Services</t>
  </si>
  <si>
    <t>Thai Government Procurement</t>
  </si>
  <si>
    <t>http://www.gprocurement.go.th</t>
  </si>
  <si>
    <t>https://www.nstda.or.th/th/nstda-knowledge/3138-open-source-and-library-collaboration</t>
  </si>
  <si>
    <t>Thailand 4.0</t>
  </si>
  <si>
    <t>https://www.boi.go.th/upload/content/TIR_Dec_2016_72446.pdf</t>
  </si>
  <si>
    <t>http://www.egov.go.th/default.aspx</t>
  </si>
  <si>
    <t>http://rdserver.rd.go.th/publish/index.php</t>
  </si>
  <si>
    <t>https://www.bot.or.th/English/PaymentSystems/PolicyPS/Documents/PaymentRoadmap_2021.pdf</t>
  </si>
  <si>
    <t>https://opengovernment.go.th/index.php/us/about</t>
  </si>
  <si>
    <t>https://data.go.th/</t>
  </si>
  <si>
    <t>https://www.egov.go.th/th/e-government-service/1480/</t>
  </si>
  <si>
    <t>Digital Gov Development Agency</t>
  </si>
  <si>
    <t>https://www.dga.or.th/en/index.php</t>
  </si>
  <si>
    <t>Digital Government Development Agency + Min of Digital Economy and Society</t>
  </si>
  <si>
    <t>https://www.dga.or.th/th/content/920/12692/</t>
  </si>
  <si>
    <t>https://waa.inter.nstda.or.th/stks/pub/2019/20191105-data-governance-framework-book.pdf</t>
  </si>
  <si>
    <t>https://www.dga.or.th/en/content/2031/11769/</t>
  </si>
  <si>
    <t>https://www.dga.or.th/th/profile/2035/</t>
  </si>
  <si>
    <t>https://www.rti-rating.org/wp-content/uploads/Thailand.pdf</t>
  </si>
  <si>
    <t>Personal Data Protection Bill 2011 + Official Information Act 1997</t>
  </si>
  <si>
    <t>https://sites.google.com/view/pdpa-2019/pdpa-home</t>
  </si>
  <si>
    <t>Personal Information Protection Board + Office of the Official Information Commission</t>
  </si>
  <si>
    <t>http://www.oic.go.th/</t>
  </si>
  <si>
    <t>http://www.etda.or.th/etda_website/eng/mains/display/603</t>
  </si>
  <si>
    <t>Cabinet Resolution</t>
  </si>
  <si>
    <t>https://www.ocsc.go.th/digital_skills2</t>
  </si>
  <si>
    <t>Thailand Digital Government Academy</t>
  </si>
  <si>
    <t>https://tdga.dga.or.th/index.php/th/tdga_profiles/aboutus</t>
  </si>
  <si>
    <t>Digital Government Development Agency</t>
  </si>
  <si>
    <t>https://www.dga.or.th/en/profile/874/</t>
  </si>
  <si>
    <t xml:space="preserve">  THA  </t>
  </si>
  <si>
    <t>Government Data Center and Cloud service  : GDCC</t>
  </si>
  <si>
    <t>https://gdcc.onde.go.th/</t>
  </si>
  <si>
    <t>Office of the National Digital Economy and Society Commission (ONDE)</t>
  </si>
  <si>
    <t>https://www.mdes.go.th/law/detail/3769-ประกาศคณะกรรมการธุรกรรมทางอิเล็กทรอนิกส์-เรื่อง-แนวทางการใช้บริการคลาวด์-พ-ศ--๒๕๖๒</t>
  </si>
  <si>
    <t>https://www.dga.or.th/document-sharing/infographic/61786/</t>
  </si>
  <si>
    <t>Attach relevant  report</t>
  </si>
  <si>
    <t>1. Thailand Government Information eXchange: TGIX Plan to release in 2022)  2. Thailand e-Government Interoperability Framework 2.0: TH-eGIF (Published in 2010)</t>
  </si>
  <si>
    <t>http://sql.ldd.go.th/intraaccount/Th_e-GIF/TH-eGif_v2.0_ICT.pdf</t>
  </si>
  <si>
    <t>http://sql.ldd.go.th/intraaccount/Th_e-GIF/index.html</t>
  </si>
  <si>
    <t>https://gdx.dga.or.th/Account/Login?Index=Show</t>
  </si>
  <si>
    <t>https://kb.dga.or.th/s/bka3ktp5f5rbi2f1ccpg/government-data-exchange-center-gdx</t>
  </si>
  <si>
    <t>https://www.mof.go.th/</t>
  </si>
  <si>
    <t>New GFMIS Thai</t>
  </si>
  <si>
    <t>https://portal.gfmis.go.th/</t>
  </si>
  <si>
    <t>Attached relevant report</t>
  </si>
  <si>
    <t>https://www.treasury.go.th/</t>
  </si>
  <si>
    <t>https://www.imf.org/external/pubs/ft/scr/2009/cr09250.pdf</t>
  </si>
  <si>
    <t>https://www.bot.or.th/English/PaymentSystems/OversightOfPaymentSystems/Pages/default.aspx</t>
  </si>
  <si>
    <t xml:space="preserve">https://www.rd.go.th </t>
  </si>
  <si>
    <t xml:space="preserve">Transaction Control Log System (TCL) </t>
  </si>
  <si>
    <t>http://wbs.cts.sys.rd.go.th/</t>
  </si>
  <si>
    <t>1. Revenue Department’s Regulation regarding the Transaction Control Log System Operations, B.E. 2552 : This is the regulation governing the operations on the TCL system. It specifies the permissions of each user groups, the functions available, operational guidance, as well as the  formats of the identification numbers generated by the system, such as Unique Identification Document (UID), Document Location Number (DLN), Notice Sequence Number (NSN), and Batch Number (BN).  2. Audit Program regarding the Operations of Tax Collection and Revenue Remittance to the Treasury through the TCL system, ACCNEW Online system, and GFMIS : This the plan created by the Internal Audit Group for auditing the operations of tax collection and revenue remittance to the Treasury through the TCL system, ACCNEW Online system, and GFMIS, which is revised every year. It describes what aspects are to be audited and how.  3. Government Inspection Book (per each inspected unit) : This report covers operational auditing results, issues found, and suggestions for improvement of each auditing program, per each inspected unit that the Internal  Auditor visited.  4. Report about the Auditing Results regarding the Operations of Tax Collection and Revenue Remittance to the Treasury through the TCL system, ACCNEW Online system, and GFMIS (per each audited unit) : This report covers the auditing results, issues found, suggestions for improvement, and supporting documents regarding the operations of tax collection and revenue remittance to the Treasury through the TCL system, ACCNEW Online system, and GFMIS. This report is presented as a table. The Internal Auditor will propose this report along with the Government Inspection Book to the Director of the Internal Audit Group.  5. Report about the Operational Auditing Results of a Regional Revenue Office and its Sub-organizations (Internal Audit Group propose to Director-General) : This is an official note to the Director-General of the Revenue Department, summarizing the  operational auditing results in all areas, per each Regional Revenue Office and its sub-organizations. This report covers the auditing results, the issues found, and the suggestions for improvement by the Internal Audit Group.  6. Follow-up Report about the Operational Auditing Results and Suggestions of a Regional Revenue Office and its Sub-organizations (Internal Audit Group propose to Director-General) : This is an official note to the Director-General of the Revenue Department, following-up with the issues found and suggestions for improvement per each Regional Revenue Office and its sub-organizations. This report covers the issues found, and the work done based on the Internal Audit Group suggestions.</t>
  </si>
  <si>
    <t>https://www.customs.go.th</t>
  </si>
  <si>
    <t>Thai Customs Electronic Systems (TCES)</t>
  </si>
  <si>
    <t>https://www.customs.go.th/cont_strc_download_with_docno_date.php?lang=th&amp;top_menu=menu_homepage&amp;current_id=142329324147505f47464b49464b4d</t>
  </si>
  <si>
    <t>Senior Executive Information System (SEIS)</t>
  </si>
  <si>
    <t>https://seis.ocsc.go.th/</t>
  </si>
  <si>
    <t>http://epayroll.cgd.go.th/CGDREG/CGDWEB/index.jsp (not MIS)</t>
  </si>
  <si>
    <t>http://epayroll.cgd.go.th/CGDREG</t>
  </si>
  <si>
    <t>Social Security Office (SSO)  System</t>
  </si>
  <si>
    <t>https://www.sso.go.th/wpr</t>
  </si>
  <si>
    <t>SSO member System</t>
  </si>
  <si>
    <t>https://www.sso.go.th/wpr/main/login</t>
  </si>
  <si>
    <t>https://www.iso.org/standard/54534.html</t>
  </si>
  <si>
    <t>Electronic Government Procurement : e-GP</t>
  </si>
  <si>
    <t>http://www.gprocurement.go.th/new_index.html</t>
  </si>
  <si>
    <t>1. Electronic Credit Confirmation (e-CC) Request Service via Blockchain Technology 2. Electronic Letter of Guarantee (e-LG) Request Service via Blockchain Technology</t>
  </si>
  <si>
    <t>http://www.gprocurement.go.th/media/Merregis.pdf</t>
  </si>
  <si>
    <t>Public Debt Management Office, Ministry of Finance</t>
  </si>
  <si>
    <t>https://www.pdmo.go.th/th</t>
  </si>
  <si>
    <t>DMS software solution is Angular Javascript. database is oracle.</t>
  </si>
  <si>
    <t>Electronic Monitoring and Evaluation System of National Strategy and Country Reform (eMENSCR)</t>
  </si>
  <si>
    <t>https://emenscr.nesdc.go.th/</t>
  </si>
  <si>
    <t>https://opendata.nesdc.go.th/dataset/emenscr-project</t>
  </si>
  <si>
    <t>https://gdhelppage.nso.go.th</t>
  </si>
  <si>
    <t>https://gdhelppage.nso.go.th/p05_01.html</t>
  </si>
  <si>
    <t>Thailand National AI Strategy and Action Plan (2022 – 2027) (Draft version. Waiting for cabinet approval)</t>
  </si>
  <si>
    <t>https://www.nectec.or.th/news/news-pr-news/national-ai-2-2021.html</t>
  </si>
  <si>
    <t>https://www.mhesi.go.th/</t>
  </si>
  <si>
    <t>https://www.xn--72cst3czdd.com/</t>
  </si>
  <si>
    <t>https://www.rd.go.th/</t>
  </si>
  <si>
    <t>https://efiling.rd.go.th/rd-cms/</t>
  </si>
  <si>
    <t>https://epayment.cgd.go.th/e-payment/home</t>
  </si>
  <si>
    <t>https://www.thainsw.net/</t>
  </si>
  <si>
    <t>https://thaimengaantam.doe.go.th/?ms=1652339421194</t>
  </si>
  <si>
    <t>https://www.dga.or.th/en/</t>
  </si>
  <si>
    <t>https://www.law.go.th/</t>
  </si>
  <si>
    <t>https://law.go.th/Summary?survey_id=Mjg0REdBX0xBV19GUk9OVEVORA==</t>
  </si>
  <si>
    <t>https://www.1111.go.th/</t>
  </si>
  <si>
    <t>https://www.dga.or.th/document-sharing/dga-3263/</t>
  </si>
  <si>
    <t>https://dgti.dga.or.th/</t>
  </si>
  <si>
    <t>Data Innovation and Governance Institute (DIGI)</t>
  </si>
  <si>
    <t>https://www.dga.or.th/wp-content/uploads/2021/03/ราชกิจจานุเบกษา_ประกาศคกกพัฒนารัฐบาลดิจิทัล-ธรรมาภิบาลข้อมูลภาครัฐ.pdf</t>
  </si>
  <si>
    <t>https://www.dga.or.th/policy-standard/policy-regulation/dga-019/dga-024/dga-029/</t>
  </si>
  <si>
    <t>http://www.oic.go.th/act/Tatal_act2540_170853.pdf</t>
  </si>
  <si>
    <t>http://www.oic.go.th/web2017/bookshell_pronouncement.htm?title=%E0%B8%AA%E0%B8%B2%E0%B8%82%E0%B8%B2%E0%B8%AA%E0%B8%B1%E0%B8%87%E0%B8%84%E0%B8%A1%20%E0%B8%81%E0%B8%B2%E0%B8%A3%E0%B8%9A%E0%B8%A3%E0%B8%B4%E0%B8%AB%E0%B8%B2%E0%B8%A3%E0%B8%A3%E0%B8%B2%E0%B8%8A%E0%B8%81%E0%B8%B2%E0%B8%A3%E0%B9%81%E0%B8%9C%E0%B9%88%E0%B8%99%E0%B8%94%E0%B8%B4%E0%B8%99%20%E0%B9%81%E0%B8%A5%E0%B8%B0%E0%B8%81%E0%B8%B2%E0%B8%A3%E0%B8%9A%E0%B8%B1%E0%B8%87%E0%B8%84%E0%B8%B1%E0%B8%9A%E0%B9%83%E0%B8%8A%E0%B9%89%E0%B8%81%E0%B8%8E%E0%B8%AB%E0%B8%A1%E0%B8%B2%E0%B8%A2&amp;cid=76</t>
  </si>
  <si>
    <t>Personal Data Protection Act 2019</t>
  </si>
  <si>
    <t>http://www.ratchakitcha.soc.go.th/DATA/PDF/2562/A/069/T_0052.PDF</t>
  </si>
  <si>
    <t>Office of Personal Data Protection Committee</t>
  </si>
  <si>
    <t>https://www.mdes.go.th/mission/82</t>
  </si>
  <si>
    <t>https://www.bot.or.th/English/PaymentSystems/OversightOfEmoney/RelatedLaw/Documents/et_act_2544_Eng.pdf</t>
  </si>
  <si>
    <t>https://www.etda.or.th/th/Useful-Resource/publications/ETDA-Annual-Report-2021.aspx</t>
  </si>
  <si>
    <t xml:space="preserve">Thailand’s Digital Government Development Plan A.D.2020-2022 </t>
  </si>
  <si>
    <t xml:space="preserve">https://www.dga.or.th/wp-content/uploads/2021/09/%E0%B8%AA%E0%B8%A3%E0%B8%B8%E0%B8%9B%E0%B8%AA%E0%B8%B2%E0%B8%A3%E0%B8%B0%E0%B8%AA%E0%B8%B3%E0%B8%84%E0%B8%B1%E0%B8%8D%E0%B9%81%E0%B8%9C%E0%B8%99%E0%B8%9E%E0%B8%B1%E0%B8%92%E0%B8%99%E0%B8%B2%E0%B8%A3%E0%B8%B1%E0%B8%90%E0%B8%9A%E0%B8%B2%E0%B8%A5%E0%B8%94%E0%B8%B4%E0%B8%88%E0%B8%B4%E0%B8%97%E0%B8%B1%E0%B8%A5-%E0%B8%9E.%E0%B8%A8.-2563-2565-%E0%B8%A0%E0%B8%B2%E0%B8%A9%E0%B8%B2%E0%B8%AD%E0%B8%B1%E0%B8%87%E0%B8%81%E0%B8%A4%E0%B8%A9.pdf (Thailand’s Digital Government Development Plan A.D.2020-2022) </t>
  </si>
  <si>
    <t xml:space="preserve">https://tdga.dga.or.th/index.php/th/?option=com_eventbooking&amp;view=search&amp;Itemid=208&amp;parent_categoryid=1 </t>
  </si>
  <si>
    <t>https://www.dga.or.th/document-sharing/dga-e-book/annual-report/</t>
  </si>
  <si>
    <t>The International Conference on Digital Government Technology and Innovation</t>
  </si>
  <si>
    <t>https://dgti.dga.or.th/dgti-con/</t>
  </si>
  <si>
    <t>https://www.youtube.com/watch?v=P48RwH0p4KI</t>
  </si>
  <si>
    <t>Attach relevant report</t>
  </si>
  <si>
    <t>DIGITAL GOVERNMENT TECHNOLOGY AND INNOVATION CENTER</t>
  </si>
  <si>
    <t>Digital Economy Promotion Master Plan. (2018-2022)</t>
  </si>
  <si>
    <t xml:space="preserve">https://www.depa.or.th/en/master-plan-digital-economy/1st-master-plan-for-digital-economy </t>
  </si>
  <si>
    <t>https://www.thaismegp.com/</t>
  </si>
  <si>
    <t>http://www.brandbook.space/depa/annualreport2021TH.html</t>
  </si>
  <si>
    <t>Arpapat Chantasiriwam</t>
  </si>
  <si>
    <t>Digital Government Development Agency (Public Organization) (DGA)</t>
  </si>
  <si>
    <t>Senior Researcher, Digital Government Policy Division</t>
  </si>
  <si>
    <t>THA</t>
  </si>
  <si>
    <t>Government Data Center and Cloud Service : GDCC</t>
  </si>
  <si>
    <t>The National Board of Digital Economy and Society Office</t>
  </si>
  <si>
    <t>https://standard.dga.or.th/standard-activities/activities-sd3/11267/</t>
  </si>
  <si>
    <t>https://datacatalog.onde.go.th/dataset/dcb1-3_3</t>
  </si>
  <si>
    <t>Thailand e-Government Interoperability Framework (TH e-GIF)</t>
  </si>
  <si>
    <t>https://www.dga.or.th/policy-standard/standard/dga-005/tgix-framework/</t>
  </si>
  <si>
    <t>Government Data Exchange</t>
  </si>
  <si>
    <t>http://gdx.dga.or.th</t>
  </si>
  <si>
    <t>https://gdx.dga.or.th/</t>
  </si>
  <si>
    <t>Office of Permanent Secretary of Ministry of Finance and Comptroller General's Department</t>
  </si>
  <si>
    <t>New Government Fiscal Management Information System (New GFMIS Thai)</t>
  </si>
  <si>
    <t>https://newgfmisthai.gfmis.go.th/</t>
  </si>
  <si>
    <t>iDempiere, Pentaho, Oracle</t>
  </si>
  <si>
    <t>https://dfmo.audit.go.th/law/State%20Fiscal%20and%20Financial%20Disciplines%20Act%202018.pdf</t>
  </si>
  <si>
    <t>https://www.rd.go.th/272.html</t>
  </si>
  <si>
    <t xml:space="preserve">Tax Single Sign On (Tax SSO) </t>
  </si>
  <si>
    <t>https://etax.mof.go.th/</t>
  </si>
  <si>
    <t>https://mofexchange.mof.go.th/mof-portal/landing/home</t>
  </si>
  <si>
    <t>Import Declaration Information and Export Declaration Information</t>
  </si>
  <si>
    <t>Human Resources Management Information System (HRMIS) with a self-service portal</t>
  </si>
  <si>
    <t>https://seis.ocsc.go.th</t>
  </si>
  <si>
    <t>https://epayroll.cgd.go.th/</t>
  </si>
  <si>
    <t>https://drive.google.com/drive/folders/1juqgfdbtZxTMc0TpX07Mcg5RwIdy0HM0</t>
  </si>
  <si>
    <t>Social Security Office</t>
  </si>
  <si>
    <t>https://www.sso.go.th</t>
  </si>
  <si>
    <t>SPD, SPDL</t>
  </si>
  <si>
    <t>https://www.gprocurement.go.th</t>
  </si>
  <si>
    <t>There is promotion of SMEs and products made in Thailand (MIT), blockchain technology.</t>
  </si>
  <si>
    <t>Public Debt Management System</t>
  </si>
  <si>
    <t>https://pdm.gfmis.go.th/</t>
  </si>
  <si>
    <t xml:space="preserve">LDSW - PDM </t>
  </si>
  <si>
    <t>https://newgfmisthai.gfmis.go.th/manuals/operation-ngfmis-pdm-state-enterprises/</t>
  </si>
  <si>
    <t>https://standard.dga.or.th/standard/dga-std/2594/</t>
  </si>
  <si>
    <t>Thailand National AI Strategy and Action Plan (2022 – 2027)</t>
  </si>
  <si>
    <t>https://www.mdes.go.th/law/detail/3770-%E0%B8%9B%E0%B8%A3%E0%B8%B0%E0%B8%81%E0%B8%B2%E0%B8%A8-%E0%B9%80%E0%B8%A3%E0%B8%B7%E0%B9%88%E0%B8%AD%E0%B8%87-%E0%B8%99%E0%B9%82%E0%B8%A2%E0%B8%9A%E0%B8%B2%E0%B8%A2%E0%B9%81%E0%B8%A5%E0%B8%B0%E0%B9%81%E0%B8%9C%E0%B8%99%E0%B8%A3%E0%B8%B0%E0%B8%94%E0%B8%B1%E0%B8%9A%E0%B8%8A%E0%B8%B2%E0%B8%95%E0%B8%B4%E0%B8%A7%E0%B9%88%E0%B8%B2%E0%B8%94%E0%B9%89%E0%B8%A7%E0%B8%A2%E0%B8%81%E0%B8%B2%E0%B8%A3%E0%B8%9E%E0%B8%B1%E0%B8%92%E0%B8%99%E0%B8%B2%E0%B8%94%E0%B8%B4%E0%B8%88%E0%B8%B4%E0%B8%97%E0%B8%B1%E0%B8%A5%E0%B9%80%E0%B8%9E%E0%B8%B7%E0%B9%88%E0%B8%AD%E0%B9%80%E0%B8%A8%E0%B8%A3%E0%B8%A9%E0%B8%90%E0%B8%81%E0%B8%B4%E0%B8%88%E0%B9%81%E0%B8%A5%E0%B8%B0%E0%B8%AA%E0%B8%B1%E0%B8%87%E0%B8%84%E0%B8%A1</t>
  </si>
  <si>
    <t>https://mdes.e-office.cloud/d/7c0c3957</t>
  </si>
  <si>
    <t>https://ai.in.th/wp-content/uploads/2023/08/AI-Thailand-Annual-2023-1.pdf</t>
  </si>
  <si>
    <t>https://xn--72cst3czdd.com/</t>
  </si>
  <si>
    <t>https://data.go.th/dataset/gdpublish-dataset_2_018</t>
  </si>
  <si>
    <t>https://docs.google.com/forms/d/e/1FAIpQLScAH0dRROxvsy5lWl9xC_UUBV085OdCZSZ6VPO_MiLJnWHcBQ/viewform</t>
  </si>
  <si>
    <t>https://www.bot.or.th/th/research-and-publications/articles-and-publications/bot-magazine/256303_TheKnowledge_PromptPay.html</t>
  </si>
  <si>
    <t>https://epayment.cgd.go.th/</t>
  </si>
  <si>
    <t>https://www.thainsw.net</t>
  </si>
  <si>
    <t>https://eself.sso.go.th/</t>
  </si>
  <si>
    <t>http://e-service.doe.go.th</t>
  </si>
  <si>
    <t>https://ndid.co.th/en/platform-en-2/</t>
  </si>
  <si>
    <t>https://data.go.th/request</t>
  </si>
  <si>
    <t>https://www.idea4gov.com</t>
  </si>
  <si>
    <t xml:space="preserve">https://www.nso.go.th/nsoweb/questionnaire/assessment/G </t>
  </si>
  <si>
    <t>https://gdcatalog.go.th/dataset/?tags=ความคิดเห็นของประชาชน&amp;private=false&amp;_vocab_gdcatalog_limit=00</t>
  </si>
  <si>
    <t>https://www.dga.or.th/</t>
  </si>
  <si>
    <t>https://tdga.dga.or.th/</t>
  </si>
  <si>
    <t>https://www.thaigov.go.th/</t>
  </si>
  <si>
    <t>https://www.bb.go.th</t>
  </si>
  <si>
    <t>https://www.dga.or.th/policy-standard/standard/dga-005/dga-006/</t>
  </si>
  <si>
    <t>https://www.dga.or.th/policy-standard/policy-regulation/dg-readiness-survey/readinesssurvey67/111606/</t>
  </si>
  <si>
    <t>https://www.dga.or.th/policy-standard/policy-regulation/dga-019/dga-027/dg-plan-2566-2570/</t>
  </si>
  <si>
    <t>https://tdga.dga.or.th/knowledge/public-learning/detail?content_id=59</t>
  </si>
  <si>
    <t>https://www.dga.or.th/policy-standard/policy-regulation/dg-readiness-survey/readinesssurvey65/81601/</t>
  </si>
  <si>
    <t>https://web.parliament.go.th/assets/portals/79/filenewspar/79_468_file.pdf</t>
  </si>
  <si>
    <t>https://www.pdpc.or.th/1561/</t>
  </si>
  <si>
    <t>https://www.pdpc.or.th/category/pdpc-news/pr-news/</t>
  </si>
  <si>
    <t>https://www.pdpc.or.th/committee/mdes-committee/</t>
  </si>
  <si>
    <t>https://www.oecd.org/content/dam/oecd/en/publications/reports/2024/05/a-growth-friendly-and-inclusive-green-transition-strategy-for-thailand_639d7b46/35b34175-en.pdf</t>
  </si>
  <si>
    <t>https://www.etda.or.th/th/Our-Service/AIGC/Knowledge.aspx</t>
  </si>
  <si>
    <t>https://www.etda.or.th/getattachment/8faa736b-3235-49c8-8b01-d37ff53a9a45/ENG-Version.aspx</t>
  </si>
  <si>
    <t>https://drive.google.com/drive/folders/1juqgfdbtZxTMc0TpX07Mcg5RwIdy0HM0?usp=drive_link</t>
  </si>
  <si>
    <t>Digital Action Plan of the Ministry of Digital Economy and Society (2024–2027)</t>
  </si>
  <si>
    <t>https://mdes.go.th/law/download/7938</t>
  </si>
  <si>
    <t>https://tdga.dga.or.th/knowledge/public-learning</t>
  </si>
  <si>
    <t>https://www.etda.or.th/th/Our-Service/DigitalWorkforce/edc/timeline.aspx</t>
  </si>
  <si>
    <t>Thailand's Digital Government Development Plan 2023-2027 &gt; Strategy 1: Enhancing the digital transformation of ​ government sector for flexible management and ​ expanding to local government agencies​</t>
  </si>
  <si>
    <t>https://www.dga.or.th/en/our-services/dgti/#:~:text=Background,the%20Digital%20Local%20Development%20Program.</t>
  </si>
  <si>
    <t>https://www.dga.or.th/en/document-sharing/en-dga-news/118678/#:~:text=th-,DGA%20won%20the%20Public%20Sector%20Excellence%20Awards%20(PSEA)%202024.,Innovation%20Category%20at%20Good%20Level.</t>
  </si>
  <si>
    <t>https://www.dga.or.th/wp-content/uploads/2025/01/%E0%B8%A3%E0%B8%B2%E0%B8%A2%E0%B8%87%E0%B8%B2%E0%B8%99%E0%B8%9C%E0%B8%A5%E0%B8%81%E0%B8%B2%E0%B8%A3%E0%B8%94%E0%B8%B3%E0%B9%80%E0%B8%99%E0%B8%B4%E0%B8%99%E0%B8%87%E0%B8%B2%E0%B8%99%E0%B8%95%E0%B9%88%E0%B8%AD%E0%B8%A3%E0%B8%B1%E0%B8%90%E0%B8%A1%E0%B8%99%E0%B8%95%E0%B8%A3%E0%B8%B5-2567.pdf</t>
  </si>
  <si>
    <t>Digital Government Development plan 2023-2027</t>
  </si>
  <si>
    <t>https://www.etda.or.th/th/pr-news/AnnouncementELDC2025-002.aspx</t>
  </si>
  <si>
    <t>Compl docs submitted on 21-Aug-25</t>
  </si>
  <si>
    <t>Airada Luangvilai</t>
  </si>
  <si>
    <t>Senior Executive Vice President of Digital Government Policy Division</t>
  </si>
  <si>
    <t xml:space="preserve"> TLS </t>
  </si>
  <si>
    <t>Timor-Leste</t>
  </si>
  <si>
    <t>http://www.mof.gov.tl</t>
  </si>
  <si>
    <t>https://www.mof.gov.tl/budget-spending/?lang=en</t>
  </si>
  <si>
    <t>http://www.imf.org/external/pubs/ft/scr/2010/cr10340.pdf</t>
  </si>
  <si>
    <t>http://www.mof.gov.tl/taxation</t>
  </si>
  <si>
    <t>https://www.mof.gov.tl/taxation/</t>
  </si>
  <si>
    <t>http://www.mof.gov.tl/customs</t>
  </si>
  <si>
    <t>https://www.mof.gov.tl/customs/importing-cargo/asycuda/?lang=en</t>
  </si>
  <si>
    <t>PMIS - Personnel Information Management System</t>
  </si>
  <si>
    <t>http://www.undp.org/content/dam/undp/documents/projects/TLS/00045435_SCSR_Project_final_ProDoc.pdf</t>
  </si>
  <si>
    <t>https://grp.mof.gov.tl/gov-web/faces/login.xhtml;jsessionid=6C0678A13675F510BF4E429774F430AE</t>
  </si>
  <si>
    <t>Timor Leste e-procurement system</t>
  </si>
  <si>
    <t>http://eprocurement.gov.tl</t>
  </si>
  <si>
    <t>Ministry of Finance, DG Treasury</t>
  </si>
  <si>
    <t>https://www.mof.gov.tl/about-the-ministry/organisation-structure-roles-and-people/generals-directorate/general-diretore-treasury/?lang=en</t>
  </si>
  <si>
    <t>http://www.transparency.gov.tl/</t>
  </si>
  <si>
    <t>http://timor-leste.gov.tl/wp-content/uploads/2011/07/Timor-Leste-Strategic-Plan-2011-20301.pdf</t>
  </si>
  <si>
    <t>https://www.rti-rating.org/wp-content/uploads/2018/09/ET.FOI_.Oct16.Eng_.pdf</t>
  </si>
  <si>
    <t>Protection of Personal Data in the Constitution</t>
  </si>
  <si>
    <t>http://timor-leste.gov.tl/wp-content/uploads/2010/03/Constitution_RDTL_ENG.pdf</t>
  </si>
  <si>
    <t xml:space="preserve">  TLS  </t>
  </si>
  <si>
    <t>https://www.mof.gov.tl/</t>
  </si>
  <si>
    <t xml:space="preserve">Government resource planning </t>
  </si>
  <si>
    <t>https://grp.mof.gov.tl/</t>
  </si>
  <si>
    <t>https://www.imf.org/external/pubs/ft/scr/2010/cr10340.pdf</t>
  </si>
  <si>
    <t>https://attl.gov.tl/</t>
  </si>
  <si>
    <t>https://customs.gov.tl</t>
  </si>
  <si>
    <t>The National Single Window</t>
  </si>
  <si>
    <t>SIGAP</t>
  </si>
  <si>
    <t>https://sigapnet.cfp.gov.tl</t>
  </si>
  <si>
    <t>Ministry of Social Solidarity and Inclusion (MoSSI)</t>
  </si>
  <si>
    <t>http://timor-leste.gov.tl/?p=16233&amp;n=1&amp;lang=en</t>
  </si>
  <si>
    <t>http://www.mj.gov.tl/jornal/?q=node/791</t>
  </si>
  <si>
    <t>Timor-Leste eProcurement portal</t>
  </si>
  <si>
    <t>http://eprocurement.gov.tl/</t>
  </si>
  <si>
    <t>TIC Timor</t>
  </si>
  <si>
    <t>https://www.tic.gov.tl/pt/content/diretor-executivo-de-tic-timor-ip-%C3%A9-entrevistado-pela-ag%C3%AAncia-tatoli-referente-ao-governo</t>
  </si>
  <si>
    <t>https://www.tic.gov.tl</t>
  </si>
  <si>
    <t>https://eservices-attl-gov-tl.herokuapp.com/home/users/sign_in</t>
  </si>
  <si>
    <t>https://customs.gov.tl/doing-business/national-single-windows/</t>
  </si>
  <si>
    <t>https://simuweb.sefope.gov.tl/</t>
  </si>
  <si>
    <t>http://timor-leste.gov.tl/?lang=en</t>
  </si>
  <si>
    <t>TIC TIMOR I.P.</t>
  </si>
  <si>
    <t>https://www.tic.gov.tl/tp</t>
  </si>
  <si>
    <t>http://www.mtc.gov.tl/mtc/index.php/en/</t>
  </si>
  <si>
    <t>TIC TIMOR I.P</t>
  </si>
  <si>
    <t>INCT</t>
  </si>
  <si>
    <t>https://inct.gov.tl</t>
  </si>
  <si>
    <t>Elizabeth Baptista</t>
  </si>
  <si>
    <t>National ICT Policy &amp; E-Government Adviser</t>
  </si>
  <si>
    <t>TLS</t>
  </si>
  <si>
    <t>GoTL Cloud</t>
  </si>
  <si>
    <t>https://cloud.gov.tl/</t>
  </si>
  <si>
    <t xml:space="preserve">overnment resource planning </t>
  </si>
  <si>
    <t>Freebalance Government Resource Planning</t>
  </si>
  <si>
    <t>https://www.mj.gov.tl/jornal/?q=node/851</t>
  </si>
  <si>
    <t>https://e-tax.mof.gov.tl/login?returnUrl=%2Fhome</t>
  </si>
  <si>
    <t>Timor-Leste Electronic Single Window + ASYCUDA World</t>
  </si>
  <si>
    <t>https://customs.gov.tl/doing-business/asycuda-world/</t>
  </si>
  <si>
    <t xml:space="preserve">FreeBalance Government Resource Planning </t>
  </si>
  <si>
    <t>https://grp.mof.gov.tl/gov-web/faces/login.xhtml</t>
  </si>
  <si>
    <t>National Institute of Social Security</t>
  </si>
  <si>
    <t>https://segurancasocial.gov.tl/</t>
  </si>
  <si>
    <t>Timor Digital 2032</t>
  </si>
  <si>
    <t>https://www.timordigital.gov.tl</t>
  </si>
  <si>
    <t>https://balkaununiku.gov.tl</t>
  </si>
  <si>
    <t>https://datasearch.municipio.gov.tl/</t>
  </si>
  <si>
    <t>https://www.pdhj.tl/en/case-handling/make-a-complaint-online/</t>
  </si>
  <si>
    <t>https://www.tic.gov.tl/</t>
  </si>
  <si>
    <t>https://mtc.gov.tl/tl</t>
  </si>
  <si>
    <t>http://anc.tl/</t>
  </si>
  <si>
    <t>https://www.timordigital.gov.tl/</t>
  </si>
  <si>
    <t>https://cloud.gov.tl/index.php/s/wpJiJ2NDsBgAjFB?dir=/&amp;editing=false&amp;openfile=true</t>
  </si>
  <si>
    <t>https://www.tic.gov.tl/en/</t>
  </si>
  <si>
    <t>Ministry of Justice</t>
  </si>
  <si>
    <t>https://www.mj.gov.tl/</t>
  </si>
  <si>
    <t>Timor Digital 2032 &gt; Civil Servant Capacity Building Program (ICT)</t>
  </si>
  <si>
    <t>https://elearning.gov.tl/</t>
  </si>
  <si>
    <t>Compl docs submitted on 30-Jul-25</t>
  </si>
  <si>
    <t>ICT Policy &amp; Digital Governance Adviser</t>
  </si>
  <si>
    <t xml:space="preserve"> TGO </t>
  </si>
  <si>
    <t>Togo</t>
  </si>
  <si>
    <t>Ministry of Finance and Economy / no website</t>
  </si>
  <si>
    <t>https://finances.gouv.tg/</t>
  </si>
  <si>
    <t>http://www.tresor-togo.org/</t>
  </si>
  <si>
    <t>http://www.tresor-togo.org/index.php?m=ps0b0t0d&amp;c=ps1b1t1d</t>
  </si>
  <si>
    <t>http://www.dgitogo.tg</t>
  </si>
  <si>
    <t>http://www.douanes.tg</t>
  </si>
  <si>
    <t>http://www.douanes.tg/index.php?option=com_k2&amp;view=item&amp;layout=item&amp;id=286&amp;Itemid=758</t>
  </si>
  <si>
    <t>https://www.pefa.org/node/691</t>
  </si>
  <si>
    <t>http://armp.tg/</t>
  </si>
  <si>
    <t>https://service-public.gouv.tg/</t>
  </si>
  <si>
    <t>https://togo.opendataforafrica.org/</t>
  </si>
  <si>
    <t>https://numerique.gouv.tg/politique-sectorielle-2/</t>
  </si>
  <si>
    <t>https://www.rti-rating.org/wp-content/uploads/Togo.pdf</t>
  </si>
  <si>
    <t xml:space="preserve">  TGO  </t>
  </si>
  <si>
    <t>Ministry of Finance and Economie</t>
  </si>
  <si>
    <t>Système de Gestion Intégrée des Finances Publiques (SIGFiP)</t>
  </si>
  <si>
    <t>https://www.tresorpublic.gouv.tg</t>
  </si>
  <si>
    <t>https://appli.tresorpublic.gouv.tg/z-pay/login</t>
  </si>
  <si>
    <t>https://www.otr.tg/index.php/fr/</t>
  </si>
  <si>
    <t>DIMANA</t>
  </si>
  <si>
    <t>https://dimana.otr.tg/ETaxe/faces/authentification?_adf.ctrl-state=1avuudiuu9_3https://www.otr.tg/index.php/fr/</t>
  </si>
  <si>
    <t>http://sydonia.otr.tg:8080/awclient/ASYCUDAWorld_out.jnlp</t>
  </si>
  <si>
    <t xml:space="preserve">Via internal logs reporting </t>
  </si>
  <si>
    <t>ADONIX</t>
  </si>
  <si>
    <t>Caisse de Retraites du Togo (CRT)</t>
  </si>
  <si>
    <t>https://www.caissederetraites.tg/</t>
  </si>
  <si>
    <t>GERONTIC (Système Intégré de Liquidation des Pensions)</t>
  </si>
  <si>
    <t>Direction Nationale de Contrôle des Marchés Publics (DNCMP)</t>
  </si>
  <si>
    <t>https://dncmp-togo.com/</t>
  </si>
  <si>
    <t>Participation of SMEs / startups; + Services procured from SMEs / startups</t>
  </si>
  <si>
    <t>Système de Gestion et d'Analyse de la Dette (SYGADE)</t>
  </si>
  <si>
    <t>http://local/dmfas</t>
  </si>
  <si>
    <t>SYGADE (DMFAS)</t>
  </si>
  <si>
    <t>Strategy Togo Digital 2025, Axis 8 "creating an ecosystem of innovation and digital talent"</t>
  </si>
  <si>
    <t>https://cio-mag.com/togo-digital-2025-pour-une-transformation-digitale-perenne/</t>
  </si>
  <si>
    <t>Togo Digital Agency (ATD)</t>
  </si>
  <si>
    <t>https://moov-africa.tg/flooz/</t>
  </si>
  <si>
    <t>https://www.segucetogo.tg/</t>
  </si>
  <si>
    <t>https://inscriptions.togoanvt.org</t>
  </si>
  <si>
    <t xml:space="preserve">https://togo.gouv.tg/ </t>
  </si>
  <si>
    <t>https://togo.opendataforafrica.org/#</t>
  </si>
  <si>
    <t>https://www.togofirst.com/fr/economie/3009-8581-togo-creation-de-togo-digital-agence-gouvernementale-en-charge-des-projets-digitaux</t>
  </si>
  <si>
    <t>Intitut National de la Statistique et des Etudes Démographiques (INSEED)</t>
  </si>
  <si>
    <t>https://inseed.tg/</t>
  </si>
  <si>
    <t>https://numerique.gouv.tg/</t>
  </si>
  <si>
    <t xml:space="preserve">https://www.rti-rating.org/wp-content/uploads/Togo.pdf </t>
  </si>
  <si>
    <t>Loi n° 2019-014 relative à la protection des données à caractère personnel</t>
  </si>
  <si>
    <t>https://numerique.gouv.tg/wp-content/uploads/2020/01/Loi-n-2019-014-du-29-octobre-2019-relative-a-la-protection-des-donnees-a-caractere-personnel-in-JO29102019.pdf</t>
  </si>
  <si>
    <t>Instance de protection des données à caractère personnel (IPDCP)</t>
  </si>
  <si>
    <t>https://numerique.gouv.tg/le-gouvernement-adopte-le-decret-portant-organisation-et-fonctionnement-de-linstance-de-protection-des-donnees-a-caractere-personnel-ipdcp/</t>
  </si>
  <si>
    <t>https://arcep.tg/wp-content/uploads/2021/03/Re%CC%81fe%CC%81rentiel-Recommande%CC%81-Electronique-ARTP-V2.0.pdf</t>
  </si>
  <si>
    <t>https://arcep.tg/wp-content/uploads/2020/11/Decision_n016-ARTP-DG-19_Portant_publication_de_la_liste_des_psce_reconnus_en_RT.pdf</t>
  </si>
  <si>
    <t>Togo Digital strategy 2025, axis 8 "Creating an ecosystem of innovation and digital talent"</t>
  </si>
  <si>
    <t>https://cic.univ-lome.tg/</t>
  </si>
  <si>
    <t>Strategy Togo Digital 2025, axis 4 "digitization of public services"</t>
  </si>
  <si>
    <t>Togo Digital Agency</t>
  </si>
  <si>
    <t>Digital Transformation Act</t>
  </si>
  <si>
    <t>https://numerique.gouv.tg/projet/declaration-de-politique-sectorielle-2018-2022/</t>
  </si>
  <si>
    <t>Eglou Kidédéou Atcholi</t>
  </si>
  <si>
    <t>Ministère de l'Economie Numérique et de la Transformation Digitale</t>
  </si>
  <si>
    <t>Analyste économique</t>
  </si>
  <si>
    <t>TGO</t>
  </si>
  <si>
    <t>Achitecture d'Entreprise du Gouvernement Togolais (AEGT)</t>
  </si>
  <si>
    <t>https://ressources.digital.gouv.tg/shares/documentations/Architecture_entreprise_gouvernemental_togo/html/introduction.html</t>
  </si>
  <si>
    <t>Cadre d'interopérabilité gouvernemental</t>
  </si>
  <si>
    <t>https://numerique.gouv.tg/wp-content/uploads/2024/05/FR-Strategie-Togo-Digital-2025.pdf</t>
  </si>
  <si>
    <t>Ministère de l'Economie et des Finances (Direction du Budget)</t>
  </si>
  <si>
    <t>Système intégré de gestion des Finances publiques (SIGFiP).  Le SOLAF est le deuxième outil mise place par le Gouvernement togolais à cet effet.</t>
  </si>
  <si>
    <t>https://tresorpublic.gouv.tg/</t>
  </si>
  <si>
    <t>https://finances.gouv.tg/togo-seul-pays-de-luemoa-a-respecter-tous-les-criteres-de-convergence/?</t>
  </si>
  <si>
    <t>Dimana</t>
  </si>
  <si>
    <t>https://dimana.otr.tg</t>
  </si>
  <si>
    <t>https://www.otr.tg/index.php/fr/documentation/rapports-de-performance-otr.html</t>
  </si>
  <si>
    <t>http://sydonia.otr.tg</t>
  </si>
  <si>
    <t>https://fonctionpublique.gouv.tg/</t>
  </si>
  <si>
    <t>Caisse de Retraites du Togo</t>
  </si>
  <si>
    <t>https://caissederetraites.tg/</t>
  </si>
  <si>
    <t>https://cnss.tg/prestations/pensions/</t>
  </si>
  <si>
    <t>CNUCED</t>
  </si>
  <si>
    <t>https://finances.gouv.tg/domaine/tresor/</t>
  </si>
  <si>
    <t>SYGADE - Système de Gestion et d'Analyse de la Dette</t>
  </si>
  <si>
    <t>Stratégie nationale de l'intelligence artificielle</t>
  </si>
  <si>
    <t>https://www.ia.gouv.tg/</t>
  </si>
  <si>
    <t>https://otr.tg/index.php/fr/</t>
  </si>
  <si>
    <t xml:space="preserve">https://moov-africa.tg/ </t>
  </si>
  <si>
    <t>https://www.macrt.tg/</t>
  </si>
  <si>
    <t>https://anpetogo.org/</t>
  </si>
  <si>
    <t>https://anpetogo.org/wp-content/uploads/2025/08/STAT_T2_08-08-2025_Bon_.pdf</t>
  </si>
  <si>
    <t>https://anid.gouv.tg/en/e-id-togo-2/#:~:text=simplification%20of%20administrative%20procedures.,Exemple%20</t>
  </si>
  <si>
    <t>https://togo.gouv.tg/</t>
  </si>
  <si>
    <t>https://opendata.gouv.tg/</t>
  </si>
  <si>
    <t>Agence Togo Digital (ATD)</t>
  </si>
  <si>
    <t>https://digital.gouv.tg/</t>
  </si>
  <si>
    <t>https://observatoire.sandbox.gouv.tg/</t>
  </si>
  <si>
    <t>https://inseed.tg/programme-et-rapport-dactivite/</t>
  </si>
  <si>
    <t>https://ipdcp.tg/actualites/</t>
  </si>
  <si>
    <t>https://thedocs.worldbank.org/en/doc/61714f214ed04bcd6e9623ad0e215897-0400012021/related/Togo-Digital-Economy-Diagnostic-Report.pdf</t>
  </si>
  <si>
    <t>https://embaixadadotogo.com.br/IMG/pdf/pnd_feuille_de_route_togo_2025-1-feuille_de_route_du_gouvernement_2020-2025.pdf</t>
  </si>
  <si>
    <t>https://communication.gouv.tg/wp-content/uploads/2020/11/loi-n%C2%B0-2016-006.pdf</t>
  </si>
  <si>
    <t>La loi N° 2019-014 du 29 octobre 2019 relative à la protection des données à caractère personnel</t>
  </si>
  <si>
    <t>https://ipdcp.tg/document/cadre-juridique-ipdcp/</t>
  </si>
  <si>
    <t>Instance de Protection de Données à Caractère Personnel (IPDCP)</t>
  </si>
  <si>
    <t>https://ipdcp.tg/</t>
  </si>
  <si>
    <t>https://digital.gouv.tg/?lang=fr</t>
  </si>
  <si>
    <t>Compétences Numériques</t>
  </si>
  <si>
    <t>https://numerique.gouv.tg/stimuler-lecosysteme-numerique-cina-lawson-soutient-les-jeunes-entrepreneurs-lors-de-la-woezon-tech-week/</t>
  </si>
  <si>
    <t>https://numerique.gouv.tg/stimuler-lecosysteme-numerique-cina-lawson-soutient-les-jeunes-entrepreneurs-lors-de-la-woezon-tech-week</t>
  </si>
  <si>
    <t>Stratégie Togo Digital</t>
  </si>
  <si>
    <t>https://numerique.gouv.tg/appel-a-manifestation-dinteret-pour-la-selection-dune-firme-pour-un-programme-dincubation-de-30-60-startups-dans-3-4-secteurs-et-renforcement-dune-structure-locale/</t>
  </si>
  <si>
    <t xml:space="preserve">- Des ateliers de formation en partenariat d'affaires pour renforcer les compétences des dirigeants d'entreprise (à travers les voyages d'immersion et des programmes spécifiques de renforcement de capacités).             - Des initiatives pour faciliter l'accès au financement et aux marchés.          - Coordonner les initiatives de soutien aux TPME (programme de sensibilisation digitour, programme de renforcement de capacités Tech Immersion Plus).            </t>
  </si>
  <si>
    <t>https://outilsdigitauxtpme.gouv.tg/home</t>
  </si>
  <si>
    <t>https://cfetogo.tg/etude/RAPPORT_CFE.pdf</t>
  </si>
  <si>
    <t>Compl docs submitted on 12-Sep-25</t>
  </si>
  <si>
    <t>Tchapo Gbandi (on behalf of Commandant Agbagla)</t>
  </si>
  <si>
    <t>Ministry of Digital Economy and Digital Transformation</t>
  </si>
  <si>
    <t>Economist – Technical Advisor to the Minister</t>
  </si>
  <si>
    <t xml:space="preserve"> TON </t>
  </si>
  <si>
    <t>Tonga</t>
  </si>
  <si>
    <t>https://projects.worldbank.org/en/projects-operations/project-detail/P154943?lang=fr</t>
  </si>
  <si>
    <t>Tonga Enterprise Architect for developing</t>
  </si>
  <si>
    <t>https://www.kanivatonga.nz/wp-content/uploads/2019/10/REOI-Enterprise-Architect-Firm-1.pdf</t>
  </si>
  <si>
    <t>Ministry of Finance and National Planning of the Kingdom of Tonga</t>
  </si>
  <si>
    <t>http://www.finance.gov.to</t>
  </si>
  <si>
    <t>https://www.pefa.org/node/2546</t>
  </si>
  <si>
    <t>SunSystems</t>
  </si>
  <si>
    <t>http://www.imf.org/external/pubs/ft/scr/2013/cr13234.pdf</t>
  </si>
  <si>
    <t>http://www.revenue.gov.to/Article.aspx?ID=1849</t>
  </si>
  <si>
    <t>http://www.revenue.gov.to/Article.aspx?ID=1885</t>
  </si>
  <si>
    <t>http://www.revenue.gov.to</t>
  </si>
  <si>
    <t>CMS  - Customs Management System</t>
  </si>
  <si>
    <t>http://www.revenue.gov.to/Article.aspx?ID=1899</t>
  </si>
  <si>
    <t>CHRIS - Central Human Resources Information System</t>
  </si>
  <si>
    <t>http://www.psc.gov.to/</t>
  </si>
  <si>
    <t>MicrOpay - Payroll System</t>
  </si>
  <si>
    <t>https://www.tendersontime.com/tonga-tenders/</t>
  </si>
  <si>
    <t>Ministry of Finance and National Planning</t>
  </si>
  <si>
    <t>https://www.mic.gov.to/ministrydepartment/14-govt-ministries/finance-a-national-planning</t>
  </si>
  <si>
    <t>http://www.tongapower.to/Customers/PaymentOptions.aspx</t>
  </si>
  <si>
    <t>https://pacificdata.org/data/organization/tonga-data</t>
  </si>
  <si>
    <t>https://www.itu.int/en/ITU-D/Regional-Presence/AsiaPacific/Documents/Events/2017/Sep-SCEG2017/SESSION-1_Tonga_Ms_Lesieli_Siasini_Petelo.pdf</t>
  </si>
  <si>
    <t xml:space="preserve">  TON  </t>
  </si>
  <si>
    <t>https://www.pftac.org/content/dam/PFTAC/Documents/Reports/TAReports/PFTAC_TA_Report_Tonga_Agile%20PEFA_Jan_2020.pdf</t>
  </si>
  <si>
    <t>https://www.revenue.gov.to/</t>
  </si>
  <si>
    <t>https://www.adb.org/sites/default/files/linked-documents/42394-022-ton-oth-03.pdf</t>
  </si>
  <si>
    <t>http://psc.gov.to/index.php/human-resource-management/</t>
  </si>
  <si>
    <t>Retirement Fund Board</t>
  </si>
  <si>
    <t>http://www.rfb.to/</t>
  </si>
  <si>
    <t>Tonga Tenders</t>
  </si>
  <si>
    <t>http://www.finance.gov.to/debt</t>
  </si>
  <si>
    <t>https://etax.revenue.gov.to/</t>
  </si>
  <si>
    <t>https://www.revenue.gov.to/eTax</t>
  </si>
  <si>
    <t>https://www.revenue.gov.to/payment-methods</t>
  </si>
  <si>
    <t>https://www.mted.gov.to/wp-content/uploads/2022/05/National-eCommerce-Readiness-Assesment-compressed.pdf</t>
  </si>
  <si>
    <t>http://www.rfb.to/About%20Us.html</t>
  </si>
  <si>
    <t>http://psc.gov.to/index.php/all-vacancies/</t>
  </si>
  <si>
    <t>https://www.gov.to/</t>
  </si>
  <si>
    <t>http://www.finance.gov.to/sites/default/files/2021-07/Digital%20Strategic%20Framework.pdf</t>
  </si>
  <si>
    <t>Prime Minister Office</t>
  </si>
  <si>
    <t>TON</t>
  </si>
  <si>
    <t>Tonga Gov Cloud</t>
  </si>
  <si>
    <t>https://digitaltransformation.gov.to/?page_id=345</t>
  </si>
  <si>
    <t>Digital Transformation Department under the Prime Ministers Office</t>
  </si>
  <si>
    <t>https://digitaltransformation.gov.to/wp-content/uploads/2022/08/Tonga-Cloud-First-Policy-v.0.2-1.pdf</t>
  </si>
  <si>
    <t>Tonga Enterprise Arhitecture Framework</t>
  </si>
  <si>
    <t>https://digitaltransformation.gov.to/wp-content/uploads/2022/08/TEAF-final.pdf</t>
  </si>
  <si>
    <t>https://ega.ee/project/tonga-enterprise-architecture-for-developing-ict-infrastructure/</t>
  </si>
  <si>
    <t>Tonga Interoperability Framework</t>
  </si>
  <si>
    <t>https://digitaltransformation.gov.to/wp-content/uploads/2022/08/TIF-Final.pdf</t>
  </si>
  <si>
    <t>https://finance.gov.to/ict</t>
  </si>
  <si>
    <t>Sun Systems</t>
  </si>
  <si>
    <t>https://www.finance.gov.to/treasury</t>
  </si>
  <si>
    <t>https://finance.gov.to/sites/default/files/2020-12/Treasury%20Instructions%20December%202020.pdf</t>
  </si>
  <si>
    <t>RMS - Revenue Management System Version 7</t>
  </si>
  <si>
    <t>https://tonga.asycuda.org/</t>
  </si>
  <si>
    <t>Sage MicroPay-Payroll</t>
  </si>
  <si>
    <t>https://www.sage.com/en-us/products/sage-hrms/payroll/</t>
  </si>
  <si>
    <t>http://www.rfb.to</t>
  </si>
  <si>
    <t>IP1</t>
  </si>
  <si>
    <t xml:space="preserve">Tonga National Portal </t>
  </si>
  <si>
    <t>https://www.gov.to/procurement/</t>
  </si>
  <si>
    <t>e-Bidding platform</t>
  </si>
  <si>
    <t>https://finance.gov.to/sites/default/files/2025-01/Annual%20Public%20Debt%20Bulletin%202024.pdf</t>
  </si>
  <si>
    <t xml:space="preserve">https://www.gov.to/services/ </t>
  </si>
  <si>
    <t>https://etax.revenue.gov.to</t>
  </si>
  <si>
    <t>https://www.gov.to/job-vacancies/</t>
  </si>
  <si>
    <t>https://citizen.gov.to/login</t>
  </si>
  <si>
    <t>Digital Transformation Department</t>
  </si>
  <si>
    <t>https://digitaltransformation.gov.to/</t>
  </si>
  <si>
    <t>https://www.finance.gov.to/</t>
  </si>
  <si>
    <t>https://digitaltransformation.gov.to/wp-content/uploads/2022/08/Digital-Government-Strategic-Framework_final.pdf</t>
  </si>
  <si>
    <t>https://gggi.org/report/term-plus-tonga-energy-road-map-2021-2035/#:~:text=The%20Tonga%20Energy%20Road%20Map,Tonga</t>
  </si>
  <si>
    <t>Andrew Toimoana</t>
  </si>
  <si>
    <t>Government of Tonga</t>
  </si>
  <si>
    <t>Director of Digital Transformation</t>
  </si>
  <si>
    <t xml:space="preserve"> TTO </t>
  </si>
  <si>
    <t>Trinidad and Tobago</t>
  </si>
  <si>
    <t>http://www.mpac.gov.tt/publications/cloud%20computing%20policy</t>
  </si>
  <si>
    <t>http://www.mpac.gov.tt/sites/default/files/file_upload/publications/e-Government%20Interoperability%20Framework%20(e-GIF).pdf</t>
  </si>
  <si>
    <t>Ministry of Finance of the Republic of Trinidad and Tobago</t>
  </si>
  <si>
    <t>http://www.finance.gov.tt</t>
  </si>
  <si>
    <t>http://www.finance.gov.tt/request-for-expressions-of-interest-ifmis</t>
  </si>
  <si>
    <t>LDSW &gt; FMIS</t>
  </si>
  <si>
    <t>http://finance.gov.tt/services/treasury/</t>
  </si>
  <si>
    <t>https://www.finance.gov.tt/divisions/treasury-division/</t>
  </si>
  <si>
    <t>http://www.ird.gov.tt</t>
  </si>
  <si>
    <t>ITPS - Integrated Tax Processing System (ITPS) </t>
  </si>
  <si>
    <t>http://finance.gov.tt/wp-content/uploads/2013/11/pub114FC7.pdf</t>
  </si>
  <si>
    <t>http://www.customs.gov.tt</t>
  </si>
  <si>
    <t>http://carib.customs.gov.tt:8080/asycuda/</t>
  </si>
  <si>
    <t>IHRIS - Integrated Human Resources Information System</t>
  </si>
  <si>
    <t xml:space="preserve">http://finance.gov.tt/wp-content/uploads/2013/11//sp34.pdf </t>
  </si>
  <si>
    <t>https://www.activpayroll.com/global-insights/trinidad-and-tobago</t>
  </si>
  <si>
    <t>Central Tenders Board Website</t>
  </si>
  <si>
    <t>https://www.finance.gov.tt/wp-content/uploads/2013/11/pub50.pdf</t>
  </si>
  <si>
    <t>http://finance.gov.tt/services/treasury/treasury-management/</t>
  </si>
  <si>
    <t>http://www.ttconnect.gov.tt</t>
  </si>
  <si>
    <t>https://observatorioplanificacion.cepal.org/en/plans/first-open-government-national-action-plan-trinidad-and-tobago-2014-2016</t>
  </si>
  <si>
    <t>https://data.gov.tt/</t>
  </si>
  <si>
    <t>http://mpac.gov.tt/sites/default/files/file_upload/publications/NICT%20Plan%202018-2022%20-%20August%202018.pdf</t>
  </si>
  <si>
    <t>https://www.rti-rating.org/wp-content/uploads/2018/09/TrinidadTobago.FOI_.1999.pdf</t>
  </si>
  <si>
    <t>Data Protection Act 2011 (in English)</t>
  </si>
  <si>
    <t>http://www.ttparliament.org/legislations/a2011-13.pdf</t>
  </si>
  <si>
    <t>Office of the Information Commissioner</t>
  </si>
  <si>
    <t>https://www.moc.gov.tt/about-the-ministry/</t>
  </si>
  <si>
    <t>http://www.ttparliament.org/legislations/a2011-06.pdf</t>
  </si>
  <si>
    <t>Training Hub</t>
  </si>
  <si>
    <t>http://www.mpac.gov.tt/training</t>
  </si>
  <si>
    <t>Ministry of Public Administration and Digital Transformation</t>
  </si>
  <si>
    <t>http://mpac.gov.tt/about%20mpa</t>
  </si>
  <si>
    <t xml:space="preserve">  TTO  </t>
  </si>
  <si>
    <t>Cloud Computing Consideration Policy</t>
  </si>
  <si>
    <t>https://mpa.gov.tt/publications/cloud%20computing%20policy</t>
  </si>
  <si>
    <t>National ICT Plan 2018-2022 (ICT Blueprint)</t>
  </si>
  <si>
    <t>https://mpa.gov.tt/publications/NICT%20Plan%202018-2022</t>
  </si>
  <si>
    <t>Public Finance Management Modernization Unit (PFMMU)</t>
  </si>
  <si>
    <t>https://www.finance.gov.tt/</t>
  </si>
  <si>
    <t>https://www.finance.gov.tt/services/treasury/</t>
  </si>
  <si>
    <t>https://www.ird.gov.tt//</t>
  </si>
  <si>
    <t>Integrated Tax Processing System (ITPS) </t>
  </si>
  <si>
    <t>Automated SYstem for CUstoms DAta</t>
  </si>
  <si>
    <t>http://asycuda.customs.gov.tt:8080/index.jsf</t>
  </si>
  <si>
    <t>IGP IHRIS - Integrated Global Payroll and Integrated Human Resources Information System (IGP/IhRIS)</t>
  </si>
  <si>
    <t>Integrated Global Payroll</t>
  </si>
  <si>
    <t>National Insurance Board of Trinidad and Tobago (NIBTT) (a body corporate)</t>
  </si>
  <si>
    <t>https://www.nibtt.net/</t>
  </si>
  <si>
    <t>Pension Ready</t>
  </si>
  <si>
    <t>https://www.nibtt.net/Pension_Ready/pension_ready.html</t>
  </si>
  <si>
    <t>Procurement Depository</t>
  </si>
  <si>
    <t>https://oprtt.org/procurement-depository/</t>
  </si>
  <si>
    <t>https://oprtt.org/legislative-framework/</t>
  </si>
  <si>
    <t>Debt Management Division</t>
  </si>
  <si>
    <t>https://www.finance.gov.tt/divisions/economic-management-division/#sf_toc4</t>
  </si>
  <si>
    <t>CSDRMS and Meridian</t>
  </si>
  <si>
    <t>Roadmap for Trinidad and Tobago - Post COVID-19 Pandemic + National Strategic Plan - Vision 2030</t>
  </si>
  <si>
    <t>https://www.planning.gov.tt/sites/default/files/Report%20of%20the%20Roadmap%20to%20Recovery%20Committee_1st_.pdf</t>
  </si>
  <si>
    <t xml:space="preserve">Ministry of Digital Transformation </t>
  </si>
  <si>
    <t>https://www.developtt.gov.tt/ttacps_appl/mvvmc/eservices/acpsPublicService.tcpdPortalSelectEService</t>
  </si>
  <si>
    <t>https://etax.ird.gov.tt/</t>
  </si>
  <si>
    <t>https://agla.gov.tt/home/online-services/</t>
  </si>
  <si>
    <t>https://www.ttbizlink.gov.tt/</t>
  </si>
  <si>
    <t>https://employtt.gov.tt/</t>
  </si>
  <si>
    <t>http://www.ttconnect.gov.tt/gortt/portal/ttconnect/!ut/p/a1/04_Sj9CPykssy0xPLMnMz0vMAfGjzOK9A40MTD0tjQ38Aw0sDYyCPA1dDUy9jS0szIAKIlEUBLm7ARW4mhp6eIcZGxgYEKffAAdwJKg_XD8KnxJ3LwMMBZhOBCvA44aC3NAIg0xPRQD_3BGU/dl5/d5/L2dBISEvZ0FBIS9nQSEh/?SourcePageID=http://www.ttconnect.gov.tt/gortt/portal/ttconnect/!ut/p/a1/04_Sj9CPykssy0xPLMnMz0vMAfGjzOK9A40MTD0tjQ38Aw0sDYyCPA1dDUy9jd29TIEKIlEUBLm7ARW4mhp6eIcZGxgYEKffAAdwJKg_ODVPP1w_Ck0ZpivACvBYU5AbGlHhma4IAHFd2GA!/dl5/d5/L2dBISEvZ0FBIS9nQSEh/</t>
  </si>
  <si>
    <t>https://www.opm.gov.tt/</t>
  </si>
  <si>
    <t>https://www.mdt.gov.tt/</t>
  </si>
  <si>
    <t>https://www.igovtt.tt/</t>
  </si>
  <si>
    <t xml:space="preserve">Ministry of Planning </t>
  </si>
  <si>
    <t>https://www.finance.gov.tt/wp-content/uploads/2021/10/Budget-Statement-2022.pdf</t>
  </si>
  <si>
    <t>https://www.mdt.gov.tt/media/ICT%20BLUEPRINT%20JULY%202019.pdf</t>
  </si>
  <si>
    <t>Government IT Leadership Advisory Council</t>
  </si>
  <si>
    <t>http://www.foia.gov.tt/</t>
  </si>
  <si>
    <t>Data Protection Act 2011</t>
  </si>
  <si>
    <t>https://rgd.legalaffairs.gov.tt/laws2/Alphabetical_List/lawspdfs/22.04.pdf</t>
  </si>
  <si>
    <t>https://www.ttparliament.org/publication/the-electronic-transactions-bill-2009/</t>
  </si>
  <si>
    <t>Digital GoRTT Officers</t>
  </si>
  <si>
    <t>https://www.ytepp.edu.tt/k-course/data-operations/</t>
  </si>
  <si>
    <t>National Strategic Plan - Vision 2030</t>
  </si>
  <si>
    <t>https://www.planning.gov.tt/sites/default/files/Vision%202030-%20The%20National%20Development%20Strategy%20of%20Trinidad%20and%20Tobago%202016-2030.pdf</t>
  </si>
  <si>
    <t xml:space="preserve">Ministry of Public Administration </t>
  </si>
  <si>
    <t>https://mpa.gov.tt/</t>
  </si>
  <si>
    <t>MoF Budget Statement</t>
  </si>
  <si>
    <t>https://www.finance.gov.tt/wp-content/uploads/2020/10/2020.10.05-Budget-Statement-2021-Final-Version-12.35-am.pdf</t>
  </si>
  <si>
    <t xml:space="preserve">Monique Clement </t>
  </si>
  <si>
    <t>Policy and Research Assistant</t>
  </si>
  <si>
    <t>TTO</t>
  </si>
  <si>
    <t>https://mpaai.gov.tt/policies/cloud-computing-consideration-policy</t>
  </si>
  <si>
    <t>National Information and Communication Technology Company Limited (iGovTT)</t>
  </si>
  <si>
    <t>Treasury and Budgets Division</t>
  </si>
  <si>
    <t>https://www.finance.gov.tt/wp-content/uploads/2020/08/Overview-of-the-Objectives-of-the-IFMIS-Project-1.pdf</t>
  </si>
  <si>
    <t>https://www.energy.gov.tt/wp-content/uploads/2021/07/Exchequer-and-Audit-Act-69.01.pdf</t>
  </si>
  <si>
    <t>https://www.ird.gov.tt/etax</t>
  </si>
  <si>
    <t>EHCM e-Human Capital Management System</t>
  </si>
  <si>
    <t>https://mpaai.gov.tt/media-releases/public-service-benefit-modernised-hrm-information-system-2025</t>
  </si>
  <si>
    <t>National Digital Transformation Strategy 2024-2027</t>
  </si>
  <si>
    <t>https://mpaai.gov.tt/general-reports/digital-transformation-strategy-2024-2027</t>
  </si>
  <si>
    <t>https://mpaai.gov.tt/</t>
  </si>
  <si>
    <t>https://www.ttconnect.gov.tt/</t>
  </si>
  <si>
    <t>https://etax.ird.gov.tt/_/</t>
  </si>
  <si>
    <t>https://agla.gov.tt/online-services/online-services/</t>
  </si>
  <si>
    <t>https://ombudsman.gov.tt/make-a-complaint/</t>
  </si>
  <si>
    <t>Ministry of Public Administration and Artificial Intelligence</t>
  </si>
  <si>
    <t>https://data.gov.tt/dataset/national-digital-strategy-2024-2027</t>
  </si>
  <si>
    <t>https://laws.gov.tt/ttdll-web2/revision/download/118119?type=amendment</t>
  </si>
  <si>
    <t>https://laws.gov.tt/ttdll-web/revision/list?offset=0&amp;q=data%20protection&amp;currentid=80855</t>
  </si>
  <si>
    <t>https://www.planning.gov.tt/sites/default/files/Green_Govt_Policy.pdf</t>
  </si>
  <si>
    <t>https://rgd.legalaffairs.gov.tt/Laws2/Alphabetical_List/lawspdfs/22.05.pdf</t>
  </si>
  <si>
    <t>https://mpaai.gov.tt/initiatives/welearntt</t>
  </si>
  <si>
    <t>https://thedocs.worldbank.org/en/doc/d265f594531eb28b44e50ff05aaf4632-0460012022/original/Vision-2030-The-National-Development-Strategy-of-Trinidad-and-Tobago-2016-2030.pdf</t>
  </si>
  <si>
    <t>David Bazil</t>
  </si>
  <si>
    <t>ICT Sectoral Intelligence Specialist</t>
  </si>
  <si>
    <t xml:space="preserve"> TUN </t>
  </si>
  <si>
    <t>Tunisia</t>
  </si>
  <si>
    <t>National Cloud</t>
  </si>
  <si>
    <t>https://www.mtcen.gov.tn/index.php?id=131&amp;L=2</t>
  </si>
  <si>
    <t>https://www.mtcen.gov.tn/index.php?id=131&amp;L=1</t>
  </si>
  <si>
    <t>http://www.portail.finances.gov.tn</t>
  </si>
  <si>
    <t>ADEB - Système Informatique d’Aide à la Décision Budgétaire / Budgetary Decision Support Information System</t>
  </si>
  <si>
    <t>http://www.portail.finances.gov.tn/publications/Rapport-PEFA.pdf</t>
  </si>
  <si>
    <t>http://www.finances.gov.tn/index.php?option=com_content&amp;view=article&amp;id=35&amp;Itemid=272&amp;lang=fr</t>
  </si>
  <si>
    <t>https://www.bct.gov.tn/bct/siteprod/index.jsp?la=AN</t>
  </si>
  <si>
    <t>http://www.finances.gov.tn</t>
  </si>
  <si>
    <t>RAFIC + SADEC - Rationalisation de l'Action Fiscale et Comptable (RAFIC)  + Système informatique d’aide à la décision et au contrôle fiscal (SADEC)</t>
  </si>
  <si>
    <t>http://www.douane.gov.tn</t>
  </si>
  <si>
    <t>SINDA + TTN - Automated Customs Information System</t>
  </si>
  <si>
    <t>http://www.douane.gov.tn/fileadmin/images_nouvelles/Publications_PDF/1-sinda2010.pdf</t>
  </si>
  <si>
    <t>INSAF - Gestion des Ressources Humaines / Integrated Human Resources Management Sytem</t>
  </si>
  <si>
    <t>http://www.gbo.tn/index.php?option=com_content&amp;view=article&amp;id=165&amp;Itemid=237&amp;lang=fr</t>
  </si>
  <si>
    <t>INSAF - Système Informatique de Gestion de la Paye (INSAF)</t>
  </si>
  <si>
    <t>TUNEPS</t>
  </si>
  <si>
    <t xml:space="preserve">https://www.tuneps.tn </t>
  </si>
  <si>
    <t>http://www.finances.gov.tn/index.php?option=com_content&amp;view=article&amp;id=38&amp;Itemid=276&amp;lang=fr</t>
  </si>
  <si>
    <t>https://www.mtcen.gov.tn/index.php?id=291&amp;L=3&amp;tx_ttnews[tt_news]=999</t>
  </si>
  <si>
    <t>National AI Strategy: Unlocking Tunisia’s capabilities potential</t>
  </si>
  <si>
    <t>http://www.anpr.tn/national-ai-strategy-unlocking-tunisias-capabilities-potential/</t>
  </si>
  <si>
    <t>http://www.tunisie.gov.tn</t>
  </si>
  <si>
    <t>http://www.impots.finances.gov.tn/teledeclar_fr.html</t>
  </si>
  <si>
    <t>https://cashmanagement.bnpparibas.com/tunisia</t>
  </si>
  <si>
    <t>http://www.ogptunisie.gov.tn/en/</t>
  </si>
  <si>
    <t>http://www.data.gov.tn/</t>
  </si>
  <si>
    <t>https://www.mtcen.gov.tn/index.php?id=14&amp;L=1</t>
  </si>
  <si>
    <t>https://www.rti-rating.org/wp-content/uploads/Tunisia.pdf</t>
  </si>
  <si>
    <t>Law 63/2004 (in French)</t>
  </si>
  <si>
    <t>http://www.inpdp.nat.tn/ressources/loi_2004.pdf</t>
  </si>
  <si>
    <t>National Authority for the Protection of Personal Data - Instance nationale de protection des données à caractère personnel (INPDP)</t>
  </si>
  <si>
    <t>http://www.inpdp.nat.tn/</t>
  </si>
  <si>
    <t>http://www.certification.tn/en/content/digital-signature</t>
  </si>
  <si>
    <t xml:space="preserve">  TUN  </t>
  </si>
  <si>
    <t>https://www.mtc.gov.tn/index.php?id=131</t>
  </si>
  <si>
    <t>National Computing Center CNI</t>
  </si>
  <si>
    <t>Cadre d’interopérabilité+plateforme d'interopérabilité</t>
  </si>
  <si>
    <t>tunxRoad internet/Rnia 2</t>
  </si>
  <si>
    <t>http://www.cni.tn/index.php/fr/pages-3/reseaux-et-securite/item/153-interoperabilite-des-si</t>
  </si>
  <si>
    <t>Minsitry of Finance</t>
  </si>
  <si>
    <t>http://www.finances.gov.tn/fr</t>
  </si>
  <si>
    <t>ADEB</t>
  </si>
  <si>
    <t>http://www.cimf.tn/index.php</t>
  </si>
  <si>
    <t>https://www.bct.gov.tn/bct/siteprod/page.jsp?id=96</t>
  </si>
  <si>
    <t>https://impots.finances.gov.tn</t>
  </si>
  <si>
    <t>RAFIC + SADEC</t>
  </si>
  <si>
    <t>https://www.pefa.org/node/2491</t>
  </si>
  <si>
    <t>http://www.cimf.tn/index.php/systeme-de-rationalisation-de-l-action-fiscale-et-comptable</t>
  </si>
  <si>
    <t>https://douane.gov.tn</t>
  </si>
  <si>
    <t>SINDA + TTN</t>
  </si>
  <si>
    <t>https://www.douane.gov.tn/sinda/</t>
  </si>
  <si>
    <t>http://www.isat-tunis.tn/wp-content/uploads/2021/01/chapitre-3-formalit%C3%A9s-douani%C3%A8res-2%C3%A8me-ann%C3%A9e-SINDA-et-TTN.pdf</t>
  </si>
  <si>
    <t>http://www.cni.tn/index.php/fr/pages-3/maitrises-d-ouvrage/item/146-insaf</t>
  </si>
  <si>
    <t>http://www.cni.tn/index.php/fr/component/k2/item/146-insaf</t>
  </si>
  <si>
    <t>Caisse Nationale de la Retraite et de la Prévoyance Sociale, caisse nationale de la sécurité sociale</t>
  </si>
  <si>
    <t>https://www.cnss.tn/fr</t>
  </si>
  <si>
    <t>Système de pension (CNSS et CNRPS) deux entités séparées.</t>
  </si>
  <si>
    <t>https://socialprotection.org/es/connect/stakeholders/tunisia-caisse-nationale-de-retraite-et-de-pr%C3%A9voyance-sociale-cnrps-national</t>
  </si>
  <si>
    <t xml:space="preserve">https://www.cnss.tn </t>
  </si>
  <si>
    <t>Tunisia on line e-procurement system TUNEPS</t>
  </si>
  <si>
    <t>https://www.tuneps.tn/index.do</t>
  </si>
  <si>
    <t xml:space="preserve">e-payment </t>
  </si>
  <si>
    <t>http://www.cimf.tn/index.php/gestion-de-la-dette-exterieure#:~:text=SIADE%20est%20un%20syst%C3%A8me%20de,et%20r%C3%A9troc%C3%A9d%C3%A9e%20aux%20entreprises%20publiques.</t>
  </si>
  <si>
    <t>SIADE</t>
  </si>
  <si>
    <t>National Investment Platform</t>
  </si>
  <si>
    <t>https://www.tunisiainvestment.tn</t>
  </si>
  <si>
    <t>Report/PDF certificate including QR code...</t>
  </si>
  <si>
    <t>http://www.tunisie.gov.tn/</t>
  </si>
  <si>
    <t>http://www.impots.finances.gov.tn/index.php/fr/</t>
  </si>
  <si>
    <t>http://www.impots.finances.gov.tn/index.php/fr/services-en-ligne/tele-declaration-fiscale</t>
  </si>
  <si>
    <t>http://www.clictopay.com.tn/</t>
  </si>
  <si>
    <t>http://www.cimf.tn/index.php/systeme-d-information-douanier-automatise</t>
  </si>
  <si>
    <t>https://www.cnam.nat.tn/index.jsp</t>
  </si>
  <si>
    <t>http://www.emploi.nat.tn/fo/Fr/global.php</t>
  </si>
  <si>
    <t>http://www.ogptunisie.gov.tn</t>
  </si>
  <si>
    <t>http://www.data.gov.tn</t>
  </si>
  <si>
    <t>https://www.e-istichara.tn/</t>
  </si>
  <si>
    <t>https://www.e-people.gov.tn/main.do</t>
  </si>
  <si>
    <t>http://www.e-participation.tn/</t>
  </si>
  <si>
    <t>Minsitry of Communication Technologies</t>
  </si>
  <si>
    <t>https://www.mtc.gov.tn/index.php?id=522</t>
  </si>
  <si>
    <t xml:space="preserve">e-government unit </t>
  </si>
  <si>
    <t>Strategic Council of Digital Economy</t>
  </si>
  <si>
    <t>http://www.finances.gov.tn/fr/document/le-budget-du-ministere-des-technologies-de-la-communication-et-de-la-transformation</t>
  </si>
  <si>
    <t>https://www.mtc.gov.tn/fileadmin/user_upload/PAP_Mission_TC__2022_-_Edition_Fr.pdf</t>
  </si>
  <si>
    <t>National Authority of Data Protection ('INPDP')</t>
  </si>
  <si>
    <t>http://www.gbo.tn/sites/default/files/2022-01/PAP%20Mission%20TC%20%20%2028%20Janvier%202022%20%281%29.pdf</t>
  </si>
  <si>
    <t>Ministry of Communication Technologies</t>
  </si>
  <si>
    <t>Strategic Council for the Digital Economy</t>
  </si>
  <si>
    <t>https://legislation-securite.tn/fr/law/45656</t>
  </si>
  <si>
    <t>http://www.inai.tn/wp-content/uploads/2020/09/Livre_DRI_Fran%C3%A7ais_WEB.pdf</t>
  </si>
  <si>
    <t>Loi organique numéro 63 en date du 27 juillet 2004 portant sur la protection des données à caractère personnel</t>
  </si>
  <si>
    <t>http://www.inpdp.nat.tn/Presentation.html</t>
  </si>
  <si>
    <t>l'Instance Nationale de Protection des Données à Caractère Personnel</t>
  </si>
  <si>
    <t>https://www.tuntrust.tn/</t>
  </si>
  <si>
    <t>PNS 2025 digital strategic plan</t>
  </si>
  <si>
    <t>https://www.mtc.gov.tn/fileadmin/user_upload/Avis_appel_offres/2021/CADRE_DE_GESTION_ENVIRONNEMENTALE_ET_SOCIALE.pdf</t>
  </si>
  <si>
    <t>https://www.mtc.gov.tn/index.php?id=522&amp;L=286</t>
  </si>
  <si>
    <t>Stratégie industrielle et de l'innovation à l'horizon 2035</t>
  </si>
  <si>
    <t>https://lapresse.tn/130679/strategie-industrielle-et-de-linnovation-a-lhorizon-2035-obeir-a-une-demarche-dagilite-et-de-pragmatisme-prospectif/</t>
  </si>
  <si>
    <t>Centre d’innovation et de développement technologique</t>
  </si>
  <si>
    <t>http://www.tunisieindustrie.nat.tn/fr/doc.asp?mcat=22&amp;mrub=177</t>
  </si>
  <si>
    <t>https://startup.gov.tn/fr/home</t>
  </si>
  <si>
    <t>Sana Oueslati</t>
  </si>
  <si>
    <t>Presidency of the Government of Tunisia</t>
  </si>
  <si>
    <t>TUN</t>
  </si>
  <si>
    <t xml:space="preserve">National Computing Center </t>
  </si>
  <si>
    <t>Government enterprise architecture framework</t>
  </si>
  <si>
    <t>https://lechotunisien.com/lancement-du-projet-architecture-dentreprise-gouvernementale-aeg/</t>
  </si>
  <si>
    <t>https://www.mtc.gov.tn/fileadmin//user_upload/Decret2020_777.pdf</t>
  </si>
  <si>
    <t>UXP/WSO2</t>
  </si>
  <si>
    <t>https://interop.tunisia.gov.tn/accueil</t>
  </si>
  <si>
    <t>https://www.finances.gov.tn/fr</t>
  </si>
  <si>
    <t>AMED/ADEB/RAFIC/SIADE/SINDA/TGT/PGT</t>
  </si>
  <si>
    <t>https://www.finances.gov.tn/sites/default/files/LOB_2019.pdf</t>
  </si>
  <si>
    <t>https://jibaya.tn/</t>
  </si>
  <si>
    <t>RAFIC</t>
  </si>
  <si>
    <t>https://www.douane.gov.tn/</t>
  </si>
  <si>
    <t>SINDA 2</t>
  </si>
  <si>
    <t>https://www.douane.gov.tn/projet-sinda-2/</t>
  </si>
  <si>
    <t>https://www.douane.gov.tn/sinda-2/</t>
  </si>
  <si>
    <t>http://www.cni.tn/index.php/fr/socle-applicatif-2#cbp=/index.php/fr/component/k2/item/146-insaf?tmpl=component</t>
  </si>
  <si>
    <t>Caisse Nationale de Sécurité Sociale</t>
  </si>
  <si>
    <t>https://www.cnss.tn/fr/</t>
  </si>
  <si>
    <t>Systeme de paiement des cotisations</t>
  </si>
  <si>
    <t>https://services.cnss.tn/dspc/</t>
  </si>
  <si>
    <t>https://www.cnss.tn/en/web/employeur/employeurs</t>
  </si>
  <si>
    <t>https://www.tuneps.tn/portail</t>
  </si>
  <si>
    <t>https://www.tuneps.tn/portail/s/i/u</t>
  </si>
  <si>
    <t>http://www.cimf.tn/index.php/gestion-de-la-dette-exterieure</t>
  </si>
  <si>
    <t>LDSW - SIADE + SBT</t>
  </si>
  <si>
    <t>https://www.leaders.com.tn/article/36651-ia-une-strategie-nationale-tunisienne-sera-soumise-a-une-large-consultation-fin-fevrier</t>
  </si>
  <si>
    <t>https://www.mtc.gov.tn/index.php?id=1&amp;no_cache=1&amp;L=hcdqjoicun%2F</t>
  </si>
  <si>
    <t>https://jibaya.tn</t>
  </si>
  <si>
    <t>https://jibaya.tn/blog/la-tele-declaration-fiscale/</t>
  </si>
  <si>
    <t>https://www.poste.tn/</t>
  </si>
  <si>
    <t>https://www.douane.gov.tn/declaration-des-effets-personnels/</t>
  </si>
  <si>
    <t>https://www.emploi.nat.tn/fo/Fr/global.php</t>
  </si>
  <si>
    <t>https://www.emploi.nat.tn/fo/Fr/global.php?menu1=145</t>
  </si>
  <si>
    <t>https://www.mobile-id.tn/</t>
  </si>
  <si>
    <t>http://www.ogptunisie.gov.tn/</t>
  </si>
  <si>
    <t>https://data.gov.tn/fr/</t>
  </si>
  <si>
    <t>https://e-people.gov.tn/</t>
  </si>
  <si>
    <t>http://fr.tunisie.gov.tn/108-l%E2%80%99administration-electronique-en-tunisie.htm</t>
  </si>
  <si>
    <t>e-government unit</t>
  </si>
  <si>
    <t>https://www.mtc.gov.tn/index.php?id=14&amp;L=0%5C%5C%5C%5C%5C%5C%5C</t>
  </si>
  <si>
    <t>https://www.mtc.gov.tn/index.php?id=14&amp;L=0</t>
  </si>
  <si>
    <t>https://www.mtc.gov.tn/</t>
  </si>
  <si>
    <t>https://www.mtc.gov.tn/index.php?id=15</t>
  </si>
  <si>
    <t>https://legislation-securite.tn/latest-laws/loi-organique-n-2016-22-du-24-mars-2016-relative-au-droit-dacces-a-linformation/</t>
  </si>
  <si>
    <t>https://inai.tn/fr/</t>
  </si>
  <si>
    <t>Loi organique n° 2004-63 du 27 juillet 2004, portant sur la protection des données à caractère personnel</t>
  </si>
  <si>
    <t>https://www.inpdp.tn/ressources/loi_2004.pdf</t>
  </si>
  <si>
    <t>https://www.inpdp.tn/</t>
  </si>
  <si>
    <t>https://knowledge-hub.circle-economy.com/footprintsafrica/article/17800?n=Government-of-Tunisia---National-Strategy-for-the-Green-Economy-2016-2036</t>
  </si>
  <si>
    <t>https://www.tuntrust.tn/fr/content/nos-produits</t>
  </si>
  <si>
    <t>https://www.dla.tn/</t>
  </si>
  <si>
    <t>http://www.tunisieindustrie.gov.tn/si2035.html</t>
  </si>
  <si>
    <t>https://www.tunisieindustrie.nat.tn/fr/doc.asp?mcat=22&amp;mrub=179&amp;msrub=257</t>
  </si>
  <si>
    <t>Center for Innovation and Technological Development</t>
  </si>
  <si>
    <t>https://www.tunisieindustrie.nat.tn/fr/doc.asp?mcat=22&amp;mrub=177</t>
  </si>
  <si>
    <t xml:space="preserve">Startup Act (Law No. 2018-20 of April 17, 2018 relating to startups) </t>
  </si>
  <si>
    <t>Compl docs submitted on 10-Oct-25</t>
  </si>
  <si>
    <t xml:space="preserve">Sana Oueslati </t>
  </si>
  <si>
    <t>E-government Unit</t>
  </si>
  <si>
    <t xml:space="preserve"> TUR </t>
  </si>
  <si>
    <t>Türkiye</t>
  </si>
  <si>
    <t>Kamu Net</t>
  </si>
  <si>
    <t>https://cbddo.gov.tr/projeler/kamu-net/</t>
  </si>
  <si>
    <t>e-devlet - e-Gov Gateway</t>
  </si>
  <si>
    <t>https://www.turkiye.gov.tr/</t>
  </si>
  <si>
    <t>Ministry of Treasury and Finance</t>
  </si>
  <si>
    <t>https://www.hmb.gov.tr/</t>
  </si>
  <si>
    <t>say2000i / KBS - say2000i Accounting Office Automation System / Public Expenditure Mgmt and Accounting System</t>
  </si>
  <si>
    <t>https://muhasebat.hmb.gov.tr/bkmybs-projesinin-amaci</t>
  </si>
  <si>
    <t>LDSW &gt; Ora / OSS</t>
  </si>
  <si>
    <t>https://www.hmb.gov.tr/kanunlar</t>
  </si>
  <si>
    <t>https://www.mevzuat.gov.tr/</t>
  </si>
  <si>
    <t>http://www.gib.gov.tr</t>
  </si>
  <si>
    <t>VEDOP + e-Tax and other portals</t>
  </si>
  <si>
    <t>https://intvrg.gib.gov.tr/</t>
  </si>
  <si>
    <t>https://ggm.ticaret.gov.tr/</t>
  </si>
  <si>
    <t>BİLGE - Customs Automation System</t>
  </si>
  <si>
    <t>https://uygulama.gtb.gov.tr/GETAPP/account/login?ReturnUrl=%2fGETAPP&amp;AspxAutoDetectCookieSupport=1</t>
  </si>
  <si>
    <t>DPB e-Uygulama - Human Resources Management Information System</t>
  </si>
  <si>
    <t>https://ailevecalisma.gov.tr/pdb</t>
  </si>
  <si>
    <t>e-Bordro - Electronic Payroll System</t>
  </si>
  <si>
    <t>https://muhasebat.hmb.gov.tr/e-uygulamalar</t>
  </si>
  <si>
    <t>EKAP</t>
  </si>
  <si>
    <t>https://www.ihale.gov.tr/</t>
  </si>
  <si>
    <t>https://www.hmb.gov.tr/borclanma-genel-mudurlugu-hakkimizda</t>
  </si>
  <si>
    <t>KaYa - Kamu Yatırımları Bilgi Sistemi / Public Investment Information System</t>
  </si>
  <si>
    <t>https://kaya.sbb.gov.tr/Account/Login</t>
  </si>
  <si>
    <t>http://www.bilgitoplumu.gov.tr/Documents/1/Yayinlar/080100_OECD-ITPolicyQuestionnaire2008-Turkey.pdf</t>
  </si>
  <si>
    <t>Priority areas and technology roadmap in AI</t>
  </si>
  <si>
    <t>https://www.oecd.ai/dashboards/policy-initiatives/2019-data-policyInitiatives-26202</t>
  </si>
  <si>
    <t>https://www.turkiye.gov.tr/hizmetler</t>
  </si>
  <si>
    <t>https://ebeyanname.gib.gov.tr/index.html</t>
  </si>
  <si>
    <t>https://giris.turkiye.gov.tr/Giris/Banka-Giris</t>
  </si>
  <si>
    <t>https://www.dijitalakademi.gov.tr/acik-veri-portali</t>
  </si>
  <si>
    <t>https://www.turkiye.gov.tr/sikayet-ve-bilgi-edinme-hizmetleri</t>
  </si>
  <si>
    <t>https://www.turkiye.gov.tr/cumhurbaskanligi-iletisim-merkezi</t>
  </si>
  <si>
    <t>https://cbddo.gov.tr/</t>
  </si>
  <si>
    <t>Office of Digital Transformation</t>
  </si>
  <si>
    <t>https://cbddo.gov.tr/mevzuat/2019-12-sayili-bilgi-guvenligi-tedbirleri-cumhurbaskanligi-genelgesi/</t>
  </si>
  <si>
    <t>https://bilgem.tubitak.gov.tr/en/urunler/2016-2019-national-e-government-strategy-and-action-plan</t>
  </si>
  <si>
    <t>https://cbddo.gov.tr/projeler/dijital-turkiye-v1.0/</t>
  </si>
  <si>
    <t>https://www.rti-rating.org/wp-content/uploads/Turkey.pdf</t>
  </si>
  <si>
    <t>Data Protection Law 2016</t>
  </si>
  <si>
    <t>https://www.kvkk.gov.tr/SharedFolderServer/CMSFiles/aea97a33-089b-4e7d-85cb-694adb57bed3.pdf</t>
  </si>
  <si>
    <t>Turkish Data Protection Authority</t>
  </si>
  <si>
    <t>https://www.kvkk.gov.tr/</t>
  </si>
  <si>
    <t>https://giris.turkiye.gov.tr/Giris/Elektronik-Imza</t>
  </si>
  <si>
    <t>Digital Turkey</t>
  </si>
  <si>
    <t>https://cbddo.gov.tr/hakkimizda/</t>
  </si>
  <si>
    <t xml:space="preserve">  TUR  </t>
  </si>
  <si>
    <t xml:space="preserve">Safir Depo; Bulut Kent Bilgi Sistemi (Cloud City Information System) </t>
  </si>
  <si>
    <t>https://safirdepo.b3lab.org/</t>
  </si>
  <si>
    <t>TÜBİTAK BİLGEM for Safir Depo; Ministry of Environment, Urbanization and Climate Change for Bulut Kent Bilgi Sistemi</t>
  </si>
  <si>
    <t>https://cbddo.gov.tr/en/icsguide/</t>
  </si>
  <si>
    <t>Classified /Confidential document</t>
  </si>
  <si>
    <t>Interoperability Principles Guide</t>
  </si>
  <si>
    <t>http://www.bilgitoplumu.gov.tr/wp-content/uploads/2014/04/Birlikte_Calisabilirlik_Esaslari_Rehberi_2.1.pdf</t>
  </si>
  <si>
    <t>Government Service Bus part of e-Government Gateway is "Public Application Center" which is a platform where public institutions can share data, provide services to other institutions and access statistical information about their services. (Kamunet is used for inter institutional communication as a closed circuit VPN system in network layer.)</t>
  </si>
  <si>
    <t xml:space="preserve">https://kamu.turkiye.gov.tr/ </t>
  </si>
  <si>
    <t>Ministry of Treasury And Finance / Directorate General of Public Institutions</t>
  </si>
  <si>
    <t xml:space="preserve">https://muhasebat.hmb.gov.tr/ </t>
  </si>
  <si>
    <t>Integrated Public Financial Management Information System Project (IPFMIP)</t>
  </si>
  <si>
    <t xml:space="preserve">https://profil.hmb.gov.tr/ </t>
  </si>
  <si>
    <t>LDSW &gt; Integrated Public Financial Management Information System</t>
  </si>
  <si>
    <t xml:space="preserve">https://www.hmb.gov.tr/   </t>
  </si>
  <si>
    <t>https://mevzuat.gov.tr/mevzuat?MevzuatNo=4749&amp;MevzuatTur=1&amp;MevzuatTertip=5</t>
  </si>
  <si>
    <t>All TSA operations are audited by the Turkish Court of Accounts. Relevant audit reports regarding TSA are submitted to the Grand National Assembly of Turkey. Audit reports are also published.</t>
  </si>
  <si>
    <t>https://gib.gov.tr</t>
  </si>
  <si>
    <t>Electronic Tax Office (Elektronik Vergi Dairesi Başkanlığı (EVDB))</t>
  </si>
  <si>
    <t>Classified / Confidential document</t>
  </si>
  <si>
    <t>https://www.ticaret.gov.tr</t>
  </si>
  <si>
    <t>BİLGE</t>
  </si>
  <si>
    <t>https://www.ticaret.gov.tr/uygulamalar</t>
  </si>
  <si>
    <t>Human Resources Inventory (2021) Career Gate (2020) Distance Learning Gate (2019) Talent Gate (2019) Manager Information System (2019)  Rector Information System (2019) Public Personnel Information System (KPBS) Public Personnel Recruitment Announcements (Explanations of these systems are in attached file.)</t>
  </si>
  <si>
    <t>https://kamueuygulama.sbb.gov.tr/</t>
  </si>
  <si>
    <t>Public Personnel Management System</t>
  </si>
  <si>
    <t>https://www.kbs.gov.tr/gen/login.htm</t>
  </si>
  <si>
    <t xml:space="preserve">Social Security İnstitution </t>
  </si>
  <si>
    <t>https://www.sgk.gov.tr</t>
  </si>
  <si>
    <t>Emektar 4a</t>
  </si>
  <si>
    <t>https://emektar.sgk.intra/Emektar4A/AnaEkran.action</t>
  </si>
  <si>
    <t>Electronic Public Procurement Platform (Elektronik Kamu Alımları Platformu (EKAP))</t>
  </si>
  <si>
    <t>https://ekap.kik.gov.tr/</t>
  </si>
  <si>
    <t>In procurement of services where the value of tenders is equal, there is an advantage provided to the economic operator who is awarded contract which has lower value in the last 2 years.</t>
  </si>
  <si>
    <t>https://www.ihale.gov.tr/kurum_faaliyet_raporlari-25-1.html</t>
  </si>
  <si>
    <t>Hazine Müsteşarlığı Bilgi Sistemi</t>
  </si>
  <si>
    <t>HMBS</t>
  </si>
  <si>
    <t>Kamu Yatırımları Bilgi Sistemi (KaYa)   Public Investment Management Information System</t>
  </si>
  <si>
    <t xml:space="preserve">https://kaya.sbb.gov.tr/  </t>
  </si>
  <si>
    <t>https://www.sbb.gov.tr/wp-content/uploads/2022/01/2022-Yili-Yatirim-Programi_21012022.pdf</t>
  </si>
  <si>
    <t>https://www.sbb.gov.tr/wp-content/uploads/2021/12/Eleventh_Development_Plan_2019-2023.pdf</t>
  </si>
  <si>
    <t xml:space="preserve">https://joinup.ec.europa.eu/sites/default/files/inline-files/OSS%20Country%20Intelligence%20Report_TR_Update.pdf </t>
  </si>
  <si>
    <t xml:space="preserve">National Artificial Intelligence Strategy 2021-2025 </t>
  </si>
  <si>
    <t>https://cbddo.gov.tr/SharedFolderServer/Genel/File/TRNationalAIStrategy2021-2025.pdf</t>
  </si>
  <si>
    <t>All Government agencies in coordination with Digital Transformation Office</t>
  </si>
  <si>
    <t>https://cbddo.gov.tr/haberler/5008/e-devlet-memnuniyet-anketi-sonuclandi</t>
  </si>
  <si>
    <t>https://uygulama.gtb.gov.tr/tekpencere</t>
  </si>
  <si>
    <t>http://e.sgk.gov.tr/</t>
  </si>
  <si>
    <t>https://esube.iskur.gov.tr/</t>
  </si>
  <si>
    <t>https://data.tuik.gov.tr/Turcat</t>
  </si>
  <si>
    <t>https://veri.gov.tr/</t>
  </si>
  <si>
    <t>https://www.cimer.gov.tr</t>
  </si>
  <si>
    <t>https://www.turkiye.gov.tr/iletisim?iletisim=Formu2</t>
  </si>
  <si>
    <t>https://www.iletisim.gov.tr/turkce/haberler/detay/cimere-2021de-6-milyon-100-bin-vatandas-basvurdu</t>
  </si>
  <si>
    <t>https://www.tbmm.gov.tr/BilgiEdinme/KurulRaporlari</t>
  </si>
  <si>
    <t>Digital Transformation Office of the Presidency of Republic of Türkiye</t>
  </si>
  <si>
    <t>https://cbddo.gov.tr/en/</t>
  </si>
  <si>
    <t>https://www.cbiko.gov.tr/en</t>
  </si>
  <si>
    <t>https://cbddo.gov.tr/haberler/4933/burokrasinin-azaltilmasi-ve-dijital-turkiye-toplantisi-gerceklesti</t>
  </si>
  <si>
    <t>https://www.sbb.gov.tr/</t>
  </si>
  <si>
    <t>https://www.sbb.gov.tr/wp-content/uploads/2021/06/2021-Yili-Kamu-BIT-Raporu.pdf</t>
  </si>
  <si>
    <t>https://www.sbb.gov.tr/wp-content/uploads/2021/10/2022-Yili-Cumhurbaskanligi-Yillik-Programi-26102021.pdf</t>
  </si>
  <si>
    <t xml:space="preserve">Classified/Confidential document </t>
  </si>
  <si>
    <t>http://www.sp.gov.tr/tr/temel-belge/s/136/Ulusal+e-Devlet+Stratejisi+ve+Eylem+Plani+_2016-2019  (The latest strategy was for 2016-2019, current study does not have an outcome as a draft yet.)</t>
  </si>
  <si>
    <t>https://cbddo.gov.tr/en/project/project/dijital-turkiye-v1.0/</t>
  </si>
  <si>
    <t>https://cbddo.gov.tr/en/nais</t>
  </si>
  <si>
    <t>Committee and Board decisions are circulated among member public institutions as classified/confidential document. Official documents are not distributed in public but announcements are made about some major decisions.</t>
  </si>
  <si>
    <t>https://www.mevzuat.gov.tr/mevzuatmetin/1.5.4982.pdf</t>
  </si>
  <si>
    <t>https://bedk.adalet.gov.tr/</t>
  </si>
  <si>
    <t>Personal Data Protection Law No.6698</t>
  </si>
  <si>
    <t>https://www.kvkk.gov.tr/Icerik/6649/Personal-Data-Protection-Law</t>
  </si>
  <si>
    <t>https://www.kvkk.gov.tr/Icerik/6639/Board-Resolutions</t>
  </si>
  <si>
    <t>https://www.kvkk.gov.tr/en/</t>
  </si>
  <si>
    <t>https://www.kvkk.gov.tr/Icerik/2094/Faaliyet-Raporu (Annual Activity Reports of 2018, 2019 and 2020 in Turkish) Personal Data Protection Authority publishes annual activity report every year.</t>
  </si>
  <si>
    <t xml:space="preserve">https://mevzuat.gov.tr/mevzuat?MevzuatNo=5070&amp;MevzuatTur=1&amp;MevzuatTertip=5 </t>
  </si>
  <si>
    <t>There is no standalone strategy for digital skills in Turkey, however there are national policy documents indicating this subject: “The Eleventh Development Plan”  “Presidential Annual Program 2021”  “The National Artificial Intelligence Strategy”  “The 2023 Industry and Technology Strategy”</t>
  </si>
  <si>
    <t>https://uzaktanegitimkapisi.cbiko.gov.tr/</t>
  </si>
  <si>
    <t>The Public Institutions Training and Development Activities Reports are prepared annually to follow the current approaches of the Ministries regarding training and development activities, to support their development, and to offer data-based solutions. Also, Distance Learning Gate platform, which offers synchronous and asynchronous training together, enables the monitoring of the training and the production of numerical data with its reporting, and measurement and assessment system.</t>
  </si>
  <si>
    <t>Eleventh Development Plan; National Artificial Intelligence Strategy; Strategic Plan of the Ministry of Industry and Technology 2020-2024</t>
  </si>
  <si>
    <t>Digital Transformation Office of the Presidency of Republic of Türkiye. In addition, Ministry of Industry and Technology (General Directorate of National Technology), The Scientific and Technological Research Council Of Turkey - TÜBİTAK (technology R&amp;D, support incentives) are supporting PSI.</t>
  </si>
  <si>
    <t>2023 Industry and Technology Strategy; National Artificial Intelligence Strategy; On the investor side, angel investors and corporate investors benefit from tax deductions through legislation.</t>
  </si>
  <si>
    <t>https://www.sanayi.gov.tr/assets/pdf/SanayiStratejiBelgesi2023.pdf</t>
  </si>
  <si>
    <t xml:space="preserve">https://www.sanayi.gov.tr/assets/pdf/SanayiStratejiBelgesi2023.pdf </t>
  </si>
  <si>
    <t>https://www.sanayi.gov.tr/istatistikler/istatistiki-bilgiler</t>
  </si>
  <si>
    <t>I-6.2 Treasury was established / will be established in (year) and I-7.2 Tax Administration was established / will be established in (year): response for both is 1923 cannot be entered, therefore 1950 is chosen.</t>
  </si>
  <si>
    <t>12 documents shared</t>
  </si>
  <si>
    <t>Mürüvvet Ünal Bayram</t>
  </si>
  <si>
    <t>Expert</t>
  </si>
  <si>
    <t>TUR</t>
  </si>
  <si>
    <t>Safir Depo, Bulut Kent Bilgi Sistemi</t>
  </si>
  <si>
    <t>https://b3lab.org/en/sayfalar/safir_bulut-13/</t>
  </si>
  <si>
    <t>https://www.sbb.gov.tr/wp-content/uploads/2025/03/Twelfth-Development-Plan_2024-2028.pdf</t>
  </si>
  <si>
    <t>https://bby.hacettepe.edu.tr/akademik/ozgurkulcu/dosyalar/birlikte_calisabilirlik_esaslari_rehberi_2012.pdf</t>
  </si>
  <si>
    <t>Government Service Bus part of e‐Government Gateway is "Public Application Center" which is a platform where public institutions can share data, provide services to other institutions and access statistical information about their services. (Kamunet is used for inter institutional communication as a closed-circuit VPN system in network layer.)</t>
  </si>
  <si>
    <t>https://kamu.turkiye.gov.tr/</t>
  </si>
  <si>
    <t xml:space="preserve">https://kamu.turkiye.gov.tr/index?page=hizmet-listesi </t>
  </si>
  <si>
    <t>https://muhasebat.hmb.gov.tr/</t>
  </si>
  <si>
    <t>https://profil.hmb.gov.tr/</t>
  </si>
  <si>
    <t xml:space="preserve">https://www.hmb.gov.tr/ </t>
  </si>
  <si>
    <t>https://hmportal.hmb.gov.tr/irj/portal</t>
  </si>
  <si>
    <t>https://www.gib.gov.tr/</t>
  </si>
  <si>
    <t>https://dijital.gib.gov.tr/</t>
  </si>
  <si>
    <t xml:space="preserve">https://gib.gov.tr/sites/default/files/fileadmin/yayinlar/Gib_2025_Performans_Programi.pdf </t>
  </si>
  <si>
    <t xml:space="preserve">https://bgp-portal.ticaret.gov.tr/  </t>
  </si>
  <si>
    <t>Public Personnel Information System (KPBS</t>
  </si>
  <si>
    <t>https://kpbsintranet.sbb.gov.tr/</t>
  </si>
  <si>
    <t>Public Personnel Expenditure Management System</t>
  </si>
  <si>
    <t>Social Security İnstitution</t>
  </si>
  <si>
    <t>https://www.sgk.gov.tr/Home/Index2/</t>
  </si>
  <si>
    <t>Vatandaş Uygulamaları (Citizen Applications)</t>
  </si>
  <si>
    <t>https://e.sgk.gov.tr/Uygulamalar/Detay/4A-Sigortalilari-icin-Aylik-Hesaplama-2022-09-30-11-01-28</t>
  </si>
  <si>
    <t>https://www.sgk.gov.tr/Istatistik/Index/6863b1e8-c384-4f46-90c6-511dac2376d2/</t>
  </si>
  <si>
    <t>https://ekap.kik.gov.tr/EKAP/Default.aspx</t>
  </si>
  <si>
    <t>In procurement of services where the value of tenders is equal, there is an advantage provided to the economic operator who is awarded contract which has lower value in the last 2 years.  Especially while evaluating the tenders for works, the scope of non-price factors is quite extensive. The criteria like previous debarment, contract transfers and termination, equipment ownership, the rate of works related turnover, contractor experience, previous works for the contracting authority, the compatibility of tender with the estimated cost are some of the available options for non-price factors, but not limited to.   EKAP facilitates the use of platform for the procurement of goods, services and works that are exempt from the law and also direct procurement. Thus, the contracting authorities could support small businesses with direct procurements up to certain thresholds, procure agriculture and husbandry related goods from the producer, buy some forestry related services from forest villages, enable the participation of disadvantageous people, ensure the conformity with labor rights while having relatively flexible procurements.  The recent version of versatile EKAP Tender Search tool, accessible also in English, enables tender search based on many variables and criteria. (https://ekapv2.kik.gov.tr/ekap/search)   Finally, the use of Artificial Intelligence initiatives are currently being examined in EKAP. The ongoing projects are focused on building a smart remedies system and smart search for legislations, reviews and tenders. The ultimate goals are creating a digital assistant for both legislative and decision support, procurement planning and risk analysis tools.</t>
  </si>
  <si>
    <t>https://dosyalar.kik.gov.tr/genel/Raporlar/eng-report/Public-Procurement-Authority-2024-12-Month-Public-Procurement-Statistics.pdf</t>
  </si>
  <si>
    <t>General Directorate of Public Finance</t>
  </si>
  <si>
    <t>https://www.hmb.gov.tr/kamu-finansmani-genel-mudurlugu-hakkinda</t>
  </si>
  <si>
    <t>LDSW - KBS</t>
  </si>
  <si>
    <t>Kamu Yatırımları Bilgi Sistemi (KaYa) Public Investment Management Information System</t>
  </si>
  <si>
    <t>https://kaya.sbb.gov.tr/</t>
  </si>
  <si>
    <t xml:space="preserve">https://www.sbb.gov.tr/wp-content/uploads/2025/02/2025-Yili-Yatirim-Programi-06022025.pdf </t>
  </si>
  <si>
    <t>https://interoperable-europe.ec.europa.eu/sites/default/files/inline-files/OSS%20Country%20Intelligence%20Report_TR.pdf</t>
  </si>
  <si>
    <t>National Artificial Intelligence Strategy 2021‐2025 Taking into account the recent developments in the field of AI and the 12th Development Plan, the Action Plan has been updated as the 2024-2025 Action Plan.</t>
  </si>
  <si>
    <t xml:space="preserve">https://cbddo.gov.tr/SharedFolderServer/Genel/File/TRNationalAIStrategy2021-2025.pdf </t>
  </si>
  <si>
    <t>https://cbddo.gov.tr/uyzs</t>
  </si>
  <si>
    <t>https://dijital.gib.gov.tr/portal/login</t>
  </si>
  <si>
    <t>https://www.turkiye.gov.tr/arama?aranan=bor%C3%A7%20sorgulama&amp;siralama=</t>
  </si>
  <si>
    <t>https://e.sgk.gov.tr/</t>
  </si>
  <si>
    <t>https://www.iskur.gov.tr/kurumsal/istatistikler/aylik-istatistik-bultenleri/2025/#gallery-5</t>
  </si>
  <si>
    <t>https://edilekce.tbmm.gov.tr/</t>
  </si>
  <si>
    <t>https://www.iletisim.gov.tr/images/uploads/dosyalar/2024-idare-faaliyet-raporu.pdf</t>
  </si>
  <si>
    <t>https://www.iletisim.gov.tr/turkce/duyurular/detay/cimere-2024te-45-milyondan-fazla-basvuru-yapildi#:~:text=Vatanda%C5%9F%20ile%20devlet%20aras%C4%B1nda%20k%C3%B6pr%C3%BC,milyon%20590%20bin%20ba%C5%9Fvuru%20yap%C4%B1ld%C4%B1.</t>
  </si>
  <si>
    <t>https://www.tbmm.gov.tr/ihtisas-komisyonlari/Icerik/ihtisaskomisyonlaridilekce-gelen-basvurular/dilekce-komisyonu/f72877d1-b46e-037b-e050-007f01005610</t>
  </si>
  <si>
    <t xml:space="preserve">https://www.aa.com.tr/tr/gundem/cumhurbaskani-yardimcisi-yilmaz-turkiyede-15-yas-ustu-nufusun-yuzde-96si-e-devlet-kapisi-kullanicisi/3297576  </t>
  </si>
  <si>
    <t>https://www.sbb.gov.tr/wp-content/uploads/2024/07/Kamu-Bilgi-ve-Iletisim-Teknolojileri-2024-Yili-Yatirim-Programi.pdf</t>
  </si>
  <si>
    <t>https://cbddo.gov.tr/en/digital-government-strategy/</t>
  </si>
  <si>
    <t>https://cbddo.gov.tr/en/project/project/dijital‐turkiye‐v1.0/</t>
  </si>
  <si>
    <t>https://www.aa.com.tr/tr/gundem/cumhurbaskani-yardimcisi-yilmaz-turkiyede-15-yas-ustu-nufusun-yuzde-96si-e-devlet-kapisi-kullanicisi/3297576</t>
  </si>
  <si>
    <t>https://www.mevzuat.gov.tr/mevzuat?MevzuatNo=4982&amp;MevzuatTur=1&amp;MevzuatTertip=5</t>
  </si>
  <si>
    <t>https://www.kvkk.gov.tr/Icerik/6649/Personal‐Data‐Protection‐Law</t>
  </si>
  <si>
    <t>https://kvkk.gov.tr/Icerik/6639/Board-Resolutions</t>
  </si>
  <si>
    <t>Turkish Personal Data Protection Authority</t>
  </si>
  <si>
    <t>https://kvkk.gov.tr/SharedFolderServer/CMSFiles/549ba061-ddbe-402f-9db5-3a6913ca1640.pdf</t>
  </si>
  <si>
    <t>https://www.akillisehirler.gov.tr/2024-2030-semasi/</t>
  </si>
  <si>
    <t>https://www.kvkk.gov.tr/SharedFolderServer/CMSFiles/58678459-eba4-451a-a2f3-c1baf17b90f5.pdf</t>
  </si>
  <si>
    <t xml:space="preserve">https://www.mevzuat.gov.tr/mevzuat?MevzuatNo=5070&amp;MevzuatTur=1&amp;MevzuatTertip=5 </t>
  </si>
  <si>
    <t>https://www.sanayi.gov.tr/assets/pdf/plan-program/2030IndustryAndTechnologyStrategyENG.pdf?1751241600107</t>
  </si>
  <si>
    <t>https://www.sbb.gov.tr/wp-content/uploads/2023/12/On-Ikinci-Kalkinma-Plani_2024-2028_11122023.pdf</t>
  </si>
  <si>
    <t>https://www.cbiko.gov.tr/en/projects/training-and-development-report</t>
  </si>
  <si>
    <t>Twelfth Development Plan; National Artificial Intelligence Strategy; Strategic Plan of the Ministry of Industry and Technology 2020-2024  There is no standalone strategy for digital skills in Turkey, however there are national policy documents indicating this subject: “The Twelfth Development Plan” “The National Artificial Intelligence Strategy” “Ministry of Industry and Technology Strategic Plan 2024-2028”, New Digital Government Strategy.</t>
  </si>
  <si>
    <t>Digital Transformation Office of the Presidency of Republic of Türkiye. In addition, Ministry of Industry and Technology (General Directorate of National Technology), The Scientific and Technological Research Council Of Turkey ‐ TÜBİTAK (technology R&amp;D, support incentives) are supporting PSI.</t>
  </si>
  <si>
    <t>https://tubitak.gov.tr/tr/destekler/sanayi/ulusal-destek-programlari</t>
  </si>
  <si>
    <t>2030 Industrial and Technology Strategy; National Artificial Intelligence Strategy; On the investor side, angel investors and corporate investors benefit from tax deductions through legislation. 2024  There is a special program called the Technology-Focused Industrial Move Program, which aims to concentrate the support and incentives provided by the Ministry and its affiliated/related organizations on medium-high and high-technology level sectors by managing them from a single window, in line with the aim of increasing value-added production in Turkey.</t>
  </si>
  <si>
    <t>https://www.sanayi.gov.tr/plan-program-raporlar-ve-yayinlar/strateji-belgeleri/mu2103011621</t>
  </si>
  <si>
    <t>https://www.sanayi.gov.tr/istatistikler/istatistiki‐bilgiler</t>
  </si>
  <si>
    <t>Compl docs submitted on 30-Jul-25, 11-Sep-25 and 22-Sep-25</t>
  </si>
  <si>
    <t>Şeyma Özcan</t>
  </si>
  <si>
    <t>Digital Transformation Office (DTO)  Presidency of the Republic of Türkiye</t>
  </si>
  <si>
    <t xml:space="preserve">Head of Department </t>
  </si>
  <si>
    <t xml:space="preserve"> TKM </t>
  </si>
  <si>
    <t>Turkmenistan</t>
  </si>
  <si>
    <t>http://fineconomic.gov.tm/</t>
  </si>
  <si>
    <t>http://epm.lv/further-enhancement-of-the-public-finance-management-reform-iii-in-turkmenistan</t>
  </si>
  <si>
    <t>http://www.minfin.gov.tm</t>
  </si>
  <si>
    <t>http://ec.europa.eu/europeaid/documents/aap/2011/af_aap_2011_tkm.pdf</t>
  </si>
  <si>
    <t>http://www.turkmenistan.it/fiscogb.html</t>
  </si>
  <si>
    <t>http://customs.gov.tm</t>
  </si>
  <si>
    <t>http://www.ppi-ebrd-uncitral.com/index.php/en/component/content/article/133-turkmenistan-overview</t>
  </si>
  <si>
    <t>https://www.finmin.nic.in/bipa/turkmenistan</t>
  </si>
  <si>
    <t>https://e.gov.tm/</t>
  </si>
  <si>
    <t>https://migration.gov.tm/en/digital-economy-goals-for-the-people/</t>
  </si>
  <si>
    <t>http://base.spinform.ru/show_doc.fwx?rgn=3180</t>
  </si>
  <si>
    <t xml:space="preserve">  TKM  </t>
  </si>
  <si>
    <t>https://documents1.worldbank.org/curated/en/887311468111849090/pdf/ACS12651-WP-P148086-OUO-9-Box391453B.pdf</t>
  </si>
  <si>
    <t>https://tax.gov.tm/index.php/ru/</t>
  </si>
  <si>
    <t>https://tax.gov.tm/elektron-salgyt</t>
  </si>
  <si>
    <t>https://customs.gov.tm/</t>
  </si>
  <si>
    <t>https://business.com.tm/post/5855/turkmen-customs-service-switches-to-electronic-document-management-system</t>
  </si>
  <si>
    <t xml:space="preserve">Tukmenistan Social Security </t>
  </si>
  <si>
    <t>https://mlsp.gov.tm/</t>
  </si>
  <si>
    <t>https://turkmenistan.gov.tm/en/post/57052/electronic-state-services-turkmenistan</t>
  </si>
  <si>
    <t>Turkmenaragatnashyk (Turkmencommunication), Ministry of Industry and Communication</t>
  </si>
  <si>
    <t>http://www.mincom.gov.tm/ru</t>
  </si>
  <si>
    <t>TKM</t>
  </si>
  <si>
    <t>X-Road Electronic Data Exchange System</t>
  </si>
  <si>
    <t>https://tmgeology.gov.tm/en/news/701</t>
  </si>
  <si>
    <t>https://fineconomic.gov.tm/</t>
  </si>
  <si>
    <t>https://www.europeanprofiles.gr/index.php?option=com_content&amp;view=article&amp;id=1430&amp;catid=62&amp;Itemid=117&amp;lang=en</t>
  </si>
  <si>
    <t>https://tax.gov.tm/</t>
  </si>
  <si>
    <t>Pension Fund</t>
  </si>
  <si>
    <t>https://mlsp.gov.tm/services</t>
  </si>
  <si>
    <t>https://mlsp.gov.tm/portal</t>
  </si>
  <si>
    <t>Turkmenaranakashtika (Transport and Communications Agency) under the Cabinet of Ministers</t>
  </si>
  <si>
    <t>https://www.mincom.gov.tm/tk/about/</t>
  </si>
  <si>
    <t xml:space="preserve"> TUV </t>
  </si>
  <si>
    <t>Tuvalu</t>
  </si>
  <si>
    <t>http://www.tuvaluislands.com/gov_addresses.htm</t>
  </si>
  <si>
    <t>https://blog-pfm.imf.org/files/ifmis_picspdf.pdf</t>
  </si>
  <si>
    <t>ACCPAC</t>
  </si>
  <si>
    <t>http://www.tuvalu-legislation.tv/tuvalu/DATA/PRIN/1990-49A/TuvaluTrustFundAct.pdf</t>
  </si>
  <si>
    <t>http://aid.dfat.gov.au/Publications/Documents/tuvalu-appr-2013-14.pdf</t>
  </si>
  <si>
    <t>https://pacificdata.org/data/organization/tuvalu-data</t>
  </si>
  <si>
    <t xml:space="preserve">  TUV  </t>
  </si>
  <si>
    <t>https://www.gov.tv/</t>
  </si>
  <si>
    <t>https://www.imf.org/en/News/Articles/2021/04/26/mcs042621-tuvalu-staff-concluding-statement-of-the-2021-article-iv-mission</t>
  </si>
  <si>
    <t>https://www.gov.tv/directory/content/8/show</t>
  </si>
  <si>
    <t>http://tuvalu-legislation.tv/cms/images/LEGISLATION/PRINCIPAL/1987/1987-0003/TuvaluTrustFundFinanceandInformationAct_1.pdf</t>
  </si>
  <si>
    <t>https://www.gov.tv/showsubcategory/11</t>
  </si>
  <si>
    <t>e-Tendering Portal</t>
  </si>
  <si>
    <t>https://portal.tenderlink.com/got/login?ReturnUrl=%2Fgot</t>
  </si>
  <si>
    <t>https://www.gov.tv/showsubcategory/1</t>
  </si>
  <si>
    <t>https://tuvalu-data.sprep.org/</t>
  </si>
  <si>
    <t>TUV</t>
  </si>
  <si>
    <t>http://finance.gov.tv</t>
  </si>
  <si>
    <t>IFMIS</t>
  </si>
  <si>
    <t>https://tuvfmis.t1cloud.com/</t>
  </si>
  <si>
    <t>Technology One</t>
  </si>
  <si>
    <t>https://tuvalu-legislation.tv/cms/</t>
  </si>
  <si>
    <t>https://finance.gov.tv/inland-revenue/</t>
  </si>
  <si>
    <t>https://finance.gov.tv/</t>
  </si>
  <si>
    <t>https://tuvalu.asycuda.org/</t>
  </si>
  <si>
    <t>Human Resources and Payroll Module</t>
  </si>
  <si>
    <t>Tuvalu National Provident Fund</t>
  </si>
  <si>
    <t>https://www.tnpf.tv/</t>
  </si>
  <si>
    <t>https://www.tuvalu.tv/</t>
  </si>
  <si>
    <t>ICT Department</t>
  </si>
  <si>
    <t>https://ict.gov.tv/</t>
  </si>
  <si>
    <t>Nuausala</t>
  </si>
  <si>
    <t>Finance Secretary</t>
  </si>
  <si>
    <t xml:space="preserve"> UGA </t>
  </si>
  <si>
    <t>Uganda</t>
  </si>
  <si>
    <t>National Information Technology Authority</t>
  </si>
  <si>
    <t>https://www.nita.go.ug/sites/default/files/publications/The%20Cloud%20Computing%20Guidelines%20for%20GoU.pdf</t>
  </si>
  <si>
    <t>National Enterprise Architecture and e-Government Interoperability Framework (NEA-eGIF)</t>
  </si>
  <si>
    <t>https://www.nita.go.ug/sites/default/files/procurement/ToRs%20for%20Enterprise%20Architect.pdf</t>
  </si>
  <si>
    <t>Ministry of Finance Planning and Economic Development</t>
  </si>
  <si>
    <t>http://www.finance.go.ug</t>
  </si>
  <si>
    <t>https://www.finance.go.ug/directorate/public-financial-management</t>
  </si>
  <si>
    <t>https://www.finance.go.ug/directorate/treasury-services-and-asset-management</t>
  </si>
  <si>
    <t>http://www.finance.go.ug/index.php?option=com_content&amp;view=article&amp;id=50&amp;Itemid=86</t>
  </si>
  <si>
    <t>https://www.ura.go.ug</t>
  </si>
  <si>
    <t>http://www.ura.go.ug</t>
  </si>
  <si>
    <t>https://www.ura.go.ug/</t>
  </si>
  <si>
    <t>IPPS - Integrated Personnel and Payroll System</t>
  </si>
  <si>
    <t>http://www.publicservice.go.ug/index.php/2014-04-02-06-12-37/18-human-resource/36-the-commissioner-human-resource-management</t>
  </si>
  <si>
    <t xml:space="preserve">Tender Portal </t>
  </si>
  <si>
    <t>https://gpp.ppda.go.ug/page/home</t>
  </si>
  <si>
    <t>Ugandan Central Bank</t>
  </si>
  <si>
    <t>https://www.bou.or.ug/bou/bouwebsite/BOU-HOME</t>
  </si>
  <si>
    <t>IBP - Integrated Bank of Projects (IBP)</t>
  </si>
  <si>
    <t>https://www.finance.go.ug/press/ag-permanent-secretarysecreatary-treasury-launches-integrated-bank-projects</t>
  </si>
  <si>
    <t>https://unctad.org/meetings/en/Presentation/ecn162019s17_Uganda_en.pdf</t>
  </si>
  <si>
    <t>https://ecitizen.go.ug/</t>
  </si>
  <si>
    <t>https://www.bou.or.ug/bou/bouwebsite/PaymentSystems/systems.html</t>
  </si>
  <si>
    <t>https://ict.go.ug/about-us/agencies/government-citizens-interaction-centre/</t>
  </si>
  <si>
    <t>https://uganda.opendataforafrica.org/</t>
  </si>
  <si>
    <t>https://gcic.go.ug/</t>
  </si>
  <si>
    <t>https://www.gou.go.ug/topics/monitoring-and-evaluation-strengthened-boost-government-performance</t>
  </si>
  <si>
    <t xml:space="preserve">Digital Uganda </t>
  </si>
  <si>
    <t>https://ict.go.ug/initiatives/digital-uganda-vision/</t>
  </si>
  <si>
    <t>https://www.nita.go.ug/nita/nita-u-strategic-plan-fy-2018-23</t>
  </si>
  <si>
    <t>https://www.nita.go.ug/sites/default/files/FINAL%20NITA-U%20STRATEGIC%20PLAN%20FY%202018-23.pdf</t>
  </si>
  <si>
    <t>https://www.rti-rating.org/wp-content/uploads/Uganda.pdf</t>
  </si>
  <si>
    <t>https://ict.go.ug/wp-content/uploads/2019/03/Data-Protection-and-Privacy-Act-2019.pdf</t>
  </si>
  <si>
    <t>Personal Data Protection Office under NITA</t>
  </si>
  <si>
    <t>https://www.nita.go.ug/</t>
  </si>
  <si>
    <t>https://ulii.org/ug/legislation/act/2015/7-6</t>
  </si>
  <si>
    <t>NITA Training Programs</t>
  </si>
  <si>
    <t>https://www.nita.go.ug/service/capacity-development-and-skilling</t>
  </si>
  <si>
    <t>https://www.nita.go.ug/about-nita-u</t>
  </si>
  <si>
    <t xml:space="preserve">  UGA  </t>
  </si>
  <si>
    <t>National Government Cloud</t>
  </si>
  <si>
    <t>https://www.nita.go.ug/DataCentreservices</t>
  </si>
  <si>
    <t>National Information Technology Authority Uganda</t>
  </si>
  <si>
    <t>https://www.nita.go.ug/node/237</t>
  </si>
  <si>
    <t>Monitoring being done,  however being a private cloud we don't publish.orts to Ministry of Finance</t>
  </si>
  <si>
    <t>National Enterprise Architecture framework</t>
  </si>
  <si>
    <t>https://www.nita.go.ug/projects-service-portfolio/uganda-e-government-interoperability-framework-e-gif</t>
  </si>
  <si>
    <t>e-Government Interoperability Framework (e-GIF)</t>
  </si>
  <si>
    <t>UgHub</t>
  </si>
  <si>
    <t>https://www.nita.go.ug/UgHub</t>
  </si>
  <si>
    <t>https://www.finance.go.ug/</t>
  </si>
  <si>
    <t>https://ereg.ifms.go.ug/</t>
  </si>
  <si>
    <t>https://www.finance.go.ug/publications</t>
  </si>
  <si>
    <t>https://www.finance.go.ug/index.php?option=com_content&amp;view=article&amp;id=50&amp;Itemid=86</t>
  </si>
  <si>
    <t>https://singlewindow.go.ug/uesw/Downloads</t>
  </si>
  <si>
    <t>HCM- Human Capital Management System</t>
  </si>
  <si>
    <t>https://hr.hcm.go.ug/hr/security/login?ReturnUrl=%2fhr</t>
  </si>
  <si>
    <t>Ministry of Public Service is owner of HCM system</t>
  </si>
  <si>
    <t>https://publicservice.go.ug/</t>
  </si>
  <si>
    <t xml:space="preserve">NSSF </t>
  </si>
  <si>
    <t>https://www.nssfug.org/</t>
  </si>
  <si>
    <t>OCTOPUS</t>
  </si>
  <si>
    <t>https://amm-report-2021.azurewebsites.net/</t>
  </si>
  <si>
    <t>e-GP  Portal</t>
  </si>
  <si>
    <t>https://egpuganda.go.ug/</t>
  </si>
  <si>
    <t>Services procured from startups( require local content for all procurements)</t>
  </si>
  <si>
    <t>Bank of Uganda</t>
  </si>
  <si>
    <t>Ugandan National 4IR Strategy</t>
  </si>
  <si>
    <t>https://ict.go.ug/wp-content/uploads/2020/10/Executive-Summary-Ugandas-National-4IR-Strategy.pdf</t>
  </si>
  <si>
    <t>https://ict.go.ug/</t>
  </si>
  <si>
    <t>https://radio.unglobalpulse.net/uganda/</t>
  </si>
  <si>
    <t>https://www.nita.go.ug/node/257</t>
  </si>
  <si>
    <t>https://www.ura.go.ug/beforeLoginRedirectionController/eService</t>
  </si>
  <si>
    <t>https://www.ura.go.ug/paymentController/showHistory</t>
  </si>
  <si>
    <t>https://singlewindow.go.ug/</t>
  </si>
  <si>
    <t>https://www.nssfug.org/self-service/nssfgo/</t>
  </si>
  <si>
    <t>https://vacancies.psc.go.ug/ors</t>
  </si>
  <si>
    <t>http://gcic.go.ug</t>
  </si>
  <si>
    <t>http://uganda.opendataforafrica.org/</t>
  </si>
  <si>
    <t>https://eoc.go.ug/lodge-complaint-form/</t>
  </si>
  <si>
    <t>https://www.upf.go.ug/homicide-task-team-makes-major-breakthrough-in-murder-of-nrm-district-registrar/</t>
  </si>
  <si>
    <t xml:space="preserve">https://gcic.go.ug/; </t>
  </si>
  <si>
    <t>https://www.gcic.go.ug/</t>
  </si>
  <si>
    <t>National Informaton Techology  Authority Uganda</t>
  </si>
  <si>
    <t>NITA-U</t>
  </si>
  <si>
    <t>https://www.ict.go.ug/wp-content/uploads/2018/06/Open-Data-Policy-First-Draft-vX.pdf</t>
  </si>
  <si>
    <t>Under NDPIII Government introduced the Programme Working groups under the Digital Transformation Program which is ideally a forum that pulls together stakeholders to discuss all strategic WoG topics.</t>
  </si>
  <si>
    <t>Programme working group meetings are held once a month to provide updates on the performance from which entities are charged with implementing the recommendations provided. Entities them submit half annual and annual progress reports to the programme secretariat (https://ict.go.ug/) for consolidation and publishing.</t>
  </si>
  <si>
    <t>https://ulii.org/akn/ug/act/2005/6/eng@2005-07-19</t>
  </si>
  <si>
    <t>Data Protection and Privacy Act</t>
  </si>
  <si>
    <t>https://www.pdpo.go.ug/information-center/resources</t>
  </si>
  <si>
    <t>https://www.pdpo.go.ug/home</t>
  </si>
  <si>
    <t>https://www.nita.go.ug/node/219</t>
  </si>
  <si>
    <t>Digital Government Strategy for Uganda</t>
  </si>
  <si>
    <t>https://www.nita.go.ug/sites/default/files/2022-02/Digital%20Government%20Strategy%20-%20Draft.pdf</t>
  </si>
  <si>
    <t>https://www.media.gcic.go.ug/files/Speech-Minister-of-ICT-on-UICT-2021-03-17.pdf</t>
  </si>
  <si>
    <t>Uganda's National 4IR Strategy</t>
  </si>
  <si>
    <t>Uganda Institute of Information and Communication Technology</t>
  </si>
  <si>
    <t>https://www.uict.ac.ug/</t>
  </si>
  <si>
    <t>Uganda Micro, Small and Medium Enterprise (SME) Policy</t>
  </si>
  <si>
    <t>https://www.ugandainvest.go.ug/wp-content/uploads/2016/02/Final-MSME-Policy-July-2015.pdf</t>
  </si>
  <si>
    <t>https://www.mtic.go.ug/download/buy-uganda-build-uganda-policy/</t>
  </si>
  <si>
    <t>https://niisp.ict.go.ug/2020-award</t>
  </si>
  <si>
    <t>Collin M. Babirukamu</t>
  </si>
  <si>
    <t>National Information Technology Authority - Uganda (NITAU)</t>
  </si>
  <si>
    <t>Director E- Government Services</t>
  </si>
  <si>
    <t>UGA</t>
  </si>
  <si>
    <t>National Information Technology Authority  Uganda (NITA) Cloud</t>
  </si>
  <si>
    <t>https://www.nita.go.ug/data-center</t>
  </si>
  <si>
    <t>https://www.nita.go.ug/sites/default/files/2022-01/The%20Cloud%20Computing%20Guidelines%20for%20GoU.pdf</t>
  </si>
  <si>
    <t>https://www.nita.go.ug/sites/default/files/2024-04/2023%20NITA-U%20STATISTICAL%20ABSTRACT-FINAL.pdf</t>
  </si>
  <si>
    <t>National Enterprise Architecture Framework</t>
  </si>
  <si>
    <t>https://www.nita.go.ug/projects-service-portfolio/uganda-enterprise-architecture-and-interoperability-framework</t>
  </si>
  <si>
    <t>https://library.health.go.ug/sites/default/files/resources/digital-health-enterprise-architecture-standards-and-knowledge-products_62.pdf</t>
  </si>
  <si>
    <t xml:space="preserve">E-government Interoperability Framework </t>
  </si>
  <si>
    <t>https://www.nita.go.ug/sites/default/files/2023-03/e-GIF.pdf</t>
  </si>
  <si>
    <t>Ughub</t>
  </si>
  <si>
    <t>https://www.nita.go.ug/ughub</t>
  </si>
  <si>
    <t>https://archive.finance.go.ug/sites/default/files/IFMS%20-%20The%20Journey%20V6%20%28Final%29-1.pdf</t>
  </si>
  <si>
    <t>https://archive.finance.go.ug/sites/default/files/Publications/Public%20Finance%20Management%20Regulations%2C%202016.pdf</t>
  </si>
  <si>
    <t>https://iras.go.ug/</t>
  </si>
  <si>
    <t>https://www.inderscience.com/info/inarticle.php?artid=140788</t>
  </si>
  <si>
    <t>https://makir.mak.ac.ug/handle/10570/14127?utm_source=chatgpt.com</t>
  </si>
  <si>
    <t>https://www.finance.go.ug/sites/default/files/reports/Public%20Sector%20Transformation%20Programme%20Semi-Annual%20Report%20FY%202023-24.pdf</t>
  </si>
  <si>
    <t>NSSF</t>
  </si>
  <si>
    <t>https://issuu.com/nssfuganda/docs/nssf-ir-2024-final?fr=sOThkYTYzODI0MTQ</t>
  </si>
  <si>
    <t>e-GP Portal</t>
  </si>
  <si>
    <t>Integrating digital signatures which is currently at testing stage</t>
  </si>
  <si>
    <t>https://demo.nita.go.ug/systemssolutions-portfolio/electronic-government-procurement-egp</t>
  </si>
  <si>
    <t>https://www.bou.or.ug/bouwebsite/BOU-HOME/</t>
  </si>
  <si>
    <t>DMFAS 6.2.1</t>
  </si>
  <si>
    <t>https://unctad.org/dmfas/system/files/client-area/ann-rep2023_en.pdf</t>
  </si>
  <si>
    <t>IBP - Integrated Bank of Projects</t>
  </si>
  <si>
    <t>https://ibp.finance.go.ug/</t>
  </si>
  <si>
    <t>https://www.finance.go.ug/publication/uganda-public-investment-management-assessment-report</t>
  </si>
  <si>
    <t>Uganda's National 4IR strategy</t>
  </si>
  <si>
    <t>https://ict.go.ug/site/documents/Executive-Summary-Ugandas-National-4IR-Strategy.pdf</t>
  </si>
  <si>
    <t>https://amm-report-2021.azurewebsites.net/our-members.php</t>
  </si>
  <si>
    <t>https://ura.go.ug/en/</t>
  </si>
  <si>
    <t>https://thetaxman.ura.go.ug/wp-content/uploads/2023/09/URA-newsletter-September-2023-3.pdf</t>
  </si>
  <si>
    <t>https://ura.go.ug/en/domestic-taxes/returns/</t>
  </si>
  <si>
    <t>https://ura.go.ug/en/download/annual-revenue-report-fy2022-23/?wpdmdl=10067&amp;refresh=68cb3dcd66d521758150093</t>
  </si>
  <si>
    <t>https://ura.go.ug/en/domestic-taxes/make-a-payment/</t>
  </si>
  <si>
    <t>https://govinfohub.go.ug/index.php/2024/10/08/digital-payments-transforming-local-revenue-collection/?utm_source=chatgpt.com</t>
  </si>
  <si>
    <t>https://ura.go.ug/en/import-export/</t>
  </si>
  <si>
    <t>https://nssfintegratedreport.com/growing-our-customer-base/</t>
  </si>
  <si>
    <t>https://vacancies.psc.go.ug/</t>
  </si>
  <si>
    <t>https://www.nita.go.ug/ugpass</t>
  </si>
  <si>
    <t>https://media.gcic.go.ug/category/citizenupdate/</t>
  </si>
  <si>
    <t>https://www.ubos.org/data-portals-2/</t>
  </si>
  <si>
    <t>https://www.change.org/decision-makers/parliament-of-uganda-2</t>
  </si>
  <si>
    <t>https://ict.go.ug/site/documents/MoICT_eMag_Issue001_2024.pdf</t>
  </si>
  <si>
    <t>https://ict.go.ug/media/news/paving-the-way-for-a-data-driven-future-through-a-national-data-strategy</t>
  </si>
  <si>
    <t>http://pdpouganda.blogspot.com/2024/09/the-state-of-data-protection-in-uganda.html?utm_source=chatgpt.com</t>
  </si>
  <si>
    <t>https://ict.go.ug/site/documents/Digital%20Transformation%20Roadmap.pdf</t>
  </si>
  <si>
    <t>https://ict.go.ug/media/news/high-level-government-round-table-on-digital-transformation#:~:text=on%20Digital%20Transformation-,ICT,digital%20services%20for%20all%20Ugandans.</t>
  </si>
  <si>
    <t>https://mlhud.go.ug/wp-content/uploads/2021/03/DIGITAL-TRANSFORMATION-PIAP.pdf</t>
  </si>
  <si>
    <t>https://judiciary.go.ug/files/downloads/access%20to%20informatioinformation%20Act2005.pdf</t>
  </si>
  <si>
    <t>https://www.africafoicentre.org/access-to-information-in-uganda-prospects-and-hurdles/</t>
  </si>
  <si>
    <t>Data Protection and Privacy Act, 2019</t>
  </si>
  <si>
    <t>https://ict.go.ug/site/documents/Data-Protection-and-Privacy-Act-2019.pdf</t>
  </si>
  <si>
    <t>Digital Transformation Roadmap for 2023/24-2027/28</t>
  </si>
  <si>
    <t>https://ict.go.ug/media/news/digital-literacy-training-for-local-government-officers#:~:text=%E2%80%9CWe%20recognize%20the%20realities%20you,Ministry%20of%20ICT%20&amp;%20National%20Guidance.</t>
  </si>
  <si>
    <t>https://empowerconsult.co.ug/wp-content/uploads/2023/06/UICT_ICT-Skills-and-Training-Needs-Asssessment-Report.pdf</t>
  </si>
  <si>
    <t>https://niisp.ict.go.ug/</t>
  </si>
  <si>
    <t>https://ict.go.ug/initiatives/ict-innovation</t>
  </si>
  <si>
    <t>https://www.mtic.go.ug/wp-content/uploads/2019/09/MSME-Policy-Booklet.pdf</t>
  </si>
  <si>
    <t>https://www.finance.go.ug/sites/default/files/2024-06/NPSPP.pdf</t>
  </si>
  <si>
    <t>Silver Ochom</t>
  </si>
  <si>
    <t>Monitoring and Evaluation Analyst</t>
  </si>
  <si>
    <t xml:space="preserve"> UKR </t>
  </si>
  <si>
    <t>Ukraine</t>
  </si>
  <si>
    <t>Trembita</t>
  </si>
  <si>
    <t>https://cyber.ee/news/2019/10-31/</t>
  </si>
  <si>
    <t>Ministry of Finance of Ukraine</t>
  </si>
  <si>
    <t>http://www.minfin.gov.ua</t>
  </si>
  <si>
    <t>PFMS - Public Financial Management System</t>
  </si>
  <si>
    <t>https://www.treasury.gov.ua/ua</t>
  </si>
  <si>
    <t>https://www.treasury.gov.ua/</t>
  </si>
  <si>
    <t>http://sfs.gov.ua/en/mass-media/news/391656.html</t>
  </si>
  <si>
    <t>http://sfs.gov.ua</t>
  </si>
  <si>
    <t>TIS + Web Services - Tax Information System + Online services/forms</t>
  </si>
  <si>
    <t>http://sfs.gov.ua/elektronni-formi-dokumentiv/</t>
  </si>
  <si>
    <t>e-Customs / ASTO - Automatized Customs Clearance System of Ukraine, Inspector -2006</t>
  </si>
  <si>
    <t>http://sfs.gov.ua/baneryi/mitne-oformlennya/subektam-zed/elektronna-mitnitsya</t>
  </si>
  <si>
    <t>http://www.center.gov.ua/en/press-center/news/item/3308-contract-signing-ceremony-with-the-winner-of-tender-on-the-acquisition-and-implementation-of-the-human-resources-management-information-system-hrmis-was-held</t>
  </si>
  <si>
    <t>http://www.center.gov.ua/en/home/item/3525-workshop-%E2%80%9Cdigitalization-of-the-hr-process-management-in-the-civil-service%E2%80%9D-is-held</t>
  </si>
  <si>
    <t>ProZorro</t>
  </si>
  <si>
    <t>https://prozorro.gov.ua/en</t>
  </si>
  <si>
    <t>http://www.minfin.gov.ua/</t>
  </si>
  <si>
    <t>Ukrainian Artificial Intelligence strategy</t>
  </si>
  <si>
    <t>https://joinup.ec.europa.eu/sites/default/files/inline-files/Digital_Government_Factsheets_Ukraine_2019_0.pdf</t>
  </si>
  <si>
    <t>https://www.kmu.gov.ua/en/reformi/efektivne-vryaduvannya/rozvitok-elektronnih-poslug</t>
  </si>
  <si>
    <t>http://sfs.gov.ua/incomedecl</t>
  </si>
  <si>
    <t>https://www.ipay.ua/en</t>
  </si>
  <si>
    <t>https://www.opengovpartnership.org/members/ukraine/</t>
  </si>
  <si>
    <t>https://data.gov.ua/</t>
  </si>
  <si>
    <t>https://plan2.diia.gov.ua/</t>
  </si>
  <si>
    <t>https://zakon.rada.gov.ua/laws/show/617-2018-%D1%80</t>
  </si>
  <si>
    <t>https://www.rti-rating.org/wp-content/uploads/Ukraine.pdf</t>
  </si>
  <si>
    <t>https://zakon.rada.gov.ua/laws/show/2297-17#Text</t>
  </si>
  <si>
    <t>Department for Personal Data Protection of the Secretariat of the Verkhovna Rada of Ukraine Commissioner for Human Rights</t>
  </si>
  <si>
    <t>http://www.ombudsman.gov.ua/ua/page/zpd/info/</t>
  </si>
  <si>
    <t>http://czo.gov.ua/</t>
  </si>
  <si>
    <t>Digital Agenda for Ukraine</t>
  </si>
  <si>
    <t>Innovation and R&amp;D</t>
  </si>
  <si>
    <t>http://www.e-ukraine.org.ua/media/Lviv_Minich_2.pdf</t>
  </si>
  <si>
    <t>Ministry and Committee Digital Transformation of Ukraine</t>
  </si>
  <si>
    <t>https://thedigital.gov.ua/</t>
  </si>
  <si>
    <t xml:space="preserve">  UKR  </t>
  </si>
  <si>
    <t>EIF Monitoring Mechanism 2020</t>
  </si>
  <si>
    <t>https://joinup.ec.europa.eu/collection/nifo-national-interoperability-framework-observatory/eif-monitoring</t>
  </si>
  <si>
    <t>https://joinup.ec.europa.eu/sites/default/files/inline-files/DPA_Factsheets_2021_Ukraine_vFinal.pdf</t>
  </si>
  <si>
    <t xml:space="preserve">Trembita national interoperability system </t>
  </si>
  <si>
    <t>https://trembita.gov.ua/ua</t>
  </si>
  <si>
    <t>https://thedigital.gov.ua/news/trembita-provela-pershiy-milyard-tranzaktsiy-mizh-derzhreestrami-zvit</t>
  </si>
  <si>
    <t>https://www.mof.gov.ua/en</t>
  </si>
  <si>
    <t>AIS State Budget</t>
  </si>
  <si>
    <t>https://zakon.rada.gov.ua/rada/show/v0568201-04#Text</t>
  </si>
  <si>
    <t>ASBASE</t>
  </si>
  <si>
    <t>https://zakon.rada.gov.ua/laws/show/215-2015-%D0%BF#Text</t>
  </si>
  <si>
    <t>https://tax.gov.ua/</t>
  </si>
  <si>
    <t>https://cabinet.tax.gov.ua/</t>
  </si>
  <si>
    <t>https://zakon.rada.gov.ua/laws/show/227-2019-%D0%BF#Text</t>
  </si>
  <si>
    <t>https://customs.gov.ua/</t>
  </si>
  <si>
    <t>Single State Information Webportal "Customs Single Window for International Trade"</t>
  </si>
  <si>
    <t>https://cabinet.customs.gov.ua/</t>
  </si>
  <si>
    <t>https://customs.gov.ua/statistika-ta-reiestri</t>
  </si>
  <si>
    <t>https://public.nads.gov.ua/about</t>
  </si>
  <si>
    <t>https://zakon.rada.gov.ua/laws/show/1343-2020-%D0%BF#Text</t>
  </si>
  <si>
    <t>State Pension Fund of Ukraine</t>
  </si>
  <si>
    <t>https://portal.pfu.gov.ua/</t>
  </si>
  <si>
    <t>Information System of State Pension Fund</t>
  </si>
  <si>
    <t>https://portal.pfu.gov.ua/sidebar/Templates/Default</t>
  </si>
  <si>
    <t>https://zakon.rada.gov.ua/laws/show/z1565-12#Text</t>
  </si>
  <si>
    <t>Prozorro</t>
  </si>
  <si>
    <t>https://prozorro.gov.ua/</t>
  </si>
  <si>
    <t>Participation of SMEs, services procured from SMEs</t>
  </si>
  <si>
    <t>https://bi.prozorro.org/hub/stream/aaec8d41-5201-43ab-809f-3063750dfafd</t>
  </si>
  <si>
    <t>.Net Platform</t>
  </si>
  <si>
    <t>Concept of Artificial Intelligence (AI) Development in Ukraine</t>
  </si>
  <si>
    <t>https://zakon.rada.gov.ua/laws/show/1556-2020-%D1%80#Text</t>
  </si>
  <si>
    <t>Ministry of Digital Transformation of Ukraine</t>
  </si>
  <si>
    <t>https://diia.gov.ua/</t>
  </si>
  <si>
    <t xml:space="preserve">The Ministry of Digital Transformation of Ukraine has its dashboards with statistics to monitor the delivey of online public services. This dashboard is for internatl use only. </t>
  </si>
  <si>
    <t>https://cabinet.tax.gov.ua/login</t>
  </si>
  <si>
    <t>https://www.ipay.ua/ua</t>
  </si>
  <si>
    <t>https://career.gov.ua/</t>
  </si>
  <si>
    <t>https://www.opengovpartnership.org/</t>
  </si>
  <si>
    <t>https://datacatalogs.org/portal/e-data-gov-ua---the-official-portal-of-public-finance-in-ukraine</t>
  </si>
  <si>
    <t>https://e-dem.ua/</t>
  </si>
  <si>
    <t>https://itd.rada.gov.ua/services/petitions</t>
  </si>
  <si>
    <t xml:space="preserve">https://itd.rada.gov.ua/services/Petitions?aname=responses </t>
  </si>
  <si>
    <t>https://petition.kmu.gov.ua/kmu/petition/consider/all</t>
  </si>
  <si>
    <t xml:space="preserve">Ministry of Digital Transformation of Ukraine </t>
  </si>
  <si>
    <t>https://www.kmu.gov.ua/npas/pro-zatverdzhennya-nacionalnoyi-eko-a179</t>
  </si>
  <si>
    <t xml:space="preserve">https://zakon.rada.gov.ua/laws/show/2939-17#Text </t>
  </si>
  <si>
    <t>The Law of Ukraine On Personal Data Protectio</t>
  </si>
  <si>
    <t xml:space="preserve">https://zakon.rada.gov.ua/laws/show/2297-17#Text </t>
  </si>
  <si>
    <t>Commissioner for Human Rights of the Verkhovna Rada of Ukraine</t>
  </si>
  <si>
    <t>https://www.ombudsman.gov.ua/en/</t>
  </si>
  <si>
    <t>https://czo.gov.ua/ca-registry</t>
  </si>
  <si>
    <t>https://www.kmu.gov.ua/news/skilki-paperu-zekonomili-ukrayinci-v-2021-roci-skoristavshis-e-pidpisom-ponad-87-mlrd-raziv-zvit-mincifri</t>
  </si>
  <si>
    <t>Concept of Digital Competencies Development in Ukraine until 2025</t>
  </si>
  <si>
    <t>https://zakon.rada.gov.ua/laws/show/167-2021-%D1%80#Text</t>
  </si>
  <si>
    <t>https://osvita.diia.gov.ua/</t>
  </si>
  <si>
    <t>https://osvita.diia.gov.ua/research</t>
  </si>
  <si>
    <t>Ministry of Digital Transformation of Ukraine, Verkhovna Rada Committe of Digital Transformation of Ukraine</t>
  </si>
  <si>
    <t>On Boost the Digital Economy Development in Ukraine</t>
  </si>
  <si>
    <t>https://zakon.rada.gov.ua/laws/show/1667-20#Text</t>
  </si>
  <si>
    <t xml:space="preserve">Oleksiy Vyskub </t>
  </si>
  <si>
    <t>First Deputy Minister</t>
  </si>
  <si>
    <t>UKR</t>
  </si>
  <si>
    <t>“Resolution of the Cabinet of Ministers of Ukraine dated September 8, 2016 No. 606 “Some Issues of Electronic Interaction of State Electronic Information Resources”</t>
  </si>
  <si>
    <t>https://zakon.rada.gov.ua/laws/show/653-2021-%D0%BF#n2</t>
  </si>
  <si>
    <t>https://interoperable-europe.ec.europa.eu/sites/default/files/inline-files/NIFO_2024%20DPAF_Ukraine_vFinal.pdf</t>
  </si>
  <si>
    <t>Trembita National Interoperability System (based on X-Road)</t>
  </si>
  <si>
    <t>https://trembita.gov.ua/en</t>
  </si>
  <si>
    <t>https://catalog.trembita.gov.ua/?env=SEVDEIR</t>
  </si>
  <si>
    <t>Іnformation system for planning and monitoring the implementation of the state budget</t>
  </si>
  <si>
    <t>https://grk-web.mof.gov.ua/barsapp/</t>
  </si>
  <si>
    <t>https://eu4pfm.com.ua/news/ukraine-continues-reform-path-new-eu-enlargement-report-confirms-progress/</t>
  </si>
  <si>
    <t>https://www.elibrary.imf.org/view/journals/002/2019/355/002.2019.issue-355-en.xml?utm_source</t>
  </si>
  <si>
    <t>https://mof.gov.ua/en/news/the_ministry_of_finance_and_director_of_usaid_ukraine_discussed_the_implementation_of_it_consolidation_of_information_resources_of_the_public_finance_management_system_subjects-4613</t>
  </si>
  <si>
    <t>https://cabinet.customs.gov.ua</t>
  </si>
  <si>
    <t>https://nads.gov.ua/en/news/the-governments-priority-action-plan-for-2024-identifies-the-implementation-of-hrmis-professional-training-and-remuneration-reform-as-the-main-priorities-for-the-naucs</t>
  </si>
  <si>
    <t>https://www.imf.org/en/Publications/CR/Issues/2019/12/04/Ukraine-Technical-Assistance-Report-Strengthening-Public-Financial-Management-48846</t>
  </si>
  <si>
    <t>https://www.pfu.gov.ua</t>
  </si>
  <si>
    <t>https://projects.worldbank.org/en/projects-operations/project-detail/P128344</t>
  </si>
  <si>
    <t>Radical transparency – all procurement data is publicly accessible (“Everyone sees everything”).  Hybrid model – centralized database integrated with competing commercial marketplaces.  Open data standard – uses OCDS to enable monitoring, analytics, and civic oversight.</t>
  </si>
  <si>
    <t>Information and Analytical System "Public Debt Management"</t>
  </si>
  <si>
    <t>https://www.imf.org/-/media/Files/Publications/CR/2025/English/1ukrea2025002-print-pdf.ashx?utm_source=chatgpt.com</t>
  </si>
  <si>
    <t>https://opensource.diia.gov.ua/en.html</t>
  </si>
  <si>
    <t>Strategy for the Digital Development of Innovation Activities in Ukraine until 2030 and the Operational Action Plan for its Implementation in 2025–2027</t>
  </si>
  <si>
    <t>https://zakon.rada.gov.ua/laws/show/1351-2024-%D1%80#Text</t>
  </si>
  <si>
    <t>https://digitalstate.gov.ua/</t>
  </si>
  <si>
    <t>https://www.ukrinform.ua/rubric-society/3952316-dia-na-persomu-misci-majze-55-ukrainciv-torik-koristuvalisa-eposlugami-vid-derzavi.html?utm_source=</t>
  </si>
  <si>
    <t>https://cabinet.tax.gov.ua</t>
  </si>
  <si>
    <t>https://rp.gov.ua/upload-files/Activity/Collegium/2023/14-2_2023/Zvit_14-2_2023.pdf?utm_source=</t>
  </si>
  <si>
    <t>https://od.tax.gov.ua/media-ark/news-ark/print-855078.html</t>
  </si>
  <si>
    <t>https://bank.gov.ua/admin_uploads/article/annual_report_2024.pdf?v=14</t>
  </si>
  <si>
    <t>https://biz.nv.ua/ukr/economics/situaciya-z-mitniceyu-biznes-polipshiv-ocinku-mitnoji-sferi-v-ukrajini-50408183.html</t>
  </si>
  <si>
    <t>https://www.dcz.gov.ua/job</t>
  </si>
  <si>
    <t xml:space="preserve">https://www.dcz.gov.ua/stat/statfile </t>
  </si>
  <si>
    <t>https://diia.gov.ua/news/21-mln-ukraintsiv-korystuiutsia-diieiu</t>
  </si>
  <si>
    <t>https://www.kmu.gov.ua/en</t>
  </si>
  <si>
    <t>https://data.gov.ua</t>
  </si>
  <si>
    <t>https://data.gov.ua/stats2/organizations</t>
  </si>
  <si>
    <t>https://itd.rada.gov.ua/idsrv/</t>
  </si>
  <si>
    <t>https://www.undp.org/ukraine/press-releases/ukrainians-satisfaction-government-e-services-rise-kiis-survey-finds?utm_source=chatgpt.com</t>
  </si>
  <si>
    <t>https://petition.kmu.gov.ua</t>
  </si>
  <si>
    <t>https://eef.org.ua/report/govtech-pulse-survey/</t>
  </si>
  <si>
    <t>https://thedigital.gov.ua/regulations/povidomlennya-pro-pochatok-gromadskogo-obgovorennya-proyektu-rozporyadzhennya-kabinetu-ministriv-ukrayini-pro-zatverdzhennya-strategiyi-rozvitku-sferi-vidkritih-danih-ukrayini-na-20252027-roki</t>
  </si>
  <si>
    <t>https://eef.org.ua/wp-content/uploads/2023/07/Vidpovidnist-zakonodavstva-Ukrayiny-okremym-polozhennyam-pravovogo-regulyuvannya-sfery-vidkrytyh-danyh-u-YEvropejskomu-Soyuzi.pdf</t>
  </si>
  <si>
    <t>https://digitalstate.gov.ua/uk/news/govtech/ukraines-digital-drive-moves-eu-accession-forward</t>
  </si>
  <si>
    <t>https://zakon.rada.gov.ua/laws/show/1101-2024-п#n81</t>
  </si>
  <si>
    <t xml:space="preserve">https://ombudsman.gov.ua/report-2023/ </t>
  </si>
  <si>
    <t xml:space="preserve">https://winwin.gov.ua/assets/files/ENG%20WINWIN_GreenTech.pdf?v=1 </t>
  </si>
  <si>
    <t xml:space="preserve">https://winwin.gov.ua/assets/files/ENG%20WINWIN_AI%201.pdf  </t>
  </si>
  <si>
    <t>https://czo.gov.ua/development</t>
  </si>
  <si>
    <t>​Strategy for the Recovery, Sustainable Development and Digital Transformation of Small and Medium-Sized Enterprises until 2027​</t>
  </si>
  <si>
    <t>https://www.kmu.gov.ua/npas/pro-skhvalennia-stratehii-vidnovlennia-staloho-rozvytku-ta-tsyfrovoi-transformatsii-maloho-i-s821300824</t>
  </si>
  <si>
    <t>Valeriia Ionan</t>
  </si>
  <si>
    <t>Deputy Minister  for European Integration</t>
  </si>
  <si>
    <t xml:space="preserve"> ARE </t>
  </si>
  <si>
    <t>United Arab Emirates</t>
  </si>
  <si>
    <t>Regional Data Hub + FedNet</t>
  </si>
  <si>
    <t>https://www.tra.gov.ae/userfiles/assets/QqQuIA0SR5C.pdf</t>
  </si>
  <si>
    <t>https://u.ae/en/information-and-services/g2g-services/government-services-bus</t>
  </si>
  <si>
    <t>Ministry of Finance and Industry</t>
  </si>
  <si>
    <t>http://www.mof.gov.ae</t>
  </si>
  <si>
    <t>https://www.government.ae/en/information-and-services/finance-and-investment/federal-finance</t>
  </si>
  <si>
    <t>https://www.dof.gov.ae/en-us/profile/Pages/PublicTreasuryDivision.aspx</t>
  </si>
  <si>
    <t>https://dof.abudhabi.ae/en/Presscenter/NewsDetails?newsId=2007</t>
  </si>
  <si>
    <t>https://www.mof.gov.ae/en/About/ocAndInstitutes/Departments/Pages/GeneralRevenue.aspx</t>
  </si>
  <si>
    <t>- - e-Tax and other portals</t>
  </si>
  <si>
    <t>https://santandertrade.com/en/portal/establish-overseas/united-arab-emirates/tax-system</t>
  </si>
  <si>
    <t>http://www.customs.ae</t>
  </si>
  <si>
    <t>Mirsal 2 / Dhabi  - Single Window + e-Customs Portal</t>
  </si>
  <si>
    <t>https://utc.customs.ae</t>
  </si>
  <si>
    <t>Bayanati - Human Resources Management Information System</t>
  </si>
  <si>
    <t>https://www.fahr.gov.ae/bayanati/portal/en/home.aspx</t>
  </si>
  <si>
    <t xml:space="preserve">http://www.fahr.gov.ae/portal/en/fahr-services/e-services/bayanati.aspx </t>
  </si>
  <si>
    <t>https://www.mof.gov.ae/en/mservices/Corporate/isupplier/Pages/AdvancedProcurement.aspx</t>
  </si>
  <si>
    <t>http://www.mof.gov.ae/En/Pages/default.aspx</t>
  </si>
  <si>
    <t>UAE Strategy for Artificial Intelligence</t>
  </si>
  <si>
    <t>http://www.jaist.ac.jp/~bao/AI/OtherAIstrategies/UAE%20Strategy%20for%20Artificial%20Intelligence%20-%20The%20Official%20Portal%20of%20the%20UAE%20Government.pdf</t>
  </si>
  <si>
    <t>https://u.ae/#/</t>
  </si>
  <si>
    <t>https://www.moj.gov.ae/en/services/esystems/e-filing-system.aspx</t>
  </si>
  <si>
    <t>https://www.mof.gov.ae/en/About/programsProjects/Pages/EDirham.aspx</t>
  </si>
  <si>
    <t>https://bayanat.ae/en</t>
  </si>
  <si>
    <t>https://msurvey.government.ae/</t>
  </si>
  <si>
    <t>https://u.ae/en/information-and-services/g2g-services/msurvey</t>
  </si>
  <si>
    <t>https://www.mocaf.gov.ae/en/area-of-focus/government-performance</t>
  </si>
  <si>
    <t>Smart Dubai</t>
  </si>
  <si>
    <t>https://www.smartdubai.ae/</t>
  </si>
  <si>
    <t>https://www.worldgovernmentsummit.org/awards/govtech-prize</t>
  </si>
  <si>
    <t>Chief Information Officer + Dubai Data</t>
  </si>
  <si>
    <t>https://www.smartdubai.ae/data</t>
  </si>
  <si>
    <t>https://u.ae/en/about-the-uae/strategies-initiatives-and-awards/local-governments-strategies-and-plans/dubai-data-strategy</t>
  </si>
  <si>
    <t>https://u.ae/en/about-the-uae/digital-uae/uae-digital-government-maturity-model</t>
  </si>
  <si>
    <t>https://u.ae/ar-AE/about-the-uae/digital-uae/uae-mgovernment-initiative</t>
  </si>
  <si>
    <t>http://www.id.gov.ae/en/id-card/id-card-features.aspx</t>
  </si>
  <si>
    <t>National Advanced Skills Strategy</t>
  </si>
  <si>
    <t>https://u.ae/en/about-the-uae/strategies-initiatives-and-awards/federal-governments-strategies-and-plans/advanced-skills-strategy</t>
  </si>
  <si>
    <t>National Program for Advanced Skills</t>
  </si>
  <si>
    <t>https://u.ae/en/about-the-uae/strategies-initiatives-and-awards/federal-governments-strategies-and-plans/national-program-for-advanced-skills</t>
  </si>
  <si>
    <t>Ministry of Education</t>
  </si>
  <si>
    <t>https://emiratisation.org/ministry-of-education-in-uae#:~:text=The%20modern%20education%20system%20in,skills%20and%20develop%20literacy%20skills.</t>
  </si>
  <si>
    <t xml:space="preserve">  ARE  </t>
  </si>
  <si>
    <t>https://dgov.tdra.gov.ae/initiatives/federal-network</t>
  </si>
  <si>
    <t>Telecommunication and Digiatl Government Regulatory Authority (TDRA)</t>
  </si>
  <si>
    <t>https://u.ae/ar-AE/about-the-uae/digital-uae/digital-customer-and-digital-government-service-policy</t>
  </si>
  <si>
    <t xml:space="preserve">Digital Government EA </t>
  </si>
  <si>
    <t>https://u.ae/en/more/digital-government-ea</t>
  </si>
  <si>
    <t>Digital Data Interoperability Principles and Standards </t>
  </si>
  <si>
    <t>https://dgov.tdra.gov.ae/regulations/digital-data-interoperability-principles-and-standards%20</t>
  </si>
  <si>
    <t>https://dgov.tdra.gov.ae/regulations/digital-data-interoperability-principles-and-standards%21</t>
  </si>
  <si>
    <t>https://dgov.tdra.gov.ae/initiatives/government-service-bus</t>
  </si>
  <si>
    <t>https://www.mof.gov.ae/en/Pages/default.aspx</t>
  </si>
  <si>
    <t>Federal Financial Systems (FMIS)</t>
  </si>
  <si>
    <t>https://prd.federalerp.gov.ae</t>
  </si>
  <si>
    <t>https://www.mof.gov.ae/en/opendata/pages/default.aspx</t>
  </si>
  <si>
    <t>https://fedtms.mof.gov.ae/</t>
  </si>
  <si>
    <t>https://www.tax.gov.ae/en</t>
  </si>
  <si>
    <t xml:space="preserve">Tax eServices </t>
  </si>
  <si>
    <t>https://eservices.tax.gov.ae/en-us/login?returnurl=%2fen-us%2fuser%2fdashboard</t>
  </si>
  <si>
    <t>https://fca.gov.ae/en/home/pages/default.aspx</t>
  </si>
  <si>
    <t xml:space="preserve">Mirsal 2  / Federal Custome management </t>
  </si>
  <si>
    <t>https://www.dubaicustoms.gov.ae/en/TradeStatistics/Pages/default.aspx</t>
  </si>
  <si>
    <t>https://fca.gov.ae/Ar/Pages/OpenData.aspx</t>
  </si>
  <si>
    <t>The General Pension and Social Security Authority (GPSSA)</t>
  </si>
  <si>
    <t>https://gpssa.gov.ae/en/Pages/Overview.aspx#/</t>
  </si>
  <si>
    <t>Siebel &gt;&gt; Moving to IntelliPen in 2022</t>
  </si>
  <si>
    <t>https://gpssa.gov.ae/en/Pages/ServicesListing.aspx?UserID=2#/</t>
  </si>
  <si>
    <t>https://gpssa.gov.ae/en/Pages/OpenData.aspx#/</t>
  </si>
  <si>
    <t>Digital Procurement Platform</t>
  </si>
  <si>
    <t>https://procurement.gov.ae/</t>
  </si>
  <si>
    <t xml:space="preserve">Yes, some new tendering benefits </t>
  </si>
  <si>
    <t>Ministry of Finance and Central Bank as Agent</t>
  </si>
  <si>
    <t>https://www.mof.gov.ae/en/mservices/government/pages/collecting-public-revenues-and-public-funds-debt.aspx</t>
  </si>
  <si>
    <t xml:space="preserve">FDMO </t>
  </si>
  <si>
    <t>https://u.ae/en/about-the-uae/digital-uae/api-first</t>
  </si>
  <si>
    <t>Emirates Blockchain Strategy 2021</t>
  </si>
  <si>
    <t>https://u.ae/en/about-the-uae/strategies-initiatives-and-awards/federal-governments-strategies-and-plans/emirates-blockchain-strategy-2021</t>
  </si>
  <si>
    <t>https://www.moca.gov.ae/en/about/our-leadership/his-excellency-omar-bin-sultan-al-olama</t>
  </si>
  <si>
    <t>https://www.dubaifuture.ae/ar/initiatives/future-foresight-and-imagination/c4ir/</t>
  </si>
  <si>
    <t>https://u.ae/en/information-and-services/top-government-services</t>
  </si>
  <si>
    <t>https://u.ae/en/information-and-services/g2g-services/measuring-the-digital-government-indices</t>
  </si>
  <si>
    <t>https://fca.gov.ae/en/services/pages/default.aspx?scat=1</t>
  </si>
  <si>
    <t>https://gpssa.gov.ae/en/Pages/ServicesListing.aspx#/</t>
  </si>
  <si>
    <t>https://www.fahr.gov.ae/bayanati/portal/en/services/%7Bslug/en%7D.aspx</t>
  </si>
  <si>
    <t>https://u.ae/en/information-and-services/g2g-services/open-government-data</t>
  </si>
  <si>
    <t>https://bayanat.ae/</t>
  </si>
  <si>
    <t>https://u.ae/en/participate</t>
  </si>
  <si>
    <t>https://u.ae/en/participate/consultations</t>
  </si>
  <si>
    <t>https://171.ae/en/?lang=en</t>
  </si>
  <si>
    <t>https://u.ae/en/about-the-uae/digital-uae/co-creation-and-designing-of-public-services</t>
  </si>
  <si>
    <t>https://www.moca.gov.ae/en/area-of-focus/government-performance</t>
  </si>
  <si>
    <t>Telecommunication &amp; Digital Government Authority (TDRA)</t>
  </si>
  <si>
    <t>https://tdra.gov.ae/</t>
  </si>
  <si>
    <t>https://www.worldgovernmentsummit.org/initiatives/tech-radar</t>
  </si>
  <si>
    <t>https://uaecabinet.ae/en/prime-ministers-initiatives</t>
  </si>
  <si>
    <t>Telecommunication &amp; Digiatl government Authority (TDRA)</t>
  </si>
  <si>
    <t>https://tdra.gov.ae/en/media/publications/annual-reports "</t>
  </si>
  <si>
    <t xml:space="preserve">Federal Competitivnes and Statistics Center - Digital Data Enabling Sector </t>
  </si>
  <si>
    <t>https://fcsc.gov.ae/en-us</t>
  </si>
  <si>
    <t>https://fcsc.gov.ae/en-us/Pages/Statistics/Data-Maturity-Index.aspx</t>
  </si>
  <si>
    <t>https://enabler.fcsc.gov.ae/</t>
  </si>
  <si>
    <t>https://u.ae/en/about-the-uae/digital-uae/uae-national-digital-government-strategy</t>
  </si>
  <si>
    <t>Telecommunication &amp; digital government Regulatory Authority</t>
  </si>
  <si>
    <t>https://u.ae/en/about-the-uae/digital-uae/national-digital-transformation-committee</t>
  </si>
  <si>
    <t>https://u.ae/en/about-the-uae/digital-uae</t>
  </si>
  <si>
    <t>https://u.ae/en/about-the-uae/digital-uae/citizens-right-to-access-government-information</t>
  </si>
  <si>
    <t xml:space="preserve">https://u.ae/en/about-the-uae/digital-uae/data/data-protection-laws  </t>
  </si>
  <si>
    <t>https://u.ae/en/about-the-uae/digital-uae/data/data-protection-laws</t>
  </si>
  <si>
    <t xml:space="preserve">UAE Data Office </t>
  </si>
  <si>
    <t>https://u.ae/ar-AE/about-the-uae/digital-uae/the-uae-pass-app#sign-and-share-documents-digitally</t>
  </si>
  <si>
    <t>https://dgov.tdra.gov.ae/initiatives/uae-pass</t>
  </si>
  <si>
    <t xml:space="preserve">National advanced skills strategy </t>
  </si>
  <si>
    <t>https://uaecabinet.ae/en/details/news/uae-cabinet-approves-strategy-for-advanced-skills-national-programme-2</t>
  </si>
  <si>
    <t>https://dgov.tdra.gov.ae/initiatives/tdra-virtual-academy</t>
  </si>
  <si>
    <t>UAE National Strategy for Advanced Innovation</t>
  </si>
  <si>
    <t>https://u.ae/en/about-the-uae/strategies-initiatives-and-awards/federal-governments-strategies-and-plans/national-innovation-strategy</t>
  </si>
  <si>
    <t>https://u.ae/en/about-the-uae/the-uae-government/government-of-future/innovation-in-the-uae</t>
  </si>
  <si>
    <t>https://uaeinnovates.gov.ae/about/</t>
  </si>
  <si>
    <t>Mohammed bin Rashid Centre for Government Innovation</t>
  </si>
  <si>
    <t>https://www.mbrcgi.gov.ae/en/home</t>
  </si>
  <si>
    <t xml:space="preserve">Science, Technology &amp; Innovation Policy in the United Arab Emirates </t>
  </si>
  <si>
    <t>https://www.moca.gov.ae/docs/default-source/default-document-library/2015/science-technology-and-innovation/science-technology-and-innovation-policy_en.pdf?sfvrsn=2</t>
  </si>
  <si>
    <t>https://u.ae/en/information-and-services/business/small-and-medium-enterprises/small-and-medium-enterprises</t>
  </si>
  <si>
    <t>https://www.moec.gov.ae/en/entrepreneurs-and-smes</t>
  </si>
  <si>
    <t xml:space="preserve">I-17.1 : in UAE many Disruptive / Innovative Technologies strategies was lunched please refere to the links below </t>
  </si>
  <si>
    <t>https://u.ae/en/about-the-uae/strategies-initiatives-and-awards/federal-governments-strategies-and-plans</t>
  </si>
  <si>
    <t>https://u.ae/en/about-the-uae/strategies-initiatives-and-awards/federal-governments-strategies-and-plans/the-uae-strategy-for-the-fourth-industrial-revolution</t>
  </si>
  <si>
    <t>https://www.dubaifuture.ae/programs/</t>
  </si>
  <si>
    <t>https://moiat.gov.ae/en/the-fourth-industrial-revolution-program/</t>
  </si>
  <si>
    <t>Manal Khamis Al Afad</t>
  </si>
  <si>
    <t>Telecommunications and Digital Government Regulatory Authority (TDRA)</t>
  </si>
  <si>
    <t>Digital transformation Team Leader</t>
  </si>
  <si>
    <t>ARE</t>
  </si>
  <si>
    <t>Fednet Sovereign Cloud</t>
  </si>
  <si>
    <t>https://dgov.tdra.gov.ae/en/services/fednet</t>
  </si>
  <si>
    <t>Telecommunication and Digital Government Regulatory Authority (TDRA)</t>
  </si>
  <si>
    <t xml:space="preserve">https://www.uaelegislation.gov.ae/en/policy/details/lsy-s-lotny-llamn-lsh-by </t>
  </si>
  <si>
    <t>https://dgov.tdra.gov.ae/publications/digital-data-interoperability-principles-and-standards</t>
  </si>
  <si>
    <t>https://tdra.gov.ae/en/Services/government-service-bus-gsb</t>
  </si>
  <si>
    <t>https://www.federalerp.gov.ae</t>
  </si>
  <si>
    <t>https://mof.gov.ae/request-to-open-and-close-bank-accounts-for-federal-entities/</t>
  </si>
  <si>
    <t>Emaratax</t>
  </si>
  <si>
    <t>https://eservices.tax.gov.ae/sap/bc/ui5_ui5/sap/zmcf_fmca/index.html?saml2=disabled&amp;sap-client=100&amp;sap-language=AR&amp;serviceId=6022&amp;sCode=396-03-004-000&amp;sCode=396-03-004-000#/Logon </t>
  </si>
  <si>
    <t>https://tax.gov.ae/en/open.data/visual.open.data.aspx</t>
  </si>
  <si>
    <t>https://www.dubaicustoms.gov.ae/en/Pages/default.aspx</t>
  </si>
  <si>
    <t>Mirsal 2</t>
  </si>
  <si>
    <t>https://www.dubaicustoms.gov.ae/en/CustomsInformation/Pages/default.aspx</t>
  </si>
  <si>
    <t>https://www.dubaicustoms.gov.ae/en/OpenData/Pages/TradeStats.aspx</t>
  </si>
  <si>
    <t>https://www.fahr.gov.ae/en/about-bayanati/</t>
  </si>
  <si>
    <t>https://www.fahr.gov.ae/en/news/federal-government-employees-have-carried-out-10-million-hr-procedures-independently-via-the-bayanati/</t>
  </si>
  <si>
    <t xml:space="preserve">https://mof.gov.ae/open-data/?mof-od-search=Financial&amp;mof-od-group=&amp;mof-od-goal=&amp;mof-od-year=&amp;mof-od-page=1 </t>
  </si>
  <si>
    <t>https://gpssa.gov.ae/pages/en#/</t>
  </si>
  <si>
    <t>IntelliPen</t>
  </si>
  <si>
    <t>https://gpssa.gov.ae/pages/en/services</t>
  </si>
  <si>
    <t>https://gpssa.gov.ae/pages/en/open-data</t>
  </si>
  <si>
    <t>10% additional score for SMEs.  Consideration for suppliers meeting Emiratization target.</t>
  </si>
  <si>
    <t>Federal Debt Management Office</t>
  </si>
  <si>
    <t>https://mof.gov.ae/federal-debt-management-office/</t>
  </si>
  <si>
    <t>Bloomberg: Fixed Income Auction Platform</t>
  </si>
  <si>
    <t xml:space="preserve">https://www.uaelegislation.gov.ae/en/policy/details/the-general-framework-for-adopting-sustainable-digital-transformation </t>
  </si>
  <si>
    <t>https://api.government.ae/</t>
  </si>
  <si>
    <t xml:space="preserve">UAE National Strategy for Artificial Intelligence 2031 </t>
  </si>
  <si>
    <t>https://ai.gov.ae/wp-content/uploads/2021/07/UAE-National-Strategy-for-Artificial-Intelligence-2031.pdf</t>
  </si>
  <si>
    <t>https://ai.gov.ae</t>
  </si>
  <si>
    <t>https://ai.gov.ae/wp-content/uploads/2023/05/AI-Report-EN-v4.pdf</t>
  </si>
  <si>
    <t>https://u.ae/en/Services-Directory</t>
  </si>
  <si>
    <t>https://u.ae/en/about-the-uae/uae-competitiveness/digital-transformation-in-the-uae</t>
  </si>
  <si>
    <t>https://tax.gov.ae//Datafolder/Files/Annual-report/2023/FTA-report-2023-En-final.pdf</t>
  </si>
  <si>
    <t>https://eservices.tax.gov.ae/en-us/</t>
  </si>
  <si>
    <t>https://tax.gov.ae/en/open.data/open.data.aspx</t>
  </si>
  <si>
    <t>https://www.centralbank.ae/en/our-operations/payments-and-settlements/#!#Digital%20Payments%20in%20the%20UAE</t>
  </si>
  <si>
    <t>https://www.dubaitrade.ae/en/</t>
  </si>
  <si>
    <t>https://www.dubaitrade.ae/en/news-announcements/show-tags/single-window</t>
  </si>
  <si>
    <t>https://gpssa.gov.ae/pages/en</t>
  </si>
  <si>
    <t>https://www.federalerp.gov.ae/OA_HTML/RF.jsp?function_id=14296&amp;resp_id=23350&amp;resp_appl_id=800&amp;security_group_id=0&amp;lang_code=US&amp;oas=AuSkcLzJo9WRRigE7W9ahg..&amp;params=nV1MGY37ghkUOpzGY1Ibyws35loUJz2GmcJlQGZ3FzQfZMwwF-KGG1U31AbMrlzt</t>
  </si>
  <si>
    <t>https://observatory.mohre.gov.ae/en/a-holistic-view-on-the-uae-labour-market</t>
  </si>
  <si>
    <t>https://digital.tdra.gov.ae/en/Auth/Login</t>
  </si>
  <si>
    <t>https://u.ae/en/about-the-uae/digital-uae/data/open-government-data</t>
  </si>
  <si>
    <t>https://bayanat.ae/en/Entities</t>
  </si>
  <si>
    <t>https://u.ae/en/about-the-uae/digital-uae/data</t>
  </si>
  <si>
    <t>https://sharik.ae/</t>
  </si>
  <si>
    <t>https://sharik.ae/Sawtak2</t>
  </si>
  <si>
    <t>https://sharik.ae/digital-participation</t>
  </si>
  <si>
    <t>https://happinessportal.dubai.ae/en/Pages/default.aspx</t>
  </si>
  <si>
    <t>https://www.digitaldubai.ae/en/apps-services/happiness-meter</t>
  </si>
  <si>
    <t>https://www.worldgovernmentsummit.org/initiatives/tech-radar; https://u.ae/en/about-the-uae/digital-uae</t>
  </si>
  <si>
    <t>https://u.ae/en/about-the-uae/digital-uae/digital-transformation/cooperation-and-collaboration/overseeing-digital-transformation-in-the-uae</t>
  </si>
  <si>
    <t>https://mof.gov.ae/uae-approves-federal-general-budget-2023-2026-with-total-estimated-expenditures-of-aed-252-3-billion-2/</t>
  </si>
  <si>
    <t>https://u.ae/en/about-the-uae/digital-uae/National-Digital-Transformation-Program-impact</t>
  </si>
  <si>
    <t>Federal Comptitiveness and Statistic Center - Future of Data Sector</t>
  </si>
  <si>
    <t>https://fcsc.gov.ae/data-index/</t>
  </si>
  <si>
    <t xml:space="preserve">https://odin.opendatawatch.com/Report/countryProfileUpdated/ARE?year=2024 </t>
  </si>
  <si>
    <t>https://dgov.tdra.gov.ae/en/publications/digital-government-strategy</t>
  </si>
  <si>
    <t>https://u.ae/en/about-the-uae/strategies-initiatives-and-awards/strategies-plans-and-visions/government-services-and-digital-transformation/uae-national-digital-government-strategy</t>
  </si>
  <si>
    <t>https://gdf.gov.ae/en/initiative-details/digital-readiness-retreat</t>
  </si>
  <si>
    <t>https://u.ae/en/about-the-uae/digital-uae/whole-of-government-approach</t>
  </si>
  <si>
    <t>https://u.ae/en/about-the-uae/digital-uae/regulatory-framework/citizens-right-to-access-government-information</t>
  </si>
  <si>
    <t>https://generisonline.com/transparency-and-accountability-measures-in-uae-governance/</t>
  </si>
  <si>
    <t>Federal Decree-Law No. 45 of 2021 on the Protection of Personal Data</t>
  </si>
  <si>
    <t>https://u.ae/en/about-the-uae/digital-uae/data/data-protection-laws#uae-data-office</t>
  </si>
  <si>
    <t>https://www.moet.gov.ae/en/future-economy#:~:text=UAE%20Circular%20Economy%20Policy,of%20sustainable%20consumption%20and%20production.</t>
  </si>
  <si>
    <t>https://www.digitaldubai.ae/docs/default-source/ai-principles-resources/ai-ethics.pdf</t>
  </si>
  <si>
    <t xml:space="preserve">https://docs.uaepass.ae/guides/signature-integration-guide </t>
  </si>
  <si>
    <t>https://dgov.tdra.gov.ae/en/services/uae-pass</t>
  </si>
  <si>
    <t>https://u.ae/en/about-the-uae/strategies-initiatives-and-awards/strategies-plans-and-visions/human-resources-development-and-education/advanced-skills-strategy?utm</t>
  </si>
  <si>
    <t>https://tdra.gov.ae/-/media/Open-Data/Open-Data-2022/Engagement-and-feedback-2022/TDRA-Virtual-Academy-En.ashx</t>
  </si>
  <si>
    <t>UAE National Innovation Strategy</t>
  </si>
  <si>
    <t>https://u.ae/en/about-the-uae/strategies-initiatives-and-awards/strategies-plans-and-visions/strategies-plans-and-visions-untill-2021/national-innovation-strategy</t>
  </si>
  <si>
    <t>https://www.wam.ae/ar/article/b69ajt8-%D8%A5%D8%B7%D9%84%D8%A7%D9%82-%D8%A5%D8%B7%D8%A7%D8%B1-%D8%A7%D9%84%D8%A7%D8%A8%D8%AA%D9%83%D8%A7%D8%B1-%D8%A7%D9%84%D8%AD%D9%83%D9%88%D9%85%D9%8A-%D9%84%D8%AF%D9%88%D9%84%D8%A9-%D8%A7%D9%84%D8%A5%D9%85%D8%A7%D8%B1%D8%A7%D8%AA-%D9%85%D8%B1%D8%AD%D9%84%D8%A9</t>
  </si>
  <si>
    <t>https://oecd-opsi.org/work-areas/innovation-trends/#:~:text=A%20new%20world%20demands%20new,opportunities%20for%20the%20collective%20good.</t>
  </si>
  <si>
    <t>Public-private partnerships</t>
  </si>
  <si>
    <t>https://mof.gov.ae/wp-content/uploads/2024/01/Federal-Law-No.-12-of-2023-on-Regulating-Public-Private-Partnership.pdf</t>
  </si>
  <si>
    <t xml:space="preserve">https://mof.gov.ae/en/public-finance/government-procurement/smes/ </t>
  </si>
  <si>
    <t xml:space="preserve">Manal Al Afad </t>
  </si>
  <si>
    <t xml:space="preserve">Telecommunication and Digital Government Authority </t>
  </si>
  <si>
    <t>Director Digital Adoption and Enablement</t>
  </si>
  <si>
    <t xml:space="preserve"> GBR </t>
  </si>
  <si>
    <t>United Kingdom</t>
  </si>
  <si>
    <t>Cloud First</t>
  </si>
  <si>
    <t>https://www.gov.uk/guidance/government-cloud-first-policy</t>
  </si>
  <si>
    <t>NICS Enterprise Architecture</t>
  </si>
  <si>
    <t>https://www.finance-ni.gov.uk/publications/nics-enterprise-architecture-principles-itda</t>
  </si>
  <si>
    <t>Open Standards</t>
  </si>
  <si>
    <t>https://www.gov.uk/government/publications/open-standards-for-government</t>
  </si>
  <si>
    <t>HM Treasury</t>
  </si>
  <si>
    <t>http://www.hm-treasury.gov.uk</t>
  </si>
  <si>
    <t>OSCAR (DW) - Online System for Central Accounting and Reporting</t>
  </si>
  <si>
    <t>http://data.gov.uk/dataset/oscar</t>
  </si>
  <si>
    <t>COGNOS</t>
  </si>
  <si>
    <t>https://www.gov.uk/government/organisations/hm-treasury</t>
  </si>
  <si>
    <t>http://www.dmo.gov.uk</t>
  </si>
  <si>
    <t>http://www.hmrc.gov.uk</t>
  </si>
  <si>
    <t>http://www.hmrc.gov.uk/online/index.htm</t>
  </si>
  <si>
    <t>CHIEF - Customs Handling of Imports and Exports Freight</t>
  </si>
  <si>
    <t>http://customs.hmrc.gov.uk/channelsPortalWebApp/channelsPortalWebApp.portal?_nfpb=true&amp;_pageLabel=pageImport_ShowContent&amp;propertyType=document&amp;featurearticle=true&amp;id=HMCE_CL_001614</t>
  </si>
  <si>
    <t>https://data.gov.uk/dataset/40d1ca41-fe8b-4212-988e-586b36f0eecb/human-resource-management-information-system-hr-mis</t>
  </si>
  <si>
    <t>https://www.gov.uk/payroll-software</t>
  </si>
  <si>
    <t>Government Procurement Service</t>
  </si>
  <si>
    <t>http://ccs.cabinetoffice.gov.uk</t>
  </si>
  <si>
    <t>UK Debt Management Office</t>
  </si>
  <si>
    <t>http://www.dmo.gov.uk/</t>
  </si>
  <si>
    <t>https://secure.homesengland.org.uk/vpn/index.html</t>
  </si>
  <si>
    <t>https://joinup.ec.europa.eu/sites/default/files/inline-files/OSS%20Country%20Intelligence%20Report_UK.pdf</t>
  </si>
  <si>
    <t xml:space="preserve">AI Sector Deal </t>
  </si>
  <si>
    <t>https://ec.europa.eu/knowledge4policy/ai-watch/united-kingdom-ai-strategy-report</t>
  </si>
  <si>
    <t>https://www.gov.uk</t>
  </si>
  <si>
    <t>https://www.gov.uk/search?q=payment</t>
  </si>
  <si>
    <t>https://www.opengovpartnership.org/members/united-kingdom/</t>
  </si>
  <si>
    <t>http://data.gov.uk/</t>
  </si>
  <si>
    <t>https://petition.parliament.uk/</t>
  </si>
  <si>
    <t>https://www.gov.uk/browse/citizenship/citizenship</t>
  </si>
  <si>
    <t>https://www.gov.uk/performance</t>
  </si>
  <si>
    <t>GovTech Global</t>
  </si>
  <si>
    <t>https://govtechglobal.co.uk/</t>
  </si>
  <si>
    <t>3, 5</t>
  </si>
  <si>
    <t>Chief Data Officer, Ordnance Survey</t>
  </si>
  <si>
    <t>https://www.ordnancesurvey.co.uk/about/directors/caroline-bellamy</t>
  </si>
  <si>
    <t>https://www.gov.uk/guidance/national-data-strategy</t>
  </si>
  <si>
    <t>https://www.gov.uk/government/publications/government-transformation-strategy-2017-to-2020</t>
  </si>
  <si>
    <t>https://www.gov.uk/government/publications/government-transformation-strategy-2017-to-2020/government-transformation-strategy</t>
  </si>
  <si>
    <t>https://www.rti-rating.org/wp-content/uploads/United-Kingdom.pdf</t>
  </si>
  <si>
    <t>Data Protection Act 1998</t>
  </si>
  <si>
    <t>http://www.legislation.gov.uk/ukpga/1998/29/contents</t>
  </si>
  <si>
    <t xml:space="preserve">Information Commissioner's Office </t>
  </si>
  <si>
    <t>https://ico.org.uk/about-the-ico/</t>
  </si>
  <si>
    <t>http://www.gateway.gov.uk/</t>
  </si>
  <si>
    <t>Government Transformation Strategy</t>
  </si>
  <si>
    <t>https://www.gov.uk/government/publications/government-transformation-strategy-2017-to-2020/government-transformation-strategy-people-skills-and-culture</t>
  </si>
  <si>
    <t>Data Science Accelerator Programme</t>
  </si>
  <si>
    <t>https://datasciencecampus.ons.gov.uk/capability/data-science-accelerator/</t>
  </si>
  <si>
    <t>Data Science Campus + Innovation Lab (N.Ireland)</t>
  </si>
  <si>
    <t>https://datasciencecampus.ons.gov.uk/about-us/</t>
  </si>
  <si>
    <t xml:space="preserve">  GBR  </t>
  </si>
  <si>
    <t>GOV.UK Platform as a Service</t>
  </si>
  <si>
    <t>https://www.cloud.service.gov.uk/</t>
  </si>
  <si>
    <t>Government Digital Service</t>
  </si>
  <si>
    <t>https://admin.london.cloud.service.gov.uk/performance</t>
  </si>
  <si>
    <t>Using metadata to describe data shared within government</t>
  </si>
  <si>
    <t>https://www.gov.uk/government/collections/metadata-standards-for-sharing-and-publishing-data</t>
  </si>
  <si>
    <t>https://oscar.okta-emea.com/</t>
  </si>
  <si>
    <t>LDSW &gt; OSCAR</t>
  </si>
  <si>
    <t>https://www.gov.uk/government/groups/government-banking-service-gbs</t>
  </si>
  <si>
    <t>https://www.gov.uk/government/organisations/hm-revenue-customs</t>
  </si>
  <si>
    <t>HMRC online services</t>
  </si>
  <si>
    <t>https://www.gov.uk/log-in-register-hmrc-online-services</t>
  </si>
  <si>
    <t>https://www.gov.uk/government/collections/customs-declaration-service</t>
  </si>
  <si>
    <t>Customs Declaration Service</t>
  </si>
  <si>
    <t>Government Shared Services</t>
  </si>
  <si>
    <t>Single Operating Platform (SOP) &gt; SaaS</t>
  </si>
  <si>
    <t>https://sharedservices.blog.gov.uk/about/</t>
  </si>
  <si>
    <t>Department for Work and Pensions</t>
  </si>
  <si>
    <t>https://www.gov.uk/government/organisations/department-for-work-pensions</t>
  </si>
  <si>
    <t>New State Pension</t>
  </si>
  <si>
    <t>https://www.gov.uk/new-state-pension/how-to-claim</t>
  </si>
  <si>
    <t>Digital Marketplace and Contracts Finder</t>
  </si>
  <si>
    <t>https://www.digitalmarketplace.service.gov.uk/</t>
  </si>
  <si>
    <t>Outcomes base procurement as well as procurement procedures for emerging technologhy</t>
  </si>
  <si>
    <t>FIS Global</t>
  </si>
  <si>
    <t>https://www.gov.uk/guidance/be-open-and-use-open-source#:~:text=Open%20standards%20for%20government%20data,and%20free%20or%20low%20cost.</t>
  </si>
  <si>
    <t>Government Technology Innovation Strategy</t>
  </si>
  <si>
    <t>https://www.gov.uk/government/publications/the-government-technology-innovation-strategy/the-government-technology-innovation-strategy#:~:text=Innovate%20UK%20defines%20an%20emerging,new%20ways%20of%20improving%20our</t>
  </si>
  <si>
    <t>https://www.gov.uk/government/organisations/cabinet-office</t>
  </si>
  <si>
    <t>https://data.gov.uk/</t>
  </si>
  <si>
    <t>https://www.payments.service.gov.uk/</t>
  </si>
  <si>
    <t>https://www.gov.uk/guidance/get-access-to-the-customs-declaration-service</t>
  </si>
  <si>
    <t>https://www.gov.uk/get-state-pension</t>
  </si>
  <si>
    <t>https://www.gov.uk/find-a-job</t>
  </si>
  <si>
    <t>https://www.gov.uk/government/collections/open-government</t>
  </si>
  <si>
    <t>https://www.gov.uk/search/policy-papers-and-consultations?content_store_document_type%5B%5D=open_consultations&amp;content_store_document_type%5B%5D=closed_consultations</t>
  </si>
  <si>
    <t>https://www.gov.uk/contact</t>
  </si>
  <si>
    <t>https://www.gov.uk/government/organisations/government-digital-service</t>
  </si>
  <si>
    <t>2, 4, 6, 7, 9</t>
  </si>
  <si>
    <t>https://www.gov.uk/government/organisations/central-digital-and-data-office</t>
  </si>
  <si>
    <t>https://www.gov.uk/government/organisations/government-digital-service/about/our-governance</t>
  </si>
  <si>
    <t>Data Standards Authority</t>
  </si>
  <si>
    <t>https://www.gov.uk/government/groups/data-standards-authority</t>
  </si>
  <si>
    <t>https://www.gov.uk/guidance/data-standards-authority-strategy-2020-to-2023</t>
  </si>
  <si>
    <t>https://www.gov.uk/government/publications/roadmap-for-digital-and-data-2022-to-2025/transforming-for-a-digital-future-2022-to-2025-roadmap-for-digital-and-data</t>
  </si>
  <si>
    <t>https://www.legislation.gov.uk/ukpga/2000/36/contents</t>
  </si>
  <si>
    <t>https://www.gov.uk/search/transparency-and-freedom-of-information-releases</t>
  </si>
  <si>
    <t>https://www.legislation.gov.uk/ukpga/2018/12/contents/enacted</t>
  </si>
  <si>
    <t>https://ico.org.uk/action-weve-taken/enforcement/</t>
  </si>
  <si>
    <t>https://www.gov.uk/government/publications/electronic-signatures</t>
  </si>
  <si>
    <t>Digital Skills at Scale</t>
  </si>
  <si>
    <t>https://www.gov.uk/government/publications/uk-digital-strategy/2-digital-skills-and-inclusion-giving-everyone-access-to-the-digital-skills-they-need</t>
  </si>
  <si>
    <t>https://digitalpeople.blog.gov.uk/2022/03/16/supporting-cross-profession-senior-civil-servants-with-their-ddat-skills/</t>
  </si>
  <si>
    <t>UK Innovation Strategy: leading the future by creating it</t>
  </si>
  <si>
    <t>https://www.gov.uk/government/publications/uk-innovation-strategy-leading-the-future-by-creating-it/uk-innovation-strategy-leading-the-future-by-creating-it-accessible-webpage#our-full-list-of-actions</t>
  </si>
  <si>
    <t xml:space="preserve">Government Office for Technology Transfer </t>
  </si>
  <si>
    <t>https://www.gov.uk/government/publications/uk-innovation-strategy-leading-the-future-by-creating-it/uk-innovation-strategy-leading-the-future-by-creating-it-accessible-webpage</t>
  </si>
  <si>
    <t>For I-45.5.3 If Yes &gt; DS program mandatory for new public employees? It is mandatory for senior civil servants ony</t>
  </si>
  <si>
    <t>Liz Lutgendorff</t>
  </si>
  <si>
    <t>Lead insight and analysis advisor</t>
  </si>
  <si>
    <t>GBR</t>
  </si>
  <si>
    <t>GOV.UK Digital Service Platform</t>
  </si>
  <si>
    <t>https://insidegovuk.blog.gov.uk/2021/09/09/platforms-and-services-the-gov-uk-architecture-strategy/</t>
  </si>
  <si>
    <t>https://www.gov.uk/government/publications/multi-region-cloud-and-software-as-a-service/multi-region-cloud-and-software-as-a-service-html</t>
  </si>
  <si>
    <t>Blueprint for Modern Digital Government</t>
  </si>
  <si>
    <t>https://www.gov.uk/government/publications/a-blueprint-for-modern-digital-government</t>
  </si>
  <si>
    <t>https://dataingovernment.blog.gov.uk/2025/04/03/joining-up-the-dots-the-findings-of-our-recent-api-discovery/</t>
  </si>
  <si>
    <t>OSCAR</t>
  </si>
  <si>
    <t>https://www.gov.uk/government/collections/the-online-system-for-central-accounting-and-reporting-oscar-tool</t>
  </si>
  <si>
    <t>IBM Planning Analytics, Cognos Analytics, Certent Disclosure Management</t>
  </si>
  <si>
    <t>https://assets.publishing.service.gov.uk/media/68541d9c1203c00468ba2b48/OSCAR_in_year_dataset_June_2025.ods</t>
  </si>
  <si>
    <t>HMRC Online Services</t>
  </si>
  <si>
    <t>https://www.gov.uk/government/news/115-million-file-self-assessment-by-31-january-deadline</t>
  </si>
  <si>
    <t>https://www.gov.uk/government/news/customs-declaration-service-is-open-for-all-export-migration#:~:text=Businesses%20who%20have%20yet%20to,border%20industry%20throughout%20this%20process.</t>
  </si>
  <si>
    <t>OBIEE</t>
  </si>
  <si>
    <t>https://www.oracle.com/uk/business-analytics/business-intelligence/technologies/bi-enterprise-edition.html</t>
  </si>
  <si>
    <t>https://www.oracle.com/uk/applications/ebusiness/</t>
  </si>
  <si>
    <t>Outcomes base procurement as well as procurement procedures for emerging technology</t>
  </si>
  <si>
    <t>https://app.powerbi.com/view?r=eyJrIjoiNjhlYmE2M2EtZWFiMy00ZDc4LWE2MWMtOTQ2NDlmZTQ5YjExIiwidCI6IjlmOGMwZDc5LTNlODctNGNkMy05Nzk5LWMzNDQzMTQ2ZWE1ZSIsImMiOjh9</t>
  </si>
  <si>
    <t>UK Debt Management Office</t>
  </si>
  <si>
    <t>https://www.gov.uk/guidance/be-open-and-use-open-source#:~:text=Open%20standards%20for%20government%20data,and%20free%20or%20low%20cost</t>
  </si>
  <si>
    <t>https://www.gov.uk/algorithmic-transparency-records</t>
  </si>
  <si>
    <t>AI Opportunities Action Plan; Smart Machines Strategy 2035</t>
  </si>
  <si>
    <t>https://www.gov.uk/government/publications/ai-opportunities-action-plan/ai-opportunities-action-plan</t>
  </si>
  <si>
    <t>https://www.gov.uk/government/organisations/department-for-science-innovation-and-technology</t>
  </si>
  <si>
    <t>https://ai.gov.uk/projects/</t>
  </si>
  <si>
    <t>https://www.gov.uk/</t>
  </si>
  <si>
    <t>https://insidegovuk.blog.gov.uk/2024/01/08/in-numbers-how-people-used-gov-uk-in-2023/</t>
  </si>
  <si>
    <t>https://assets.publishing.service.gov.uk/media/66a8ebc349b9c0597fdb0784/HMRC_annual_report_and_accounts_2023_to_2024.pdf</t>
  </si>
  <si>
    <t>https://www.payments.service.gov.uk/performance/</t>
  </si>
  <si>
    <t>https://findajob.dwp.gov.uk/</t>
  </si>
  <si>
    <t>https://www.gov.uk/government/publications/a-blueprint-for-modern-digital-government/a-blueprint-for-modern-digital-government-html#:~:text=GOV.UK%20One%20Login%20has,to%20prove%20who%20they%20are.</t>
  </si>
  <si>
    <t>https://www.gov.uk/government/statistical-data-sets</t>
  </si>
  <si>
    <t>https://www.gov.uk/search/policy-papers-and-consultations?content_store_document_type%5B%5D=open_consultations&amp;order=updated-newest</t>
  </si>
  <si>
    <t>https://commonslibrary.parliament.uk/house-of-commons-trends-e-petitions/</t>
  </si>
  <si>
    <t>https://www.gov.uk/government/get-involved</t>
  </si>
  <si>
    <t>https://ai.gov.uk/; https://www.gov.uk/government/organisations/department-for-science-innovation-and-technology</t>
  </si>
  <si>
    <t>https://www.gov.uk/government/publications/a-blueprint-for-modern-digital-government/a-blueprint-for-modern-digital-government-html</t>
  </si>
  <si>
    <t>https://www.gov.uk/government/publications/meeting-minutes-for-the-data-standards-authority-governance-boards</t>
  </si>
  <si>
    <t>https://www.gov.uk/government/news/tech-experts-to-shape-government-digital-vision-to-drive-innovation-and-boost-public-services</t>
  </si>
  <si>
    <t>https://www.gov.uk/make-a-freedom-of-information-request/how-to-make-an-foi-request</t>
  </si>
  <si>
    <t>https://assets.publishing.service.gov.uk/media/5b07eafaed915d5f767b8682/2018-05-23_Factsheet_5_-_Information_Commissioner.pdf</t>
  </si>
  <si>
    <t>Information Commissioner's Office</t>
  </si>
  <si>
    <t>https://www.gov.uk/government/collections/greening-government-commitments</t>
  </si>
  <si>
    <t>https://www.gov.uk/government/publications/ai-playbook-for-the-uk-government/artificial-intelligence-playbook-for-the-uk-government-html#:~:text=The%20AI%20Playbook%20will%20support,of%20the%20public%20we%20serve.</t>
  </si>
  <si>
    <t>https://ico.org.uk/for-organisations/guide-to-eidas/</t>
  </si>
  <si>
    <t>https://www.gov.uk/government/publications/uk-digital-identity-and-attributes-trust-framework-beta-version/uk-digital-identity-and-attributes-trust-framework-beta-version#:~:text=3.,set%20commercial%20arrangements%20for%20organisations..</t>
  </si>
  <si>
    <t>Digital Inclusion Action Plan and A Blueprint for Modern Digital Government</t>
  </si>
  <si>
    <t>https://www.gov.uk/government/publications/digital-inclusion-action-plan-first-steps/digital-inclusion-action-plan-first-steps</t>
  </si>
  <si>
    <t>https://www.gov.uk/government/news/civil-servants-get-one-stop-access-to-digital-skills-learning</t>
  </si>
  <si>
    <t>A Blueprint for Modern Digital Government</t>
  </si>
  <si>
    <t>https://www.gov.uk/government/organisations/innovate-uk</t>
  </si>
  <si>
    <t>Government Digital Service, i.AI</t>
  </si>
  <si>
    <t>Invest 2035: the UK's modern industrial strategy; AI Opportunities Action Plan; Oxford-Cambridge Innovation Corridor; Accelerated Capability Environment (ACE); National Security Strategic Investment Fund (NSSIF)</t>
  </si>
  <si>
    <t>https://www.gov.uk/government/consultations/invest-2035-the-uks-modern-industrial-strategy/invest-2035-the-uks-modern-industrial-strategy</t>
  </si>
  <si>
    <t>https://www.gov.uk/government/publications/ppn-001-sme-and-vcse-procurement-spend-targets/procurement-policy-note-001-sme-and-vcse-procurement-spend-targets-html</t>
  </si>
  <si>
    <t>https://publications.parliament.uk/pa/cm5901/cmselect/cmpubacc/640/report.html#:~:text=This%20announced%20the%20creation%20of,Centre%20of%20Excellence%20will%20be</t>
  </si>
  <si>
    <t>Ash Smith</t>
  </si>
  <si>
    <t>Government Digital Service - Department for Science, Innovation and Technology</t>
  </si>
  <si>
    <t>Director of GOV.UK</t>
  </si>
  <si>
    <t xml:space="preserve"> USA </t>
  </si>
  <si>
    <t>United States of America</t>
  </si>
  <si>
    <t>Cloud.Gov</t>
  </si>
  <si>
    <t>https://cloud.gov/</t>
  </si>
  <si>
    <t>Federal Enterprise Architecture</t>
  </si>
  <si>
    <t>https://obamawhitehouse.archives.gov/omb/e-gov/FEA</t>
  </si>
  <si>
    <t>National Information Exchange Model</t>
  </si>
  <si>
    <t>https://www.niem.gov/</t>
  </si>
  <si>
    <t>Office of Management and Budget / US Treasury / Agencies</t>
  </si>
  <si>
    <t>http://www.whitehouse.gov/omb</t>
  </si>
  <si>
    <t>FMS - Financial Management System</t>
  </si>
  <si>
    <t>http://www.fms.treas.gov/index_systems.html</t>
  </si>
  <si>
    <t>http://www.treasury.gov/</t>
  </si>
  <si>
    <t>http://www.aafaf.pr.gov/reports.html</t>
  </si>
  <si>
    <t>http://www.irs.gov</t>
  </si>
  <si>
    <t>http://www.irs.gov/Tax-Professionals/e-services---Online-Tools-for-Tax-Professionals</t>
  </si>
  <si>
    <t>http://www.cbp.gov</t>
  </si>
  <si>
    <t>US Single Window - Automated Commercial System, Automated Commercial Environment, and Automated Export System / International Treade Data System</t>
  </si>
  <si>
    <t>https://www.cbp.gov/trade/automated</t>
  </si>
  <si>
    <t>http://www.opm.gov/services-for-agencies/technology-systems/</t>
  </si>
  <si>
    <t>http://www.opm.gov/policy-data-oversight/pay-leave/pay-systems/</t>
  </si>
  <si>
    <t>SAM</t>
  </si>
  <si>
    <t xml:space="preserve">https://www.sam.gov </t>
  </si>
  <si>
    <t>United States Department of Treasury, Bureau of the Public Debt</t>
  </si>
  <si>
    <t>http://www.publicdebt.treas.gov/</t>
  </si>
  <si>
    <t>https://open.gsa.gov/oss/</t>
  </si>
  <si>
    <t>Preparing for the Future of Artificial Intelligence</t>
  </si>
  <si>
    <t>https://obamawhitehouse.archives.gov/sites/default/files/whitehouse_files/microsites/ostp/NSTC/preparing_for_the_future_of_ai.pdf</t>
  </si>
  <si>
    <t>http://www.usa.gov</t>
  </si>
  <si>
    <t>http://www.irs.gov/Filing</t>
  </si>
  <si>
    <t>https://pay.gov/public/home</t>
  </si>
  <si>
    <t>https://www.opengovpartnership.org/members/united-states/</t>
  </si>
  <si>
    <t>http://www.data.gov/opendatasites</t>
  </si>
  <si>
    <t>https://petitions.whitehouse.gov/</t>
  </si>
  <si>
    <t>https://feedback.usa.gov/</t>
  </si>
  <si>
    <t>https://www.performance.gov/</t>
  </si>
  <si>
    <t>U.S. Digital Service</t>
  </si>
  <si>
    <t>https://www.usds.gov/</t>
  </si>
  <si>
    <t>https://obamawhitehouse.archives.gov/sites/default/files/omb/egov/digital-government/digital-government.html</t>
  </si>
  <si>
    <t>Data Council + Federal Data Strategy</t>
  </si>
  <si>
    <t>https://strategy.data.gov/action-plan/</t>
  </si>
  <si>
    <t>https://strategy.data.gov/overview/</t>
  </si>
  <si>
    <t>https://www.state.gov/digital-government-strategy/</t>
  </si>
  <si>
    <t>https://www.rti-rating.org/wp-content/uploads/United-States-of-America.pdf</t>
  </si>
  <si>
    <t>Privacy Act of 1974</t>
  </si>
  <si>
    <t>http://www.gpo.gov/fdsys/pkg/USCODE-2012-title5/pdf/USCODE-2012-title5-partI-chap5-subchapII-sec552a.pdf</t>
  </si>
  <si>
    <t>http://csrc.nist.gov/groups/ST/crypto_apps_infra/pki/index.html</t>
  </si>
  <si>
    <t>Professional Science &amp; Engineering Society Fellowship Program</t>
  </si>
  <si>
    <t>https://www.state.gov/programs-office-of-the-science-and-technology-advisor/</t>
  </si>
  <si>
    <t>Office of the Science and Technology Adviser</t>
  </si>
  <si>
    <t>https://www.state.gov/about-us-office-of-the-science-and-technology-advisor/</t>
  </si>
  <si>
    <t xml:space="preserve">  USA  </t>
  </si>
  <si>
    <t>U.S. General Services Administration</t>
  </si>
  <si>
    <t>Common Reference Model</t>
  </si>
  <si>
    <t>http://ce.sharif.edu/courses/87-88/1/ce448/resources/root/continue/E-Gov_Guidance_Final_Draft_v2.0.pdf</t>
  </si>
  <si>
    <t>https://www.niem.gov/about-niem/success-stories</t>
  </si>
  <si>
    <t>https://www.whitehouse.gov/omb/</t>
  </si>
  <si>
    <t>https://www.fiscal.treasury.gov/news/fiscal-service-releases-playbook-to-help-agencies-digitally.html</t>
  </si>
  <si>
    <t>https://home.treasury.gov/</t>
  </si>
  <si>
    <t>https://home.treasury.gov/news/featured-stories</t>
  </si>
  <si>
    <t>https://www.irs.gov</t>
  </si>
  <si>
    <t>https://www.irs.gov/Tax-Professionals/e-services---Online-Tools-for-Tax-Professionals</t>
  </si>
  <si>
    <t>https://www.cbp.gov</t>
  </si>
  <si>
    <t>https://www.ssa.gov/policy/docs/progdesc/ssptw/2018-2019/americas/united-states.html</t>
  </si>
  <si>
    <t>Social insurance and social assistance system</t>
  </si>
  <si>
    <t>Use of an Integrated Award Environment (IAE): https://sam.gov/content/about/this-site</t>
  </si>
  <si>
    <t>https://sam.gov/content/about/this-site</t>
  </si>
  <si>
    <t>https://github.com/GSA/</t>
  </si>
  <si>
    <t>National AI Initiative Act of 2020</t>
  </si>
  <si>
    <t>https://www.ai.gov/</t>
  </si>
  <si>
    <t>1,4,5</t>
  </si>
  <si>
    <t>https://www.whitehouse.gov/ostp/nstc/</t>
  </si>
  <si>
    <t>https://www.ai.gov/strategic-pillars/applications/</t>
  </si>
  <si>
    <t>https://www.usa.gov/</t>
  </si>
  <si>
    <t>https://www.usa.gov/taxes</t>
  </si>
  <si>
    <t>https://ace.cbp.gov/s/login/?ec=302&amp;startURL=%2Fs%2F</t>
  </si>
  <si>
    <t>https://www.ssa.gov/myaccount/</t>
  </si>
  <si>
    <t>https://www.usa.gov/job-search</t>
  </si>
  <si>
    <t>https://www.usds.gov/resources/USDS-Impact-Report-2020.pdf</t>
  </si>
  <si>
    <t>https://strategy.data.gov/2020/progress/</t>
  </si>
  <si>
    <t>https://www.archives.gov/ogis/about-ogis/annual-reports</t>
  </si>
  <si>
    <t>Federal Trade Commission</t>
  </si>
  <si>
    <t>https://www.ftc.gov/</t>
  </si>
  <si>
    <t>https://www.fdic.gov/resources/supervision-and-examinations/consumer-compliance-examination-manual/documents/10/x-3-1.pdf</t>
  </si>
  <si>
    <t xml:space="preserve">National Artificial Intelligence Initiative Act of 2020 </t>
  </si>
  <si>
    <t>https://www.ai.gov/strategy-documents/</t>
  </si>
  <si>
    <t>https://www.ai.gov/strategic-pillars/education-and-training/</t>
  </si>
  <si>
    <t>https://www.ai.gov/strategic-pillars/innovation/</t>
  </si>
  <si>
    <t>National Artificial Intelligence Initiative Act of 2020 (NAIIA)</t>
  </si>
  <si>
    <t>https://www.congress.gov/116/crpt/hrpt617/CRPT-116hrpt617.pdf#page=1210</t>
  </si>
  <si>
    <t>USA</t>
  </si>
  <si>
    <t>https://cloud.cio.gov/strategy/</t>
  </si>
  <si>
    <t>https://cic.gsa.gov/acquisitions/acquisition-resources</t>
  </si>
  <si>
    <t>https://obamawhitehouse.archives.gov/omb/e-gov/fea</t>
  </si>
  <si>
    <t>https://www.gao.gov/products/gao-04-798t</t>
  </si>
  <si>
    <t>Federal Data Strategy (FDS)</t>
  </si>
  <si>
    <t>https://strategy.data.gov/assets/docs/2020-federal-data-strategy-framework.pdf</t>
  </si>
  <si>
    <t>Max.Gov</t>
  </si>
  <si>
    <t>https://portal.max.gov/portal/home</t>
  </si>
  <si>
    <t>https://login.max.gov/cas/login?service=https%3A%2F%2Fcommunity.connect.gov%2Fpages%2Ftinyurl.action%3FurlIdentifier%3DyV3pgQ%2F</t>
  </si>
  <si>
    <t>Enterprise Human Resources Integration (EHRI) </t>
  </si>
  <si>
    <t>https://www.opm.gov/policy-data-oversight/data-analysis-documentation/enterprise-human-resources-integration/</t>
  </si>
  <si>
    <t>Payroll and Personnel System (PPS)</t>
  </si>
  <si>
    <t>https://www.nfc.usda.gov/Services/HRLOB/payroll/compManagement.php</t>
  </si>
  <si>
    <t>The General Services Administration (GSA) supports federal acquisition and awards processes through
five websites that are being merged into one: SAM.gov https://www.fsd.gov/sys_attachment.do?sys_id=d62aa2a68745a6507ad4ea470cbb3561</t>
  </si>
  <si>
    <t>1 ,4, 5</t>
  </si>
  <si>
    <t>https://trumpwhitehouse.archives.gov/ostp/</t>
  </si>
  <si>
    <t xml:space="preserve">https://www.usa.gov/job-search
</t>
  </si>
  <si>
    <t>https://www.gsa.gov/governmentwide-initiatives/us-open-government</t>
  </si>
  <si>
    <t>http://www.data.gov</t>
  </si>
  <si>
    <t>https://data.gov/metrics/</t>
  </si>
  <si>
    <t>https://www.usa.gov/about-the-us</t>
  </si>
  <si>
    <t>https://www.usa.gov/complaints</t>
  </si>
  <si>
    <t>United States DOGE Service (USDS) (previously U.S. Digital Service)</t>
  </si>
  <si>
    <t>https://doge.gov/; https://www.cio.gov/; https://www.gsa.gov/policy-regulations/policy/information-technology-policy</t>
  </si>
  <si>
    <t>https://www.cio.gov/</t>
  </si>
  <si>
    <t>https://www.cio.gov/policies-and-priorities/tbm/</t>
  </si>
  <si>
    <t>https://digital.gov/resources/an-introduction-to-the-digital-experience-council</t>
  </si>
  <si>
    <t>https://www.archives.gov/files/ogis/documents/ogis-annual-report-2025-for-fy-2024-final-may-2025.pdf</t>
  </si>
  <si>
    <t>https://www.justice.gov/opa/pr/justice-department-implements-critical-national-security-program-protect-americans-sensitive</t>
  </si>
  <si>
    <t>https://www.energy.gov/femp/energy-efficiency-data-centers#:~:text=The%20Federal%20Energy%20Management%20Program,Center%20Energy%20Efficiency%20fact%20sheet.&amp;text=Revised%20for%202024%2C%20FEMP's%20design,variety%20of%20data%20center%20scenarios.&amp;text=Website%20provides%20information%20and%20technical%20support%20for%20data%20center%20efficiency%20projects.&amp;text=This%20section%20of%20the%20CoE,data%20centers%20using%20CoE's%20tools.</t>
  </si>
  <si>
    <t>https://www.federalregister.gov/documents/2020/12/08/2020-27065/promoting-the-use-of-trustworthy-artificial-intelligence-in-the-federal-government</t>
  </si>
  <si>
    <t>https://www.idmanagement.gov/playbooks/dds/#:~:text=Federal%20PKI%20%2D%20a%20set%20of,contact%20fpki@gsa.gov.</t>
  </si>
  <si>
    <t>National Artificial Intelligence Initiative Act of 2020</t>
  </si>
  <si>
    <t>https://digitalcorps.gsa.gov/</t>
  </si>
  <si>
    <t>Agency Participation</t>
  </si>
  <si>
    <t>https://digitalcorps.gsa.gov/agencies/</t>
  </si>
  <si>
    <t>Presidential Innovation Fellows</t>
  </si>
  <si>
    <t>https://presidentialinnovationfellows.gov/</t>
  </si>
  <si>
    <t>https://presidentialinnovationfellows.gov/projects/</t>
  </si>
  <si>
    <t>America's Seed Fund</t>
  </si>
  <si>
    <t>https://www.sbir.gov/success-stories</t>
  </si>
  <si>
    <t xml:space="preserve"> URY </t>
  </si>
  <si>
    <t>Uruguay</t>
  </si>
  <si>
    <t>Gov Cloud</t>
  </si>
  <si>
    <t>https://www.gub.uy/agencia-gobierno-electronico-sociedad-informacion-conocimiento/node/299</t>
  </si>
  <si>
    <t>Integrated Government  Architecture</t>
  </si>
  <si>
    <t>https://centroderecursos.agesic.gub.uy/web/arquitectura-de-gobierno/inicio</t>
  </si>
  <si>
    <t>Integration Platform (PDI)</t>
  </si>
  <si>
    <t>https://www.gub.uy/agencia-gobierno-electronico-sociedad-informacion-conocimiento/que-es-la-plataforma-de-interoperabilidad</t>
  </si>
  <si>
    <t>Ministry of Economy and Finance / Ministerio de Economia y Finanzas</t>
  </si>
  <si>
    <t>http://www.mef.gub.uy</t>
  </si>
  <si>
    <t>SIIF II - Sistema Integrado de Información Financiera / Integrated Financial Information System</t>
  </si>
  <si>
    <t>http://www.cgn.gub.uy/innovaportal/v/600/1/innova.front/siif.html</t>
  </si>
  <si>
    <t>http://deuda.mef.gub.uy/</t>
  </si>
  <si>
    <t>http://www.cgn.gub.uy/innovaportal/v/337/1/innova.front/que_es_el_siif.html</t>
  </si>
  <si>
    <t>http://www.dgi.gub.uy</t>
  </si>
  <si>
    <t>e-Tax + RMS - e-Tax and other portals + Revenue Management System</t>
  </si>
  <si>
    <t>https://servicios.dgi.gub.uy</t>
  </si>
  <si>
    <t>http://www.aduanas.gub.uy</t>
  </si>
  <si>
    <t>LUCIA - Customs Automation System</t>
  </si>
  <si>
    <t>http://www.aduanas.gub.uy/innovaportal/v/12861/8/innova.front/sistema_lucia.html</t>
  </si>
  <si>
    <t>SGH / SIRO - Sistema de Gestión Humana / Sistema Integrado de Retribuciones y Ocupaciones</t>
  </si>
  <si>
    <t>http://www.onsc.gub.uy/onsc1/index.php?option=com_content&amp;view=article&amp;id=228&amp;Itemid=122</t>
  </si>
  <si>
    <t>SLH - Sistema de Liquidación de Haberes </t>
  </si>
  <si>
    <t>http://www.onsc.gub.uy/onsc1/index.php?option=com_content&amp;view=article&amp;id=227&amp;Itemid=125</t>
  </si>
  <si>
    <t>ACCE</t>
  </si>
  <si>
    <t xml:space="preserve">http://www.comprasestatales.gub.uy </t>
  </si>
  <si>
    <t>Debt Management Unit</t>
  </si>
  <si>
    <t>BDP + SNIP - Banco de Proyectos</t>
  </si>
  <si>
    <t>https://www.opp.gub.uy/es/sistema-nacional-inversion-publica</t>
  </si>
  <si>
    <t>https://www.gub.uy/agencia-gobierno-electronico-sociedad-informacion-conocimiento/tematica/catalogo-software-libre-0</t>
  </si>
  <si>
    <t>AI Strategy for the Digital Government</t>
  </si>
  <si>
    <t>https://www.gub.uy/agencia-gobierno-electronico-sociedad-informacion-conocimiento/sites/agencia-gobierno-electronico-sociedad-informacion-conocimiento/files/documentos/publicaciones/IA%20Strategy%20-%20english%20version.pdf</t>
  </si>
  <si>
    <t>http://tramites.gub.uy</t>
  </si>
  <si>
    <t>https://servicios.dgi.gub.uy/</t>
  </si>
  <si>
    <t>http://tramites.gub.uy/busqueda?q=inmeta:PEU_Tramite_Tema=En_Linea&amp;title=En+L%C3%Adnea</t>
  </si>
  <si>
    <t>https://www.opengovpartnership.org/members/uruguay/</t>
  </si>
  <si>
    <t>https://catalogodatos.gub.uy/</t>
  </si>
  <si>
    <t>https://www.gub.uy/agencia-gobierno-electronico-sociedad-informacion-conocimiento/atencion-a-la-ciudadania</t>
  </si>
  <si>
    <t>https://www.gub.uy/tramites/</t>
  </si>
  <si>
    <t>http://www.ict4iid.se/mission-statement-2/</t>
  </si>
  <si>
    <t>Data Management Division</t>
  </si>
  <si>
    <t>https://www.gub.uy/agencia-gobierno-electronico-sociedad-informacion-conocimiento/institucional/estructura-del-organismo/division-gestion-datos</t>
  </si>
  <si>
    <t>https://www.gub.uy/agencia-gobierno-electronico-sociedad-informacion-conocimiento/datos-360</t>
  </si>
  <si>
    <t>https://www.gub.uy/agencia-gobierno-electronico-sociedad-informacion-conocimiento/politicas-y-gestion/plan-de-gobierno-digital-uruguay-2020</t>
  </si>
  <si>
    <t>https://www.rti-rating.org/wp-content/uploads/Uruguay.pdf</t>
  </si>
  <si>
    <t>https://www.gub.uy/unidad-reguladora-control-datos-personales/institucional/creacion-evolucion-historica</t>
  </si>
  <si>
    <t>Unidad Reguladora y de Control de Datos Personales (URCDP), Regulatory unit and Controlof Personal Data URCDP)</t>
  </si>
  <si>
    <t>http://datospersonales.gub.uy/inicio/institucional/que-es-la-urcdp/</t>
  </si>
  <si>
    <t>https://www.gub.uy/agencia-gobierno-electronico-sociedad-informacion-conocimiento/firmadigital</t>
  </si>
  <si>
    <t>https://www.gub.uy/agencia-gobierno-electronico-sociedad-informacion-conocimiento/sites/agencia-gobierno-electronico-sociedad-informacion-conocimiento/files/2019-05/DownloadDigitalGovernmentStrategy2020_0_1.pdf</t>
  </si>
  <si>
    <t>Smart Govt</t>
  </si>
  <si>
    <t>AGESIC</t>
  </si>
  <si>
    <t>https://www.gub.uy/agencia-gobierno-electronico-sociedad-informacion-conocimiento/institucional/creacion-y-evolucion-historica</t>
  </si>
  <si>
    <t xml:space="preserve">  URY  </t>
  </si>
  <si>
    <t>Nube de Presidencia de la Republica</t>
  </si>
  <si>
    <t>https://www.gub.uy/agencia-gobierno-electronico-sociedad-informacion-conocimiento/cloud</t>
  </si>
  <si>
    <t>https://www.impo.com.uy/bases/decretos-originales/92-2014/3</t>
  </si>
  <si>
    <t>https://centrodeconocimiento.agesic.gub.uy/web/ccio</t>
  </si>
  <si>
    <t>Goverment Interoperability Framework</t>
  </si>
  <si>
    <t>https://indicadorespdi.agesic.gub.uy/</t>
  </si>
  <si>
    <t>https://www.gub.uy/ministerio-economia-finanzas/node/7141</t>
  </si>
  <si>
    <t>Cassified info</t>
  </si>
  <si>
    <t>https://www.gub.uy/ministerio-economia-finanzas/tesoreria-general-nacion</t>
  </si>
  <si>
    <t>https://www.gub.uy/ministerio-economia-finanzas/institucional/cometidos</t>
  </si>
  <si>
    <t>Classified info</t>
  </si>
  <si>
    <t>https://www.dgi.gub.uy</t>
  </si>
  <si>
    <t>https://aplicaciones.aduanas.gub.uy/</t>
  </si>
  <si>
    <t>https://www.aduanas.gub.uy/innovaportal/v/12861/1/innova.front/sistema-lucia.html</t>
  </si>
  <si>
    <t>SGH - Sistema de Gestión Humana</t>
  </si>
  <si>
    <t>https://www.gub.uy/oficina-nacional-servicio-civil/servidores-publicos</t>
  </si>
  <si>
    <t>https://www.cgn.gub.uy/SLHConsWeb_Presentacion/login.xhtml</t>
  </si>
  <si>
    <t>https://www.gub.uy/ministerio-economia-finanzas/contaduria-general-nacion</t>
  </si>
  <si>
    <t>Banco de Previsión Social</t>
  </si>
  <si>
    <t>https://www.bps.gub.uy/10429/banco-de-prevision-social.html</t>
  </si>
  <si>
    <t>Banco de Prevision Social</t>
  </si>
  <si>
    <t>ARCE</t>
  </si>
  <si>
    <t>https://www.comprasestatales.gub.uy/</t>
  </si>
  <si>
    <t>Tienda virtual de convenios marco (https://www.comprasestatales.gub.uy/tienda/) y módulo de Planes Anuales de Contratación (https://www.comprasestatales.gub.uy/consultaplananual/)</t>
  </si>
  <si>
    <t>Doc: Informe Banco Mundial e-procurement attached at the end of survey</t>
  </si>
  <si>
    <t>Sovereign Debt Management Unit</t>
  </si>
  <si>
    <t>http://deuda.mef.gub.uy/7996/12/areas/debt-managem</t>
  </si>
  <si>
    <t>LDWS</t>
  </si>
  <si>
    <t>BDP+SNI -Banco de Proyectos</t>
  </si>
  <si>
    <t>https://www.impo.com.uy/bases/leyes/19179-2013/2</t>
  </si>
  <si>
    <t>https://www.impo.com.uy/bases/decretos/44-2015</t>
  </si>
  <si>
    <t>https://www.gub.uy/agencia-gobierno-electronico-sociedad-informacion-conocimiento/</t>
  </si>
  <si>
    <t>https://www.gub.uy/agencia-gobierno-electronico-sociedad-informacion-conocimiento/comunicacion/publicaciones/iniciativas-experiencias-inteligencia-artificial-administracion-publica</t>
  </si>
  <si>
    <t>https://www.gub.uy/agencia-gobierno-electronico-sociedad-informacion-conocimiento/datos-y-estadisticas/estadisticas/estudio-sobre-conocimientos-actitudes-practicas-ciudadania-digital-2021</t>
  </si>
  <si>
    <t>https://www.dgi.gub.uy/wdgi/page?2,principal,DireccionGeneralImpositiva,O,es,0,</t>
  </si>
  <si>
    <t>https://www.bcu.gub.uy/Ingles/Paginas/Payment-System.aspx</t>
  </si>
  <si>
    <t>https://viatrabajo.mtss.gub.uy/viatrabajoweb/servlet/inicio</t>
  </si>
  <si>
    <t>https://www.gub.uy/gobierno-abierto</t>
  </si>
  <si>
    <t>https://catalogodatos.gub.uy</t>
  </si>
  <si>
    <t>https://www.gub.uy/participacion-ciudadana</t>
  </si>
  <si>
    <t>https://plataformaparticipacionciudadana.gub.uy/</t>
  </si>
  <si>
    <t>Consejo Directivo Honorario (CDH)</t>
  </si>
  <si>
    <t>https://www.gub.uy/ministerio-economia-finanzas/</t>
  </si>
  <si>
    <t>https://www.gub.uy/agencia-gobierno-electronico-sociedad-informacion-conocimiento/politicas-y-gestion/plan-gobierno-digital-2025</t>
  </si>
  <si>
    <t>https://www.impo.com.uy/bases/leyes/18381-2008</t>
  </si>
  <si>
    <t>https://www.gub.uy/unidad-acceso-informacion-publica/institucional/normativa</t>
  </si>
  <si>
    <t>Law on the Protection of Personal Data and Habeas Data</t>
  </si>
  <si>
    <t>https://www.impo.com.uy/bases/leyes/18331-2008</t>
  </si>
  <si>
    <t>https://www.gub.uy/unidad-reguladora-control-datos-personales</t>
  </si>
  <si>
    <t>https://gub.uy/urcdp</t>
  </si>
  <si>
    <t>https://www.gub.uy/unidad-reguladora-control-datos-personales/comunicacion/publicaciones</t>
  </si>
  <si>
    <t>https://www.gub.uy/agencia-gobierno-electronico-sociedad-informacion-conocimiento/firma-digital/</t>
  </si>
  <si>
    <t>https://www.gub.uy/agencia-gobierno-electronico-sociedad-informacion-conocimiento/comunicacion/publicaciones/estrategia-ciudadania-digital-para-sociedad-informacion-conocimiento</t>
  </si>
  <si>
    <t>Innovación, tecnologías emergentes y plataformas</t>
  </si>
  <si>
    <t>https://www.gub.uy/agencia-gobierno-electronico-sociedad-informacion-conocimiento/politicas-y-gestion/innovacion-tecnologias-emergentes-plataformas</t>
  </si>
  <si>
    <t>https://innovacionpublica.anii.org.uy/</t>
  </si>
  <si>
    <t>ANII</t>
  </si>
  <si>
    <t>https://www.anii.org.uy/</t>
  </si>
  <si>
    <t>Laura Amado</t>
  </si>
  <si>
    <t>URY</t>
  </si>
  <si>
    <t>Plataforma Nube de Gobierno / Nube de Presidencia</t>
  </si>
  <si>
    <t>https://antel.com.uy/web/datacenter/w/plataforma-nube-gobierno</t>
  </si>
  <si>
    <t>Antel/Presidencia</t>
  </si>
  <si>
    <t>https://www.gub.uy/agencia-gobierno-electronico-sociedad-informacion-conocimiento/comunicacion/noticias/requisitos-regulaciones-uso-servicios-nube-estado</t>
  </si>
  <si>
    <t>Integrated Government Architecture</t>
  </si>
  <si>
    <t>https://www.gub.uy/agencia-gobierno-electronico-sociedad-informacion-conocimiento/politicas-y-gestion/arquitectura-integrada-gobierno#:~:text=Arquitectura%</t>
  </si>
  <si>
    <t>https://www.gub.uy/agencia-gobierno-electronico-sociedad-informacion-conocimiento/interoperabilidad</t>
  </si>
  <si>
    <t>https://www.gub.uy/agencia-gobierno-electronico-sociedad-informacion-conocimiento/tematica/catalogo-plataforma-interoperabilidad</t>
  </si>
  <si>
    <t>Integration Platform (PDI) </t>
  </si>
  <si>
    <t>https://www.gub.uy/ministerio-economia-finanzas/institucional/estructura-del-organismo/tesoreria-general-nacion#:~:text=Tesorer%C3%ADa%20General%20de%20la%20Naci%C3%B3n%20%7C%20Ministerio%20de%20Econom%C3%ADa%20y%20Finanzas</t>
  </si>
  <si>
    <t>https://www.gub.uy/direccion-general-impositiva/datos-y-estadisticas/estadisticas</t>
  </si>
  <si>
    <t>https://www.aduanas.gub.uy/</t>
  </si>
  <si>
    <t>https://www.uruguayxxi.gub.uy/es/centro-informacion/articulo/sistema-de-informacion-estadistica-sobre-importaciones-y-exportaciones/#:~:text=importaciones%20y%20exportaciones-,Sistema%20de%20Informaci%C3%B3n%20Estad%C3%ADstica%20sobre%20importaciones%20y%20exportaciones,de%20los%20%C3%BAltimos%20diez%20a%C3%B1os.</t>
  </si>
  <si>
    <t>https://www.bps.gub.uy/</t>
  </si>
  <si>
    <t>Sistema Dinámico de Adquisiciòn (tienda virtual unificada) www.comprasestatales.gub.uy/tiendavirtual  Bandeja de comunicaciones www.comprasestatales.gub.uy/bandeja</t>
  </si>
  <si>
    <t>Http://deuda.mef.gub.uy/7996/12/areas/debt-managem</t>
  </si>
  <si>
    <t>BDP + SNI -Banco de Proyectos</t>
  </si>
  <si>
    <t>https://www.opp.gub.uy/es/inversion-publica#snip</t>
  </si>
  <si>
    <t>https://www.gub.uy/agencia-gobierno-electronico-sociedad-informacion-conocimiento/tematica/catalogo-software-publico</t>
  </si>
  <si>
    <t>https://www.gub.uy/agencia-gobierno-electronico-sociedad-informacion-conocimiento/comunicacion/publicaciones/estrategia-nacional-inteligencia-artificial-2024-2030</t>
  </si>
  <si>
    <t>https://www.gub.uy/agencia-gobierno-electronico-sociedad-informacion-conocimiento/datos-y-estadisticas/encuestas/encuesta-centralizada-tramites-servicios-digitales-abril-junio-2025</t>
  </si>
  <si>
    <t>https://www.gub.uy/direccion-general-impositiva/</t>
  </si>
  <si>
    <t xml:space="preserve">https://www.gub.uy/direccion-general-impositiva/comunicacion/publicaciones/informe-cierre-gestion-2024-version-pdf  </t>
  </si>
  <si>
    <t>https://servicios.dgi.gub.uy/serviciosenlinea</t>
  </si>
  <si>
    <t>https://www.bcu.gub.uy/Comunicaciones/Paginas/Detalle-Noticia.aspx?noticia=362&amp;title=El-BCU-present%C3%B3-los-hitos-en-el-sistema-de-pagos-que-mejoran-servicios-y-reducen-costos-para-los-usuarios</t>
  </si>
  <si>
    <t>https://www.uruguayxxi.gub.uy/es/noticias/articulo/vuce-alcanzo-en-2024-un-ahorro-de-us-43-millones-para-el-sector-publico-y-de-us-114-millones-para-el-sector-privado/#:~:text=VUCE%20alcanz%C3%B3%20en%202024%20un,para%20el%20sector%20privado%20%2D%20Noticias</t>
  </si>
  <si>
    <t>https://observatorio.bps.gub.uy/#/</t>
  </si>
  <si>
    <t>https://www.gub.uy/ministerio-trabajo-seguridad-social/servicios-linea</t>
  </si>
  <si>
    <t>https://mi.iduruguay.gub.uy/login</t>
  </si>
  <si>
    <t>https://miradordegobiernoabierto.agesic.gub.uy/SigesVisualizador/gu/o/GA</t>
  </si>
  <si>
    <t>https://catalogodatos.gub.uy/agesic/portal/panel</t>
  </si>
  <si>
    <t>https://www.gub.uy/atencion-ciudadania</t>
  </si>
  <si>
    <t>https://www.gub.uy/agencia-gobierno-electronico-sociedad-informacion-conocimiento/observatorio-sociedad-informacion</t>
  </si>
  <si>
    <t>https://www.gub.uy/agencia-gobierno-electronico-sociedad-informacion-conocimiento/institucional/estructura-del-organismo/consejo-directivo-honorario</t>
  </si>
  <si>
    <t>https://www.gub.uy/agencia-gobierno-electronico-sociedad-informacion-conocimiento/institucional/cometidos</t>
  </si>
  <si>
    <t>https://www.gub.uy/agencia-gobierno-electronico-sociedad-informacion-conocimiento/institucional/estructura-del-organismo</t>
  </si>
  <si>
    <t>https://www.uruguayxxi.gub.uy/es/centro-informacion/articulo/energias-renovables/</t>
  </si>
  <si>
    <t>https://www.gub.uy/agencia-gobierno-electronico-sociedad-informacion-conocimiento/comunicacion/publicaciones/recomendaciones-sobre-transparencia-algoritmica</t>
  </si>
  <si>
    <t>https://www.gub.uy/agencia-gobierno-electronico-sociedad-informacion-conocimiento/firma-digital</t>
  </si>
  <si>
    <t>https://www.gub.uy/agencia-gobierno-electronico-sociedad-informacion-conocimiento/comunicacion/publicaciones/estrategia-nacional-ciudadania-digital-para-sociedad-informacion-10</t>
  </si>
  <si>
    <t>https://www.gub.uy/agencia-gobierno-electronico-sociedad-informacion-conocimiento/politicas-y-gestion/capacitaciones-inteligencia-artificial-para-administracion-publica</t>
  </si>
  <si>
    <t>https://www.gub.uy/agencia-gobierno-electronico-sociedad-informacion-conocimiento/sites/agencia-gobierno-electronico-sociedad-informacion-conocimiento/files/2021-07/Plan%20de%20Gobierno%20Digital%202025_0.pdf</t>
  </si>
  <si>
    <t>https://www.anii.org.uy/institucional/documentos-de-interes/8/informes-de-seguimiento-anuales/</t>
  </si>
  <si>
    <t>Agesic</t>
  </si>
  <si>
    <t xml:space="preserve"> UZB </t>
  </si>
  <si>
    <t>Uzbekistan</t>
  </si>
  <si>
    <t>https://regulation.gov.uz/uz/document/10574</t>
  </si>
  <si>
    <t>https://regulation.gov.uz/ru/document/7555</t>
  </si>
  <si>
    <t>http://www.mf.uz</t>
  </si>
  <si>
    <t>GFMIS + UzASBO - Gov Fin Mgmt Inf System + Automatic system in budgetary organizations of the Republic of Uzbekistan</t>
  </si>
  <si>
    <t>https://www.mf.uz/en/component/k2/item/1825-circle-statistics.html</t>
  </si>
  <si>
    <t>https://www.mf.uz/en/podrazdeleniya-ministerstva/strukturnye-podrazdeleniya/kaznachejskoe-ispolnenie.html</t>
  </si>
  <si>
    <t>http://lex.uz/pages/getpage.aspx?lact_id=2304140</t>
  </si>
  <si>
    <t>https://www.mf.uz/en/podrazdeleniya-ministerstva/strukturnye-podrazdeleniya/nalogi-i-tamozhnya.html</t>
  </si>
  <si>
    <t>Online Services - Web services and forms</t>
  </si>
  <si>
    <t>https://www.mf.uz/en/uslugi/uslugi-grazhdanam-g2c.html</t>
  </si>
  <si>
    <t>http://www.customs.uz</t>
  </si>
  <si>
    <t>UAIS &gt; Single Window - Single Window / Single automated information system of the SCC (UAIS) + Automated data processing of customs declarations and more</t>
  </si>
  <si>
    <t>http://www.customs.uz/en/lists/category/3</t>
  </si>
  <si>
    <t>Kadr MF - Human Resources Management Information System</t>
  </si>
  <si>
    <t>https://www.mdm.uz/en/kadr-mf.html</t>
  </si>
  <si>
    <t>http://documents.worldbank.org/curated/en/2005/08/6233629/uzbekistan-public-finance-management-reform-project</t>
  </si>
  <si>
    <t>https://www.mf.uz/en/tendery-konkursy.html</t>
  </si>
  <si>
    <t>https://www.mf.uz/en</t>
  </si>
  <si>
    <t>https://my.gov.uz</t>
  </si>
  <si>
    <t>http://decl.soliq.uz/</t>
  </si>
  <si>
    <t>https://mbank.uz/load/gtk</t>
  </si>
  <si>
    <t>http://data.gov.uz/ru</t>
  </si>
  <si>
    <t>https://id.gov.uz/oid/cmn/about.do</t>
  </si>
  <si>
    <t>State Unitary Enterprise e-Government and Digital Economy Project Management Center</t>
  </si>
  <si>
    <t>https://napm.uz/</t>
  </si>
  <si>
    <t>https://mitc.uz/uz/pages/egovernment/3034</t>
  </si>
  <si>
    <t>https://www.rti-rating.org/wp-content/uploads/Uzbekistan.pdf</t>
  </si>
  <si>
    <t>https://lex.uz/docs/-4396419</t>
  </si>
  <si>
    <t>State Personalization Centre</t>
  </si>
  <si>
    <t>https://www.lex.uz/docs/4410899</t>
  </si>
  <si>
    <t>Organizational Measures for Innovative Projects</t>
  </si>
  <si>
    <t>https://lex.uz/docs/3687667</t>
  </si>
  <si>
    <t>National Agency of Project Management</t>
  </si>
  <si>
    <t>https://napm.uz/en/press_center/news/napm-and-undp-determined-the-direction-of-e-government-cooperation/</t>
  </si>
  <si>
    <t>National Agency for Project Management</t>
  </si>
  <si>
    <t>https://napm.uz/en/about/about-us/</t>
  </si>
  <si>
    <t xml:space="preserve">  UZB  </t>
  </si>
  <si>
    <t>Uztelecom cloud platform -https://uztelecom.uz/ru/chastnym-litsam/oblachnye-servisy-1</t>
  </si>
  <si>
    <t>https://lex.uz/ru/docs/5030957</t>
  </si>
  <si>
    <t xml:space="preserve">Ministry for development of information technologies and communications </t>
  </si>
  <si>
    <t>https://lex.uz/docs/4396428</t>
  </si>
  <si>
    <t>https://uztelecom.uz/ru/chastnym-litsam/oblachnye-servisy-1</t>
  </si>
  <si>
    <t>Development Strategies of the New Uzbekistan for 2022-2026</t>
  </si>
  <si>
    <t>https://lex.uz/docs/4800661</t>
  </si>
  <si>
    <t>https://davlatdasturi.uz/uz</t>
  </si>
  <si>
    <t>Resolution of the Cabinet of Ministers of the Republic of Uzbekistan "On Measures To Further Improve The Procedure Of Providing Public Services And Inter-Departmental Information Interaction Of State Bodies And Other Organizations"</t>
  </si>
  <si>
    <t>https://lex.uz/docs/2645699#2646014</t>
  </si>
  <si>
    <t>Interdepartmental Integration Platform</t>
  </si>
  <si>
    <t>https://id.gov.uz/adp/cmn/adpmain.do</t>
  </si>
  <si>
    <t>Сlassified by security policy</t>
  </si>
  <si>
    <t>Ministry of Finance of the Republic of Uzbekistan</t>
  </si>
  <si>
    <t>https://www.mf.uz/</t>
  </si>
  <si>
    <t>https://www.mf.uz/en/?option=com_content&amp;view=article&amp;id=231</t>
  </si>
  <si>
    <t>https://lex.uz/docs/4966572</t>
  </si>
  <si>
    <t>https://mf.uz/uz/?option=com_content&amp;view=article&amp;id=169</t>
  </si>
  <si>
    <t>https://soliq.uz/</t>
  </si>
  <si>
    <t>Unified integrated information resource base of the state tax administration</t>
  </si>
  <si>
    <t>https://my.soliq.uz/main/</t>
  </si>
  <si>
    <t>URL is launched via internal network</t>
  </si>
  <si>
    <t>https://customs.uz/en</t>
  </si>
  <si>
    <t>http://singlewindow.uz/</t>
  </si>
  <si>
    <t>https://ed1.customs.uz/</t>
  </si>
  <si>
    <t>Unified national labor system of the Republic of Uzbekistan</t>
  </si>
  <si>
    <t>https://mehnat.uz/en</t>
  </si>
  <si>
    <t>https://mehnat.uz/ru</t>
  </si>
  <si>
    <t>Uz-ASBO</t>
  </si>
  <si>
    <t>https://zp.uzasbo.uz/auth</t>
  </si>
  <si>
    <t>http://zp.mdm.uz/install.html</t>
  </si>
  <si>
    <t>Pension Fund under the Ministry of Finance</t>
  </si>
  <si>
    <t>https://pfru.uz/</t>
  </si>
  <si>
    <t>http://old.my.gov.uz/en/service/440</t>
  </si>
  <si>
    <t>The Pension software complex operates in the corporate network of the Ministry of Finance</t>
  </si>
  <si>
    <t>Special information portal of public procurement</t>
  </si>
  <si>
    <t>http://xarid.uz/</t>
  </si>
  <si>
    <t>Participation of SMEs</t>
  </si>
  <si>
    <t>https://lex.uz/docs/5382983</t>
  </si>
  <si>
    <t>NAPP &gt; Information system for control and monitoring the implementation of investment projects</t>
  </si>
  <si>
    <t>https://napp.uz/</t>
  </si>
  <si>
    <t>Strategy of Innovative Development of the Republic of Uzbekistan for 2019-2021</t>
  </si>
  <si>
    <t>https://lex.uz/ru/docs/3913186</t>
  </si>
  <si>
    <t>Ministry of Innovative Development</t>
  </si>
  <si>
    <t>https://mininnovation.uz/ru</t>
  </si>
  <si>
    <t>https://my.gov.uz/ru</t>
  </si>
  <si>
    <t>https://my.gov.uz/ru/site/statistic</t>
  </si>
  <si>
    <t>https://t.me/soliqnews</t>
  </si>
  <si>
    <t>https://en.yellowpages.uz/rubric/pay-systems</t>
  </si>
  <si>
    <t>https://my.gov.uz/ru/service/486</t>
  </si>
  <si>
    <t>https://vacancy.argos.uz/</t>
  </si>
  <si>
    <t>https://gov.uz/en</t>
  </si>
  <si>
    <t>https://data.egov.uz/eng</t>
  </si>
  <si>
    <t>https://meningfikrim.uz/ru</t>
  </si>
  <si>
    <t>https://meningfikrim.uz/ru/petitions/answered</t>
  </si>
  <si>
    <t>The Ministry for Development of Information Technologies and Communications of the Republic of Uzbekistan</t>
  </si>
  <si>
    <t>https://mitc.uz/en</t>
  </si>
  <si>
    <t>https://mitc.uz/en/management/system</t>
  </si>
  <si>
    <t>https://gov.uz/uz</t>
  </si>
  <si>
    <t>http://www.ictfund.uz/uz</t>
  </si>
  <si>
    <t>https://mitc.uz/ru/pages/reports_of_ministry</t>
  </si>
  <si>
    <t>The State Committee of the Republic of Uzbekistan on Statistics</t>
  </si>
  <si>
    <t>https://stat.uz/en/</t>
  </si>
  <si>
    <t>https://lex.uz/docs/4926743</t>
  </si>
  <si>
    <t>https://stat.uz/ru/default/ezhekvartal-nye-doklady/21517-2022</t>
  </si>
  <si>
    <t>https://lex.uz/docs/5031048</t>
  </si>
  <si>
    <t>https://lex.uz/ru/docs/5841077</t>
  </si>
  <si>
    <t>The Ministry for Development of Information Technologies and Communications of the Republic of Uzbekistan https://mitc.uz/en</t>
  </si>
  <si>
    <t>https://ictweek.uz/</t>
  </si>
  <si>
    <t>https://mitc.uz/ru/news/view/3011</t>
  </si>
  <si>
    <t>https://lex.uz/docs/2118</t>
  </si>
  <si>
    <t>https://aoka.uz/en</t>
  </si>
  <si>
    <t>https://pd.gov.uz/page/vakolatli-organ-togrisida</t>
  </si>
  <si>
    <t>https://lex.uz/acts/1491517</t>
  </si>
  <si>
    <t>https://my.gov.uz/ru/service/357</t>
  </si>
  <si>
    <t>https://lex.uz/docs/4410899</t>
  </si>
  <si>
    <t>ON THE APPROVAL OF THE STRATEGY "DIGITAL UZBEKISTAN-2030" AND MEASURES FOR ITS EFFECTIVE IMPLEMENTATION</t>
  </si>
  <si>
    <t>https://lex.uz/docs/5030957</t>
  </si>
  <si>
    <t>ON APPROVAL OF THE STRATEGY OF INNOVATIVE DEVELOPMENT OF THE REPUBLIC OF UZBEKISTAN FOR 2019-2021</t>
  </si>
  <si>
    <t>https://mininnovation.uz/ru/static/byudjet-jarayonining-ochiqligini-taminlash-3299-son-nizom</t>
  </si>
  <si>
    <t>Ministry of Innovative Development of the Republic of Uzbekistan</t>
  </si>
  <si>
    <t>https://mininnovation.uz/</t>
  </si>
  <si>
    <t>https://mininnovation.uz/ru/opendata/yoshlarni-qollab-quvvatlash-va-aholi-salomatligini-mustahkamlash-yili</t>
  </si>
  <si>
    <t>Strategy "Digital Uzbekistan-2030" and Measures for its Effective Implementation</t>
  </si>
  <si>
    <t>https://startupinitiatives.uz/</t>
  </si>
  <si>
    <t>https://mininnovation.uz/ru/search?search=%D1%81%D1%82%D0%B0%D1%80%D1%82%D0%B0%D0%BF</t>
  </si>
  <si>
    <t>Dilshat Saitov</t>
  </si>
  <si>
    <t>E-Government Projects Management Center</t>
  </si>
  <si>
    <t>Head of Division for Cooperation with International Rating Organizations on e-Government Development</t>
  </si>
  <si>
    <t>UZB</t>
  </si>
  <si>
    <t>Digital Government Projects Management Center : Huawei Cloud Stack</t>
  </si>
  <si>
    <t xml:space="preserve">https://egov.uz/data-center </t>
  </si>
  <si>
    <t>Digital Government Projects Management Center</t>
  </si>
  <si>
    <t>https://dgov.uz/media/files/Bulutli_texnologiya.pdf</t>
  </si>
  <si>
    <t>https://dgov.uz/en/solution-detail/124/</t>
  </si>
  <si>
    <t>E- Government Systems Architecture</t>
  </si>
  <si>
    <t>https://lex.uz/docs/4800661#4801587</t>
  </si>
  <si>
    <t>https://dgov.uz/media/files/%D0%90%D1%80%D1%85%D0%B8%D1%82%D0%B5%D0%BA%D1%82%D1%83%D1%80%D0%B0_%D1%81%D0%B8%D1%81%D1%82%D0%B5%D0%BC%D1%8B_%D0%AD%D0%BB%D0%B5%D0%BA%D1%82%D1%80%D0%BE%D0%BD%D0%BD%D0%BE%D0%B5_%D0%BF%D1%80%D0%B0%D0%B2%D0%B8%D1%82%D0%B5%D0%BB%D1%8C%D1%81%D1%82%D0%B2%D0%BE.pdf</t>
  </si>
  <si>
    <t>Regulations on the procedure for electronic interaction and exchange of information through the Digital Data Platform of the "Electronic Government" system</t>
  </si>
  <si>
    <t>https://lex.uz/ru/docs/-6200851#-6201370</t>
  </si>
  <si>
    <t>Interdepartmental Integration Platform of “Electronic Government”</t>
  </si>
  <si>
    <t>https://dgov.uz/en/solution-detail/16/</t>
  </si>
  <si>
    <t>Ministry of Economy and Finance of Uzbekistan</t>
  </si>
  <si>
    <t>http://www.imv.uz</t>
  </si>
  <si>
    <t>Public finance management information system</t>
  </si>
  <si>
    <t>https://dgov.uz/en/solution-detail/119/</t>
  </si>
  <si>
    <t>https://gazna.imv.uz/</t>
  </si>
  <si>
    <t xml:space="preserve">https://dgov.uz/en/solution-detail/119/ </t>
  </si>
  <si>
    <t>https://gov.uz/oz/soliq</t>
  </si>
  <si>
    <t>Electronic tax services</t>
  </si>
  <si>
    <t>https://my3.soliq.uz/</t>
  </si>
  <si>
    <t>https://dgov.uz/en/solution-detail/9/</t>
  </si>
  <si>
    <t>Single window services of customs authorities</t>
  </si>
  <si>
    <t>https://www.customs.uz/uz/singlewindow</t>
  </si>
  <si>
    <t>https://www.customs.uz/en#:~:text=CUSTOMS%20STATISTICS%20OF%20FOREIGN%20TRADE%20OF%20GOODS</t>
  </si>
  <si>
    <t>Electronic human resources management (HRM) system</t>
  </si>
  <si>
    <t>https://hrm.argos.uz</t>
  </si>
  <si>
    <t>https://uzinfocom.uz/en/projects/hrm-argos-uz-en-1</t>
  </si>
  <si>
    <t>UzASBO 2.0</t>
  </si>
  <si>
    <t xml:space="preserve">https://dgov.uz/en/solution-detail/70/ </t>
  </si>
  <si>
    <t>https://dgov.uz/en/solution-detail/70/</t>
  </si>
  <si>
    <t>Pension fund under the Ministry of economy and finance</t>
  </si>
  <si>
    <t>https://gov.uz/oz/pj</t>
  </si>
  <si>
    <t>Software package "Pension Fund"</t>
  </si>
  <si>
    <t>https://dgov.uz/en/solution-detail/120/</t>
  </si>
  <si>
    <t>https://gov.uz/oz/pj/sections/view/2705</t>
  </si>
  <si>
    <t>https://xarid.mf.uz/</t>
  </si>
  <si>
    <t>Risk management Business intelligence Contract management</t>
  </si>
  <si>
    <t>https://xarid.uzex.uz/completed-deals/auction</t>
  </si>
  <si>
    <t>Ministry of Economy and Finance of the Republic of Uzbekistan</t>
  </si>
  <si>
    <t>https://www.imv.uz/</t>
  </si>
  <si>
    <t>https://gov.uz/oz/imv/sections/view/13503</t>
  </si>
  <si>
    <t>Capital Investments</t>
  </si>
  <si>
    <t>https://dgov.uz/ru/solution-detail/132/</t>
  </si>
  <si>
    <t>https://dgov.uz/en/solution-detail/132/</t>
  </si>
  <si>
    <t>https://dgov.uz/en/solution-detail/126/</t>
  </si>
  <si>
    <t>Strategy of innovative development of the Republic of Uzbekistan for 2022 — 2026</t>
  </si>
  <si>
    <t>https://lex.uz/docs/-6102462</t>
  </si>
  <si>
    <t xml:space="preserve">https://gov.uz/en/innovation </t>
  </si>
  <si>
    <t>https://dgov.uz/en/solution-category/42/</t>
  </si>
  <si>
    <t>https://my.gov.uz/en</t>
  </si>
  <si>
    <t>https://my.gov.uz/en/statistics</t>
  </si>
  <si>
    <t>https://my.gov.uz/en/service/951</t>
  </si>
  <si>
    <t>https://oldmy.gov.uz/en/service/951</t>
  </si>
  <si>
    <t>https://dgov.uz/en/solution-detail/122/</t>
  </si>
  <si>
    <t>http://www.customs.uz/ru/singlewindow</t>
  </si>
  <si>
    <t>https://dgov.uz/en/solution-detail/11/</t>
  </si>
  <si>
    <t>https://dgov.uz/en/solution-detail/127/</t>
  </si>
  <si>
    <t>https://vacancy.argos.uz/hrm-vacancy-list</t>
  </si>
  <si>
    <t>https://e-gov.uz/achievements/k-edinoj-sisteme-identifikacii-oneid-podklyucheny-136-sistemy-kolichestvo-polzovatelej-uvelichilos-v-25-raza-po-sravneniyu-s-2020-godom-94</t>
  </si>
  <si>
    <t>https://gov.uz/en/news/polls</t>
  </si>
  <si>
    <t xml:space="preserve">https://data.egov.uz/ </t>
  </si>
  <si>
    <t>https://data.egov.uz/statistics</t>
  </si>
  <si>
    <t>https://dgov.uz/en/solution-category/9/</t>
  </si>
  <si>
    <t>https://petition.gov.uz/ru</t>
  </si>
  <si>
    <t xml:space="preserve">https://dgov.uz/en/solution-detail/32/ </t>
  </si>
  <si>
    <t>https://murojaat.gov.uz/ru</t>
  </si>
  <si>
    <t>https://murojaat.gov.uz/ru#statistics</t>
  </si>
  <si>
    <t>Ministry of Digital Technologies of the Republic of Uzbekistan</t>
  </si>
  <si>
    <t>https://digital.uz/en</t>
  </si>
  <si>
    <t>https://digital.uz/en/departments/subordinate   https://gov.uz/en/digital/departments/subordinate</t>
  </si>
  <si>
    <t>https://digital.uz/oz</t>
  </si>
  <si>
    <t xml:space="preserve">https://www.imv.uz/en </t>
  </si>
  <si>
    <t>https://egov.uz/en/activity/digitalization-monitoring-14</t>
  </si>
  <si>
    <t>National Statistics Committee of the Republic of Uzbekistan</t>
  </si>
  <si>
    <t>https://lex.uz/uz/docs/7476344</t>
  </si>
  <si>
    <t>https://stat.uz/en/about/overview</t>
  </si>
  <si>
    <t>https://lex.uz/docs/-5030957</t>
  </si>
  <si>
    <t xml:space="preserve">https://ictweek.uz/eng </t>
  </si>
  <si>
    <t>https://dgov.uz/media/files/%D0%A2%D1%80%D0%B0%D0%BD%D1%81%D1%84%D0%BE%D1%80%D0%BC%D0%B0%D1%86%D0%B8%D1%8F_%D0%B3%D0%BE%D1%81%D1%83%D0%B4%D0%B0%D1%80%D1%81%D1%82%D0%B2%D0%B5%D0%BD%D0%BD%D0%BE%D0%B3%D0%BE_%D1%83%D0%BF%D1%80%D0%B0%D0%B2%D0%BB%D0%B5%D0%BD%D0%B8%D1%8F.pdf</t>
  </si>
  <si>
    <t xml:space="preserve">https://lex.uz/docs/2118 </t>
  </si>
  <si>
    <t>https://data.egov.uz/rus/statistics</t>
  </si>
  <si>
    <t>Law of the Republic of Uzbekistan On personal data</t>
  </si>
  <si>
    <t>https://lex.uz/docs/4831939</t>
  </si>
  <si>
    <t>https://gov.uz/en/advice/61/document/2116</t>
  </si>
  <si>
    <t>Personalization Agency under the Ministry of Justice of the Republic of Uzbekistan</t>
  </si>
  <si>
    <t>https://dgov.uz/en/solution-detail/128/</t>
  </si>
  <si>
    <t>https://green.imv.uz/uz/projects</t>
  </si>
  <si>
    <t>https://dgov.uz/en/solution-detail/125/</t>
  </si>
  <si>
    <t xml:space="preserve">https://e-imzo.soliq.uz/ </t>
  </si>
  <si>
    <t>https://dgov.uz/en/solution-detail/75/</t>
  </si>
  <si>
    <t>On introducing amendments and additions to certain decisions of the Government of the Republic of Uzbekistan in connection with the expansion of opportunities for youth to acquire modern knowledge and vocational skills</t>
  </si>
  <si>
    <t>https://lex.uz/docs/-6252503</t>
  </si>
  <si>
    <t>https://uzbekcoders.uz/en</t>
  </si>
  <si>
    <t>https://itstudy.uz/landing</t>
  </si>
  <si>
    <t>Decree of the President of the Republic of Uzbekistan On approval of the Strategy of innovative development of the Republic of Uzbekistan for 2022 — 2026</t>
  </si>
  <si>
    <t>https://dgov.uz/en/solution-detail/123/</t>
  </si>
  <si>
    <t>https://dgov.uz/en/solution-detail/129/</t>
  </si>
  <si>
    <t>Ministry of Higher Education, Science and Innovation of the Republic of Uzbekistan</t>
  </si>
  <si>
    <t>https://gov.uz/ru/edu</t>
  </si>
  <si>
    <t>https://gov.uz/oz/edu/pages/hisobotlar</t>
  </si>
  <si>
    <t>Digital Startups program</t>
  </si>
  <si>
    <t>https://www.lex.uz/ru/docs/7155290</t>
  </si>
  <si>
    <t>https://lex.uz/ru/docs/7010515</t>
  </si>
  <si>
    <t>https://startupbase.uz/en</t>
  </si>
  <si>
    <t>Compl docs submitted on 21-Aug-25 &amp; 16-Sep-25</t>
  </si>
  <si>
    <t>Saitov Dilshat Sultanmakhamatovich</t>
  </si>
  <si>
    <t>Digital Government project management center</t>
  </si>
  <si>
    <t>Head of Division of Digital Government Project Office</t>
  </si>
  <si>
    <t xml:space="preserve"> VUT </t>
  </si>
  <si>
    <t>Vanuatu</t>
  </si>
  <si>
    <t>Ministry of Finance and Economic Management</t>
  </si>
  <si>
    <t>http://www.governmentofvanuatu.gov.vu</t>
  </si>
  <si>
    <t>https://doft.gov.vu/index.php/about-us-admin-management/2014-01-04-23-31-58/fmis-section</t>
  </si>
  <si>
    <t>https://doft.gov.vu/index.php/about-us-admin-management/treasury-division/treasury-division</t>
  </si>
  <si>
    <t>https://doft.gov.vu/index.php/about-us-admin-management/2014-01-04-23-31-58/payment-section</t>
  </si>
  <si>
    <t>http://customsinlandrevenue.gov.vu</t>
  </si>
  <si>
    <t>https://www.lowtax.net/information/vanuatu/vanuatu-personal-taxation.html</t>
  </si>
  <si>
    <t>http://www.customsinlandrevenue.gov.vu</t>
  </si>
  <si>
    <t>https://customsinlandrevenue.gov.vu/index.php/asycuda</t>
  </si>
  <si>
    <t>HRMIS - Integrated SmartStream Human Resource Management Information System</t>
  </si>
  <si>
    <t>https://psc.gov.vu/index.php/en/our-divisions/human-resource-management</t>
  </si>
  <si>
    <t>PS - Bilytica</t>
  </si>
  <si>
    <t>https://www.peopleqlik.com/hr-payroll-performance-software-solutions-vanuatu/payroll-software-in-vanuatu/</t>
  </si>
  <si>
    <t>https://doft.gov.vu/index.php/procurement-tender-government-guidelines/tender-board</t>
  </si>
  <si>
    <t>https://doft.gov.vu/index.php/about-us-admin-management/treasury-division/debt-management-unit</t>
  </si>
  <si>
    <t>https://singlewindow.gov.vu/</t>
  </si>
  <si>
    <t>https://pacificdata.org/data/organization/vanuatu-data</t>
  </si>
  <si>
    <t>https://courts.gov.vu/services/administrative-forms/file/60-form-1-petition</t>
  </si>
  <si>
    <t>https://ictdays.gov.vu/facts-and-figures</t>
  </si>
  <si>
    <t>https://ogcio.gov.vu/images/policies/Vanuatu-National-ICT-Policy-EN.pdf</t>
  </si>
  <si>
    <t>https://www.rti-rating.org/wp-content/uploads/2018/08/Vanuatu.RTI_.2017.pdf</t>
  </si>
  <si>
    <t>http://www.paclii.org/journals/fJSPL/vol10/2.shtml</t>
  </si>
  <si>
    <t xml:space="preserve">  VUT  </t>
  </si>
  <si>
    <t>Government Broadband Network (GBN) - No cloud platform yet</t>
  </si>
  <si>
    <t>https://www.gov.vu/</t>
  </si>
  <si>
    <t>Office of the Government CIO (OGCIO)</t>
  </si>
  <si>
    <t>Vanuatu Government Enterprise Arquitecture (GEA)</t>
  </si>
  <si>
    <t>https://collections.unu.edu/eserv/UNU:3059/StrategyImplementationPlanReport.pdf</t>
  </si>
  <si>
    <t>Vanuatu Digital Governance Roadmap</t>
  </si>
  <si>
    <t>Draft not published</t>
  </si>
  <si>
    <t>Ministry of Finance &amp; Economic Management / Department of Finance &amp; Treasury</t>
  </si>
  <si>
    <t>https://doft.gov.vu/</t>
  </si>
  <si>
    <t>IFMIS - Budget formulation, execution (such as commitment control, debt management, treasury operations), accounting, reporting, and more.</t>
  </si>
  <si>
    <t>https://customsinlandrevenue.gov.vu/</t>
  </si>
  <si>
    <t>https://www.oecd.org/tax/automatic-exchange/crs-implementation-and-assistance/tax-identification-numbers/Vanuatu-TIN.pdf</t>
  </si>
  <si>
    <t>https://asyworld.gov.vu/</t>
  </si>
  <si>
    <t>Vanuatu National Provident Fund</t>
  </si>
  <si>
    <t>https://www.vnpf.com.vu/</t>
  </si>
  <si>
    <t>Central Tender Board</t>
  </si>
  <si>
    <t>https://ctb.gov.vu/tenders/actual-tenders</t>
  </si>
  <si>
    <t>https://customsinlandrevenue.gov.vu/index.php/taxes-and-licensing/taxes/rent-tax</t>
  </si>
  <si>
    <t>https://www.vnpf.com.vu/myvnpfkiosk/#/login</t>
  </si>
  <si>
    <t>https://employmentvanuatu.gov.vu/</t>
  </si>
  <si>
    <t>Department of Communications and Digital Transformation</t>
  </si>
  <si>
    <t>https://ogcio.gov.vu/index.php/en/</t>
  </si>
  <si>
    <t>Link with the establishment of an entity under PPP for the management of Gov's ICT Infrastructure</t>
  </si>
  <si>
    <t>National Reform Task Force  / No URL</t>
  </si>
  <si>
    <t>National Auditor General's Office</t>
  </si>
  <si>
    <t>Will be available after the establishment of the Department</t>
  </si>
  <si>
    <t>Not yet shared</t>
  </si>
  <si>
    <t>https://ictdays.gov.vu/</t>
  </si>
  <si>
    <t>https://rti.gov.vu/index.php/en/</t>
  </si>
  <si>
    <t>Vanuatu National Data Protection &amp; Privacy</t>
  </si>
  <si>
    <t>Vanuatu National Data Protection Authority</t>
  </si>
  <si>
    <t>John Jack</t>
  </si>
  <si>
    <t>OGCIO - Vanuatu Government</t>
  </si>
  <si>
    <t>Deputy Chief Information Officer</t>
  </si>
  <si>
    <t>VUT</t>
  </si>
  <si>
    <t>Gov.vu</t>
  </si>
  <si>
    <t>https://digital.gov.vu/index.php/en/dcdt-media/news/126-roll-out-of-the-government-cloud-update#:~:text=Cloud%20Architecture%20Enablement:%20A%20technical,across%20all%20spheres%20of%20government.</t>
  </si>
  <si>
    <t>https://digital.gov.vu/images/policies/DPPP_interactive_pdf_eng.pdf</t>
  </si>
  <si>
    <t>GEAVU</t>
  </si>
  <si>
    <t>https://dns.govt.nz/standards-and-guidance/technology-and-architecture/government-enterprise-architecture/gea-nz-framework</t>
  </si>
  <si>
    <t>GIFVU</t>
  </si>
  <si>
    <t>https://www.gov.vu/index.php/resources/vanuatu-digital-transformation-masterplan</t>
  </si>
  <si>
    <t>GSBVU</t>
  </si>
  <si>
    <t>Ministry of Finance &amp; Economic Management</t>
  </si>
  <si>
    <t>https://doft.gov.vu/images/2021/Acts/244_Public_Finance__Economic_Management.pdf</t>
  </si>
  <si>
    <t>https://customsinlandrevenue.gov.vu/blog/contract-agreement-signed-to-address-taxation-in-vanuatu.html</t>
  </si>
  <si>
    <t>Single Window</t>
  </si>
  <si>
    <t>https://psc.gov.vu</t>
  </si>
  <si>
    <t>Vanuatu Payroll System</t>
  </si>
  <si>
    <t>https://doft.gov.vu/index.php/finance-section/exchequer-services-management</t>
  </si>
  <si>
    <t>Pension System Portal</t>
  </si>
  <si>
    <t>https://www.vnpf.com.vu/employer-portal.html</t>
  </si>
  <si>
    <t>https://ctb.gov.vu/en/</t>
  </si>
  <si>
    <t>Discussions have started with the implementation of GovStack</t>
  </si>
  <si>
    <t>Debt Management Unit, Treasury</t>
  </si>
  <si>
    <t>https://gov.vu/</t>
  </si>
  <si>
    <t>https://lebakonect.gov.vu/</t>
  </si>
  <si>
    <t>https://pmo.gov.vu/en/public-information/100-day-plan-monitoring-dashboard.html</t>
  </si>
  <si>
    <t>https://digital.gov.vu</t>
  </si>
  <si>
    <t>https://trbr.vu</t>
  </si>
  <si>
    <t>https://digital.gov.vu/index.php/en/about-us/governance/nidc</t>
  </si>
  <si>
    <t>https://nao.gov.vu</t>
  </si>
  <si>
    <t>Digital Safety Authority</t>
  </si>
  <si>
    <t>https://digital.gov.vu/index.php/en/what-we-do/policy-compliance#legal-and-regulatory-frameworks</t>
  </si>
  <si>
    <t>https://publicadministration.desa.un.org/events/capacity-development-and-consultation-workshop-vanuatu-national-data-governance-framework-0</t>
  </si>
  <si>
    <t>https://digital.gov.vu/index.php/en/</t>
  </si>
  <si>
    <t>https://digitalweek.gov.vu/</t>
  </si>
  <si>
    <t>https://digital.gov.vu/images/Docs/legislation/Data_Protection_and_Privacy_Act_No13_of_2024-EN.pdf</t>
  </si>
  <si>
    <t>https://www.paclii.org/vu/legis/num_act/dpapa2024271/</t>
  </si>
  <si>
    <t>https://www.gov.vu/index.php/resources/vanuatu-national-security-strategy</t>
  </si>
  <si>
    <t>https://www.vfsc.vu/wp-content/uploads/2025/06/Electronic-Transactions-Act-No.-24-of-2000.pdf</t>
  </si>
  <si>
    <t>Digital Transformation Masterplan</t>
  </si>
  <si>
    <t>https://www.youtube.com/watch?v=l5aO87Te9hQ</t>
  </si>
  <si>
    <t>https://jointsdgfund.org/article/transforming-small-island-smart-island-southern-malekula-vanuatu</t>
  </si>
  <si>
    <t>Digital Communications and Digital Transformation</t>
  </si>
  <si>
    <t>John Jack / Kap Calo Andy</t>
  </si>
  <si>
    <t>Department of Communications and Digital Transformation / Vanuatu Bureau of Statistics</t>
  </si>
  <si>
    <t>Acting Director / Chief Statistician</t>
  </si>
  <si>
    <t xml:space="preserve"> VEN </t>
  </si>
  <si>
    <t>Venezuela, RB</t>
  </si>
  <si>
    <t>https://www.cnti.gob.ve/que-hacemos/proyectos/infogobierno/interoperabilidad.html</t>
  </si>
  <si>
    <t>http://www.mppp.gob.ve/</t>
  </si>
  <si>
    <t>SIGECOF - Sistema Integrado de Gestión y Control de las Finanzas Públicas / Integrated Administration and Control of Public Finance</t>
  </si>
  <si>
    <t>http://www.oncop.gob.ve/site/vistas/principal/sigecof.php</t>
  </si>
  <si>
    <t>http://www.mefbp.gob.ve/</t>
  </si>
  <si>
    <t>https://transparencia.org.ve/wp-content/uploads/2016/07/MEMORIA-DEL-MPPPF-2013.pdf</t>
  </si>
  <si>
    <t>http://www.seniat.gov.ve</t>
  </si>
  <si>
    <t>SENIAT - Web services and forms</t>
  </si>
  <si>
    <t>http://declaraciones.seniat.gob.ve/portal/page/portal/PORTAL_SENIAT</t>
  </si>
  <si>
    <t>http://declaraciones.seniat.gob.ve/portal/page/portal/MANEJADOR_CONTENIDO_SENIAT/04ADUANAS/4.html</t>
  </si>
  <si>
    <t>SITP - Integrated System of Public Employees</t>
  </si>
  <si>
    <t>https://www.rernep.mppp.gob.ve</t>
  </si>
  <si>
    <t>SIGEFIRRHH - System of Financial Management of Human Resources ()</t>
  </si>
  <si>
    <t>https://www.mindefensa.gov.ve/sigefirrhh/help/procedimiento/index.jsp</t>
  </si>
  <si>
    <t>http://www.snc.gob.ve/</t>
  </si>
  <si>
    <t>http://biblioteca.vtv.gob.ve/greenstone/collect/historica/index/assoc/HASH3aec.dir/doc.pdf</t>
  </si>
  <si>
    <t>http://portal.oas.org/Portal/Sector/SAP/DptodeModernizaci%C3%B3ndelEstadoyGobernabilidad/NPA/CatastroenelCaribe/tabid/1177/language/en-US/default.aspx</t>
  </si>
  <si>
    <t>http://www.datos.gob.ve/</t>
  </si>
  <si>
    <t>http://www.citicven.la/indexen.html</t>
  </si>
  <si>
    <t>https://www.cnti.gob.ve/institucion/objetivos/estrategia-gob-e-2014-2019.html</t>
  </si>
  <si>
    <t>Constitution of the Bolivarian Republic of Venezuela (Article 60)</t>
  </si>
  <si>
    <t>https://transparencia.org.ve/project/en-venezuela-no-existe-una-ley-que-resguarde-los-datos-personales/</t>
  </si>
  <si>
    <t>http://www.suscerte.gob.ve/acreditacion</t>
  </si>
  <si>
    <t>Training Center</t>
  </si>
  <si>
    <t>http://www.conatel.gob.ve/centro-de-desarrollo-e-informacion-en-telecomunicaciones/?target=sistema-de-formacion</t>
  </si>
  <si>
    <t>CONATEL</t>
  </si>
  <si>
    <t>http://www.conatel.gob.ve/la-comision/</t>
  </si>
  <si>
    <t xml:space="preserve">  VEN  </t>
  </si>
  <si>
    <t>Marco de Ineroperabilidad para el Estado venezolano Versión 1.0</t>
  </si>
  <si>
    <t>https://www.cnti.gob.ve/phocadownload/publicaciones/mio.pdf</t>
  </si>
  <si>
    <t>http://www.ont.gob.ve/</t>
  </si>
  <si>
    <t>http://www.bcv.org.ve/system/files/documentos_juridicos/3._reglamento_ndeg_3_de_la_ley_organica_de_la_administracion_financiera_del_sector_publico_sobre_el_sistema_de_tesoreria.pdf</t>
  </si>
  <si>
    <t>Sistema del Portal Fiscal</t>
  </si>
  <si>
    <t>http://declaraciones.seniat.gob.ve/portal/page/portal/MANEJADOR_CONTENIDO_SENIAT/05MENU_HORIZONTAL/5.1ASISTENCIA_CONTRIBUYENTE/5.1.2ORIENTACION_GENERA/5.1.2.1TRAMITES_ELECTRONI/PortalSENIAT.pdf</t>
  </si>
  <si>
    <t>System of Financial Management of Human Resources ()</t>
  </si>
  <si>
    <t>Instituto Venezolano de los Seguros Sociales</t>
  </si>
  <si>
    <t>http://www.ivss.gov.ve/</t>
  </si>
  <si>
    <t>Servicio Nacional de Contrataciones (SNC)</t>
  </si>
  <si>
    <t>Ministry of Economy, Finance and Trade</t>
  </si>
  <si>
    <t>http://www.mppef.gob.ve/</t>
  </si>
  <si>
    <t>https://softwarepublico.gob.ve/index.php/software-publico/sistema-nacional-de-software-publico</t>
  </si>
  <si>
    <t>http://declaraciones.seniat.gob.ve/portal/page/portal/MANEJADOR_CONTENIDO_SENIAT/03TRIBUTOS.html#</t>
  </si>
  <si>
    <t>http://declaraciones.seniat.gob.ve/portal/page/portal/MANEJADOR_CONTENIDO_SENIAT/05MENU_HORIZONTAL/5.1ASISTENCIA_CONTRIBUYENTE/5.1.2ORIENTACION_GENERA/5.1.2.1TRAMITES_ELECTRONI/Pago.pdf</t>
  </si>
  <si>
    <t>http://autorizadorcobropension.ivss.gob.ve/</t>
  </si>
  <si>
    <t>Centro Nacional de Tecnologías de Información (CNTI)</t>
  </si>
  <si>
    <t>https://www.cnti.gob.ve/</t>
  </si>
  <si>
    <t>http://www.suscerte.gob.ve/</t>
  </si>
  <si>
    <t>VEN</t>
  </si>
  <si>
    <t>https://mincyt.gob.ve/nube-de-servicios/</t>
  </si>
  <si>
    <t>MINCYT - Ministerio del Poder Popular para Ciencia y Tecnología</t>
  </si>
  <si>
    <t>Marco de Interoperabilidad para el Estado venezolano Versión 1.0</t>
  </si>
  <si>
    <t>https://cnti.gob.ve/wp-content/uploads/2015/03/mio.pdf</t>
  </si>
  <si>
    <t>http://www.oncop.gob.ve</t>
  </si>
  <si>
    <t>https://www.seniat.gob.ve/</t>
  </si>
  <si>
    <t>https://mazo4f.com/en/seniat-30-years-of-commitment-to-economic-development-in-venezuela</t>
  </si>
  <si>
    <t>https://asycuda.org/wp-content/uploads/2020/ASYCUDA%20Compendium%202020%20-%20Venezuela.pdf</t>
  </si>
  <si>
    <t>https://sistemaintegrado.snc.gob.ve/</t>
  </si>
  <si>
    <t>https://mincyt.gob.ve/software-publico/</t>
  </si>
  <si>
    <t>https://patria.org.ve/</t>
  </si>
  <si>
    <t>https://www.seniat.gob.ve</t>
  </si>
  <si>
    <t>https://www.saime.gob.ve/</t>
  </si>
  <si>
    <t>Ministry of Popular Power for Science and Technology (Mincyt)</t>
  </si>
  <si>
    <t>https://mincyt.gob.ve/</t>
  </si>
  <si>
    <t>https://www.mpppst.gob.ve/mpppstweb/wp-content/uploads/2015/02/LEY_DE_INFOGOBIERNO.pdf</t>
  </si>
  <si>
    <t>https://www.constituteproject.org/constitution/Venezuela_2009</t>
  </si>
  <si>
    <t>MINCYT Management Axis 1</t>
  </si>
  <si>
    <t>https://mincyt.gob.ve/ejes-de-gestion-1/</t>
  </si>
  <si>
    <t>https://mincyt.gob.ve/venezuela-avanza-transformacion-digital/#:~:text=Venezuela%20cuenta%20con%20un%20marco,mantengan%20en%20el%20territorio%20nacional.&amp;text=Oficina%20de%20Gesti%C3%B3n%20Comunicacional%20del,Tecnolog%C3%ADa%20/%20Periodista:%20Erika%20Moyano.</t>
  </si>
  <si>
    <t>MINCYT Management Axis 4</t>
  </si>
  <si>
    <t>https://mincyt.gob.ve/ejes-de-gestion-4/</t>
  </si>
  <si>
    <t>https://revista.clad.org/ryd/article/view/198</t>
  </si>
  <si>
    <t>Plan to Support Startups and Technological Innovation</t>
  </si>
  <si>
    <t>https://www.venezuela-hub.com/tecnologia/el-futuro-del-emprendimiento-en-venezuela-la-propuesta-del-plan-para-apoyar-startups-y-la-innovacion-tecnologica/</t>
  </si>
  <si>
    <t xml:space="preserve"> VNM </t>
  </si>
  <si>
    <t>Vietnam</t>
  </si>
  <si>
    <t>http://egov.chinhphu.vn/tieu-chi-chi-tieu-ky-thuat-danh-gia-lua-chon-giai-phap-nen-tang-dien-toan-dam-may-a-newsdetails-37863-14-186.html</t>
  </si>
  <si>
    <t>Vietnam Government Enterprise Architecture</t>
  </si>
  <si>
    <t>https://mt.gov.vn/vn/tin-tuc/64220/ban-hanh-khung-kien-truc-chinh-phu-dien-tu-viet-nam-phien-ban-2-0.aspx</t>
  </si>
  <si>
    <t>http://www.mof.gov.vn</t>
  </si>
  <si>
    <t>TABMIS - Treasury and Budget Management Information System</t>
  </si>
  <si>
    <t>http://www.mof.gov.vn/webcenter/portal/kbnn/r/o/ttsk/hdkbnn/hdkbnn_chitiet?dDocName=MOFUCM090027&amp;_afrLoop=38893618776522179</t>
  </si>
  <si>
    <t>https://www.mof.gov.vn/webcenter/portal/mof/r/chuyentrang/vnstatetre?_afrLoop=58591658454673904#!%40%40%3F_afrLoop%3D58591658454673904%26centerWidth%3D670px%26leftWidth%3D286px%26rightWidth%3D0%26showFooter%3Dfalse%26showHeader%3Dfalse%26_adf.ctrl-state%3Depen6uemu_269</t>
  </si>
  <si>
    <t>http://documents.worldbank.org/curated/en/375441468337843995/Implementation-of-treasury-single-account-and-strengthening-of-cash-management-in-Vietnam</t>
  </si>
  <si>
    <t>http://www.gdt.gov.vn</t>
  </si>
  <si>
    <t>QLT &gt; e-Tax (TMS) - Distributed Tax Management System (QLT) + QLT-TNCN for personal income tax (PIT based on SAP) &gt; Transition to Integrated Tax Management System (TMS based on SAP) initiated in 2011</t>
  </si>
  <si>
    <t>https://www.linkedin.com/pulse/sap-tax-revenue-management-vietnam-frank-godeby</t>
  </si>
  <si>
    <t>http://www.customs.gov.vn</t>
  </si>
  <si>
    <t>e-Customs + NSW - e-Customs + National Single Window (VNACCS/VCIS) (e-Declaration, e-Manifest, e-Invoice, e-Payment, accounting)</t>
  </si>
  <si>
    <t>http://www.customs.gov.vn/ChuyenMuc/VNACCS_VCIS/Default.aspx</t>
  </si>
  <si>
    <t>PAAS - PayTime’s streamlined system</t>
  </si>
  <si>
    <t>https://paytime.com.vn/index-en.html</t>
  </si>
  <si>
    <t>e-GP &gt; KONEPS</t>
  </si>
  <si>
    <t>http://muasamcong.mpi.gov.vn</t>
  </si>
  <si>
    <t>https://www.mof.gov.vn/webcenter/portal/mof/home?_adf.ctrl-state=13fp7izytb_4</t>
  </si>
  <si>
    <t>CIMS - Capital Investment Monitoring System</t>
  </si>
  <si>
    <t>http://giamsatdautuquocgia.mpi.gov.vn/Pages/default.aspx</t>
  </si>
  <si>
    <t>https://mic.gov.vn/mra/Pages/TinTuc/106487/Hoi-thao-chinh-sach-thuc-day-ung-dung-phan-mem-nguon-mo-tai-Viet-Nam.html</t>
  </si>
  <si>
    <t>Decision About Plan for R&amp;D in AI</t>
  </si>
  <si>
    <t>https://www.oecd.ai/dashboards/policy-initiatives/2019-data-policyInitiatives-24972</t>
  </si>
  <si>
    <t>http://www.vietnam.gov.vn</t>
  </si>
  <si>
    <t>http://nhantokhai.gdt.gov.vn/</t>
  </si>
  <si>
    <t>https://opengovasia.com/about-us/</t>
  </si>
  <si>
    <t>https://vietnam.opendevelopmentmekong.net/</t>
  </si>
  <si>
    <t>https://egov.mic.gov.vn/en_US/web/guest/phan-anh-kien-nghi</t>
  </si>
  <si>
    <t>TecFest</t>
  </si>
  <si>
    <t>https://techfest.vn/en</t>
  </si>
  <si>
    <t>https://ictcomm.vn/</t>
  </si>
  <si>
    <t>https://english.luatvietnam.vn/ecree-no-47-2020-nd-cp-dated-april-09-2020-of-the-government-on-the-management-connection-and-sharing-of-digital-data-by-state-agency-182340-Doc1.html</t>
  </si>
  <si>
    <t>https://egov.mic.gov.vn/en_US/web/guest/tai-lieu-hoi-nghi-chinh-phu-so-digital-government</t>
  </si>
  <si>
    <t>https://egov.mic.gov.vn/documents/20182/6876231/1.Gioi+thieu+CT+CDS+quoc+gia+2025.pdf</t>
  </si>
  <si>
    <t>https://www.rti-rating.org/wp-content/uploads/Vietnam.pdf</t>
  </si>
  <si>
    <t>Constitution 2013 (“Constitution”) and Civil Code 2015 (“Civil Code”)</t>
  </si>
  <si>
    <t>http://constitutionnet.org/sites/default/files/final_constitution_of_vietnam_2013-english.pdf</t>
  </si>
  <si>
    <t>Ministry of Information and Communication (MoIC) + Authority of Information Security (AIS)</t>
  </si>
  <si>
    <t>https://english.mic.gov.vn/pages/thongtin/114301/Authority-of-Information-Security.html#:~:text=Ordinate%20activities%20on%20preventing%20SPAM,protection%20activities%20on%20Information%20security%3B&amp;text=Besides%2C%20AIS%20also%20has%20missions,organizations%20in%20information%20security%20area.</t>
  </si>
  <si>
    <t>https://www.docusign.com/how-it-works/legality/global/vietnam</t>
  </si>
  <si>
    <t>Resolution on the Development of Digital Gov't</t>
  </si>
  <si>
    <t>https://egov.mic.gov.vn/documents/20182/6876231/10.+Du-thao-NQ-CPDT.pdf</t>
  </si>
  <si>
    <t>Training for e-Gov Experts</t>
  </si>
  <si>
    <t>https://egov.mic.gov.vn/en_US/web/guest/chuong-trinh-dao-tao-100-chuyen-gia-ve-chinh-phu-dien-tu</t>
  </si>
  <si>
    <t>Ministry of Information and Communications</t>
  </si>
  <si>
    <t>https://egov.mic.gov.vn/</t>
  </si>
  <si>
    <t xml:space="preserve">  VNM  </t>
  </si>
  <si>
    <t>Vietnam’s e-Government architecture framework, version 2.0 (Ministry of Information and Communications at the Decision No. 2323/QD-BTTTT dated December 31, 2019)</t>
  </si>
  <si>
    <t>https://mic.gov.vn/Upload_Moi/VanBan/QD-2323-BTTTTT-ban-hanh-Khung-KTCPDT-Vietnam-2-0.pdf</t>
  </si>
  <si>
    <t>https://mic.gov.vn/solieubaocao/Pages/TinTuc/150178/Nang-cao-thu-hang-vietnam.html</t>
  </si>
  <si>
    <t>Technical Standards for Applying IT in State Agencies (Circular No. 39/2017/TT-BTTTT date 15-Dec-2017)</t>
  </si>
  <si>
    <t>https://thuvienphapluat.vn/van-ban/Cong-nghe-thong-tin/Thong-tu-39-2017-TT-BTTTT-tieu-chuan-ky-thuat-ve-ung-dung-cong-nghe-thong-tin-trong-co-quan-370857.aspx</t>
  </si>
  <si>
    <t>National Data Exchange Platform (NDXP)</t>
  </si>
  <si>
    <t>http://ngsp.gov.vn/</t>
  </si>
  <si>
    <t>https://mof.gov.vn/</t>
  </si>
  <si>
    <t>https://vst.mof.gov.vn/</t>
  </si>
  <si>
    <t>https://documents.worldbank.org/curated/en/375441468337843995/Implementation-of-treasury-single-account-and-strengthening-of-cash-management-in-Vietnam</t>
  </si>
  <si>
    <t>http://congbao.chinhphu.vn/noi-dung-van-ban-so-109-2021-tt-btc-35009</t>
  </si>
  <si>
    <t>https://www.gdt.gov.vn/</t>
  </si>
  <si>
    <t xml:space="preserve">Integrated Tax and Revenue Management System (based on SAP TRM) </t>
  </si>
  <si>
    <t>https://www.gdt.gov.vn/wps/portal/!ut/p/z0/PcpNC4JAFIXhv9LG5XDv2Ggzy3ARI0mLIPRu5PqBWDImDuXPT4xanfeBAwQ5kONX37HvR8fD6oLiEpWxZ327XvZRptDKBNPManmyClKgbhir77W_TxMdgerR-XbxkHeN321wPsCZy9XbuvY9_6P0vAQYYigDxEj8QkrDCoWsDAvVRkaYGpVQcWNqjZrDg4Hng4oPUqTLSg!!/</t>
  </si>
  <si>
    <t>https://www.customs.gov.vn</t>
  </si>
  <si>
    <t>https://www.customs.gov.vn/index.jsp?pageId=6&amp;cid=1188</t>
  </si>
  <si>
    <t>https://mof.gov.vn/webcenter/portal/btcen/pages_r/l/newsdetails?dDocName=MOFUCM229987&amp;dID=230994</t>
  </si>
  <si>
    <t>Vietnam Social Security Administration</t>
  </si>
  <si>
    <t>https://baohiemxahoi.gov.vn/</t>
  </si>
  <si>
    <t>https://baohiemxahoi.gov.vn/pages/default.aspx</t>
  </si>
  <si>
    <t>http://muasamcong.mpi.gov.vn/</t>
  </si>
  <si>
    <t>Ministry of Finance, Department of Debt Management and External Finance</t>
  </si>
  <si>
    <t>https://www.mpi.gov.vn/Pages/tinbai.aspx?idTin=49800&amp;idcm=188</t>
  </si>
  <si>
    <t>https://vanban.chinhphu.vn/default.aspx?pageid=27160&amp;docid=12668</t>
  </si>
  <si>
    <t>https://vbpl.vn/TW/Pages/vbpq-toanvan.aspx?ItemID=42802&amp;Keyword=Th%C3%B4ng%20t%C6%B0%2020/2014/TT-BTTTT</t>
  </si>
  <si>
    <t>National strategy on research, development and application of artificial intelligence to 2030</t>
  </si>
  <si>
    <t>https://m.thuvienphapluat.vn/van-ban/Cong-nghe-thong-tin/Quyet-dinh-127-QD-TTg-2021-Chien-luoc-nghien-cuu-phat-trien-va-ung-dung-Tri-tue-nhan-tao-den-2030-463680.aspx</t>
  </si>
  <si>
    <t>Ministry of Science and Technology &amp; Ministry of Information and Communications</t>
  </si>
  <si>
    <t>https://dichvucong.gov.vn/p/home/dvc-trang-chu.html</t>
  </si>
  <si>
    <t>https://dichvucong.gov.vn/p/home/dashboard-chi-tieu.html</t>
  </si>
  <si>
    <t>https://www.gdt.gov.vn/wps/portal/!ut/p/z1/tVNdb4IwFP0re9kjaQst1EclBKo4vwZKX0gpiGwDdTbq_v3KEh-RLWZ9ubnJufecnHsKONgA3ohzVQpV7RvxofuE2ynEAxbSeDUbecyBLPKXSzYOkTlAYP0DcP1hgJ0QQop9CBkezV4Cd4EgswD_zTzseEPYNx8DDrhs1EHtQFLm6knuG1U06hmeRKr7thqFEtcWd5BVDhIqJXKIgEZuk8LAFsFGhhExSCaFSXIqt1Z209VNzO_LXrd8rTOLiRtPYu3M3NN-TBeObTvIpIzcAHes6yNJtEinU-TcAutzVVxA1Ow_a33M1R89CPoYCHyQoWe9-b_r0YPrx33h1L-nejse-VBHtI3lVYHN3Ywe6iiqqfVlvC_p5XW7K-t06lmkLadvqtNXNg!!/dz/d5/L2dBISEvZ0FBIS9nQSEh/</t>
  </si>
  <si>
    <t>https://www.gdt.gov.vn/wps/portal/home/ttb</t>
  </si>
  <si>
    <t>https://www.customs.gov.vn/index.jsp?pageId=6&amp;cid=1195</t>
  </si>
  <si>
    <t>https://vnsw.gov.vn/</t>
  </si>
  <si>
    <t>http://vieclamnamdinh.gov.vn/</t>
  </si>
  <si>
    <t>https://data.gov.vn/</t>
  </si>
  <si>
    <t>https://www.sbv.gov.vn/webcenter/portal/vi/menu/fm/ddnhnn/lykdtvbqppl?_afrLoop=33868018429111311#%40%3F_afrLoop%3D33868018429111311%26centerWidth%3D80%2525%26leftWidth%3D20%2525%26rightWidth%3D0%2525%26showFooter%3Dfalse%26showHeader%3Dfalse%26_adf.ctrl-state%3D23w9ofwe5_4</t>
  </si>
  <si>
    <t>https://chinhphu.vn/du-thao-vbqppl</t>
  </si>
  <si>
    <t>Authority of Information Technology Application -  Ministry of Information and Communication</t>
  </si>
  <si>
    <t>http://aita.gov.vn</t>
  </si>
  <si>
    <t>3, 5, 7, 8</t>
  </si>
  <si>
    <t>https://english.mic.gov.vn/Pages/home.aspx</t>
  </si>
  <si>
    <t>https://thuvienphapluat.vn/van-ban/Bo-may-hanh-chinh/Quyet-dinh-1619-QD-TTg-2021-kien-toan-Uy-ban-Quoc-gia-Chinh-phu-dien-tu-489063.aspx</t>
  </si>
  <si>
    <t>Ministry of Information and Communication , Ministry of Finance, Ministry of Planning and Investment</t>
  </si>
  <si>
    <t>https://aita.gov.vn/thong-ke-bao-cao</t>
  </si>
  <si>
    <t>https://vss.gov.vn/english/news/Pages/international-social.aspx?CateID=0&amp;ItemID=9435</t>
  </si>
  <si>
    <t>http://www2.chinhphu.vn/portal/page/portal/chinhphu/noidungchuongtrinhquocgiakhac?_piref33_14737_33_14736_14736.strutsAction=ViewDetailAction.do&amp;_piref33_14737_33_14736_14736.docid=4963&amp;_piref33_14737_33_14736_14736.substract=</t>
  </si>
  <si>
    <t>https://vanban.chinhphu.vn/default.aspx?pageid=27160&amp;docid=203403</t>
  </si>
  <si>
    <t>https://mic.gov.vn/</t>
  </si>
  <si>
    <t>https://thuvienphapluat.vn/van-ban/Cong-nghe-thong-tin/Quyet-dinh-24-QD-UBQGCDS-2022-Quy-che-hoat-dong-Uy-ban-Quoc-gia-chuyen-doi-so-505327.aspx</t>
  </si>
  <si>
    <t>http://xathachtri.hatinh.gov.vn/thong-tin-tuyen-truyen/luat-tiep-can-thong-tin-568.html</t>
  </si>
  <si>
    <t>https://nacis.gov.vn/nghien-cuu-trao-doi/-/view-content/214123/phap-luat-hien-hanh-cua-viet-nam-ve-bao-ve-du-lieu-thong-tin-ca-nhan-va-quyen-rieng-tu</t>
  </si>
  <si>
    <t>Ministry of Information and Communication (MIC) + Authority of Information Security (AIS)</t>
  </si>
  <si>
    <t>https://rootca.gov.vn</t>
  </si>
  <si>
    <t>http://vnbook.com.vn/books/Digital_Signature_2021_output/web/index.html</t>
  </si>
  <si>
    <t>Decision 146/QĐ-TTg of Prime Minister on Raising awareness, universalizing skills and developing human resources for national digital transformation to 2025, orientation to 2030</t>
  </si>
  <si>
    <t>https://vast.gov.vn/CmsView-EcoIT-portlet/html/print_cms.jsp?articleId=45838</t>
  </si>
  <si>
    <t>https://dx.mic.gov.vn/</t>
  </si>
  <si>
    <t>https://t63.mic.gov.vn/</t>
  </si>
  <si>
    <t>https://www.mic.gov.vn/</t>
  </si>
  <si>
    <t>Decision 377/QĐ-BTTTT Program on supporting digital transformation for SMEs   National Strategy for Digital Economy and Society Development</t>
  </si>
  <si>
    <t xml:space="preserve">https://thuvienphapluat.vn/van-ban/Doanh-nghiep/Quyet-dinh-377-QD-BTTTT-2021-Chuong-trinh-ho-tro-doanh-nghiep-nho-va-vua-chuyen-doi-so-469186.aspx  https://thuvienphapluat.vn/van-ban/Thuong-mai/Quyet-dinh-411-QD-TTg-2022-phe-duyet-Chien-luoc-quoc-gia-phat-trien-kinh-te-so-va-xa-hoi-so-508672.aspx  </t>
  </si>
  <si>
    <t>https://mic.gov.vn/pages &gt; Supporting document/duthaovanban/danhsachduthaovanban.aspx</t>
  </si>
  <si>
    <t>https://thuvienphapluat.vn/van-ban/Doanh-nghiep/Quyet-dinh-377-QD-BTTTT-2021-Chuong-trinh-ho-tro-doanh-nghiep-nho-va-vua-chuyen-doi-so-469186.aspx</t>
  </si>
  <si>
    <t>VNM</t>
  </si>
  <si>
    <t>https://thuvienphapluat.vn/van-ban/Cong-nghe-thong-tin/Nghi-quyet-175-NQ-CP-2023-phe-duyet-De-an-Trung-tam-du-lieu-quoc-gia-584234.aspx</t>
  </si>
  <si>
    <t>Ministry of Public Security is assigned to organize and operate the Center</t>
  </si>
  <si>
    <t>Vietnam Digital Government Architecture Framework version 4.0</t>
  </si>
  <si>
    <t>https://thuvienphapluat.vn/van-ban/Cong-nghe-thong-tin/Quyet-dinh-292-QD-BKHCN-2025-Khung-kien-truc-Chinh-phu-so-Viet-Nam-phien-ban-4-0-651388.aspx</t>
  </si>
  <si>
    <t>Technical framework for e-government</t>
  </si>
  <si>
    <t>National Public Online Services</t>
  </si>
  <si>
    <t>https://dichvucong.gov.vn</t>
  </si>
  <si>
    <t xml:space="preserve">https://congbao.chinhphu.vn/noi-dung-van-ban-so-26-vbhn-vpqh-44472 </t>
  </si>
  <si>
    <t>https://www.taxcompact.net/sites/default/files/resources/2015-07-ITC-IT-Tax-Administration.pdf</t>
  </si>
  <si>
    <t>TABMIS - Treasury and Budget Management Information System (Oracle Financials)</t>
  </si>
  <si>
    <t>https://dautucong.mpi.gov.vn/_layouts/15/DTC.Web/DangNhap.aspx?ReturnUrl=%2f_layouts%2f15%2fAuthenticate.aspx%3fSource%3d%252F&amp;Source=%2F</t>
  </si>
  <si>
    <t>https://www.most.gov.vn/vn/Pages/Trangchu.aspx</t>
  </si>
  <si>
    <t>https://dichvucong.gov.vn/p/home/dvc-thanh-toan-thue-ca-nhan.html</t>
  </si>
  <si>
    <t>https://english.luatvietnam.vn/legal-news/tax-reporting-guidelines-for-fdi-enterprises-in-vietnam-comprehensive-guide-2025-4729-101349-article.html#:~:text=Online%20Filing%20Platform:%20The%20introduction,based%20on%20the%20entered%20data.</t>
  </si>
  <si>
    <t>https://dvc.vst.mof.gov.vn/frontend</t>
  </si>
  <si>
    <t>https://dichvucong.gov.vn/p/home/dvc-chi-tiet-nhom-su-kien-cho-cong-dan.html?group=758</t>
  </si>
  <si>
    <t>https://www.biometricupdate.com/202412/vietnam-integrating-digital-id-with-more-public-services-to-make-super-app</t>
  </si>
  <si>
    <t>https://vietnam.gov.vn/</t>
  </si>
  <si>
    <t>https://data.gov.vn</t>
  </si>
  <si>
    <t>https://data.gov.vn/SitePages/Index.aspx#/details-chart</t>
  </si>
  <si>
    <t>Ministry of Science and Technology (MOST)</t>
  </si>
  <si>
    <t>https://dx.gov.vn</t>
  </si>
  <si>
    <t>https://mst.gov.vn</t>
  </si>
  <si>
    <t>National Digital Transformation Authority (AITA)</t>
  </si>
  <si>
    <t>https://aita.gov.vn</t>
  </si>
  <si>
    <t>https://vanban.chinhphu.vn/?pageid=27160&amp;docid=200163</t>
  </si>
  <si>
    <t>https://chinhphu.vn/?pageid=27160&amp;docid=203403&amp;tagid=6&amp;type=1</t>
  </si>
  <si>
    <t>https://vpcp.chinhphu.vn</t>
  </si>
  <si>
    <t>Law on Data (Law No. 60/2024/QH15)</t>
  </si>
  <si>
    <t>https://www.dlapiperdataprotection.com/?t=law&amp;c=VN#:~:text=In%202023%2C%20Vietnam%20passed%20its,inviolable%20and%20protected%20by%20law.</t>
  </si>
  <si>
    <t>Ministry of Public Security (MPS)</t>
  </si>
  <si>
    <t>https://baovedlcn.gov.vn/</t>
  </si>
  <si>
    <t>https://en.baochinhphu.vn/national-green-growth-strategy-for-2021-2030-vision-towards-2050-11142515.htm</t>
  </si>
  <si>
    <t>https://www.most.gov.vn/en/news/881/vietnam-makes-efforts-to-promote-responsible-ai-development.aspx#:~:text=Accordingly%2C%20the%20nine%20principles%20for,to%20suit%20practical%20situations./.</t>
  </si>
  <si>
    <t>https://www.bioenabletech.com/news/vietnam-boosts-vneid-with-digital-signatures-health-records</t>
  </si>
  <si>
    <t>https://dx.gov.vn/</t>
  </si>
  <si>
    <t>Vietnam Innovation Challenge</t>
  </si>
  <si>
    <t>https://vic.nic.gov.vn/en</t>
  </si>
  <si>
    <t>https://vic.nic.gov.vn/2024-en</t>
  </si>
  <si>
    <t>National Innovation Center</t>
  </si>
  <si>
    <t>https://nic.gov.vn/</t>
  </si>
  <si>
    <t>https://nic.gov.vn/c/15805/Ket-qua-Bao-cao-nghien-cuu</t>
  </si>
  <si>
    <t>Decision No. 2289/QD-TTg 2020 the National Strategy on the Fourth Industrial Revolution through 2030</t>
  </si>
  <si>
    <t>https://english.luatvietnam.vn/decision-no-2289-qd-ttg-dated-december-31-2020-of-the-prime-minister-on-the-promulgation-of-the-national-strategy-on-the-fourth-industrial-revolutio-196528-doc1.html</t>
  </si>
  <si>
    <t>https://www.most.gov.vn/en/news/968/national-startup-summit--fostering-cooperation-in-startup-ecosystem.aspx</t>
  </si>
  <si>
    <t>Compl docs submitted on 15-Jul-25 &amp; 03-Aug-25</t>
  </si>
  <si>
    <t xml:space="preserve">Nguyen Quy Quyen </t>
  </si>
  <si>
    <t xml:space="preserve">Senior Official of the International Cooperation Department </t>
  </si>
  <si>
    <t xml:space="preserve"> WBG </t>
  </si>
  <si>
    <t>West Bank and Gaza</t>
  </si>
  <si>
    <t>Integration Portal (Takamol)</t>
  </si>
  <si>
    <t>http://eapp.gov.ps/maineapp/c_dashboard/govdata</t>
  </si>
  <si>
    <t>Ministry of Finance of the Palestinian Authority</t>
  </si>
  <si>
    <t>http://www.pmof.ps</t>
  </si>
  <si>
    <t>http://www.bisan.com/?lang=en</t>
  </si>
  <si>
    <t>http://www.imf.org/external/country/wbg/rr/2013/091113.pdf</t>
  </si>
  <si>
    <t>http://diwan.ps</t>
  </si>
  <si>
    <t>http://www.oecd.org/mena/governance/50402812.pdf</t>
  </si>
  <si>
    <t>http://www.bisan.com/?page_id=179</t>
  </si>
  <si>
    <t>http://www.pmof.ps/pmof/index.php</t>
  </si>
  <si>
    <t>DMFAS 5.2</t>
  </si>
  <si>
    <t>http://eportal.gov.ps</t>
  </si>
  <si>
    <t>http://www.pma.ps/Default.aspx?tabid=180&amp;language=en-US</t>
  </si>
  <si>
    <t>https://bankofpalestine.com/en/retail/electronic-services/online-banking-campaign</t>
  </si>
  <si>
    <t>http://www.opendata.ps/</t>
  </si>
  <si>
    <t>https://www.mtit.gov.ps/phocadownload/polices/ictstrategy.pdf</t>
  </si>
  <si>
    <t>http://www.egov.ee/media/1383/ines-boski.pdf</t>
  </si>
  <si>
    <t xml:space="preserve">  WBG  </t>
  </si>
  <si>
    <t>MTIT cloud</t>
  </si>
  <si>
    <t>https://blogs.worldbank.org/arabvoices/leveraging-cloud-computing-palestinian-territories-enable-online-access-essential</t>
  </si>
  <si>
    <t>MTIT - GCC</t>
  </si>
  <si>
    <t xml:space="preserve">No cloud strategy/policy </t>
  </si>
  <si>
    <t>The report not for public - available for systems administrators</t>
  </si>
  <si>
    <t>Zinnar interoperability framework</t>
  </si>
  <si>
    <t>https://www.pcbs.gov.ps/site/lang__en/628/default.aspx</t>
  </si>
  <si>
    <t>http://zinnar.pna.ps/InteroperabilityPortal/</t>
  </si>
  <si>
    <t>Hukumati</t>
  </si>
  <si>
    <t>https://www.mtit.gov.ps/index.php/c_home/showNew/1595</t>
  </si>
  <si>
    <t>IT Directorate / Financial System Department</t>
  </si>
  <si>
    <t>http://www.pmof.ps/</t>
  </si>
  <si>
    <t>BISAN System Database : MYSQL Frontend: Java</t>
  </si>
  <si>
    <t>BISAN + LDSW</t>
  </si>
  <si>
    <t>https://www-wds.worldbank.org/external/default/WDSContentServer/WDSP/IB/2012/06/15/000356161_20120615033527/Rendered/PDF/699640WP0P1206070023B0PFM0Web0Final.pdf</t>
  </si>
  <si>
    <t>Bisan System ( Revenue Management System) RMS</t>
  </si>
  <si>
    <t>https://rms.pmof.ps/</t>
  </si>
  <si>
    <t>http://82.213.32.112:8080/psawclient/</t>
  </si>
  <si>
    <t>HRMIS or Mawared</t>
  </si>
  <si>
    <t>https://gpc.pna.ps</t>
  </si>
  <si>
    <t xml:space="preserve">DMFAS </t>
  </si>
  <si>
    <t>PIPA Portal</t>
  </si>
  <si>
    <t>http://www.pipa.ps</t>
  </si>
  <si>
    <t>https://www.mtit.pna.ps/Site/Projects/1#Project_Brief_1</t>
  </si>
  <si>
    <t>https://www.customs.pmof.ps</t>
  </si>
  <si>
    <t>https://www.palestine.ps</t>
  </si>
  <si>
    <t>http://www.dataportals.org/portal/open_data_ps</t>
  </si>
  <si>
    <t>http://www.palestinecabinet.gov.ps/portal</t>
  </si>
  <si>
    <t>Ministry of Telecommunication and Information Technology</t>
  </si>
  <si>
    <t>https://www.mtit.pna.ps/</t>
  </si>
  <si>
    <t>Internally between ministries</t>
  </si>
  <si>
    <t>Amal Zakaria Salawdeh</t>
  </si>
  <si>
    <t>Computer Engineer</t>
  </si>
  <si>
    <t>WBG</t>
  </si>
  <si>
    <t>https://mtde.gov.ps/</t>
  </si>
  <si>
    <t>MTDE-GCC</t>
  </si>
  <si>
    <t>https://mtde.gov.ps/home/ads/23047?culture=ar-SA#:~:text=The%20Ministry%20of%20Telecommunication%20and,for%20innovation%20and%20continuous%20improvement.</t>
  </si>
  <si>
    <t>https://zinnar.pna.ps/</t>
  </si>
  <si>
    <t>Zinnar interoperability platform</t>
  </si>
  <si>
    <t>https://www.zinnar.gov.ps/DataBases</t>
  </si>
  <si>
    <t>https://www.zinnar.gov.ps/EntitiesMainTables</t>
  </si>
  <si>
    <t>https://www.imf.org/external/pubs/ft/wp/2010/wp10143.pdf</t>
  </si>
  <si>
    <t>https://unctad.org/news/unctads-asycuda-proving-vital-tool-modernizing-palestinian-customs-procedures#:~:text=ASYCUDA%20has%20helped%20the%20Customs,version%20of%20the%20ASYCUDA%20software.</t>
  </si>
  <si>
    <t>Palestinian Pension Agency</t>
  </si>
  <si>
    <t>http://www.ppag.ps/</t>
  </si>
  <si>
    <t>https://www.shiraa.gov.ps/</t>
  </si>
  <si>
    <t>http://unctad.org/dmfas</t>
  </si>
  <si>
    <t>https://ai.mtde.gov.ps/ar/strategie/show/2</t>
  </si>
  <si>
    <t>https://mtde.gov.ps/home/IT_Department?culture=ar-SA</t>
  </si>
  <si>
    <t>https://www.hukumati.ps</t>
  </si>
  <si>
    <t>https://www.gpc.pna.ps/diwan/index.gpc</t>
  </si>
  <si>
    <t>http://opendata.ps/</t>
  </si>
  <si>
    <t>https://econsultation.moj.pna.ps/</t>
  </si>
  <si>
    <t>https://econsultation.moj.pna.ps</t>
  </si>
  <si>
    <t>https://cs.pmo.gov.ps/portal/#/</t>
  </si>
  <si>
    <t>Ministry of Telecom and Digital Transformation</t>
  </si>
  <si>
    <t>https://mtde.gov.ps</t>
  </si>
  <si>
    <t>Ministry of Telecommunications and digital economy</t>
  </si>
  <si>
    <t>http://ai.mtde.gov.ps/</t>
  </si>
  <si>
    <t>https://mtde.gov.ps/uploads/files/20240820121821_استراتيجية_الحكومة_الرقمية_2024-2029.pdf</t>
  </si>
  <si>
    <t>http://pnsa.gov.ps/ar</t>
  </si>
  <si>
    <t>https://ai.mtde.gov.ps/ar/strategie/show/7</t>
  </si>
  <si>
    <t>https://econsultation.moj.pna.ps/consultation-details/77</t>
  </si>
  <si>
    <t>https://ai.mtde.gov.ps/ar/strategie/show/4</t>
  </si>
  <si>
    <t>https://mtde.gov.ps/uploads/files/20241211112429_%D9%82%D8%A7%D9%86%D9%88%D9%86_%D8%A7%D9%84%D9%85%D8%B9%D8%A7%D9%85%D9%84%D8%A7%D8%AA_%D8%A7%D9%84%D8%A7%D9%84%D9%83%D8%AA%D8%B1%D9%88%D9%86%D9%8A%D8%A9_2017.pdf</t>
  </si>
  <si>
    <t>Digital Strategy</t>
  </si>
  <si>
    <t>https://mtde.gov.ps/uploads/files/20240820121821_%D8%A7%D8%B3%D8%AA%D8%B1%D8%A7%D8%AA%D9%8A%D8%AC%D9%8A%D8%A9_%D8%A7%D9%84%D8%AD%D9%83%D9%88%D9%85%D8%A9_%D8%A7%D9%84%D8%B1%D9%82%D9%85%D9%8A%D8%A9_2024-2029.pdf</t>
  </si>
  <si>
    <t>https://mtde.gov.ps/home/Digital_Services_Development_Project?culture=ar-SA#%D8%A7%D9%84%D8%A7%D8%B5%D8%AF%D8%A7%D8%B1%D8%A7%D8%AA</t>
  </si>
  <si>
    <t xml:space="preserve"> Digital Innovation Profile for Palestine</t>
  </si>
  <si>
    <t>https://mtde.gov.ps/home/ads/23032?culture=en-US#:~:text=The%20Palestinian%20Liberation%20Organization%20has,1.</t>
  </si>
  <si>
    <t>https://techstart.ps/</t>
  </si>
  <si>
    <t>Ministry of Telecom and Digital economy</t>
  </si>
  <si>
    <t>https://mtde.gov.ps/home/NC_Technological_Creativity_Innovation?culture=ar-SA</t>
  </si>
  <si>
    <t>Digitalization Strategy in the Local Government Sector (2025-2030)</t>
  </si>
  <si>
    <t>https://www.molg.pna.ps/uploads/files/Digitalization%20Strategy%20in%20the%20LG%20Sector-%20English%20Version_6ef75ee4140541e1aa467d3492ac2ad5.pdf#:~:text=Believing%20in%20the%20importance%20of%20digital%20transformation,strategic%20initiatives%20to%20fast%20forward%20the%20pace</t>
  </si>
  <si>
    <t>Compl docs submitted on 02-Jun-25, 28-Jul-25, &amp; 12-Sep-25</t>
  </si>
  <si>
    <t>Ohoud Jarrar</t>
  </si>
  <si>
    <t>Ministry of Telecom and Digital Economy</t>
  </si>
  <si>
    <t>PMU Director</t>
  </si>
  <si>
    <t xml:space="preserve"> YEM </t>
  </si>
  <si>
    <t>Yemen</t>
  </si>
  <si>
    <t>http://www.mof.gov.ye</t>
  </si>
  <si>
    <t>AFMIS - Automated Financial Management Information System</t>
  </si>
  <si>
    <t>https://openknowledge.worldbank.org/handle/10986/12670?show=full&amp;locale-attribute=es</t>
  </si>
  <si>
    <t>http://www.centralbank.gov.ye/</t>
  </si>
  <si>
    <t>https://www.pefa.org/node/2836</t>
  </si>
  <si>
    <t>http://tax.gov.ye</t>
  </si>
  <si>
    <t>Web Services - Web services and forms</t>
  </si>
  <si>
    <t>http://www.customs.gov.ye</t>
  </si>
  <si>
    <t>Yemen Soft - Employee DB + Biometric Information System</t>
  </si>
  <si>
    <t>http://yemensoft.com/en/products/motakamel-plus-erp/human-resources-management-system</t>
  </si>
  <si>
    <t>HATC</t>
  </si>
  <si>
    <t>http://www.hatcyemen.org</t>
  </si>
  <si>
    <t>Yemen Central Bank</t>
  </si>
  <si>
    <t>http://www.centralbank.gov.ye/cby.aspx?KeyID=6&amp;PId=2&amp;lang=1</t>
  </si>
  <si>
    <t>http://www.yemen.gov.ye/portal</t>
  </si>
  <si>
    <t>http://www.rti-rating.org/files/pdf/Yemen.pdf</t>
  </si>
  <si>
    <t xml:space="preserve">  YEM  </t>
  </si>
  <si>
    <t>https://www.mof.gov.ye/</t>
  </si>
  <si>
    <t>https://www.mof.gov.ye/?p=111</t>
  </si>
  <si>
    <t>https://tax.gov.ye</t>
  </si>
  <si>
    <t>https://customs.gov.ye/</t>
  </si>
  <si>
    <t>General Authority for Social Security and Pensions</t>
  </si>
  <si>
    <t>http://gasspyemen.org/index-en?t=1&amp;i=47</t>
  </si>
  <si>
    <t>Mortality, disability, and old age security</t>
  </si>
  <si>
    <t>http://gasspyemen.org/index-en?t=1&amp;i=37</t>
  </si>
  <si>
    <t>https://hatcyemen.org/about_us/info_unit/</t>
  </si>
  <si>
    <t>https://www-tax-gov-ye.translate.goog/?_x_tr_sl=ar&amp;_x_tr_tl=en&amp;_x_tr_hl=en&amp;_x_tr_pto=sc</t>
  </si>
  <si>
    <t>https://gasspyemen.org/</t>
  </si>
  <si>
    <t>https://mtit.gov.ye/sgs.aspx</t>
  </si>
  <si>
    <t>Ministry of Telecommunications and Information Technology</t>
  </si>
  <si>
    <t>https://ptc.gov.ye/?tag=%D8%A7%D9%84%D8%AA%D8%AD%D9%88%D9%84-%D8%A7%D9%84%D8%B1%D9%82%D9%85%D9%8A</t>
  </si>
  <si>
    <t>https://yemenparliament.gov.ye/Details?Post=171</t>
  </si>
  <si>
    <t>http://centralbank.gov.ye/cby.aspx?KeyID=80&amp;pid=74&amp;lang=2&amp;cattype=1#:~:text=%D9%8A%D8%AA%D9%85%20%D8%A5%D8%AB%D8%A8%D8%A7%D8%AA%20%D8%B5%D8%AD%D8%A9%20%D8%A7%D9%84%D8%AA%D9%88%D9%82%D9%8A%D8%B9%20%D8%A7%D9%84%D8%A5%D9%84%D9%83%D8%AA%D8%B1%D9%88%D9%86%D9%8A,%D8%A7%D9%84%D8%A3%D8%B7%D8%B1%D8%A7%D9%81%20%D8%B9%D9%84%D9%89%20%D8%A7%D8%B3%D8%AA%D8%AE%D8%AF%D8%A7%D9%85%20%D8%AA%D9%84%D9%83%20%D8%A7%D9%84%D8%B7%D8%B1%D9%8A%D9%82%D8%A9%20.</t>
  </si>
  <si>
    <t>YEM</t>
  </si>
  <si>
    <t>https://www.yemen-customs.net</t>
  </si>
  <si>
    <t>ASYCUDA++  اسكودا بلاس بلاس</t>
  </si>
  <si>
    <t>https://www.facebook.com/people/%D8%A7%D9%84%D9%87%D9%8A%D8%A6%D8%A9-%D8%A7%D9%84%D8%B9%D8%A7%D9%85%D8%A9-%D9%84%D9%84%D8%AA%D8%A3%D9%85%D9%8A%D9%86%D8%A7%D8%AA-%D9%88%D8%A7%D9%84%D9%85%D8%B9%D8%A7%D8%B4%D8%A7%D8%AA-_-%D8%A7%D9%84%D9%85%D8%B1%D9%83%D8%B2-%D8%A7%D9%84%D8%B1%D8%A6%D9%8A%D8%B3%D9%8A-%D8%B9%D8%AF%D9%86/100067894413324/?sk=about&amp;locale=ar_AR</t>
  </si>
  <si>
    <t>Old age, disability and Mortality insurance</t>
  </si>
  <si>
    <t>https://www.facebook.com/p/%D8%A7%D9%84%D9%87%D9%8A%D8%A6%D8%A9-%D8%A7%D9%84%D8%B9%D8%A7%D9%85%D8%A9-%D9%84%D9%84%D8%AA%D8%A3%D9%85%D9%8A%D9%86%D8%A7%D8%AA-%D9%88%D8%A7%D9%84%D9%85%D8%B9%D8%A7%D8%B4%D8%A7%D8%AA-_-%D8%A7%D9%84%D9%85%D8%B1%D9%83%D8%B2-%D8%A7%D9%84%D8%B1%D8%A6%D9%8A%D8%B3%D9%8A-%D8%B9%D8%AF%D9%86-100067894413324/</t>
  </si>
  <si>
    <t>https://unctad.org/dmfas/DMFAS6inYemen</t>
  </si>
  <si>
    <t>https://mtitye.org/</t>
  </si>
  <si>
    <t>1, 8</t>
  </si>
  <si>
    <t>https://mtit-ye.org/%d9%85%d8%a4%d8%b3%d8%b3%d8%a7%d8%aa-%d8%a7%d9%84%d9%88%d8%b2%d8%b1%d8%a7%d8%a9/%d8%a7%d9%84%d9%85%d8%a4%d8%b3%d8%b3%d8%a9-%d8%a7%d9%84%d8%b9%d8%a7%d9%85%d8%a9-%d9%84%d9%84%d8%a7%d8%aa%d8%b5%d8%a7%d9%84%d8%a7%d8%aa/</t>
  </si>
  <si>
    <t>https://www.mtitye.org/</t>
  </si>
  <si>
    <t>Personal Data Protection Law / قانون حماية البيانات الشخصية</t>
  </si>
  <si>
    <t>Raed Saeed Mohammed Yahya</t>
  </si>
  <si>
    <t>Digital Transformation and AI manager</t>
  </si>
  <si>
    <t xml:space="preserve"> ZMB </t>
  </si>
  <si>
    <t>Zambia</t>
  </si>
  <si>
    <t>Distributed Cloud Computing National Data Center</t>
  </si>
  <si>
    <t>https://www.szi.gov.zm/secure-government-national-data-centre/</t>
  </si>
  <si>
    <t>https://www.szi.gov.zm/</t>
  </si>
  <si>
    <t>https://www.mof.gov.zm/</t>
  </si>
  <si>
    <t>https://www.mof.gov.zm/public-financial-management/</t>
  </si>
  <si>
    <t>http://www.zra.org.zm</t>
  </si>
  <si>
    <t>https://www.zra.org.zm/eReg.htm?actionCode=load&amp;regType=TPREG&amp;sess=Y</t>
  </si>
  <si>
    <t>PMEC - Payroll Management and Establishment Control</t>
  </si>
  <si>
    <t>http://www.worldbank.org/projects/P082452/public-sector-management-program-support-project?lang=en</t>
  </si>
  <si>
    <t>https://www.finca.co.zm/products/payroll-services/</t>
  </si>
  <si>
    <t>Electronic – Government Procurement (E-GP) System</t>
  </si>
  <si>
    <t xml:space="preserve">http://www.zppa.org.zm </t>
  </si>
  <si>
    <t>Bank of Zambia</t>
  </si>
  <si>
    <t>http://www.boz.zm/</t>
  </si>
  <si>
    <t>https://www.szi.gov.zm/e-services/</t>
  </si>
  <si>
    <t>https://portal.zra.org.zm/</t>
  </si>
  <si>
    <t>http://zambiamf.opendataforafrica.org/</t>
  </si>
  <si>
    <t>http://www.oppz.gov.zm/complaint.php</t>
  </si>
  <si>
    <t>https://www.zicta.zm/</t>
  </si>
  <si>
    <t>https://www.szi.gov.zm/?page_id=5447</t>
  </si>
  <si>
    <t xml:space="preserve">The Electronic Communications and Transactions Act, Act Number 21 of 2009 - the Electronic Communications Act </t>
  </si>
  <si>
    <t>https://www.zicta.zm/Downloads/The%20Acts%20and%20SIs/ICT%20Acts/ect_act_2009.pdf</t>
  </si>
  <si>
    <t>Zambia Information and Communications Technology Authority (ZICTA)</t>
  </si>
  <si>
    <t>http://prosignszambia.com/</t>
  </si>
  <si>
    <t xml:space="preserve">  ZMB  </t>
  </si>
  <si>
    <t>https://www.infratel.co.zm/about/cloud-services</t>
  </si>
  <si>
    <t>SMART Zambia eGovernment Division</t>
  </si>
  <si>
    <t>Yes there are draft guidelines</t>
  </si>
  <si>
    <t>Restricted as it is private</t>
  </si>
  <si>
    <t>SMART Zambia Government Enterprise Framework</t>
  </si>
  <si>
    <t>Draft Framework</t>
  </si>
  <si>
    <t>Restricted Intranet</t>
  </si>
  <si>
    <t xml:space="preserve">Government Interoperability standard </t>
  </si>
  <si>
    <t>https://www.szi.gov.zm/wp-content/uploads/2022/01/eGovernment-interoperability-Standard.pdf</t>
  </si>
  <si>
    <t>Government Enterprise Service Bus and Unified Payment Gateway</t>
  </si>
  <si>
    <t>https://zamportal.gov.zm</t>
  </si>
  <si>
    <t>Restricted document</t>
  </si>
  <si>
    <t>https://www.mofnp.gov.zm</t>
  </si>
  <si>
    <t>Integrated Financial Management Information System</t>
  </si>
  <si>
    <t>https://www.parliament.gov.zm/sites/default/files/publications/Tenth_version_of_National_Assembly_Public_Financial_Management_Handbook.pdf</t>
  </si>
  <si>
    <t>Restricted - INTRANET</t>
  </si>
  <si>
    <t>https://www.parliament.gov.zm/sites/default/files/documents/acts/The%20Public%20Finance%20Management%20ACT%202018.pdf</t>
  </si>
  <si>
    <t>Restricted</t>
  </si>
  <si>
    <t>https://www.zra.org.zm/</t>
  </si>
  <si>
    <t>Online services - web services</t>
  </si>
  <si>
    <t>https://portal.zra.org.</t>
  </si>
  <si>
    <t>PMEC - Payroll Management System</t>
  </si>
  <si>
    <t>https://projects.worldbank.org/en/projects-operations/project-detail/P082452</t>
  </si>
  <si>
    <t>PMEC - Payroll Management Establishment Control</t>
  </si>
  <si>
    <t>http://www.psmd.gov.zm/</t>
  </si>
  <si>
    <t>Public Pensions Fund Board</t>
  </si>
  <si>
    <t>http://www.pspf.org.zm/</t>
  </si>
  <si>
    <t>PSMD MIS</t>
  </si>
  <si>
    <t>Electronic Government Procurement System</t>
  </si>
  <si>
    <t>https://eprocure.zppa.org.zm/epps/home.do</t>
  </si>
  <si>
    <t>e-auctoning &amp; planned interface to IFMIS and GSB</t>
  </si>
  <si>
    <t>No documentation</t>
  </si>
  <si>
    <t>Ministry of Finance and National Planning. International Debt Management department</t>
  </si>
  <si>
    <t>https://www.zra.org.zm</t>
  </si>
  <si>
    <t>https://enapsa.napsa.co.zm/</t>
  </si>
  <si>
    <t>https://zambia.opendataforafrica.org/data</t>
  </si>
  <si>
    <t>https://oppz.gov.zm/complaints/</t>
  </si>
  <si>
    <t>https://www.szi.gov.zm</t>
  </si>
  <si>
    <t>2, 4, 5, 6, 9</t>
  </si>
  <si>
    <t>https://www.zicta.zm</t>
  </si>
  <si>
    <t>Ministry of Technology and Science</t>
  </si>
  <si>
    <t>Ministry of Technology and Science - Data Protection Commission</t>
  </si>
  <si>
    <t>https://www.mots.gov.zm/</t>
  </si>
  <si>
    <t>https://www.szi.gov.zm/wp-content/uploads/2022/01/eGOVERNMENT_Masterplan_v3.0.pdf</t>
  </si>
  <si>
    <t>Data Protection Act 2021</t>
  </si>
  <si>
    <t>Data Protection department under Ministry of Technology and Science</t>
  </si>
  <si>
    <t>https://www.mots.gov.zm</t>
  </si>
  <si>
    <t>https://www.parliament.gov.zm/node/8842</t>
  </si>
  <si>
    <t>Digital Human Capital development standards</t>
  </si>
  <si>
    <t>https://szi.gov.zm</t>
  </si>
  <si>
    <t>Milner Makuni</t>
  </si>
  <si>
    <t>Director Communications and ICT Development</t>
  </si>
  <si>
    <t>ZMB</t>
  </si>
  <si>
    <t>https://dzap.grz.gov.zm/</t>
  </si>
  <si>
    <t>SMART Zambia Institute</t>
  </si>
  <si>
    <t>Zambia Electronic Government Enterprise Architecture Framework (ZEGEA)</t>
  </si>
  <si>
    <t>E-Government  Interoperability Standard</t>
  </si>
  <si>
    <t>https://zamportal.gov.zm/news/</t>
  </si>
  <si>
    <t>Ministry of Finance and National Planning - Office of the Accountant General</t>
  </si>
  <si>
    <t>https://www.scribd.com/presentation/200323054/Zambia-IFMIS-Presentation-to-World-Bank-Meeting3#:~:text=World%20Bank%20Meeting3-,The%20document%20summarizes%20Zambia's%20efforts%20to%20implement%20an%20Integrated%20Financial,to%20improve%20overall%20fiscal%20management.</t>
  </si>
  <si>
    <t>https://www.scirp.org/pdf/ojbm2025132_301534360.pdf</t>
  </si>
  <si>
    <t>https://www.zra.org.zm/statistics/</t>
  </si>
  <si>
    <t>https://portal-customs.zra.org.zm/</t>
  </si>
  <si>
    <t>Human Resource and Employee Portal / HRMIS</t>
  </si>
  <si>
    <t>https://grz-eportal.operations.sa.dynamics.com/</t>
  </si>
  <si>
    <t>https://www.psmd.gov.zm/</t>
  </si>
  <si>
    <t>Pensions Insuarance Authority</t>
  </si>
  <si>
    <t>https://www.pia.org.zm/</t>
  </si>
  <si>
    <t>PIA - PISMIS</t>
  </si>
  <si>
    <t>https://pismis.pia.org.zm:9509/PISMISPortal/</t>
  </si>
  <si>
    <t>End to End Procurement Systems</t>
  </si>
  <si>
    <t>https://www.mofnp.gov.zm/?page_id=5914</t>
  </si>
  <si>
    <t>Emerging Technologies Guidelines</t>
  </si>
  <si>
    <t>https://zampay.gsb.gov.zm/</t>
  </si>
  <si>
    <t>https://napsa.co.zm/self-service/dashboard</t>
  </si>
  <si>
    <t>https://portal.citizensupport.gov.zm</t>
  </si>
  <si>
    <t>1, 2, 3, 4, 8, 9</t>
  </si>
  <si>
    <t>https://www.mots.gov.zm/wp-content/uploads/2023/10/National-Digital-Transformation-Strategy.pdf</t>
  </si>
  <si>
    <t>https://www.szi.gov.zm/wp-content/uploads/2023/08/Final-National_e-Government_Plan_-2023-Final-17.08.2023.pdf</t>
  </si>
  <si>
    <t>https://www.parliament.gov.zm/node/11547</t>
  </si>
  <si>
    <t>https://www.hrc.org.zm</t>
  </si>
  <si>
    <t>https://www.dataprotection.gov.zm/services/</t>
  </si>
  <si>
    <t>https://www.dataprotection.gov.zm</t>
  </si>
  <si>
    <t>https://www.cabinet.gov.zm/newsite/wp-content/uploads/2024/04/2NATIONAL-GREEN-GROWTH-STRATEGY-2024-2030-6.pdf</t>
  </si>
  <si>
    <t>https://www.mots.gov.zm/wp-content/uploads/2025/02/Zambia-Ai-Strategy-Book-option-2.pdf</t>
  </si>
  <si>
    <t>https://www.parliament.gov.zm/sites/default/files/documents/acts/Act%20No.%204%20of%202021%2C%20The%20Electronic%20Communications%20and%20Transactions_0.pdf</t>
  </si>
  <si>
    <t>National Digital Transformation Agenda</t>
  </si>
  <si>
    <t>https://www.szi.gov.zm/?p=4990#:~:text=SMART%20ZAMBIA%20INSTITUTE%20LAUNCHES%20NATIONAL,innovators%20in%20the%20digital%20age.</t>
  </si>
  <si>
    <t>https://www.szi.gov.zm/?p=3047#:~:text=SMART%20ZAMBIA%20INSTITUTE%20OFFICIALLY%20OPENS,Courtesy%20of%20the%20IMPLEMENTORS%20TEAM.</t>
  </si>
  <si>
    <t>https://www.zicta.zm/ict-innovation/about</t>
  </si>
  <si>
    <t>https://www.wearetech.africa/en/fils-uk/news/tech/zambia-launches-2025-science-technology-innovation-policy-to-drive-economic-transformation#:~:text=The%20launch%20of%20the%202025,Hon.</t>
  </si>
  <si>
    <t>https://www.mots.gov.zm/?p=4015</t>
  </si>
  <si>
    <t>Compl docs submitted on 19-Nov-25</t>
  </si>
  <si>
    <t>Mulomba Hameja</t>
  </si>
  <si>
    <t>Electronic Government Division</t>
  </si>
  <si>
    <t>Director Digital Government Services</t>
  </si>
  <si>
    <t xml:space="preserve"> ZWE </t>
  </si>
  <si>
    <t>Zimbabwe</t>
  </si>
  <si>
    <t>http://www.zimtreasury.gov.zw</t>
  </si>
  <si>
    <t>http://www.zimtreasury.gov.zw/index.php?option=com_content&amp;view=article&amp;id=189:accountant-general&amp;catid=99&amp;Itemid=786</t>
  </si>
  <si>
    <t>http://www.zimtreasury.gov.zw/</t>
  </si>
  <si>
    <t>http://www.zimra.co.zw</t>
  </si>
  <si>
    <t>TMS &gt; SAP - Tax Management System</t>
  </si>
  <si>
    <t>https://www.zimra.co.zw/domestic-taxes/tax-tables</t>
  </si>
  <si>
    <t>https://www.zimra.co.zw/customs/customs-and-excise-duties</t>
  </si>
  <si>
    <t>https://www.zimra.co.zw/customs/asycuda-world</t>
  </si>
  <si>
    <t>http://www.psc.gov.zw/hrmis.html</t>
  </si>
  <si>
    <t>http://www.psc.gov.zw/ssb.html</t>
  </si>
  <si>
    <t>http://www.praz.gov.zw/index.php?lang=en</t>
  </si>
  <si>
    <t>Bank of Zimbabwe</t>
  </si>
  <si>
    <t>http://www.rbz.co.zw/</t>
  </si>
  <si>
    <t>DevProMIS - Development Projects Management Information System</t>
  </si>
  <si>
    <t>http://www.zimtreasury.gov.zw/index.php?option=com_phocadownload&amp;view=category&amp;download=10:zimbabwe-public-investment-management-guidelines&amp;id=25:public-investment-guidelines&amp;Itemid=759</t>
  </si>
  <si>
    <t>https://zimeservices.pfms.gov.zw</t>
  </si>
  <si>
    <t>http://efiling.zimra.co.zw/</t>
  </si>
  <si>
    <t>https://zimbabwe.opendataforafrica.org/</t>
  </si>
  <si>
    <t>http://www.theopc.gov.zw/index.php/news/ict-newsletter-blog/258-current-e-government-landscape-in-zimbabwe-online-platforms-and-e-services</t>
  </si>
  <si>
    <t>http://www.rti-rating.org/files/pdf/Zimbabwe.pdf</t>
  </si>
  <si>
    <t>Access to Information and Protection of Privacy Act</t>
  </si>
  <si>
    <t>https://www.parlzim.gov.zw/acts-list/download/556_a8b3fae7eb70a0ea6b924e759894986a</t>
  </si>
  <si>
    <t xml:space="preserve">  ZWE  </t>
  </si>
  <si>
    <t>Smart Government Cloud</t>
  </si>
  <si>
    <t>https://zimeservices.pfms.gov.zw/irj/portal/anonymous</t>
  </si>
  <si>
    <t>Ministry of ICT, Postal and Courier Services</t>
  </si>
  <si>
    <t xml:space="preserve">Yes (PFMS.gov.zw) </t>
  </si>
  <si>
    <t>For internal use only</t>
  </si>
  <si>
    <t>PFMS - Public Funds Management System</t>
  </si>
  <si>
    <t>Audit Trail</t>
  </si>
  <si>
    <t>https://www.zimra.co.zw</t>
  </si>
  <si>
    <t>TMS &gt; SAP - Tax Management</t>
  </si>
  <si>
    <t>ASYCUDA World -Automation</t>
  </si>
  <si>
    <t>http://www.psc.gov.zw/</t>
  </si>
  <si>
    <t>For internal use only (private)</t>
  </si>
  <si>
    <t>National Social Security Authority (NSSA)</t>
  </si>
  <si>
    <t>https://www.nssa.org.zw/</t>
  </si>
  <si>
    <t>Self Service Portal</t>
  </si>
  <si>
    <t>https://selfservice.nssa.org.zw/</t>
  </si>
  <si>
    <t>http://www.praz.gov.zw</t>
  </si>
  <si>
    <t>Audit Trails</t>
  </si>
  <si>
    <t>http://www.rbz.co.zw</t>
  </si>
  <si>
    <t>https://www.zimeservices.pfms.gov.zw</t>
  </si>
  <si>
    <t>https://zimeservices.pfms.gov.zw/</t>
  </si>
  <si>
    <t>https://www.zimra.co.zw/</t>
  </si>
  <si>
    <t>http://efilling.zimra.co.zw</t>
  </si>
  <si>
    <t>http://www.zimstat.co.zw/</t>
  </si>
  <si>
    <t>Ministry of ICTPCS</t>
  </si>
  <si>
    <t>http://www.ictministry.gov.zw</t>
  </si>
  <si>
    <t>Technical universities</t>
  </si>
  <si>
    <t>POTRAZ / www.potraz.gov.zw or e-Government Unit under the OPC</t>
  </si>
  <si>
    <t>http://www.ictministry.gov.zw/</t>
  </si>
  <si>
    <t>https://www.zim.gov.zw/index.php/en/news-room/latest-news/228-sectors/367-ict,-e-government-innovations</t>
  </si>
  <si>
    <t>http://www.egovunit.gov.zw</t>
  </si>
  <si>
    <t>https://www.rti-rating.org/wp-content/uploads/2020/09/Zimbabwe-Freedom-of-Information-Act-No.-1-of-2020.pdf</t>
  </si>
  <si>
    <t>www.infomin.org.zw</t>
  </si>
  <si>
    <t>Freedom of Information Bill</t>
  </si>
  <si>
    <t>https://parlzim.gov.zw/freedom-of-information-bill/</t>
  </si>
  <si>
    <t>https://www.potraz.gov.zw</t>
  </si>
  <si>
    <t>POTRAZ</t>
  </si>
  <si>
    <t>Establishment of kiosks and CICs, ICT Schools Labs and e-learning Strategy</t>
  </si>
  <si>
    <t>https://www.ictministry.gov.zw</t>
  </si>
  <si>
    <t>Innovation Drive</t>
  </si>
  <si>
    <t>MICTPCS</t>
  </si>
  <si>
    <t>https:/www.potraz.gov.zw</t>
  </si>
  <si>
    <t>https://www.potraz.gov.zw/</t>
  </si>
  <si>
    <t>www.zimeservices.gov.zw</t>
  </si>
  <si>
    <t>www.potraz.gov.zw</t>
  </si>
  <si>
    <t>www.ictministry.gov.zw</t>
  </si>
  <si>
    <t>Nyamhuri Newman</t>
  </si>
  <si>
    <t>MICTPCS-CCS</t>
  </si>
  <si>
    <t>Director Infrastructure Development and Management</t>
  </si>
  <si>
    <t>ZWE</t>
  </si>
  <si>
    <t>Government Enterprise Architecture Modelling Framework</t>
  </si>
  <si>
    <t>https://ega.ee/project/enterprise-architecture-zimbabwe/#:~:text=eGA%20provided%20consultancy%20services%20for,plan%20to%20guide%20the%20transition.</t>
  </si>
  <si>
    <t>Ministry of Finance and Economic Development &amp; Investment Promotion</t>
  </si>
  <si>
    <t>https://zimtreasury.co.zw/</t>
  </si>
  <si>
    <t>http://www.pfms.gov.zw</t>
  </si>
  <si>
    <t>https://zimtreasury.co.zw/wp-content/uploads/2025/01/webPublic-Finance-Management-Reform-Strategy-2021-2025-9-March-2023with-notes.pdf</t>
  </si>
  <si>
    <t>TARMS</t>
  </si>
  <si>
    <t>eGP</t>
  </si>
  <si>
    <t>https://egp.praz.org.zw/</t>
  </si>
  <si>
    <t>Participation of SMEs/Startups/Services Procured from SMEs/Startups</t>
  </si>
  <si>
    <t>https://egp.praz.org.zw/egp-QWdlbmN5R3JhcGhpY3MvcmVnaXN0ZXJlZF9hZ2VuY2llc19ncmlk</t>
  </si>
  <si>
    <t>Ministry of Finance, Economic Development and Investment Promotion</t>
  </si>
  <si>
    <t>DMFAS 6.2</t>
  </si>
  <si>
    <t>https://documents1.worldbank.org/curated/en/099500308172329318/pdf/IDU0c8afa5cc00b02045e9087c2062eb9291df03.pdf</t>
  </si>
  <si>
    <t>https://mytaxselfservice.zimra.co.zw/</t>
  </si>
  <si>
    <t>https://www.zimra.co.zw/client-satisfaction-surveys</t>
  </si>
  <si>
    <t>https://www.zimra.co.zw/client-satisfaction-surveys/</t>
  </si>
  <si>
    <t>https://www.rbz.co.zw/index.php/public-awareness/1063-payment-systems-infrastructure-in-zimbabwe</t>
  </si>
  <si>
    <t>https://esw.gov.zw/</t>
  </si>
  <si>
    <t>https://www.nssa.org.zw/wp-content/uploads/2023/12/NSSA-2021-ANNUAL-STATISTICAL-REPORT.pdf</t>
  </si>
  <si>
    <t>https://erecruitment.psc.gov.zw/</t>
  </si>
  <si>
    <t>https://whistleblower.zimra.co.zw/</t>
  </si>
  <si>
    <t>e-Government Technology Unit</t>
  </si>
  <si>
    <t>https://www.theopc.gov.zw</t>
  </si>
  <si>
    <t>1, 2, 3, 5, 6, 7, 8, 9</t>
  </si>
  <si>
    <t>https://www.ictministry.gov.zw/assets/documents/National%20ICT%20Policy%202022-2027.pdf</t>
  </si>
  <si>
    <t>Cyber and Data Protection Act</t>
  </si>
  <si>
    <t>https://www.potraz.gov.zw/wp-content/uploads/2022/02/Data-Protection-Act-5-of-2021.pdf</t>
  </si>
  <si>
    <t>https://www.google.com/url?sa=t&amp;rct=j&amp;q=&amp;esrc=s&amp;source=web&amp;cd=&amp;ved=2ahUKEwi0kYbQjJyPAxV4WkEAHQ3nF3sQFnoECBYQAQ&amp;url=https%3A%2F%2Fwww.potraz.gov.zw%2Fwp-content%2Fuploads%2F2023%2F11%2FData-Privacy-Opinions-Experiences-Infographic.pdf&amp;usg=AOvVaw2T8DwEm4QCzsFEW-VnDGCw&amp;opi=89978449</t>
  </si>
  <si>
    <t>Digital Skills Training for Civil Servants</t>
  </si>
  <si>
    <t>https://www.ictministry.gov.zw/assets/documents/Smart%20Zimbabwe%202030%20Master%20Plan.pdf</t>
  </si>
  <si>
    <t>https://zimdigitalskills.ac.zw/</t>
  </si>
  <si>
    <t>Dr Tafara Matekaire</t>
  </si>
  <si>
    <t>e-Government Technology Unit Office of the President and Cabinet</t>
  </si>
  <si>
    <t>Permanent Secretary</t>
  </si>
  <si>
    <t>Select year to display</t>
  </si>
  <si>
    <t>Survey</t>
  </si>
  <si>
    <t>related GTMI data</t>
  </si>
  <si>
    <t>Remote</t>
  </si>
  <si>
    <t>Change</t>
  </si>
  <si>
    <t>UN Rank</t>
  </si>
  <si>
    <t>UN EGDI</t>
  </si>
  <si>
    <t>ITU Tier</t>
  </si>
  <si>
    <t>ITU GCI</t>
  </si>
  <si>
    <t>T5</t>
  </si>
  <si>
    <t>T2</t>
  </si>
  <si>
    <t>T3</t>
  </si>
  <si>
    <t>T4</t>
  </si>
  <si>
    <t>T1</t>
  </si>
  <si>
    <t>No change</t>
  </si>
  <si>
    <t xml:space="preserve">A  </t>
  </si>
  <si>
    <t>Resp</t>
  </si>
  <si>
    <t>Up</t>
  </si>
  <si>
    <t xml:space="preserve">B  </t>
  </si>
  <si>
    <t>Down</t>
  </si>
  <si>
    <t xml:space="preserve">C  </t>
  </si>
  <si>
    <t xml:space="preserve">D  </t>
  </si>
  <si>
    <t>Avg</t>
  </si>
  <si>
    <t>Total S :</t>
  </si>
  <si>
    <t>Max</t>
  </si>
  <si>
    <t>Pts</t>
  </si>
  <si>
    <t>Weights</t>
  </si>
  <si>
    <t>Weight Category</t>
  </si>
  <si>
    <t>Col</t>
  </si>
  <si>
    <t>E1</t>
  </si>
  <si>
    <t>External indicator</t>
  </si>
  <si>
    <t>J</t>
  </si>
  <si>
    <t>M</t>
  </si>
  <si>
    <t>N</t>
  </si>
  <si>
    <t>O</t>
  </si>
  <si>
    <t>Q</t>
  </si>
  <si>
    <t>U</t>
  </si>
  <si>
    <t>V</t>
  </si>
  <si>
    <t>W</t>
  </si>
  <si>
    <t>X</t>
  </si>
  <si>
    <t>Y</t>
  </si>
  <si>
    <t>Z</t>
  </si>
  <si>
    <t>AB</t>
  </si>
  <si>
    <t>AF</t>
  </si>
  <si>
    <t>AG</t>
  </si>
  <si>
    <t>AH</t>
  </si>
  <si>
    <t>AI</t>
  </si>
  <si>
    <t>AJ</t>
  </si>
  <si>
    <t>AK</t>
  </si>
  <si>
    <t>AL</t>
  </si>
  <si>
    <t>AN</t>
  </si>
  <si>
    <t>AR</t>
  </si>
  <si>
    <t>AS</t>
  </si>
  <si>
    <t>AT</t>
  </si>
  <si>
    <t>AU</t>
  </si>
  <si>
    <t>AW</t>
  </si>
  <si>
    <t>BC</t>
  </si>
  <si>
    <t>BD</t>
  </si>
  <si>
    <t>BE</t>
  </si>
  <si>
    <t>BG</t>
  </si>
  <si>
    <t>BH</t>
  </si>
  <si>
    <t>BI</t>
  </si>
  <si>
    <t>BJ</t>
  </si>
  <si>
    <t>BK</t>
  </si>
  <si>
    <t>BL</t>
  </si>
  <si>
    <t>BN</t>
  </si>
  <si>
    <t>BS</t>
  </si>
  <si>
    <t>BT</t>
  </si>
  <si>
    <t>BU</t>
  </si>
  <si>
    <t>BV</t>
  </si>
  <si>
    <t>BW</t>
  </si>
  <si>
    <t>BY</t>
  </si>
  <si>
    <t>CE</t>
  </si>
  <si>
    <t>CF</t>
  </si>
  <si>
    <t>CG</t>
  </si>
  <si>
    <t>CH</t>
  </si>
  <si>
    <t>CJ</t>
  </si>
  <si>
    <t>CP</t>
  </si>
  <si>
    <t>CR</t>
  </si>
  <si>
    <t>CS</t>
  </si>
  <si>
    <t>CT</t>
  </si>
  <si>
    <t>CV</t>
  </si>
  <si>
    <t>CZ</t>
  </si>
  <si>
    <t>DA</t>
  </si>
  <si>
    <t>DB</t>
  </si>
  <si>
    <t>DC</t>
  </si>
  <si>
    <t>DD</t>
  </si>
  <si>
    <t>DE</t>
  </si>
  <si>
    <t>DF</t>
  </si>
  <si>
    <t>DH</t>
  </si>
  <si>
    <t>DL</t>
  </si>
  <si>
    <t>DM</t>
  </si>
  <si>
    <t>DN</t>
  </si>
  <si>
    <t>DO</t>
  </si>
  <si>
    <t>DQ</t>
  </si>
  <si>
    <t>DX</t>
  </si>
  <si>
    <t>DY</t>
  </si>
  <si>
    <t>DZ</t>
  </si>
  <si>
    <t>EA</t>
  </si>
  <si>
    <t>EB</t>
  </si>
  <si>
    <t>ED</t>
  </si>
  <si>
    <t>EF</t>
  </si>
  <si>
    <t>EG</t>
  </si>
  <si>
    <t>EH</t>
  </si>
  <si>
    <t>EJ</t>
  </si>
  <si>
    <t>EN</t>
  </si>
  <si>
    <t>EO</t>
  </si>
  <si>
    <t>EP</t>
  </si>
  <si>
    <t>ER</t>
  </si>
  <si>
    <t>ES</t>
  </si>
  <si>
    <t>EU</t>
  </si>
  <si>
    <t>EY</t>
  </si>
  <si>
    <t>FA</t>
  </si>
  <si>
    <t>FB</t>
  </si>
  <si>
    <t>FD</t>
  </si>
  <si>
    <t>FH</t>
  </si>
  <si>
    <t>FI</t>
  </si>
  <si>
    <t>FJ</t>
  </si>
  <si>
    <t>FK</t>
  </si>
  <si>
    <t>FL</t>
  </si>
  <si>
    <t>FN</t>
  </si>
  <si>
    <t>FQ</t>
  </si>
  <si>
    <t>FR</t>
  </si>
  <si>
    <t>FS</t>
  </si>
  <si>
    <t>FU</t>
  </si>
  <si>
    <t>FV</t>
  </si>
  <si>
    <t>FZ</t>
  </si>
  <si>
    <t>GA</t>
  </si>
  <si>
    <t>GC</t>
  </si>
  <si>
    <t>GD</t>
  </si>
  <si>
    <t>GE</t>
  </si>
  <si>
    <t>GG</t>
  </si>
  <si>
    <t>GH</t>
  </si>
  <si>
    <t>GJ</t>
  </si>
  <si>
    <t>GK</t>
  </si>
  <si>
    <t>GL</t>
  </si>
  <si>
    <t>GM</t>
  </si>
  <si>
    <t>GN</t>
  </si>
  <si>
    <t>GO</t>
  </si>
  <si>
    <t>GP</t>
  </si>
  <si>
    <t>GR</t>
  </si>
  <si>
    <t>GT</t>
  </si>
  <si>
    <t>GU</t>
  </si>
  <si>
    <t>GV</t>
  </si>
  <si>
    <t>GW</t>
  </si>
  <si>
    <t>GX</t>
  </si>
  <si>
    <t>GY</t>
  </si>
  <si>
    <t>HA</t>
  </si>
  <si>
    <t>HC</t>
  </si>
  <si>
    <t>HD</t>
  </si>
  <si>
    <t>HE</t>
  </si>
  <si>
    <t>HF</t>
  </si>
  <si>
    <t>HG</t>
  </si>
  <si>
    <t>HH</t>
  </si>
  <si>
    <t>HJ</t>
  </si>
  <si>
    <t>HL</t>
  </si>
  <si>
    <t>HM</t>
  </si>
  <si>
    <t>HN</t>
  </si>
  <si>
    <t>HO</t>
  </si>
  <si>
    <t>HP</t>
  </si>
  <si>
    <t>HR</t>
  </si>
  <si>
    <t>HT</t>
  </si>
  <si>
    <t>HU</t>
  </si>
  <si>
    <t>HV</t>
  </si>
  <si>
    <t>HW</t>
  </si>
  <si>
    <t>HX</t>
  </si>
  <si>
    <t>HY</t>
  </si>
  <si>
    <t>IA</t>
  </si>
  <si>
    <t>IC</t>
  </si>
  <si>
    <t>ID</t>
  </si>
  <si>
    <t>IF</t>
  </si>
  <si>
    <t>IG</t>
  </si>
  <si>
    <t>IH</t>
  </si>
  <si>
    <t>IJ</t>
  </si>
  <si>
    <t>IL</t>
  </si>
  <si>
    <t>IM</t>
  </si>
  <si>
    <t>IN</t>
  </si>
  <si>
    <t>IO</t>
  </si>
  <si>
    <t>IP</t>
  </si>
  <si>
    <t>IQ</t>
  </si>
  <si>
    <t>IS</t>
  </si>
  <si>
    <t>IU</t>
  </si>
  <si>
    <t>IV</t>
  </si>
  <si>
    <t>IX</t>
  </si>
  <si>
    <t>IY</t>
  </si>
  <si>
    <t>JA</t>
  </si>
  <si>
    <t>JB</t>
  </si>
  <si>
    <t>JC</t>
  </si>
  <si>
    <t>JD</t>
  </si>
  <si>
    <t>JF</t>
  </si>
  <si>
    <t>JH</t>
  </si>
  <si>
    <t>JI</t>
  </si>
  <si>
    <t>JJ</t>
  </si>
  <si>
    <t>JK</t>
  </si>
  <si>
    <t>JL</t>
  </si>
  <si>
    <t>JN</t>
  </si>
  <si>
    <t>JP</t>
  </si>
  <si>
    <t>JR</t>
  </si>
  <si>
    <t>JS</t>
  </si>
  <si>
    <t>JT</t>
  </si>
  <si>
    <t>JU</t>
  </si>
  <si>
    <t>JV</t>
  </si>
  <si>
    <t>JX</t>
  </si>
  <si>
    <t>JZ</t>
  </si>
  <si>
    <t>KA</t>
  </si>
  <si>
    <t>KB</t>
  </si>
  <si>
    <t>KC</t>
  </si>
  <si>
    <t>KD</t>
  </si>
  <si>
    <t>KE</t>
  </si>
  <si>
    <t>KG</t>
  </si>
  <si>
    <t>KI</t>
  </si>
  <si>
    <t>KJ</t>
  </si>
  <si>
    <t>KK</t>
  </si>
  <si>
    <t>KL</t>
  </si>
  <si>
    <t>KM</t>
  </si>
  <si>
    <t>KO</t>
  </si>
  <si>
    <t>KS</t>
  </si>
  <si>
    <t>KT</t>
  </si>
  <si>
    <t>KU</t>
  </si>
  <si>
    <t>KW</t>
  </si>
  <si>
    <t>KY</t>
  </si>
  <si>
    <t>LA</t>
  </si>
  <si>
    <t>LB</t>
  </si>
  <si>
    <t>LD</t>
  </si>
  <si>
    <t>LH</t>
  </si>
  <si>
    <t>LI</t>
  </si>
  <si>
    <t>LJ</t>
  </si>
  <si>
    <t>LL</t>
  </si>
  <si>
    <t>LO</t>
  </si>
  <si>
    <t>LR</t>
  </si>
  <si>
    <t>LS</t>
  </si>
  <si>
    <t>LU</t>
  </si>
  <si>
    <t>LW</t>
  </si>
  <si>
    <t>LY</t>
  </si>
  <si>
    <t>MA</t>
  </si>
  <si>
    <t>MB</t>
  </si>
  <si>
    <t>MD</t>
  </si>
  <si>
    <t>MG</t>
  </si>
  <si>
    <t>MH</t>
  </si>
  <si>
    <t>MI</t>
  </si>
  <si>
    <t>MK</t>
  </si>
  <si>
    <t>MO</t>
  </si>
  <si>
    <t>MP</t>
  </si>
  <si>
    <t>MQ</t>
  </si>
  <si>
    <t>MS</t>
  </si>
  <si>
    <t>MW</t>
  </si>
  <si>
    <t>MX</t>
  </si>
  <si>
    <t>MZ</t>
  </si>
  <si>
    <t>NA</t>
  </si>
  <si>
    <t>NB</t>
  </si>
  <si>
    <t>ND</t>
  </si>
  <si>
    <t>NE</t>
  </si>
  <si>
    <t>NF</t>
  </si>
  <si>
    <t>NH</t>
  </si>
  <si>
    <t>NK</t>
  </si>
  <si>
    <t>NL</t>
  </si>
  <si>
    <t>NM</t>
  </si>
  <si>
    <t>NN</t>
  </si>
  <si>
    <t>NO</t>
  </si>
  <si>
    <t>NQ</t>
  </si>
  <si>
    <t>NR</t>
  </si>
  <si>
    <t>NS</t>
  </si>
  <si>
    <t>NW</t>
  </si>
  <si>
    <t>NX</t>
  </si>
  <si>
    <t>NY</t>
  </si>
  <si>
    <t>OA</t>
  </si>
  <si>
    <t>OB</t>
  </si>
  <si>
    <t>OC</t>
  </si>
  <si>
    <t>OD</t>
  </si>
  <si>
    <t>OF</t>
  </si>
  <si>
    <t>OJ</t>
  </si>
  <si>
    <t>OK</t>
  </si>
  <si>
    <t>OM</t>
  </si>
  <si>
    <t>ON</t>
  </si>
  <si>
    <t>OO</t>
  </si>
  <si>
    <t>OQ</t>
  </si>
  <si>
    <t>OU</t>
  </si>
  <si>
    <t>OV</t>
  </si>
  <si>
    <t>OW</t>
  </si>
  <si>
    <t>OX</t>
  </si>
  <si>
    <t>OY</t>
  </si>
  <si>
    <t>PA</t>
  </si>
  <si>
    <t>PE</t>
  </si>
  <si>
    <t>PF</t>
  </si>
  <si>
    <t>PG</t>
  </si>
  <si>
    <t>PI</t>
  </si>
  <si>
    <t>PJ</t>
  </si>
  <si>
    <t>W1</t>
  </si>
  <si>
    <t>Key indicator, Level 1</t>
  </si>
  <si>
    <t>Points</t>
  </si>
  <si>
    <t>0…2</t>
  </si>
  <si>
    <t>0…3</t>
  </si>
  <si>
    <t>0…4</t>
  </si>
  <si>
    <t>0/1</t>
  </si>
  <si>
    <t>0…1</t>
  </si>
  <si>
    <t>1 - 5</t>
  </si>
  <si>
    <t>0…7</t>
  </si>
  <si>
    <t>1 - 9</t>
  </si>
  <si>
    <t>W2</t>
  </si>
  <si>
    <t>Key indicator, Level 2</t>
  </si>
  <si>
    <t>Max P</t>
  </si>
  <si>
    <t>W3</t>
  </si>
  <si>
    <t>Weight</t>
  </si>
  <si>
    <t>S1</t>
  </si>
  <si>
    <t>Important sub-ind, L1</t>
  </si>
  <si>
    <t>Max S</t>
  </si>
  <si>
    <t>S2</t>
  </si>
  <si>
    <t>Important sub-ind, L2</t>
  </si>
  <si>
    <t>W Cat</t>
  </si>
  <si>
    <t xml:space="preserve">Type (2025) &gt; </t>
  </si>
  <si>
    <t>P</t>
  </si>
  <si>
    <r>
      <rPr>
        <b/>
        <sz val="10"/>
        <color rgb="FF0000CC"/>
        <rFont val="Calibri"/>
        <family val="2"/>
      </rPr>
      <t xml:space="preserve">Level 1: </t>
    </r>
    <r>
      <rPr>
        <sz val="10"/>
        <color theme="1"/>
        <rFont val="Calibri"/>
        <family val="2"/>
      </rPr>
      <t>Maturity of new critical dim</t>
    </r>
  </si>
  <si>
    <t>Indicator Type</t>
  </si>
  <si>
    <r>
      <rPr>
        <b/>
        <sz val="10"/>
        <color rgb="FF0000CC"/>
        <rFont val="Calibri"/>
        <family val="2"/>
      </rPr>
      <t xml:space="preserve">Level 2: </t>
    </r>
    <r>
      <rPr>
        <sz val="10"/>
        <color theme="1"/>
        <rFont val="Calibri"/>
        <family val="2"/>
      </rPr>
      <t>Existing platforms substantially mature</t>
    </r>
  </si>
  <si>
    <r>
      <t xml:space="preserve"> Use as a </t>
    </r>
    <r>
      <rPr>
        <b/>
        <sz val="10"/>
        <color theme="1"/>
        <rFont val="Calibri"/>
        <family val="2"/>
      </rPr>
      <t xml:space="preserve">progressive </t>
    </r>
    <r>
      <rPr>
        <sz val="10"/>
        <color theme="1"/>
        <rFont val="Calibri"/>
        <family val="2"/>
      </rPr>
      <t xml:space="preserve">score with a weight (score &gt;=1 if the response is &gt;0) </t>
    </r>
    <r>
      <rPr>
        <sz val="10"/>
        <color rgb="FF0000CC"/>
        <rFont val="Calibri"/>
        <family val="2"/>
      </rPr>
      <t>(key indicator or important sub-indicator)</t>
    </r>
  </si>
  <si>
    <r>
      <t xml:space="preserve"> Use as a </t>
    </r>
    <r>
      <rPr>
        <b/>
        <sz val="10"/>
        <color theme="1"/>
        <rFont val="Calibri"/>
        <family val="2"/>
      </rPr>
      <t>binary</t>
    </r>
    <r>
      <rPr>
        <sz val="10"/>
        <color theme="1"/>
        <rFont val="Calibri"/>
        <family val="2"/>
      </rPr>
      <t xml:space="preserve"> (0/1) score without a weight (score =1 if the response is &gt;=1) </t>
    </r>
    <r>
      <rPr>
        <sz val="10"/>
        <color rgb="FF00B0F0"/>
        <rFont val="Calibri"/>
        <family val="2"/>
      </rPr>
      <t>(sub-indicator providing additional information)</t>
    </r>
  </si>
  <si>
    <t xml:space="preserve">2022 &gt; </t>
  </si>
  <si>
    <t>E2</t>
  </si>
  <si>
    <t>Notes:</t>
  </si>
  <si>
    <t>2020 and 2022 GTMI Groups are presented for information only.</t>
  </si>
  <si>
    <t>2025 GTMI groups are comparable with the 2022 groups (same methodology and weights)</t>
  </si>
  <si>
    <t>   40 out of 48 key GTMI indicators are the same as before, but there are additional sub-indicators to measure less-known aspects.</t>
  </si>
  <si>
    <t>   5 out of 8 external key indicators are the same as before. 3 external indicators (ID4D) were replaced with 3 new key indicators.</t>
  </si>
  <si>
    <t>   The methodology is the same for the calculation of the GTMI groups.</t>
  </si>
  <si>
    <t>2025 and 2022 GTMI groups are not directly comparable with the 2020 groups.</t>
  </si>
  <si>
    <t xml:space="preserve">   2020 dataset was created using remotely collected data. 2022 and 2025 datasets are based on the online survey responses. </t>
  </si>
  <si>
    <t>WBreg</t>
  </si>
  <si>
    <t>2025 Grp</t>
  </si>
  <si>
    <t>CGSIs</t>
  </si>
  <si>
    <t>PSDIs</t>
  </si>
  <si>
    <t>DCEIs</t>
  </si>
  <si>
    <t>GTEIs</t>
  </si>
  <si>
    <t>Pop</t>
  </si>
  <si>
    <t>Sml</t>
  </si>
  <si>
    <t>Group</t>
  </si>
  <si>
    <t>#</t>
  </si>
  <si>
    <t>Avg GTMI</t>
  </si>
  <si>
    <t>Avg CGSI</t>
  </si>
  <si>
    <t>Avg PSDI</t>
  </si>
  <si>
    <t>Avg DCEI</t>
  </si>
  <si>
    <t>Avg GTEI</t>
  </si>
  <si>
    <t>2025 GTMI Indicator Description</t>
  </si>
  <si>
    <t>R0</t>
  </si>
  <si>
    <t>R1</t>
  </si>
  <si>
    <t>R2</t>
  </si>
  <si>
    <t>R3</t>
  </si>
  <si>
    <t>R4</t>
  </si>
  <si>
    <t>R5</t>
  </si>
  <si>
    <t>R6</t>
  </si>
  <si>
    <t>R7</t>
  </si>
  <si>
    <t>2025 Indicators</t>
  </si>
  <si>
    <t>Income level distribution (2025)</t>
  </si>
  <si>
    <t>Regional distribution (2025)</t>
  </si>
  <si>
    <t>GTMI Group distribution (2025)</t>
  </si>
  <si>
    <t>Is there a government cloud platform?</t>
  </si>
  <si>
    <t>Only cloud policy</t>
  </si>
  <si>
    <t>Yes (platform in use)</t>
  </si>
  <si>
    <t>Type of cloud platform established</t>
  </si>
  <si>
    <t>Public (Commercial)</t>
  </si>
  <si>
    <t>Private (Government)</t>
  </si>
  <si>
    <t>Hybrid</t>
  </si>
  <si>
    <t>Responses</t>
  </si>
  <si>
    <t>Econ</t>
  </si>
  <si>
    <t>%</t>
  </si>
  <si>
    <t>Sum</t>
  </si>
  <si>
    <t>Region</t>
  </si>
  <si>
    <t>Government Cloud data hosting policy?</t>
  </si>
  <si>
    <t>No policy / Unknown</t>
  </si>
  <si>
    <t>Keeping data inside</t>
  </si>
  <si>
    <t>Keeping data outside</t>
  </si>
  <si>
    <t>Hybrid (in+out)</t>
  </si>
  <si>
    <t>Cloud services provided</t>
  </si>
  <si>
    <t>SaaS</t>
  </si>
  <si>
    <t>PaaS</t>
  </si>
  <si>
    <t>IaaS</t>
  </si>
  <si>
    <t>XaaS</t>
  </si>
  <si>
    <t>Is there one shared Gov Cloud or several?</t>
  </si>
  <si>
    <t>Several platforms</t>
  </si>
  <si>
    <t>One shared platform</t>
  </si>
  <si>
    <t>Cloud platform actively used?</t>
  </si>
  <si>
    <t>No / Unknown</t>
  </si>
  <si>
    <t>Is there a Gov Enterprise Architecture?</t>
  </si>
  <si>
    <t>Drafted / Planned</t>
  </si>
  <si>
    <t>Total</t>
  </si>
  <si>
    <t>Average &gt;</t>
  </si>
  <si>
    <t>GEA operational status</t>
  </si>
  <si>
    <t>Partially used</t>
  </si>
  <si>
    <t>Extensively used</t>
  </si>
  <si>
    <t>GEA scope &gt; Is there a shared GEA?</t>
  </si>
  <si>
    <t>Fragmented</t>
  </si>
  <si>
    <t>Shared Central+Local</t>
  </si>
  <si>
    <t>Which entity is maintaining GEA?</t>
  </si>
  <si>
    <t>Ministry level CIO</t>
  </si>
  <si>
    <t>Other</t>
  </si>
  <si>
    <t>Which entity is monitoring GEA compliance?</t>
  </si>
  <si>
    <t>GEA framework actively used?</t>
  </si>
  <si>
    <t>Income</t>
  </si>
  <si>
    <t>Is there a Gov Interoperability Framework?</t>
  </si>
  <si>
    <t>GIF operational status</t>
  </si>
  <si>
    <t>GIF scope &gt; Is there a shared GIF?</t>
  </si>
  <si>
    <t>Is there a data quality framework?</t>
  </si>
  <si>
    <t>Monitoring of the 'uptime' of gov info sys?</t>
  </si>
  <si>
    <t>Guidance for replacing legacy gov info sys?</t>
  </si>
  <si>
    <t>GIF actively used?</t>
  </si>
  <si>
    <t xml:space="preserve">Regional Avg </t>
  </si>
  <si>
    <t>Is there a Government Service Bus platform?</t>
  </si>
  <si>
    <t xml:space="preserve">Global Avg </t>
  </si>
  <si>
    <t>GSB operational status</t>
  </si>
  <si>
    <t>GSB scope &gt; Is there a shared GSB platform?</t>
  </si>
  <si>
    <t>GSB platorm actively used?</t>
  </si>
  <si>
    <t>Institutional responsibility for GovTech</t>
  </si>
  <si>
    <t>FMIS to support core PFM functions in place?</t>
  </si>
  <si>
    <t>Impl in progress</t>
  </si>
  <si>
    <t>Yes (in use)</t>
  </si>
  <si>
    <t>A/Tot</t>
  </si>
  <si>
    <t>(C+D)/T</t>
  </si>
  <si>
    <t>FMIS functional capabilities</t>
  </si>
  <si>
    <t>Treasury (execution)</t>
  </si>
  <si>
    <t>T + Budget (prep)</t>
  </si>
  <si>
    <t>T + B + Other</t>
  </si>
  <si>
    <t>Scope of FMIS (coverage of budgets)</t>
  </si>
  <si>
    <t>Central government</t>
  </si>
  <si>
    <t>Central + Local gov</t>
  </si>
  <si>
    <t>Type of FMIS software</t>
  </si>
  <si>
    <t>Commercial Software</t>
  </si>
  <si>
    <t>Hybrid (Custom+COTS)</t>
  </si>
  <si>
    <t>Autonomous Entity</t>
  </si>
  <si>
    <t>Unified budget classification/chart of accounts?</t>
  </si>
  <si>
    <t>Yes (central gov only)</t>
  </si>
  <si>
    <t>Yes (central+local gov)</t>
  </si>
  <si>
    <t>President's / Prime Minister's Office</t>
  </si>
  <si>
    <t>Does FMIS capture expenses on SDGs?</t>
  </si>
  <si>
    <t>Partially</t>
  </si>
  <si>
    <t>Extensively</t>
  </si>
  <si>
    <t>Does FMIS capture non-financial data (KPIs)?</t>
  </si>
  <si>
    <t>Ministry of Finance / Economy</t>
  </si>
  <si>
    <t>Does FMIS exchange data with other systems?</t>
  </si>
  <si>
    <t>Yes (via interfaces)</t>
  </si>
  <si>
    <t>Yes (Gov Service Bus)</t>
  </si>
  <si>
    <t>Ministry of Interior / Home Affairs</t>
  </si>
  <si>
    <t>FMIS effectively used for core PFM functions?</t>
  </si>
  <si>
    <t>Treasury Single Account supported by FMIS?</t>
  </si>
  <si>
    <t>Tot %</t>
  </si>
  <si>
    <t>Scope of TSA operations</t>
  </si>
  <si>
    <t>Partial use by MDAs</t>
  </si>
  <si>
    <t>Extensive use by MDAs</t>
  </si>
  <si>
    <t>Type of electronic payment systems in place</t>
  </si>
  <si>
    <t>RTGS</t>
  </si>
  <si>
    <t>FPS / ACH</t>
  </si>
  <si>
    <t>Both RTGS &amp; FPS/ACH</t>
  </si>
  <si>
    <t>TSA interface between FMIS &amp; Central Bank?</t>
  </si>
  <si>
    <t>Active use of TSA linked with FMIS?</t>
  </si>
  <si>
    <t># Econ</t>
  </si>
  <si>
    <t>Tax Mgmt Information System in place?</t>
  </si>
  <si>
    <t>Type of Tax MIS software</t>
  </si>
  <si>
    <t>Does TMIS exchange data with other systems?</t>
  </si>
  <si>
    <t>TMIS effectively used for Tax Admin functions?</t>
  </si>
  <si>
    <t>Customs Mgmt Information System in place?</t>
  </si>
  <si>
    <t>Countries</t>
  </si>
  <si>
    <t>Type of Customs MIS software</t>
  </si>
  <si>
    <t>Does CMIS exchange data with other systems?</t>
  </si>
  <si>
    <t>CMIS effectively used for Customs functions?</t>
  </si>
  <si>
    <t>Human Resources Mgmt Info System in place?</t>
  </si>
  <si>
    <t>Type of HRMIS software</t>
  </si>
  <si>
    <t>HRMIS topology</t>
  </si>
  <si>
    <t>Disconnected</t>
  </si>
  <si>
    <t>Distributed</t>
  </si>
  <si>
    <t>Connected</t>
  </si>
  <si>
    <t>Shared</t>
  </si>
  <si>
    <t>Is there a HRMIS employee self-service portal?</t>
  </si>
  <si>
    <t>Yes (still manual work)</t>
  </si>
  <si>
    <t>Yes (mostly online)</t>
  </si>
  <si>
    <t>Does HRMIS exchange data with other systems?</t>
  </si>
  <si>
    <t>Does HRMIS use national ID as key identifier?</t>
  </si>
  <si>
    <t>HRMIS actively used to support HRM functions?</t>
  </si>
  <si>
    <t>Payroll System in place?</t>
  </si>
  <si>
    <t>Type of Payroll System software</t>
  </si>
  <si>
    <t>Payroll System topology</t>
  </si>
  <si>
    <t>Payroll system actively used?</t>
  </si>
  <si>
    <t>Social Insurance system including Pensions?</t>
  </si>
  <si>
    <t>Status of public sector SI/Pension MIS platform</t>
  </si>
  <si>
    <t>Separate SI/Pension</t>
  </si>
  <si>
    <t>Primary Pens MIS for PS</t>
  </si>
  <si>
    <t>Type of primary SI / Pension MIS platform</t>
  </si>
  <si>
    <t>SI/Pension MIS exchange data w other systems?</t>
  </si>
  <si>
    <t>Primary SI/Pension MIS use national ID?</t>
  </si>
  <si>
    <t>SI/Pension beneficiary records fully digitized?</t>
  </si>
  <si>
    <t>Partially digitized</t>
  </si>
  <si>
    <t>Fully digitized</t>
  </si>
  <si>
    <t>Insured public employee records fully digitized?</t>
  </si>
  <si>
    <t>Contribution report/payment submitted online?</t>
  </si>
  <si>
    <t>SI/Pension MIS actively used?</t>
  </si>
  <si>
    <t>e-Procurement portal in place?</t>
  </si>
  <si>
    <t>e-Procurement Portal capabilities</t>
  </si>
  <si>
    <t>Notices + Contracts</t>
  </si>
  <si>
    <t>Online Tender + Contr</t>
  </si>
  <si>
    <t xml:space="preserve">OT + C + Interfaces </t>
  </si>
  <si>
    <t>e-Procurement data published in line w OCDS?</t>
  </si>
  <si>
    <t>High</t>
  </si>
  <si>
    <t>eProcurement Portal exc data w other systems?</t>
  </si>
  <si>
    <t>Upper Middle</t>
  </si>
  <si>
    <t>eProcurement platform actively used?</t>
  </si>
  <si>
    <t>Lower Middle</t>
  </si>
  <si>
    <t>Debt Management System in place?</t>
  </si>
  <si>
    <t>Low</t>
  </si>
  <si>
    <t>Type of DMS software</t>
  </si>
  <si>
    <t>DMS actively used for debt mgmt?</t>
  </si>
  <si>
    <t>Public Investment Mgmt System in place?</t>
  </si>
  <si>
    <t>Type of Public Inv Mgmt System software</t>
  </si>
  <si>
    <t>PIMS functional capabilities</t>
  </si>
  <si>
    <t>Only PIM prj Registry</t>
  </si>
  <si>
    <t>Registry + PIM cycle</t>
  </si>
  <si>
    <t>R + PIM + Monitoring</t>
  </si>
  <si>
    <t>Does PIMS exchange data with other systems?</t>
  </si>
  <si>
    <t>PIMS actively used to support PIM cycle?</t>
  </si>
  <si>
    <t>Open Source Software policy/action plan?</t>
  </si>
  <si>
    <t>Yes (Advisory/R&amp;D)</t>
  </si>
  <si>
    <t>Yes (Mandatory)</t>
  </si>
  <si>
    <t>Entity in charge of adopting/procuring OSS?</t>
  </si>
  <si>
    <t>Implementation of the OSS policy reported?</t>
  </si>
  <si>
    <t>National strategy on disruptive/innovative tech?</t>
  </si>
  <si>
    <t>DT strategy focus area(s)</t>
  </si>
  <si>
    <t>Focus areas identified</t>
  </si>
  <si>
    <t>Ministry/dept resp to implement DT strategy?</t>
  </si>
  <si>
    <t>Does the DT strategy have committed funding?</t>
  </si>
  <si>
    <t>Borrower</t>
  </si>
  <si>
    <t>Implementation of the DT strategy reported?</t>
  </si>
  <si>
    <t xml:space="preserve">Is there an online public service portal? </t>
  </si>
  <si>
    <t>Yes (Informational)</t>
  </si>
  <si>
    <t>Yes (Transactional)</t>
  </si>
  <si>
    <t>Citizens involved in the design of e-Services?</t>
  </si>
  <si>
    <t>Universal accessibility (omnichannel access)?</t>
  </si>
  <si>
    <t>Mobile app for access to public services?</t>
  </si>
  <si>
    <t>Start a business through online service portal?</t>
  </si>
  <si>
    <t>Establish e-residency via online service portal?</t>
  </si>
  <si>
    <t>Online service delivery performance reported?</t>
  </si>
  <si>
    <t>Is there a Tax online service portal?</t>
  </si>
  <si>
    <t>Available Tax online transactional services</t>
  </si>
  <si>
    <t>Registration + Filing</t>
  </si>
  <si>
    <t>R + F + Payment</t>
  </si>
  <si>
    <t>R + F + P + Other</t>
  </si>
  <si>
    <t>Non-borrowing</t>
  </si>
  <si>
    <t xml:space="preserve">Electronic Invoicing </t>
  </si>
  <si>
    <t>Planned / In progress</t>
  </si>
  <si>
    <t>Partially implemented</t>
  </si>
  <si>
    <t>Fully implemented</t>
  </si>
  <si>
    <t>Citizens involved in design of tax online services?</t>
  </si>
  <si>
    <t>Utilization of Tax online services reported?</t>
  </si>
  <si>
    <t>e-Filing available for tax/customs declarations?</t>
  </si>
  <si>
    <t>Type of e-Filing service</t>
  </si>
  <si>
    <t>Online e-Filing services</t>
  </si>
  <si>
    <t>e-Filing + e-Payments</t>
  </si>
  <si>
    <t>Available for all tax types and customs decl.?</t>
  </si>
  <si>
    <t>Interconnectivity w business information sys?</t>
  </si>
  <si>
    <t>Available pre-populated returns?</t>
  </si>
  <si>
    <t>Utilization of e-Filing services reported?</t>
  </si>
  <si>
    <t>Are e-Payment services available?</t>
  </si>
  <si>
    <t>Type of e-Payment service</t>
  </si>
  <si>
    <t>Shared platform</t>
  </si>
  <si>
    <t>Available e-Payment methods?</t>
  </si>
  <si>
    <t>Bank Transfer</t>
  </si>
  <si>
    <t>BT + Credit/Debit Cards</t>
  </si>
  <si>
    <t>BT + CC + Mobile</t>
  </si>
  <si>
    <t>BT + CC + M + Others</t>
  </si>
  <si>
    <t>e-Payment service for gov/treasury payments?</t>
  </si>
  <si>
    <t>Utilization of e-Payment services reported?</t>
  </si>
  <si>
    <t>FCV</t>
  </si>
  <si>
    <t>Customs online service portal (single window)?</t>
  </si>
  <si>
    <t>Available Customs online transactional services</t>
  </si>
  <si>
    <t>Register + Declaration</t>
  </si>
  <si>
    <t>R + D + Payments</t>
  </si>
  <si>
    <t>R + D + P + Other</t>
  </si>
  <si>
    <t>Citizens involved in design of customs online serv?</t>
  </si>
  <si>
    <t>Utilization of Customs services reported?</t>
  </si>
  <si>
    <t>Social Insurance/Pension online service portal?</t>
  </si>
  <si>
    <t>SI/Pension online transactional services</t>
  </si>
  <si>
    <t>Registration + Benefits</t>
  </si>
  <si>
    <t>R + B + Payments</t>
  </si>
  <si>
    <t>R + B + P + Other</t>
  </si>
  <si>
    <t>Conflict (FCS-1)</t>
  </si>
  <si>
    <t xml:space="preserve">Citizens involved in design of SI/Pension serv? </t>
  </si>
  <si>
    <t>Fragile (FCS-2)</t>
  </si>
  <si>
    <t>Utilization of SI/Pension services reported?</t>
  </si>
  <si>
    <t>Is there a Job portal?</t>
  </si>
  <si>
    <t>Online transactional Job portal services?</t>
  </si>
  <si>
    <t>Registration + Search</t>
  </si>
  <si>
    <t>R + S + Applications</t>
  </si>
  <si>
    <t>R + S + A + Other</t>
  </si>
  <si>
    <t>Public sector positions included in Job portal?</t>
  </si>
  <si>
    <t>Separate portal for PS</t>
  </si>
  <si>
    <t>Primary portal for PS</t>
  </si>
  <si>
    <t>Citizens involved in the design of services?</t>
  </si>
  <si>
    <t>Utilization of Job portal reported?</t>
  </si>
  <si>
    <t>Is there a Digital ID used for online services?</t>
  </si>
  <si>
    <t>Digital ID actively used for online services?</t>
  </si>
  <si>
    <t>Is there an Open Government portal?</t>
  </si>
  <si>
    <t>Update frequency of Open Gov portal</t>
  </si>
  <si>
    <t>Annually</t>
  </si>
  <si>
    <t>Quarterly / Monthly</t>
  </si>
  <si>
    <t>Weekly / Daily</t>
  </si>
  <si>
    <t>Contents / maturity of Open Gov portal</t>
  </si>
  <si>
    <t>Basic info / datasets</t>
  </si>
  <si>
    <t>Rich data catalog</t>
  </si>
  <si>
    <t>Open Government portal actively used?</t>
  </si>
  <si>
    <t>Is there an Open Data portal?</t>
  </si>
  <si>
    <t>Population (millions)</t>
  </si>
  <si>
    <t>Update frequency of Open Data portal</t>
  </si>
  <si>
    <t>Tot</t>
  </si>
  <si>
    <t>Contents / maturity of Open Data portal</t>
  </si>
  <si>
    <t>Is the portal dynamically updated (via APIs)?</t>
  </si>
  <si>
    <t>Yes (mostly manual)</t>
  </si>
  <si>
    <t>Yes (APIs)</t>
  </si>
  <si>
    <t>Open Data portal actively used?</t>
  </si>
  <si>
    <t>National platforms for citizen participation?</t>
  </si>
  <si>
    <t>Citizens participate in policy decision-making?</t>
  </si>
  <si>
    <t>Citizens provide anonymous feedback?</t>
  </si>
  <si>
    <t>Citizen Participation portal actively used?</t>
  </si>
  <si>
    <t>Government platforms for citizen feedback?</t>
  </si>
  <si>
    <t>Gov service standards publicly available?</t>
  </si>
  <si>
    <t>Universally accessible for users w disabilities?</t>
  </si>
  <si>
    <t>Any advanced tech to improve citizen eng.?</t>
  </si>
  <si>
    <t>(A+B)/T</t>
  </si>
  <si>
    <t>Citizen Feedback portal actively used?</t>
  </si>
  <si>
    <t>Gov publish its citizen engagement statistics?</t>
  </si>
  <si>
    <t>Indicators on service delivery performance?</t>
  </si>
  <si>
    <t>Gov publish its citizen engagement perf?</t>
  </si>
  <si>
    <t>Initiative to improve repr. of vulnerable groups?</t>
  </si>
  <si>
    <t>Citizen engagement stats/reports published?</t>
  </si>
  <si>
    <t>Government entity focused on GovTech?</t>
  </si>
  <si>
    <t>Planned/In progress</t>
  </si>
  <si>
    <t>Type of main GovTech organization</t>
  </si>
  <si>
    <t>No institution yet</t>
  </si>
  <si>
    <t>Government</t>
  </si>
  <si>
    <t>Private</t>
  </si>
  <si>
    <t>Investor</t>
  </si>
  <si>
    <t>Academia</t>
  </si>
  <si>
    <t>GovTech roles &amp; responsibilities</t>
  </si>
  <si>
    <t>Roles &amp; resp identified</t>
  </si>
  <si>
    <t>Is there a Coordination Body leading GovTech?</t>
  </si>
  <si>
    <t>Entity to monitor Digital/GovTech spending?</t>
  </si>
  <si>
    <t>GovTech entity's performance reported?</t>
  </si>
  <si>
    <t>Dedicated gov entity for data governance?</t>
  </si>
  <si>
    <t>Type of Data Governance institution</t>
  </si>
  <si>
    <t>Part of another inst</t>
  </si>
  <si>
    <t>Autonomous institution</t>
  </si>
  <si>
    <t>Data Governance implementation arrangements</t>
  </si>
  <si>
    <t>Holistic DG approach</t>
  </si>
  <si>
    <t>Multilevel DG approach</t>
  </si>
  <si>
    <t>Is there a Data Governance strategy / policy?</t>
  </si>
  <si>
    <t>Yes (approved)</t>
  </si>
  <si>
    <t>Progress/results in Data Governance reported?</t>
  </si>
  <si>
    <t xml:space="preserve">GovTech / Digital Transformation strategy? </t>
  </si>
  <si>
    <t>Planned / In draft</t>
  </si>
  <si>
    <t>Yes (old/to be updated)</t>
  </si>
  <si>
    <t>Yes (new/current)</t>
  </si>
  <si>
    <t>Implementation of Digital Strategy reported?</t>
  </si>
  <si>
    <t>Whole-of-government approach to digital dev?</t>
  </si>
  <si>
    <t>Yes (institutionalized)</t>
  </si>
  <si>
    <t>Ministry/Dept leading PS digital transformation?</t>
  </si>
  <si>
    <t>Cross gov forum on strategic WoG topics?</t>
  </si>
  <si>
    <t>Publishing progress in WoG approach?</t>
  </si>
  <si>
    <t>RTI Laws to make data/info available to public?</t>
  </si>
  <si>
    <t>Draft / In progress</t>
  </si>
  <si>
    <t>Yes (effective)</t>
  </si>
  <si>
    <t>Entity monitoring implementation/compliance?</t>
  </si>
  <si>
    <t>Publishing progress in RTI implementation?</t>
  </si>
  <si>
    <t>Is there a Data Protection / Privacy law?</t>
  </si>
  <si>
    <t>Publishing data protection/privacy complaints?</t>
  </si>
  <si>
    <t>Is there a Data Protection Authority?</t>
  </si>
  <si>
    <t>Not established yet</t>
  </si>
  <si>
    <t>Publishing Data Protection Authority's progress?</t>
  </si>
  <si>
    <t>Is there a Green Technology policy?</t>
  </si>
  <si>
    <t>Implementation of Green Tech policy reported?</t>
  </si>
  <si>
    <t>Is there a AI code of ethics?</t>
  </si>
  <si>
    <t>Adoption of the AI code of ethics reported?</t>
  </si>
  <si>
    <t>Digital signature reg and PKI for service delivery?</t>
  </si>
  <si>
    <t>Regulation; No PKI &amp; CA</t>
  </si>
  <si>
    <t>Reg &amp; Infra. Not in use</t>
  </si>
  <si>
    <t>Operational for e-Serv</t>
  </si>
  <si>
    <t>Use of Digital Signature in public sector?</t>
  </si>
  <si>
    <t>Back-office transactions</t>
  </si>
  <si>
    <t>Front-office services</t>
  </si>
  <si>
    <t>Both back &amp; front office</t>
  </si>
  <si>
    <t>Digital Signature linked w Digital ID/Mobile dev?</t>
  </si>
  <si>
    <t>Entities providing Digital Signature services?</t>
  </si>
  <si>
    <t>Commercial providers</t>
  </si>
  <si>
    <t>Designated gov entities</t>
  </si>
  <si>
    <t>Both gov &amp; commercial</t>
  </si>
  <si>
    <t>Digital Signature issuance/utilization reported?</t>
  </si>
  <si>
    <t>Government strategy/prog on digital skills in PS?</t>
  </si>
  <si>
    <t>Yes (only strategy)</t>
  </si>
  <si>
    <t>Yes (strategy &amp; prog)</t>
  </si>
  <si>
    <t>Focus areas of the DS strategy</t>
  </si>
  <si>
    <t>Basic Digital Skills</t>
  </si>
  <si>
    <t>Basic DS + Data Literacy</t>
  </si>
  <si>
    <t>Advanced DS + DL</t>
  </si>
  <si>
    <t>Is there a DS program?</t>
  </si>
  <si>
    <t>If Yes &gt; Type of primary DS program(s)</t>
  </si>
  <si>
    <t>Academic program</t>
  </si>
  <si>
    <t>Public sector program</t>
  </si>
  <si>
    <t>CSO/Private program</t>
  </si>
  <si>
    <t>If Yes &gt; DS prog mandatory for new employees?</t>
  </si>
  <si>
    <t>Not mandatory</t>
  </si>
  <si>
    <t>Mandatory</t>
  </si>
  <si>
    <t>Digital skills gov programs for citizens/schools?</t>
  </si>
  <si>
    <t>Yes (fee-based prog)</t>
  </si>
  <si>
    <t>Yes (freely available)</t>
  </si>
  <si>
    <t>Publishing results/progress in DS programs?</t>
  </si>
  <si>
    <t>Strategy/prog on Public Sector Innovation?</t>
  </si>
  <si>
    <t>Is there a PSI program?</t>
  </si>
  <si>
    <t>If Yes &gt; Type of primary PSI program(s)</t>
  </si>
  <si>
    <t>If Yes &gt; PSI prog mandatory for new employees?</t>
  </si>
  <si>
    <t>Publishing results/progress in PSI prog?</t>
  </si>
  <si>
    <t>Gov entity focused on public sector innovation?</t>
  </si>
  <si>
    <t>Planned / in progress</t>
  </si>
  <si>
    <t>Yes (established)</t>
  </si>
  <si>
    <t>Focus areas of PSI institution (Innovation Lab)</t>
  </si>
  <si>
    <t>Digital Skills</t>
  </si>
  <si>
    <t>Public Sector Innovation</t>
  </si>
  <si>
    <t>Digital Skills + PS Innov</t>
  </si>
  <si>
    <t>Collaboration on PSI with the private sector?</t>
  </si>
  <si>
    <t>If Yes &gt; Financial support for GovTech startups?</t>
  </si>
  <si>
    <t>Publishing PSI institution annual results?</t>
  </si>
  <si>
    <t>Gov policy to support GovTech startups?</t>
  </si>
  <si>
    <t>Gov innovation funds to startups/SMEs?</t>
  </si>
  <si>
    <t>Gov capacity to deliver online services via PPPs</t>
  </si>
  <si>
    <t>No PPP for online serv</t>
  </si>
  <si>
    <t>Yes, PPP for online serv</t>
  </si>
  <si>
    <t>Procurement policy to prioritize startups/SMEs?</t>
  </si>
  <si>
    <t>Publishing results in supporting startups/SMEs?</t>
  </si>
  <si>
    <t>Below indicator (I-33.5) is displayed separately</t>
  </si>
  <si>
    <t>Autonomous entity</t>
  </si>
  <si>
    <t>President's/PM's Office</t>
  </si>
  <si>
    <t>MoF / MoE</t>
  </si>
  <si>
    <t>MoI / MoHA</t>
  </si>
  <si>
    <t>MoPS / Pub Admin</t>
  </si>
  <si>
    <t>Economy &gt; 2025 data</t>
  </si>
  <si>
    <t>GTMI Key Indicators</t>
  </si>
  <si>
    <t>Economy &gt; 2025</t>
  </si>
  <si>
    <t>Ind</t>
  </si>
  <si>
    <t>Response</t>
  </si>
  <si>
    <t>Government Cloud  I-1</t>
  </si>
  <si>
    <t>Core Government Systems Index (CGSI)</t>
  </si>
  <si>
    <t>ALL</t>
  </si>
  <si>
    <t>All Regions</t>
  </si>
  <si>
    <t>Gov Enterprise Architecture  I-2</t>
  </si>
  <si>
    <t>Is there a cloud platform available for all government entities?</t>
  </si>
  <si>
    <t>Is there a digital ID that enables remote authentication for online service access</t>
  </si>
  <si>
    <t>E</t>
  </si>
  <si>
    <t>WBG Regions</t>
  </si>
  <si>
    <t>Gov Interoperability Framework  I-3</t>
  </si>
  <si>
    <t>Is there a government enterprise architecture framework?</t>
  </si>
  <si>
    <t>Digital Citizen Engagement Index (DCEI)</t>
  </si>
  <si>
    <t>F</t>
  </si>
  <si>
    <t>Government Service Bus  I-4</t>
  </si>
  <si>
    <t>Is there a government interoperability framework?</t>
  </si>
  <si>
    <t>UN E-Participation Index (EPI)</t>
  </si>
  <si>
    <t>G</t>
  </si>
  <si>
    <t>BX</t>
  </si>
  <si>
    <t>Financial Mgmt Information System  I-5</t>
  </si>
  <si>
    <t>Is there a government service bus platform?</t>
  </si>
  <si>
    <t>Is there an Open Government web site / portal?</t>
  </si>
  <si>
    <t>Treasury Single Account  I-6</t>
  </si>
  <si>
    <t>Is there an operational FMIS in place to support core PFM functions?</t>
  </si>
  <si>
    <t>I</t>
  </si>
  <si>
    <t>BZ</t>
  </si>
  <si>
    <t>Tax Mgmt Information System  I-7</t>
  </si>
  <si>
    <t>Is there a TSA supported by FMIS to automate payments and bank reconciliations?</t>
  </si>
  <si>
    <t>Are there nat’l platforms for citizens to participate in policy decision-making?</t>
  </si>
  <si>
    <t>CA</t>
  </si>
  <si>
    <t>Customs Mgmt Information System  I-8</t>
  </si>
  <si>
    <t>Is there a Tax Management Information System in place?</t>
  </si>
  <si>
    <t>Are there gov platforms for citizens to provide feedback on service delivery?</t>
  </si>
  <si>
    <t>K</t>
  </si>
  <si>
    <t>CB</t>
  </si>
  <si>
    <t>Human Resources MIS  I-9</t>
  </si>
  <si>
    <t>Is there a Customs Management Information System in place?</t>
  </si>
  <si>
    <t>Does the gov publish its citizen engagement statistics and performance regularly?</t>
  </si>
  <si>
    <t>CC</t>
  </si>
  <si>
    <t>Payroll System  I-10</t>
  </si>
  <si>
    <t>Is there a Human Resources Mgmt Information System with self-service portal?</t>
  </si>
  <si>
    <t>GovTech Enablers Index (GTEI)</t>
  </si>
  <si>
    <t>CD</t>
  </si>
  <si>
    <t>Social Insurance/Pension System  I-11</t>
  </si>
  <si>
    <t>Is there a Payroll System (MIS) linked with HRMIS?</t>
  </si>
  <si>
    <t>Is there a gov entity focused on GovTech (digital transform, whole-of-gov?</t>
  </si>
  <si>
    <t>e-Procurement Portal  I-12</t>
  </si>
  <si>
    <t>Is there a Social Insurance system providing pensions and other SI programs?</t>
  </si>
  <si>
    <t>Is there a dedicated gov entity in charge of data governance or data mgmt?</t>
  </si>
  <si>
    <t>Debt Management System  I-13</t>
  </si>
  <si>
    <t>Is there an e-Procurement portal?</t>
  </si>
  <si>
    <t>Is there a GovTech / digital transformation strategy?</t>
  </si>
  <si>
    <t>Public Investment Mgmt System  I-14</t>
  </si>
  <si>
    <t>Is there a Debt Management System in place? (Foreign and Domestic debt)?</t>
  </si>
  <si>
    <t>Is there a whole-of-government approach to public sector digital transformation?</t>
  </si>
  <si>
    <t>Open Source Software Policy  I-15</t>
  </si>
  <si>
    <t>Is there a Public Investment Management System (PIMS) in place?</t>
  </si>
  <si>
    <t>Are there RTI laws to make data/info available to the public online or digitally?</t>
  </si>
  <si>
    <t>CI</t>
  </si>
  <si>
    <t>Nat'l Strategy on Disruptive Tech  I-17</t>
  </si>
  <si>
    <t>Is there a gov Open-Source Software (OSS) policy/action plan for public sector?</t>
  </si>
  <si>
    <t>Is there a data protection / privacy law?</t>
  </si>
  <si>
    <t xml:space="preserve"> </t>
  </si>
  <si>
    <t>UN Telecommunication Infrastructure Index (TII)</t>
  </si>
  <si>
    <t>Is there a data protection authority?</t>
  </si>
  <si>
    <t>Online Public Service Portal  I-19</t>
  </si>
  <si>
    <t>Does gov have a national strategy on disruptive / innovative technologies?</t>
  </si>
  <si>
    <t>T</t>
  </si>
  <si>
    <t>CK</t>
  </si>
  <si>
    <t>Tax Online Service Portal  I-20</t>
  </si>
  <si>
    <t>Public Service Delivery Index (PSDI)</t>
  </si>
  <si>
    <t>CL</t>
  </si>
  <si>
    <t>e-Filing for Tax/Customs  I-21</t>
  </si>
  <si>
    <t>UN Online Service Index (OSI)</t>
  </si>
  <si>
    <t>Is there a digital signature regulation and PKI to support service delivery?</t>
  </si>
  <si>
    <t>CM</t>
  </si>
  <si>
    <t>e-Payment Services  I-22</t>
  </si>
  <si>
    <t>Is there an online public service portal? (Also called "One-Stop Shop" or similar)</t>
  </si>
  <si>
    <t>ITU Global Cybersecurity Index (GCI)</t>
  </si>
  <si>
    <t>CN</t>
  </si>
  <si>
    <t>Customs Services/Single Window  I-23</t>
  </si>
  <si>
    <t>UN Human Capital Index (HCI)</t>
  </si>
  <si>
    <t>CO</t>
  </si>
  <si>
    <t>Social Ins/Pension Online Services  I-24</t>
  </si>
  <si>
    <t>Is e-Filing available for tax and/or customs declarations?</t>
  </si>
  <si>
    <t>Is there a gov strategy / program to improve digital skills in the public sector?</t>
  </si>
  <si>
    <t>Job Portal  I-25</t>
  </si>
  <si>
    <t>Is there a strategy and/or program to improve public sector innovation?</t>
  </si>
  <si>
    <t>Is there a Customs online service portal (Single Window)?</t>
  </si>
  <si>
    <t>Is there a government entity focused on public sector innovation?</t>
  </si>
  <si>
    <t>Open Government Portal  I-28</t>
  </si>
  <si>
    <t>Is there a Social Insurance/Pension online service portal?</t>
  </si>
  <si>
    <t>Is there a gov policy to support GovTech startups and private sector investments?</t>
  </si>
  <si>
    <t>Open Data Portal  I-29</t>
  </si>
  <si>
    <t>AC</t>
  </si>
  <si>
    <t>Nat'l Platform for Citizen Particip  I-30</t>
  </si>
  <si>
    <t>AD</t>
  </si>
  <si>
    <t>Gov Platform for Citizen Feedback  I-31</t>
  </si>
  <si>
    <t>AE</t>
  </si>
  <si>
    <t>CU</t>
  </si>
  <si>
    <t>Citizen Engagement Stats Public  I-32</t>
  </si>
  <si>
    <t>Dedicated DG/GovTech Entity  I-33</t>
  </si>
  <si>
    <t>CW</t>
  </si>
  <si>
    <t>Dedicated Data Governance Entity  I-34</t>
  </si>
  <si>
    <t>CX</t>
  </si>
  <si>
    <t>GovTech / Digital Transf Strategy  I-35</t>
  </si>
  <si>
    <t>CY</t>
  </si>
  <si>
    <t>Whole-of-Government Approach  I-36</t>
  </si>
  <si>
    <t>Right to Information Laws  I-37</t>
  </si>
  <si>
    <t>Data Protection / Privacy Laws  I-38</t>
  </si>
  <si>
    <t>Data Protection Authority  I-39</t>
  </si>
  <si>
    <t>Economy &gt; Changes</t>
  </si>
  <si>
    <t>AM</t>
  </si>
  <si>
    <t>Digital Signature Platform  I-42</t>
  </si>
  <si>
    <t>0 - 2</t>
  </si>
  <si>
    <t>Gov Strategy/Prog on Digital Skills  I-45</t>
  </si>
  <si>
    <t>0 / 1</t>
  </si>
  <si>
    <t>AQ</t>
  </si>
  <si>
    <t>Public Sector Innovation Strategy  I-46</t>
  </si>
  <si>
    <t>Gov Entity for PS Innovation  I-47</t>
  </si>
  <si>
    <t>0 - 1</t>
  </si>
  <si>
    <t>DG</t>
  </si>
  <si>
    <t>Gov Policy on GovTech Startups  I-48</t>
  </si>
  <si>
    <t>GTMI Core Government Systems Index, 2025</t>
  </si>
  <si>
    <t>0 - 3</t>
  </si>
  <si>
    <t>Is there a strategy/policy promoting the use of Green Technology?</t>
  </si>
  <si>
    <t>Are there ethical guidelines for the adoption of Artificial Intelligence?</t>
  </si>
  <si>
    <t>GTMI Public Service Delivery Index, 2025</t>
  </si>
  <si>
    <t>GTMI Digital Citizen Engagement Index, 2025</t>
  </si>
  <si>
    <t>GTMI GovTech Enablers Index, 2025</t>
  </si>
  <si>
    <t xml:space="preserve">   Average GTMI, by Groups, 2022</t>
  </si>
  <si>
    <t>Average GTMI, by Groups, 2025</t>
  </si>
  <si>
    <t xml:space="preserve">  Avg GTMI, by Income Levels, 2022</t>
  </si>
  <si>
    <t xml:space="preserve">  Avg GTMI, by Income Levels, 2025</t>
  </si>
  <si>
    <t>WBG Regions (2025)</t>
  </si>
  <si>
    <t>A+B</t>
  </si>
  <si>
    <t>GovTech Maturity in the WBG Regions, by GTMI Group, 2025</t>
  </si>
  <si>
    <t>ZZZ</t>
  </si>
  <si>
    <t>GTMI 2025</t>
  </si>
  <si>
    <t>Average GTMI Scores, 2025</t>
  </si>
  <si>
    <t>Avg GTMI Components, by Regions, 2025</t>
  </si>
  <si>
    <t>Average GTMI Scores, 2022</t>
  </si>
  <si>
    <t>GTMI 2022</t>
  </si>
  <si>
    <t>Economy &gt; 2022 data</t>
  </si>
  <si>
    <t xml:space="preserve">  Avg GTMI, by FCS status, 2022</t>
  </si>
  <si>
    <t xml:space="preserve">  Avg GTMI, by FCS status, 2025</t>
  </si>
  <si>
    <t>Non-FCS</t>
  </si>
  <si>
    <t>Changes since 2022</t>
  </si>
  <si>
    <t>¯</t>
  </si>
  <si>
    <t xml:space="preserve">Trends &gt;  </t>
  </si>
  <si>
    <t>192 countries (2025)</t>
  </si>
  <si>
    <t>UN eGDI</t>
  </si>
  <si>
    <t>UN Grp</t>
  </si>
  <si>
    <t>Trea</t>
  </si>
  <si>
    <t>Tr</t>
  </si>
  <si>
    <t>TSA</t>
  </si>
  <si>
    <t>Ts</t>
  </si>
  <si>
    <t>Tax</t>
  </si>
  <si>
    <t>Tx</t>
  </si>
  <si>
    <t>TMIS</t>
  </si>
  <si>
    <t>Cust</t>
  </si>
  <si>
    <t>Cx</t>
  </si>
  <si>
    <t>CMIS</t>
  </si>
  <si>
    <t>HRM</t>
  </si>
  <si>
    <t>Payr</t>
  </si>
  <si>
    <t>Pay</t>
  </si>
  <si>
    <t>SI</t>
  </si>
  <si>
    <t>Sx</t>
  </si>
  <si>
    <t>Pens</t>
  </si>
  <si>
    <t>Px</t>
  </si>
  <si>
    <t>eProc</t>
  </si>
  <si>
    <t>Pro</t>
  </si>
  <si>
    <t>Debt</t>
  </si>
  <si>
    <t>PIMS</t>
  </si>
  <si>
    <t>PIM</t>
  </si>
  <si>
    <t>Cloud</t>
  </si>
  <si>
    <t>Gclo</t>
  </si>
  <si>
    <t>EntA</t>
  </si>
  <si>
    <t>GIFx</t>
  </si>
  <si>
    <t>GSBx</t>
  </si>
  <si>
    <t>OpenS</t>
  </si>
  <si>
    <t>OSS</t>
  </si>
  <si>
    <t>DisT</t>
  </si>
  <si>
    <t>DT</t>
  </si>
  <si>
    <t>Gtech</t>
  </si>
  <si>
    <t>DataG</t>
  </si>
  <si>
    <t>DaG</t>
  </si>
  <si>
    <t>DGst</t>
  </si>
  <si>
    <t>DGs</t>
  </si>
  <si>
    <t>Dprot</t>
  </si>
  <si>
    <t>DPA</t>
  </si>
  <si>
    <t>Dsign</t>
  </si>
  <si>
    <t>Dsig</t>
  </si>
  <si>
    <t>Dskill</t>
  </si>
  <si>
    <t>DSstr</t>
  </si>
  <si>
    <t>PSI</t>
  </si>
  <si>
    <t>PSIst</t>
  </si>
  <si>
    <t>PSIinst</t>
  </si>
  <si>
    <t>PSIin</t>
  </si>
  <si>
    <t>Startup</t>
  </si>
  <si>
    <t>Stpol</t>
  </si>
  <si>
    <t>GTMI Groups</t>
  </si>
  <si>
    <t xml:space="preserve">Countries </t>
  </si>
  <si>
    <t>0.75 - 1.00</t>
  </si>
  <si>
    <t>0.50 - 0.74</t>
  </si>
  <si>
    <t>0.25 - 0.49</t>
  </si>
  <si>
    <t>0.00 - 0.24</t>
  </si>
  <si>
    <t xml:space="preserve"> #</t>
  </si>
  <si>
    <t>2025 GTMI Indicators &amp; Sub-indicators</t>
  </si>
  <si>
    <t>Response options &amp; Data format</t>
  </si>
  <si>
    <t>Please select a country name</t>
  </si>
  <si>
    <t xml:space="preserve">       Year</t>
  </si>
  <si>
    <t>Country name</t>
  </si>
  <si>
    <t>Is there a shared cloud platform available for all government entities?</t>
  </si>
  <si>
    <t>0= No, 1= Only cloud strategy/policy (no platform yet), 2= Yes (platform in use)</t>
  </si>
  <si>
    <t>Name of the Government Cloud platform</t>
  </si>
  <si>
    <t>Text</t>
  </si>
  <si>
    <t>Cloud platform / strategy URL</t>
  </si>
  <si>
    <t>URL</t>
  </si>
  <si>
    <t>Government Cloud was launched / will be launched in (year)</t>
  </si>
  <si>
    <t>YYYY</t>
  </si>
  <si>
    <t>0= Unknown, 1= Public (Commercial), 2= Private (Government), 3= Hybrid</t>
  </si>
  <si>
    <t>Official name of the entity operating the Government Cloud platform</t>
  </si>
  <si>
    <t>0= No policy / Unknown, 1= Keeping data inside the country, 2= Keeping data outside the country, 3= Hybrid (inside + outside)</t>
  </si>
  <si>
    <t>If Yes (there is a cloud hosting policy) &gt; Supporting document (report / URL)</t>
  </si>
  <si>
    <t>Enter URL (public link) or Attach relevant report</t>
  </si>
  <si>
    <t>0= Unknown, 1= SaaS, 2= PaaS, 3= IaaS, 4= XaaS</t>
  </si>
  <si>
    <t>Is there one shared Government Cloud platform or several?</t>
  </si>
  <si>
    <t>0= Unknown, 1= Several cloud platforms (Central/Local levels), 2= One shared cloud platform</t>
  </si>
  <si>
    <t>Are government agencies actively using the cloud platform?</t>
  </si>
  <si>
    <t>0= No / Unknown, 1= Yes</t>
  </si>
  <si>
    <t>If Yes &gt; How would you rate the extent of cloud platform utilization?</t>
  </si>
  <si>
    <t>1= Minimal, 2= Moderate, 3= Significant, 4= Extensive</t>
  </si>
  <si>
    <t>If Yes &gt; Relevant document / web page (URL)</t>
  </si>
  <si>
    <t>Enter URL (public link) or Attach relevant document</t>
  </si>
  <si>
    <t>0= No, 1= In draft / Planned, 2= Yes</t>
  </si>
  <si>
    <t>Name of the GEA framework</t>
  </si>
  <si>
    <t>GEA framework / draft URL</t>
  </si>
  <si>
    <t>GEA was introduced / will be introduced in (year)</t>
  </si>
  <si>
    <t>0= Unknown, 1= Partially used, 2= Extensively used</t>
  </si>
  <si>
    <t>0= Unknown, 1= Fragmented (Separate Central/Local), 2= Shared Central+Local (WoG)</t>
  </si>
  <si>
    <t>Which entity is maintaining/extending GEA?</t>
  </si>
  <si>
    <t>0= Unknown, 1= Ministry level Chief Information Officer 2= Government CIO, 3= Other</t>
  </si>
  <si>
    <t>Which entity is monitoring compliance with GEA?</t>
  </si>
  <si>
    <t>Are government entities actively using the GEA framework?</t>
  </si>
  <si>
    <t>If Yes &gt; How would you rate the maturity and adoption of the GEA framework?</t>
  </si>
  <si>
    <t>1= Initial, 2= Developing, 3= Advanced, 4= Comprehensive</t>
  </si>
  <si>
    <t xml:space="preserve">0= No / Unknown, 1= In draft / Planned, 2= Yes </t>
  </si>
  <si>
    <t>Title of the GIF report</t>
  </si>
  <si>
    <t>GIF report / draft URL</t>
  </si>
  <si>
    <t>GIF was introduced / will be introduced in (year)</t>
  </si>
  <si>
    <t>0= No, 1= Yes</t>
  </si>
  <si>
    <t>Is there a system to monitor the 'uptime' of government information systems?</t>
  </si>
  <si>
    <t>Is there guidance for replacing legacy government information systems?</t>
  </si>
  <si>
    <t>Are government agencies adhering to the GIF to ensure seamless data sharing?</t>
  </si>
  <si>
    <t>If Yes &gt; How would you rate the adoption and utilization of the GIF?</t>
  </si>
  <si>
    <t>0= No, 1= In draft / Planned, 2= Yes (platform in use)</t>
  </si>
  <si>
    <t>Name of the Government Service Bus platform</t>
  </si>
  <si>
    <t>GSB platform URL</t>
  </si>
  <si>
    <t>GSB platform was launched / will be launched in (year)</t>
  </si>
  <si>
    <t>Are government systems / online services connected through the GSB?</t>
  </si>
  <si>
    <t>If Yes &gt; How would you rate the adoption and utilization of the GSB?</t>
  </si>
  <si>
    <t>0= No/Unknown, 1= Implementation in progress, 2= Yes (in use)</t>
  </si>
  <si>
    <t>Official name of Finance Ministry / Department operating FMIS</t>
  </si>
  <si>
    <t>Finance Ministry / Department home page URL</t>
  </si>
  <si>
    <t>Name of the FMIS platform</t>
  </si>
  <si>
    <t>FMIS platform URL</t>
  </si>
  <si>
    <t>FMIS was launched / will be launched in (year)</t>
  </si>
  <si>
    <t>0= Unknown, 1= Treasury (execution), 2= T + Budget (preparation), 3= T + B + Other</t>
  </si>
  <si>
    <t>0= Unknown, 1= Central gov, 2= Central + Local gov</t>
  </si>
  <si>
    <t>0= Unknown, 1= Custom Software, 2= Commercial/COTS Software, 3= Hybrid (Custom + COTS)</t>
  </si>
  <si>
    <t>Name of FMIS software package: 
If custom software &gt; Please enter LDSW (Locally Developed Software)
If commercial package &gt; Please enter the name of Commercial-off-the-shelf (COTS) package
If hybrid &gt; Please enter LDSW + COTS package name</t>
  </si>
  <si>
    <t>Is there a unified budget classification/chart of accounts?</t>
  </si>
  <si>
    <t>0= No 1= Yes (Central government only) 2= Yes (Both central and sub-national government)</t>
  </si>
  <si>
    <t>Does FMIS capture expenses linked to the SDGs and other strategic goals?</t>
  </si>
  <si>
    <t>0= No 1= Partially 2= Extensively</t>
  </si>
  <si>
    <t>Does FMIS capture non-financial data (KPIs) on programs/projects?</t>
  </si>
  <si>
    <t>0= No 1= Partially (Some of the KPIs for selected programs) 2= Extensively (KPIs captured for most of the programs)</t>
  </si>
  <si>
    <t>0= No, 1= Yes (via separate interfaces) 2= Yes (via Government Service Bus)</t>
  </si>
  <si>
    <t>Are core PFM functions being effectively supported through FMIS?</t>
  </si>
  <si>
    <t>If Yes &gt; How would you rate the functionality and coverage of the FMIS?</t>
  </si>
  <si>
    <t>1= Limited, 2= Moderate, 3= Significant, 4= Extensive</t>
  </si>
  <si>
    <t>Is there a TSA supported by FMIS to automate payments and bank reconciliation?</t>
  </si>
  <si>
    <t>0= No, 1= Implementation in progress, 2= Yes (in use)</t>
  </si>
  <si>
    <t>Treasury home page URL</t>
  </si>
  <si>
    <t>Treasury was established / will be established in (year)</t>
  </si>
  <si>
    <t>TSA regulation / introduction website URL</t>
  </si>
  <si>
    <t>TSA was launched / will be launched in (year)</t>
  </si>
  <si>
    <t>0= Unknown, 1= Partially used by the MDAs, 2= Extensively used by all MDAs</t>
  </si>
  <si>
    <t>0= Unknown, 1= RTGS (Real-Time Gross Settlement), 2= FPS / ACH (Fast Payment System / Automated Clearinghouse System), 3= Both RTGS &amp; FPS/ACH</t>
  </si>
  <si>
    <t>Is there a TSA interface linking FMIS with the Central Bank systems?</t>
  </si>
  <si>
    <t>Are core TSA operations being effectively supported through FMIS?</t>
  </si>
  <si>
    <t xml:space="preserve">If Yes &gt; How would you rate the TSA utilization supported by FMIS?
</t>
  </si>
  <si>
    <t>Tax Administration home page URL</t>
  </si>
  <si>
    <t>Tax Administration was established / will be established in (year)</t>
  </si>
  <si>
    <t>Name of the TMIS platform</t>
  </si>
  <si>
    <t>TMIS platform URL</t>
  </si>
  <si>
    <t>TMIS was launched / will be launched in (year)</t>
  </si>
  <si>
    <t>Type of TMIS software</t>
  </si>
  <si>
    <t>Are core tax administration operations being effectively supported through TMIS?</t>
  </si>
  <si>
    <t xml:space="preserve">If Yes &gt; How would you rate the TMIS functionality and scope?
</t>
  </si>
  <si>
    <t>Customs Administration home page URL</t>
  </si>
  <si>
    <t>Customs Administration was established / will be established in (year)</t>
  </si>
  <si>
    <t>Name of the CMIS</t>
  </si>
  <si>
    <t>CMIS platform URL</t>
  </si>
  <si>
    <t>CMIS was launched / will be launched in (year)</t>
  </si>
  <si>
    <t>Type of CMIS software</t>
  </si>
  <si>
    <t>Customs and Tax administrations merged?</t>
  </si>
  <si>
    <t>Are core customs operations effectively supported through CMIS?</t>
  </si>
  <si>
    <t xml:space="preserve">If Yes &gt; How would you rate the CMIS adoption and functionality? </t>
  </si>
  <si>
    <t>Is there a Human Resources Management Information System with self-service portal?</t>
  </si>
  <si>
    <t>Name of the HRMIS platform (public sector)</t>
  </si>
  <si>
    <t>HRMIS platform URL</t>
  </si>
  <si>
    <t>HRMIS was launched / will be launched in (year)</t>
  </si>
  <si>
    <t>0= Unknown, 1= Disconnected, 2= Distributed, 3= Connected, 4= Shared</t>
  </si>
  <si>
    <t>Is there a HRMIS self-service portal for employees and managers?</t>
  </si>
  <si>
    <t>0= No 1= Yes (but there are still manual processes/paperwork) 2= Yes (most of the services are online/digitized)</t>
  </si>
  <si>
    <t>Does HRMIS use national ID as primary or secondary identifier?</t>
  </si>
  <si>
    <t>Are human resource management functions being effectively supported through HRMIS?</t>
  </si>
  <si>
    <t>If Yes &gt; How would you rate the HRMIS adoption and functionality?</t>
  </si>
  <si>
    <t>Name of the Payroll System (public sector)</t>
  </si>
  <si>
    <t>Payroll System (MIS) URL</t>
  </si>
  <si>
    <t>Payroll System was launched / will be launched in (year)</t>
  </si>
  <si>
    <t>Are payroll calculations and payments being effectively supported through Payroll System?</t>
  </si>
  <si>
    <t>If Yes &gt; How would you rate the Payroll System adoption and functionality?</t>
  </si>
  <si>
    <t>Is there a Social Insurance system (non-health) providing pensions (including public sector) and other SI programs?</t>
  </si>
  <si>
    <t>Official name of the main public entity operating SI / Pension program(s)</t>
  </si>
  <si>
    <t>Main SI / Pension entity's home page URL</t>
  </si>
  <si>
    <t>Main SI / Pension entity was established / will be established in (year)</t>
  </si>
  <si>
    <t>Name of the primary SI / Pension system (MIS) solution</t>
  </si>
  <si>
    <t>If there is a system in use (I-11.4), Primary SI / Pension MIS platform URL</t>
  </si>
  <si>
    <t>If there is a system in use (I-11.4), Primary SI / Pension MIS was launched / will be launched in (year)</t>
  </si>
  <si>
    <t>Status of public sector SI / Pension MIS platform</t>
  </si>
  <si>
    <t>0= Unknown, 1= Separate SI / Pension MIS for public employees, 2= Primary pension MIS is used for public employees as well</t>
  </si>
  <si>
    <t>Is primary SI / Pension MIS exchanging data with other systems?</t>
  </si>
  <si>
    <t>Does the primary SI / Pension MIS use national ID as primary or secondary identifier?</t>
  </si>
  <si>
    <t>Are all SI / Pension beneficiary records fully digitized?</t>
  </si>
  <si>
    <t>0= No / Unknown, 1= Partially digitized, 2= Fully digitized</t>
  </si>
  <si>
    <t>Share of all SI / Pension benefit payments deposited digitally to individual bank accounts of beneficiaries (percentage)</t>
  </si>
  <si>
    <t>Text (% of payments or Unknown)</t>
  </si>
  <si>
    <t>Are all active insured public employee records fully digitized?</t>
  </si>
  <si>
    <t>0= No, 1= Partially digitized, 2= Fully digitized</t>
  </si>
  <si>
    <t>If Digitized &gt; In what year was digitization introduced for the contribution records? (year)</t>
  </si>
  <si>
    <t>Can a contribution report and payment be submitted online?</t>
  </si>
  <si>
    <t>Are pension and social insurance functions being effectively supported via SI system?</t>
  </si>
  <si>
    <t>If Yes &gt; How would you rate the SI system adoption and functionality?</t>
  </si>
  <si>
    <t>Name of eProcurement Portal</t>
  </si>
  <si>
    <t>e-Procurement Portal URL</t>
  </si>
  <si>
    <t>e-Procurement Portal was launched / will be launched in (year)</t>
  </si>
  <si>
    <t>0= Unknown, 1= Tender notices + Contracts, 2= Online Tendering + Contracts, 3= OT + C + Interfaces with other systems</t>
  </si>
  <si>
    <t>e-Procurement data published in line with OCDS?</t>
  </si>
  <si>
    <t>Does eProcurement Portal exchange data with other systems?</t>
  </si>
  <si>
    <t>Any innovative approach in e-Procurement?</t>
  </si>
  <si>
    <t xml:space="preserve">Text </t>
  </si>
  <si>
    <t>Are government procurement processes being supported through e-Procurement portal?</t>
  </si>
  <si>
    <t xml:space="preserve">If Yes &gt; How would you rate the adoption and functionality of e-Procurement portal?
</t>
  </si>
  <si>
    <t>Is there a Debt Management System (DMS) in place? (foreign and domestic debt)</t>
  </si>
  <si>
    <t>Official name of Debt Management System (DMS) operator</t>
  </si>
  <si>
    <t>DMS platform / operator home page URL</t>
  </si>
  <si>
    <t>DMS platform was launched / will be launched in (year)</t>
  </si>
  <si>
    <t>Abbreviation of DMS software solution</t>
  </si>
  <si>
    <t>Text (short)</t>
  </si>
  <si>
    <t>Are the debt management functions being effectively supported through DMS?</t>
  </si>
  <si>
    <t>If Yes &gt; How would you rate the functionality and coverage of the DMS?</t>
  </si>
  <si>
    <t>Name of PIMS solution (information system)</t>
  </si>
  <si>
    <t>PIMS platform URL</t>
  </si>
  <si>
    <t>PIMS was launched / will be launched in (year)</t>
  </si>
  <si>
    <t>Type of PIMS software</t>
  </si>
  <si>
    <t>0= Unknown, 1= Only PIM project registry, 2= Registry + PIM cycle, 3= Registry + PIM cycle + Project monitoring</t>
  </si>
  <si>
    <t>Are core public investment functions being effectively supported through PIMS?</t>
  </si>
  <si>
    <t>If Yes &gt; How would you rate the functionality and coverage of the PIMS?</t>
  </si>
  <si>
    <t>Is there a government Open Source Software policy/action plan for public sector?</t>
  </si>
  <si>
    <t>0= No, 1= Yes (Advisory/R&amp;D), 2= Yes (Mandatory)</t>
  </si>
  <si>
    <t>OSS policy URL</t>
  </si>
  <si>
    <t>OSS policy was approved / will be approved in (year)</t>
  </si>
  <si>
    <t>Is there an entity taking decisions on adopting/procuring an OSS solution?</t>
  </si>
  <si>
    <t>I-15-4</t>
  </si>
  <si>
    <t>Are public sector entities implementing the government OSS policy or action plan?</t>
  </si>
  <si>
    <t>If Yes &gt; How would you rate the implementation and impact of the OSS policy?</t>
  </si>
  <si>
    <t>0 to 1 (external indicator extracted from the UN e-Gov Survey)</t>
  </si>
  <si>
    <t>Does government have a national strategy on disruptive / innovative technologies?</t>
  </si>
  <si>
    <t>Title of the latest Disruptive Technology (DT) strategy document</t>
  </si>
  <si>
    <t>DT strategy URL</t>
  </si>
  <si>
    <t>DT strategy was approved / will be approved in (year)</t>
  </si>
  <si>
    <t>DT strategy focus area(s) [please select all that apply]</t>
  </si>
  <si>
    <t>1= AI/ML, 2= Blockchain/DLT, 3= IoT, 4= Drones, 5= Other (Smart Cities, Robotics, Virtual Reality, 3D printers, etc.)</t>
  </si>
  <si>
    <t>Is there a ministry/department responsible for implementing the DT strategy?</t>
  </si>
  <si>
    <t>0= No 1= Yes</t>
  </si>
  <si>
    <t>If Yes &gt; URL of the responsible entity</t>
  </si>
  <si>
    <t>Are DT solutions being used to improve government systems and online services?</t>
  </si>
  <si>
    <t>If Yes &gt; How would you rate the implementation and impact of the DT solutions?</t>
  </si>
  <si>
    <t>Is there an online public service portal? (also called "One-Stop Shop" or similar)</t>
  </si>
  <si>
    <t>0= No, 1 = Yes (Informational: Level 1 or 2), 2= Yes (Transactional: Level 3 or 4)</t>
  </si>
  <si>
    <t>Online service (e-Service) portal URL</t>
  </si>
  <si>
    <t>Are citizens / businesses involved in the design of e-Services (user-centric design)?</t>
  </si>
  <si>
    <t>Has the government released any mobile app for the citizens' access to public services?</t>
  </si>
  <si>
    <t>Can residents start a business through online service portal?</t>
  </si>
  <si>
    <t>Can individuals establish an e-residency through online service portal?</t>
  </si>
  <si>
    <t>Are citizens actively accessing and using the online service portal?</t>
  </si>
  <si>
    <t xml:space="preserve">0= No / Unknown, 1= Yes </t>
  </si>
  <si>
    <t>If Yes &gt; How would you rate the adoption and coverage of the online service portal?</t>
  </si>
  <si>
    <t>Tax System service portal URL</t>
  </si>
  <si>
    <t>0= Unknown, 1= Registration + Filing 2= R + F + Payment, 3= R + F + P + Other</t>
  </si>
  <si>
    <t>0= No / Unknown, 1= Planned / In progress 2= Partially implemented 3= Fully implemented / mandatory</t>
  </si>
  <si>
    <t>Are citizens/businesses involved in the design of tax online services?</t>
  </si>
  <si>
    <t>Are taxpayers actively using the Tax online service portal?</t>
  </si>
  <si>
    <t>If Yes &gt; How would you rate the adoption and functionality of the Tax portal?</t>
  </si>
  <si>
    <t>e-Filing service URL (or explanation / report)</t>
  </si>
  <si>
    <t>0= Unknown 1= Online e-Filing services 2= Online e-Filing + e-Payments</t>
  </si>
  <si>
    <t>Available for all tax types and customs declarations?</t>
  </si>
  <si>
    <t>Available services for interconnectivity with business information systems?</t>
  </si>
  <si>
    <t>Is e-Filing available and being utilized for tax and/or customs declarations by individuals and businesses?</t>
  </si>
  <si>
    <t>If Yes &gt; How would you rate the adoption and coverage of the e-Filing system?</t>
  </si>
  <si>
    <t>e-Payment service URL (or explanation / report)</t>
  </si>
  <si>
    <t>0= Unknown 1= Fragmented systems; multiple platforms, 2= Centralized shared platform</t>
  </si>
  <si>
    <t>0= Unknown, 1= Bank Transfer, 2= BT + Credit / Debit Cards, 3= BT + CC + Mobile, 4= BT + CC + M + Others</t>
  </si>
  <si>
    <t>e-Payment service for government / treasury payments?</t>
  </si>
  <si>
    <t>Are government e-Payment services widely adopted and used by citizens and businesses?</t>
  </si>
  <si>
    <t>If Yes &gt; How would you rate the adoption and availability of e-Payment services?</t>
  </si>
  <si>
    <t>Is there a Customs online service portal (single window)?</t>
  </si>
  <si>
    <t>0= No, 1= Implementation in progress, 2=Yes (Customs Online Services), 3= Yes (Single Window)</t>
  </si>
  <si>
    <t>Customs System service portal URL</t>
  </si>
  <si>
    <t>0= Unknown, 1= Registration + Declaration, 2= R + D + Payments, 3= R + D + P + Other</t>
  </si>
  <si>
    <t>Are citizens/businesses involved in the design of customs online services?</t>
  </si>
  <si>
    <t>Can citizens track the customs clearance process online?</t>
  </si>
  <si>
    <t>Is the Customs online service portal actively used by importers and exporters?</t>
  </si>
  <si>
    <t>If Yes &gt; How would you rate the usage and impact of Customs online service portal?</t>
  </si>
  <si>
    <t>Social Insurance/Pension online service portal URL</t>
  </si>
  <si>
    <t>Available SI / Pension online transactional services</t>
  </si>
  <si>
    <t>0= Unknown, 1= Registration + Benefits, 2= R + B + Payments, 3= R + B + P + Other</t>
  </si>
  <si>
    <t xml:space="preserve">Are citizens involved in the design of SI / Pension services/portal? </t>
  </si>
  <si>
    <t>Does the Gov provide any incentives for citizens to join an insurance scheme?</t>
  </si>
  <si>
    <t>Is the SI/Pension online service portal being effectively utilized?</t>
  </si>
  <si>
    <t xml:space="preserve">If Yes &gt; How would you rate the availability and functionality of the SI/Pension portal? </t>
  </si>
  <si>
    <t>Job portal URL</t>
  </si>
  <si>
    <t>Available online transactional Job portal services</t>
  </si>
  <si>
    <t>0= Unknown, 1= Registration + Search, 2= R + S + Applications, 3= R + S + A + Other</t>
  </si>
  <si>
    <t>Inclusion of public sector positions in the Job portal?</t>
  </si>
  <si>
    <t>0= Unknown, 1= Separate Job Portal for public employees, 2= Primary job portal is used for public employees as well</t>
  </si>
  <si>
    <t>Are citizens/employees involved in the design of services/portal?</t>
  </si>
  <si>
    <t>Are job seekers actively using the government Job portal?</t>
  </si>
  <si>
    <t xml:space="preserve">If Yes &gt; How would you rate the job portal’s coverage and usability?
</t>
  </si>
  <si>
    <t>Is there a Digital ID (or equivalent) used for identification and online services based on a unique national ID?</t>
  </si>
  <si>
    <t>0= No, 1 = Yes</t>
  </si>
  <si>
    <t>Is there a digital ID [credential / system] that enables remote authentication for online service access/transactions?</t>
  </si>
  <si>
    <t>Is the Digital ID actively utilized in online services / government systems?</t>
  </si>
  <si>
    <t>0= No / Unknown, 1 = Yes</t>
  </si>
  <si>
    <t>If Yes &gt; How would you rate the functionality and integration of Digital ID system?</t>
  </si>
  <si>
    <t>1= Basic, 2= Intermediate, 3= Advanced, 4= Extensive</t>
  </si>
  <si>
    <t>Open Government portal URL</t>
  </si>
  <si>
    <t>0= Unknown, 1= Annually 2= Quarterly / Monthly, 3= Weekly / Daily</t>
  </si>
  <si>
    <t>0= Unknown, 1= Basic info/datasets, 2= Comprehensive data catalog</t>
  </si>
  <si>
    <t>Is the Open Government portal regularly updated and actively used?</t>
  </si>
  <si>
    <t>If Yes &gt; How would you rate the scope and adoption of Open Government portal?</t>
  </si>
  <si>
    <t>Open Data portal URL</t>
  </si>
  <si>
    <t>0= Unknown, 1= Basic info / datasets, 2= Comprehensive data catalog</t>
  </si>
  <si>
    <t>0= Unknown, 1= Yes (mostly manual), 2= Yes (automated updates via APIs)</t>
  </si>
  <si>
    <t>Is the Open Data portal widely used for access to government data?</t>
  </si>
  <si>
    <t>If Yes &gt; How would you rate the quality and usability of Open Data portal?</t>
  </si>
  <si>
    <t>Are there national platforms that allow citizens to participate in policy decision-making?</t>
  </si>
  <si>
    <t>Citizen participation portal URL</t>
  </si>
  <si>
    <t>Is it possible to submit petitions?</t>
  </si>
  <si>
    <t>0= No, 1= Yes (the same citizen participation portal for petitions as well), 2= Yes (separate portal for petitions)</t>
  </si>
  <si>
    <t>If Yes (2 = Separate) &gt; URL of the separate portal for submitting petitions</t>
  </si>
  <si>
    <t>Can citizens / businesses participate in policy decision-making through this platform?</t>
  </si>
  <si>
    <t>Can citizens / businesses provide anonymous feedback?</t>
  </si>
  <si>
    <t>Are citizen participation platforms being actively used for policy decision-making?</t>
  </si>
  <si>
    <t>If Yes &gt; How would you rate the adoption and impact of the platform?</t>
  </si>
  <si>
    <t>Are there government platforms that allow citizens to provide feedback (e.g., complements, complaints, suggestions, info requests) on service delivery?</t>
  </si>
  <si>
    <t>Citizen feedback / GRM portal URL</t>
  </si>
  <si>
    <t>Does the government make the service standards (e.g., response times and procedures) available to the public?</t>
  </si>
  <si>
    <t>Are these platforms universally accessible or provide support for users with disabilities (e.g., e-services, availability of voice commands)?</t>
  </si>
  <si>
    <t>Is there any advanced technology (e.g., chatbots or AI-enabled discussion forums) used to improve citizen engagement?</t>
  </si>
  <si>
    <t>Are citizen feedback platforms on service delivery operational and used effectively?</t>
  </si>
  <si>
    <t>If Yes &gt; How would you rate the functionality and impact of the platform?</t>
  </si>
  <si>
    <t>Does the government publish its citizen engagement statistics and performance regularly?</t>
  </si>
  <si>
    <t>Government response portal URL</t>
  </si>
  <si>
    <t>Are there standards or indicators to measure the performance of service delivery (and compliance)?</t>
  </si>
  <si>
    <t>Does the government publish its citizen engagement performance/results?</t>
  </si>
  <si>
    <t>Any government initiative to improve the representation of vulnerable groups?</t>
  </si>
  <si>
    <t>Does the government publish citizen engagement statistics and performance data online?</t>
  </si>
  <si>
    <t>If Yes &gt; How would you rate the frequency and comprehensiveness of publications?</t>
  </si>
  <si>
    <t>Is there a government entity focused on GovTech (digital transformation, WoG, online services, etc.)?</t>
  </si>
  <si>
    <t>0= No, 1= Planned / In progress, 2= Yes (Established)</t>
  </si>
  <si>
    <t>Official name of the main GovTech institution</t>
  </si>
  <si>
    <t>Main GovTech institution URL</t>
  </si>
  <si>
    <t>Main GovTech institution was established / will be established in (year)</t>
  </si>
  <si>
    <t>1= Government, 2= Private, 3= Investor, 4= Academia</t>
  </si>
  <si>
    <t>1= Autonomous entity, 2= President's / PM's Office, 3= MoICT, 4= MoF / MoE, 5= MoI / MoHA, 6= MoPS / Pub Adm, 7= Other</t>
  </si>
  <si>
    <t>GovTech roles &amp; responsibilities [please select all that apply]</t>
  </si>
  <si>
    <t>1= Policy / Strategy, 2= eGovernment / eServices, 3= Private Sector / PPP, 4= Digital skills, 5= KS&amp;L, 6= Innovation, 7= OSS, 8= DT, 9= Other</t>
  </si>
  <si>
    <t>Other relevant GovTech institution links</t>
  </si>
  <si>
    <t>Is there a Coordination Body (SC, Council) leading GovTech initiatives?</t>
  </si>
  <si>
    <t>If Yes &gt; URL of the coordination body</t>
  </si>
  <si>
    <t>Is there an entity to monitor &amp; report Digital/GovTech spending for the whole government?</t>
  </si>
  <si>
    <t>If Yes &gt; Name and/or URL of the public entity</t>
  </si>
  <si>
    <t>Is the GovTech institution actively coordinating digital transformation initiatives?</t>
  </si>
  <si>
    <t>If Yes &gt; How would you rate the capacity and influence of the GovTech entity?</t>
  </si>
  <si>
    <t>Is there a dedicated government entity in charge of data governance or data management?</t>
  </si>
  <si>
    <t>0= No, 1=  Planned / In progress, 2= Yes (Established)</t>
  </si>
  <si>
    <t>Name of Data Governance (DG) institution</t>
  </si>
  <si>
    <t>Data Governance institution URL</t>
  </si>
  <si>
    <t>Data Governance institution was established / will be established in (year)</t>
  </si>
  <si>
    <t>0= Unknown, 1= Part of another institution, 2= Autonomous institution</t>
  </si>
  <si>
    <t>0= Unknown, 1= Holistic DG approach, 2= Multilevel DG approach</t>
  </si>
  <si>
    <t>0= No, 1=  Planned / In progress, 2= Yes (Approved)</t>
  </si>
  <si>
    <t>If Yes &gt; Supporting document (report / URL)</t>
  </si>
  <si>
    <t>Is the Data Governance institution actively managing and regulating public sector data?</t>
  </si>
  <si>
    <t>If Yes &gt; How would you rate the scope and effectiveness of the Data Governance entity?</t>
  </si>
  <si>
    <t xml:space="preserve">Is there a GovTech / Digital Transformation strategy? </t>
  </si>
  <si>
    <t>0= No, 1=  Planned / In draft, 2= Yes (old/to be updated), 3= Yes (new/current)</t>
  </si>
  <si>
    <t>GovTech / digital transformation strategy URL (approved / drafted)</t>
  </si>
  <si>
    <t>GovTech strategy was approved / will be approved in (year)</t>
  </si>
  <si>
    <t>Is the GovTech/digital transformation strategy actively implemented across government agencies?</t>
  </si>
  <si>
    <t xml:space="preserve">If Yes &gt; How would you rate the coverage and impact of the strategy?
</t>
  </si>
  <si>
    <t>0= No, 1=  Planned / In draft, 2= Yes (Institutionalized)</t>
  </si>
  <si>
    <t>Whole of Government (WoG) &gt; Relevant policy/strategy URL</t>
  </si>
  <si>
    <t>Is there a Ministry / Dept leading the public sector digital transformation / cultural change / WoG approach?</t>
  </si>
  <si>
    <t>If Yes &gt; URL of the relevant public entity</t>
  </si>
  <si>
    <t>Is there a cross government forum where strategic WoG topics (digital, data, technology, capacity) can be addressed by senior digital officials across government?</t>
  </si>
  <si>
    <t>If Yes &gt; URL of the relevant platform/forum / entity</t>
  </si>
  <si>
    <t>Are public sector digital transformation efforts coordinated under a whole-of-government approach?</t>
  </si>
  <si>
    <t>If Yes &gt; How would you rate the extent and effectiveness of the WoG approach?</t>
  </si>
  <si>
    <t>Are there RTI Laws to make data/info available to the public online or digitally?</t>
  </si>
  <si>
    <t>0= No, 1= Draft / Consultations in progress, 2= Yes (Effective)</t>
  </si>
  <si>
    <t>Right to Information (RTI) Law URL</t>
  </si>
  <si>
    <t>RTI Law was approved / will be approved in (year)</t>
  </si>
  <si>
    <t>Is there an entity monitoring implementation/compliance?</t>
  </si>
  <si>
    <t>Are RTI laws enabling public access to government information actively enforced?</t>
  </si>
  <si>
    <t>If Yes &gt; How would you rate the scope and effectiveness of RTI implementation?</t>
  </si>
  <si>
    <t>Official title of the Data Protection / Privacy Law</t>
  </si>
  <si>
    <t>Data Protection / Privacy Law URL</t>
  </si>
  <si>
    <t>Data Protection / Privacy Law was approved / will be approved in (year)</t>
  </si>
  <si>
    <t>Is the data protection/privacy law actively enforced to ensure compliance across public and private sectors?</t>
  </si>
  <si>
    <t>If Yes &gt; How would you rate the scope and enforcement of the data protection/privacy law?</t>
  </si>
  <si>
    <t>0= No, 1= Not established yet (visible in law), 2= Yes</t>
  </si>
  <si>
    <t>Name of the Data Protection Authority</t>
  </si>
  <si>
    <t>Data Protection Authority URL</t>
  </si>
  <si>
    <t>Data Protection Authority was established / will be established in (year)</t>
  </si>
  <si>
    <t>Is the data protection authority operational and effectively overseeing data governance?</t>
  </si>
  <si>
    <t>If Yes &gt; How would you rate the capacity and impact of the Data Protection authority?</t>
  </si>
  <si>
    <t>Is there a government strategy or policy in place to promote the integration of Green Technology within GovTech initiatives?</t>
  </si>
  <si>
    <t>0= No, 1=  Planned/In draft, 2= Yes (Institutionalized)</t>
  </si>
  <si>
    <t>Are government entities actively implementing Green Technology practices, such as using renewable energy for IT systems or reducing the carbon footprint of digital services?</t>
  </si>
  <si>
    <t>If Yes &gt; How would you rate the extent of Green Technology adoption by government entities?</t>
  </si>
  <si>
    <t>Are there ethical guidelines in place for the adoption of Artificial Intelligence?</t>
  </si>
  <si>
    <t>Does the government ensure transparency and accountability in the use of AI?</t>
  </si>
  <si>
    <t>If Yes &gt; How would you rate the extent of adoption of AI guidelines by government entities?</t>
  </si>
  <si>
    <t>0= No, 1 = Regulation approved; no Infrastructure yet (PKI, CA), 2= Regulation and Infrastructure in place. Not used yet/in progress, 3= Operational. Used in practice for e-Services</t>
  </si>
  <si>
    <t>Digital Signature URL</t>
  </si>
  <si>
    <t>Digital Signature was launched / will be launched in (year)</t>
  </si>
  <si>
    <t>0= Unknown, 1= Back-office transactions, 2= Front-office service delivery, 3= Both back- and front-office transactions</t>
  </si>
  <si>
    <t>Is Digital Signature linked with Digital ID/Mobile devices?</t>
  </si>
  <si>
    <t>Which entities provide Digital Signature services?</t>
  </si>
  <si>
    <t>0= Unknown, 1= Commercial providers only, 2= Designated government entities, 3= Both government and commercial entities</t>
  </si>
  <si>
    <t>Are digital signature and PKI widely adopted for secure online service delivery?</t>
  </si>
  <si>
    <t>If Yes &gt; How would you rate the scope and adoption of digital signature?</t>
  </si>
  <si>
    <t xml:space="preserve">ITU Global Cybersecurity Index (GCI) </t>
  </si>
  <si>
    <t>0 to 100 (external indicator extracted from the ITU GCI)</t>
  </si>
  <si>
    <t>Is there a government strategy / program to improve digital skills in the public sector?</t>
  </si>
  <si>
    <t>0= No, 1= Yes (Only strategy or program), 2= Yes (Both strategy and program)</t>
  </si>
  <si>
    <t>Title of Digital Skills (DS) strategy</t>
  </si>
  <si>
    <t>Digital Skills strategy URL</t>
  </si>
  <si>
    <t>Digital Skills strategy was approved / will be approved in (year)</t>
  </si>
  <si>
    <t>0= Unknown, 1= Basic Digital Skills, 2= Basic DS + Data Literacy, 3= Advanced DS + DL</t>
  </si>
  <si>
    <t>0= Unknown, 1= Academic program, 2= Public sector program, 3= CSO/Private program</t>
  </si>
  <si>
    <t>If Yes &gt; DS program URL</t>
  </si>
  <si>
    <t>If Yes &gt; DS program mandatory for new public employees?</t>
  </si>
  <si>
    <t>0= Unknown, 1= Not mandatory, 2= Mandatory</t>
  </si>
  <si>
    <t>Are there digital skills programs offered by governments for citizens/schools?</t>
  </si>
  <si>
    <t>0= No / Unknown, 1= Yes (fee-based programs), 2= Yes (freely available programs)</t>
  </si>
  <si>
    <t>Are government programs actively enhancing digital skills among public sector employees?</t>
  </si>
  <si>
    <t>If Yes &gt; How would you rate the implementation and coverage of the strategy/program?</t>
  </si>
  <si>
    <t xml:space="preserve">Title of Public Sector Innovation strategy </t>
  </si>
  <si>
    <t>PSI strategy URL</t>
  </si>
  <si>
    <t>PSI strategy was approved / will be approved in (year)</t>
  </si>
  <si>
    <t>If Yes &gt; PSI program URL</t>
  </si>
  <si>
    <t>If Yes &gt; PSI program mandatory for new public employees?</t>
  </si>
  <si>
    <t>Are government-led PSI strategies/programs being implemented?</t>
  </si>
  <si>
    <t>If Yes &gt; How would you rate the implementation and impact of these programs?</t>
  </si>
  <si>
    <t>Name of the PSI institution</t>
  </si>
  <si>
    <t>PSI institution URL</t>
  </si>
  <si>
    <t>PSI institution was established / will be established in (year)</t>
  </si>
  <si>
    <t>0= Unknown, 1= Digital Skills, 2= PS Innovation, 3= Digital Skills + PS Innovation, 4= Other</t>
  </si>
  <si>
    <t>Is there any collaboration on PSI with the private sector?</t>
  </si>
  <si>
    <t>If Yes &gt; Is there any financial support/incentive for private GovTech entities</t>
  </si>
  <si>
    <t>Is the PSI institution operational and delivering results?</t>
  </si>
  <si>
    <t>If Yes &gt; How would you rate the capacity and impact of the PSI institution?</t>
  </si>
  <si>
    <t>Is there a government policy to support GovTech startups and private sector investments?</t>
  </si>
  <si>
    <t>National policy/strategy to support GovTech startups/investments (SMEs)</t>
  </si>
  <si>
    <t>National policy/strategy URL</t>
  </si>
  <si>
    <t>National policy/strategy was approved / will be approved in (year)</t>
  </si>
  <si>
    <t>Does the Government provide financing to startups/SMEs for innovation?</t>
  </si>
  <si>
    <t>Capacity of Government to deliver online services via PPPs</t>
  </si>
  <si>
    <t>0= No PPP for online services 1= Yes, PPP arrangements exist for online service delivery</t>
  </si>
  <si>
    <t>Is there a procurement policy aimed at prioritizing bids from startups/SMEs? (e.g., having a quota for SMEs)</t>
  </si>
  <si>
    <t>Is the government policy to support GovTech startups being actively implemented?</t>
  </si>
  <si>
    <t xml:space="preserve">If Yes &gt; How would you rate the scope and impact of the policy?
</t>
  </si>
  <si>
    <t>Source of GTMI data</t>
  </si>
  <si>
    <t>R = Remote data collection     S = Online survey form</t>
  </si>
  <si>
    <t>Income level (abbreviation)</t>
  </si>
  <si>
    <t>H (High) / UM (Upper middle) / LM (Lower middle) / L (Low)</t>
  </si>
  <si>
    <t>Mapping to the World Bank regions (abbreviation)</t>
  </si>
  <si>
    <t>AFR / EAP / ECA / LCR / MNA / SAR</t>
  </si>
  <si>
    <t>Fragile and Conflict-affected Situations</t>
  </si>
  <si>
    <t>FCS-1: Conflict  FCS-2 : Institutional and Social Fragility</t>
  </si>
  <si>
    <t>Borrower country categories</t>
  </si>
  <si>
    <t>IDA / IBRD / Blend / -</t>
  </si>
  <si>
    <t>From UN population database (thousands)</t>
  </si>
  <si>
    <t>Select countries &gt; Population less than 0.5 million</t>
  </si>
  <si>
    <t>GovTech Maturity Index group:</t>
  </si>
  <si>
    <t>A: Very high (&gt;= 0.75)  B: High (&gt;= 0.50 and &lt; 0.75)   C: Medium (&gt;= 0.25 and &lt; 0.50)  D: Low  (&lt; 0.25)</t>
  </si>
  <si>
    <t>GTMI score</t>
  </si>
  <si>
    <t>0 to 1</t>
  </si>
  <si>
    <t>CGSI group</t>
  </si>
  <si>
    <t>Core Government Systems Index score</t>
  </si>
  <si>
    <t>PSDI group</t>
  </si>
  <si>
    <t>Public Sector Delivery Index score</t>
  </si>
  <si>
    <t>CEI group</t>
  </si>
  <si>
    <t>Digital Citizen Engagement Index score</t>
  </si>
  <si>
    <t>GTE group</t>
  </si>
  <si>
    <t>GovTech Enablers Index score</t>
  </si>
  <si>
    <t>Color codes for indicators:</t>
  </si>
  <si>
    <t>Key indicator</t>
  </si>
  <si>
    <t>Sub-indicator in use since 2020</t>
  </si>
  <si>
    <t>Sub-indicator included in 2022</t>
  </si>
  <si>
    <t>Revised or New sub-indicator included in 2025</t>
  </si>
  <si>
    <t>2024 UN EGDI</t>
  </si>
  <si>
    <t>2024 ITU GCI</t>
  </si>
  <si>
    <t>Country Name</t>
  </si>
  <si>
    <t>E-Gov Rank</t>
  </si>
  <si>
    <t>E-Gov Index</t>
  </si>
  <si>
    <t>E-Particip Index</t>
  </si>
  <si>
    <t>Online Service Index</t>
  </si>
  <si>
    <t>Human Capital Index</t>
  </si>
  <si>
    <t>Telecom Infra Index</t>
  </si>
  <si>
    <t>GCI Tier</t>
  </si>
  <si>
    <t>GCI</t>
  </si>
  <si>
    <t>Legal Measures</t>
  </si>
  <si>
    <t>Technical</t>
  </si>
  <si>
    <t>Organizational</t>
  </si>
  <si>
    <t>Capacity Development</t>
  </si>
  <si>
    <t>Cooperation</t>
  </si>
  <si>
    <t>Congo (Rep. of the)</t>
  </si>
  <si>
    <t>Côte d’Ivoire</t>
  </si>
  <si>
    <t>Democratic People’s Republic of Korea</t>
  </si>
  <si>
    <t>Dem. People’s Rep. of Korea</t>
  </si>
  <si>
    <t>Democratic Republic of the Congo</t>
  </si>
  <si>
    <t>Dem. Rep. of the Congo</t>
  </si>
  <si>
    <t>Georgia (Country)</t>
  </si>
  <si>
    <t>Iran (Islamic Republic of)</t>
  </si>
  <si>
    <t>Korea (Republic of)</t>
  </si>
  <si>
    <t>Kyrgyzstan</t>
  </si>
  <si>
    <t>Lao People’s Democratic Republic</t>
  </si>
  <si>
    <t>Lao P.D.R.</t>
  </si>
  <si>
    <t>Micronesia (Federated States of)</t>
  </si>
  <si>
    <t>Micronesia</t>
  </si>
  <si>
    <t>Republic of Korea</t>
  </si>
  <si>
    <t>Republic of Moldova</t>
  </si>
  <si>
    <t>Saint Kitts and Nevis</t>
  </si>
  <si>
    <t>Saint Lucia</t>
  </si>
  <si>
    <t>Saint Vincent and the Grenadines</t>
  </si>
  <si>
    <t>Slovakia</t>
  </si>
  <si>
    <t>State of Palestine</t>
  </si>
  <si>
    <t>United Kingdom of Great Britain and Northern Ireland</t>
  </si>
  <si>
    <t>United Republic of Tanzania</t>
  </si>
  <si>
    <t>United States</t>
  </si>
  <si>
    <t>Venezuela</t>
  </si>
  <si>
    <t>Viet Nam</t>
  </si>
  <si>
    <t>VAT</t>
  </si>
  <si>
    <t>Vatican</t>
  </si>
  <si>
    <t>Country</t>
  </si>
  <si>
    <t>FY25 FCS Status</t>
  </si>
  <si>
    <t>FY23 FCS Status</t>
  </si>
  <si>
    <t>FY22 FCS Status</t>
  </si>
  <si>
    <t>FY21 FCS Status</t>
  </si>
  <si>
    <t>Economy (UN)</t>
  </si>
  <si>
    <t>Economy (GTMI)</t>
  </si>
  <si>
    <t>Income group</t>
  </si>
  <si>
    <t>Lending category</t>
  </si>
  <si>
    <t>Conflict</t>
  </si>
  <si>
    <t>High-intensity conflict</t>
  </si>
  <si>
    <t>South Asia</t>
  </si>
  <si>
    <t>Low income</t>
  </si>
  <si>
    <t>High-intensity conflict (international)</t>
  </si>
  <si>
    <t>Medium-intensity conflict</t>
  </si>
  <si>
    <t>Europe &amp; Central Asia</t>
  </si>
  <si>
    <t>Upper middle income</t>
  </si>
  <si>
    <t>Institutional and social fragility</t>
  </si>
  <si>
    <t>High institutional and social fragility</t>
  </si>
  <si>
    <t>Middle East &amp; North Africa</t>
  </si>
  <si>
    <t>ASM</t>
  </si>
  <si>
    <t>American Samoa</t>
  </si>
  <si>
    <t>East Asia &amp; Pacific</t>
  </si>
  <si>
    <t>High income</t>
  </si>
  <si>
    <t>Sub-Saharan Africa</t>
  </si>
  <si>
    <t>Lower middle income</t>
  </si>
  <si>
    <t>Latin America &amp; Caribbean</t>
  </si>
  <si>
    <t>ABW</t>
  </si>
  <si>
    <t>Aruba</t>
  </si>
  <si>
    <t>Bahamas, The</t>
  </si>
  <si>
    <t>Bolivia (Plurinational State of)</t>
  </si>
  <si>
    <t>BMU</t>
  </si>
  <si>
    <t>Bermuda</t>
  </si>
  <si>
    <t>North America</t>
  </si>
  <si>
    <t>VGB</t>
  </si>
  <si>
    <t>British Virgin Islands</t>
  </si>
  <si>
    <t>CYM</t>
  </si>
  <si>
    <t>Cayman Islands</t>
  </si>
  <si>
    <t>Congo</t>
  </si>
  <si>
    <t>CHI</t>
  </si>
  <si>
    <t>Channel Islands</t>
  </si>
  <si>
    <t>CUW</t>
  </si>
  <si>
    <t>Curaçao</t>
  </si>
  <si>
    <t>Czechia</t>
  </si>
  <si>
    <t>Egypt, Arab Rep.</t>
  </si>
  <si>
    <t>Gambia (Republic of The)</t>
  </si>
  <si>
    <t>FRO</t>
  </si>
  <si>
    <t>Faroe Islands</t>
  </si>
  <si>
    <t>PYF</t>
  </si>
  <si>
    <t>French Polynesia</t>
  </si>
  <si>
    <t>Gambia, The</t>
  </si>
  <si>
    <t>GIB</t>
  </si>
  <si>
    <t>Gibraltar</t>
  </si>
  <si>
    <t>GRL</t>
  </si>
  <si>
    <t>Greenland</t>
  </si>
  <si>
    <t>GUM</t>
  </si>
  <si>
    <t>Guam</t>
  </si>
  <si>
    <t>Iran, Islamic Rep.</t>
  </si>
  <si>
    <t>IMN</t>
  </si>
  <si>
    <t>Isle of Man</t>
  </si>
  <si>
    <t>Korea, Dem. People's Rep.</t>
  </si>
  <si>
    <t>XKX</t>
  </si>
  <si>
    <t>NCL</t>
  </si>
  <si>
    <t>New Caledonia</t>
  </si>
  <si>
    <t>MNP</t>
  </si>
  <si>
    <t>Northern Mariana Islands</t>
  </si>
  <si>
    <t>Sao Tome and Principe</t>
  </si>
  <si>
    <t>PRI</t>
  </si>
  <si>
    <t>Puerto Rico</t>
  </si>
  <si>
    <t>São Tomé and Príncipe</t>
  </si>
  <si>
    <t>SXM</t>
  </si>
  <si>
    <t>Sint Maarten (Dutch part)</t>
  </si>
  <si>
    <t>MAF</t>
  </si>
  <si>
    <t>St. Martin (French part)</t>
  </si>
  <si>
    <t>Venezuela, Bolivarian Republic of</t>
  </si>
  <si>
    <t>TCA</t>
  </si>
  <si>
    <t>Turks and Caicos Islands</t>
  </si>
  <si>
    <t>VIR</t>
  </si>
  <si>
    <t>Virgin Islands (U.S.)</t>
  </si>
  <si>
    <t>PSE</t>
  </si>
  <si>
    <t>Yemen, Rep.</t>
  </si>
  <si>
    <t>Blnk</t>
  </si>
  <si>
    <t>DI</t>
  </si>
  <si>
    <t>DJ</t>
  </si>
  <si>
    <t>2025 GTMI Indicators</t>
  </si>
  <si>
    <t>Hence, there is no 2022 data to compare for these three new indicators.</t>
  </si>
  <si>
    <t>CQ</t>
  </si>
  <si>
    <t>Use of Digital ID in services  I-26</t>
  </si>
  <si>
    <t>Green Tech policy for GovTech  I-40</t>
  </si>
  <si>
    <t>AI Ethical Guidelines  I-41</t>
  </si>
  <si>
    <r>
      <rPr>
        <b/>
        <sz val="11"/>
        <color theme="1"/>
        <rFont val="Aptos Narrow"/>
        <family val="2"/>
        <scheme val="minor"/>
      </rPr>
      <t>Note:</t>
    </r>
    <r>
      <rPr>
        <sz val="11"/>
        <color theme="1"/>
        <rFont val="Aptos Narrow"/>
        <family val="2"/>
        <scheme val="minor"/>
      </rPr>
      <t xml:space="preserve"> I-26, I-40 and I-41 are new indicators introduced in 2025 (to replace three external indicators used in 2022)</t>
    </r>
  </si>
  <si>
    <t>AA</t>
  </si>
  <si>
    <t>AO</t>
  </si>
  <si>
    <t>Regions</t>
  </si>
  <si>
    <t>README</t>
  </si>
  <si>
    <r>
      <rPr>
        <sz val="11"/>
        <color theme="1"/>
        <rFont val="Wingdings 3"/>
        <family val="1"/>
        <charset val="2"/>
      </rPr>
      <t></t>
    </r>
    <r>
      <rPr>
        <sz val="11"/>
        <color theme="1"/>
        <rFont val="Aptos Narrow"/>
        <family val="2"/>
        <scheme val="minor"/>
      </rPr>
      <t xml:space="preserve">   Total number of economies included in the 2025 dataset is 197 </t>
    </r>
    <r>
      <rPr>
        <sz val="11"/>
        <color rgb="FF0000CC"/>
        <rFont val="Aptos Narrow"/>
        <family val="2"/>
        <scheme val="minor"/>
      </rPr>
      <t>(Nicaragua didn't authorize the collection of their data)</t>
    </r>
  </si>
  <si>
    <r>
      <rPr>
        <sz val="11"/>
        <color theme="1"/>
        <rFont val="Wingdings 3"/>
        <family val="1"/>
        <charset val="2"/>
      </rPr>
      <t></t>
    </r>
    <r>
      <rPr>
        <sz val="11"/>
        <color theme="1"/>
        <rFont val="Calibri"/>
        <family val="2"/>
      </rPr>
      <t xml:space="preserve">   </t>
    </r>
    <r>
      <rPr>
        <sz val="11"/>
        <color theme="1"/>
        <rFont val="Aptos Narrow"/>
        <family val="2"/>
        <scheme val="minor"/>
      </rPr>
      <t xml:space="preserve">2025 GTMI survey data is presented in the </t>
    </r>
    <r>
      <rPr>
        <sz val="11"/>
        <color rgb="FF0000CC"/>
        <rFont val="Aptos Narrow"/>
        <family val="2"/>
        <scheme val="minor"/>
      </rPr>
      <t>GTMI_Data</t>
    </r>
    <r>
      <rPr>
        <sz val="11"/>
        <color theme="1"/>
        <rFont val="Aptos Narrow"/>
        <family val="2"/>
        <scheme val="minor"/>
      </rPr>
      <t xml:space="preserve"> sheet (together with 2020 and 2022 data covering 198 economies)</t>
    </r>
  </si>
  <si>
    <t>Presents the contents of the GovTech Dataset and introduces the source data, calculation of the GTMI groups, and other aspects</t>
  </si>
  <si>
    <t xml:space="preserve">Country data sheet; Explanation of the data fields in the GTMI_Data sheet </t>
  </si>
  <si>
    <t>2024 UN EGDI (I-16, I-18, I-44); e-Participation Index (I-27); 2024 ITU GCI (I-43)</t>
  </si>
  <si>
    <t>Yes (Customs Online Services)</t>
  </si>
  <si>
    <t>Yes (Single Window)</t>
  </si>
  <si>
    <t>https://www.shqiperiaqeduam.al/#fjalaIme</t>
  </si>
  <si>
    <t>https://idp.al/vendime/</t>
  </si>
  <si>
    <t>https://mapa.gov.al/</t>
  </si>
  <si>
    <t>https://qbz.gov.al/eli/vendim/2024/12/26/824/2f162231-85e2-4d92-942c-18cd2b34592c;q=824</t>
  </si>
  <si>
    <t>https://lex.ao/docs/presidente-da-republica/2022/decreto-presidencial-n-o-195-22-de-22-de-julho/</t>
  </si>
  <si>
    <t>https://eservices.nbr.gov.bh/sap/bc/ui5_ui5/sap/z_mcf_fmca/index.html#/Logon</t>
  </si>
  <si>
    <t>https://tech.gov.bt/data-science-and-ai-division/</t>
  </si>
  <si>
    <t>https://prestadores.serviciodeempleo.gov.co/homeagencia.aspx</t>
  </si>
  <si>
    <t>https://2022.dnp.gov.co/programas/Grupo-Modernizacion-del-Estado/Paginas/Innovacion-Publica.aspx#:~:text=El%20Equipo%20de%20Innovaci%C3%B3n%20P%C3%BAblica%20(EiP)%20es%20la,impulsa%20la%20innovaci%C3%B3n%20p%C3%BAblica%20p%E2%80%8Bara%20enfrentar%20retos%20p%C3%BAblicos%E2%80%8B</t>
  </si>
  <si>
    <t>https://login.gob.sv/login</t>
  </si>
  <si>
    <t>https://www.economie.gouv.fr/cisirh/comprendre-le-cisirh/nos-missions</t>
  </si>
  <si>
    <t>https://european-digital-innovation-hubs.ec.europa.eu/home</t>
  </si>
  <si>
    <t>https://mbudget.gov.gn/lois-de-finances/</t>
  </si>
  <si>
    <t>https://szeusz.gov.hu/szeusz/kkszb</t>
  </si>
  <si>
    <t xml:space="preserve">https://www.digital.go.jp/assets/contents/node/basic_page/field_ref_resources/82a1ea56-128f-4cf6-bbd5-9ef6d4b7bafc/4b9531e7/20231206_policies_budget_entrustment_deliverables_report_04.pdf?utm_source=chatgpt.com </t>
  </si>
  <si>
    <t>https://mps.vas.gov.lv/edu/catalog/courses</t>
  </si>
  <si>
    <t>https://pshr.gov.mt/</t>
  </si>
  <si>
    <t>https://www.finances.gov.ma/Publication/db/2022/DB_SyntheserapportCST2022_EN.pdf</t>
  </si>
  <si>
    <t>https://azurediagovt.sharepoint.com/:x:/r/sites/ECMS-GCIO-GIDS/InternationalManagement/World%20Bank%20GovTech%20Maturity%20Index%20survey/Candidate%20Insights%20-%20March%202025.xlsx?d=wf924aa3424a548a891a24ffc21b3537f&amp;csf=1&amp;web=1&amp;e=aYIYwU</t>
  </si>
  <si>
    <t>https://nitda.gov.ng/wp-content/uploads/2020/11/GNCFinale2211.pdf</t>
  </si>
  <si>
    <t>https://www.inadeh.edu.pa/wp-content/uploads/2024/09/OfertaAcademica2024.pdf</t>
  </si>
  <si>
    <t>https://www.sunat.gob.pe/sol.html</t>
  </si>
  <si>
    <t>https://drive.google.com/file/d/1lpMm-2_jxYjdvHHWmA-Mb5hmfPPtY3wz/view?usp=sharing</t>
  </si>
  <si>
    <t>https://drive.google.com/file/d/1R94shUW_4cTEyHKtlAyt2uGDJXvjdAaU/view?usp=drive_link</t>
  </si>
  <si>
    <t>https://www.pfu.gov.ua/2169751-zvit-pro-zvernennya-gromadyan-za-2024-rik/</t>
  </si>
  <si>
    <t>https://jahiz.gov.ae/about.php</t>
  </si>
  <si>
    <t>https://www.gov.uk/government/publications/evaluation-of-one-big-thing-2023/evaluating-one-big-thing-2023-html#:~:text=One%20Big%20Thing%20(OBT)%20is,from%20September%20to%20December%202023.</t>
  </si>
  <si>
    <t>https://www.sbir.gov/about/policies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</si>
</sst>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0.0"/>
    <numFmt numFmtId="166" formatCode="0.000"/>
    <numFmt numFmtId="167" formatCode="0.0"/>
    <numFmt numFmtId="168" formatCode="#,##0.000"/>
    <numFmt numFmtId="169" formatCode="0.0%"/>
  </numFmts>
  <fonts count="108">
    <font>
      <sz val="11"/>
      <color theme="1"/>
      <name val="Aptos Narrow"/>
      <family val="2"/>
      <scheme val="minor"/>
    </font>
    <font>
      <b/>
      <sz val="11"/>
      <color theme="1"/>
      <name val="Aptos Narrow"/>
      <family val="2"/>
      <scheme val="minor"/>
    </font>
    <font>
      <u/>
      <sz val="11"/>
      <color theme="10"/>
      <name val="Aptos Narrow"/>
      <family val="2"/>
      <scheme val="minor"/>
    </font>
    <font>
      <b/>
      <sz val="11"/>
      <name val="Aptos Narrow"/>
      <family val="2"/>
      <scheme val="minor"/>
    </font>
    <font>
      <b/>
      <sz val="11"/>
      <color rgb="FF0000CC"/>
      <name val="Aptos Narrow"/>
      <family val="2"/>
      <scheme val="minor"/>
    </font>
    <font>
      <u/>
      <sz val="11"/>
      <color theme="10"/>
      <name val="Calibri"/>
      <family val="2"/>
    </font>
    <font>
      <sz val="11"/>
      <color rgb="FF000000"/>
      <name val="Calibri"/>
      <family val="2"/>
    </font>
    <font>
      <sz val="11"/>
      <name val="Aptos Narrow"/>
      <family val="2"/>
      <scheme val="minor"/>
    </font>
    <font>
      <sz val="11"/>
      <color indexed="8"/>
      <name val="Calibri"/>
      <family val="2"/>
    </font>
    <font>
      <b/>
      <sz val="9"/>
      <color indexed="81"/>
      <name val="Tahoma"/>
      <family val="2"/>
    </font>
    <font>
      <sz val="9"/>
      <color indexed="81"/>
      <name val="Tahoma"/>
      <family val="2"/>
    </font>
    <font>
      <sz val="9"/>
      <color rgb="FF000000"/>
      <name val="Tahoma"/>
      <family val="2"/>
    </font>
    <font>
      <b/>
      <sz val="9"/>
      <color rgb="FF000000"/>
      <name val="Tahoma"/>
      <family val="2"/>
    </font>
    <font>
      <sz val="8"/>
      <name val="Aptos Narrow"/>
      <family val="2"/>
      <scheme val="minor"/>
    </font>
    <font>
      <b/>
      <sz val="10"/>
      <color theme="1"/>
      <name val="Calibri"/>
      <family val="2"/>
    </font>
    <font>
      <b/>
      <sz val="10"/>
      <name val="Calibri"/>
      <family val="2"/>
    </font>
    <font>
      <b/>
      <sz val="10"/>
      <color theme="0"/>
      <name val="Calibri"/>
      <family val="2"/>
    </font>
    <font>
      <b/>
      <sz val="10"/>
      <color rgb="FF0000CC"/>
      <name val="Calibri"/>
      <family val="2"/>
    </font>
    <font>
      <b/>
      <sz val="10"/>
      <color indexed="8"/>
      <name val="Calibri"/>
      <family val="2"/>
    </font>
    <font>
      <sz val="10"/>
      <color rgb="FF0070C0"/>
      <name val="Calibri"/>
      <family val="2"/>
    </font>
    <font>
      <sz val="10"/>
      <color theme="2" tint="-0.249977111117893"/>
      <name val="Calibri"/>
      <family val="2"/>
    </font>
    <font>
      <sz val="10"/>
      <color theme="1"/>
      <name val="Calibri"/>
      <family val="2"/>
    </font>
    <font>
      <b/>
      <sz val="10"/>
      <color theme="2" tint="-0.249977111117893"/>
      <name val="Calibri"/>
      <family val="2"/>
    </font>
    <font>
      <sz val="10"/>
      <color theme="1" tint="0.499984740745262"/>
      <name val="Calibri"/>
      <family val="2"/>
    </font>
    <font>
      <u/>
      <sz val="10"/>
      <color theme="2" tint="-0.249977111117893"/>
      <name val="Calibri"/>
      <family val="2"/>
    </font>
    <font>
      <sz val="10"/>
      <color rgb="FF0000CC"/>
      <name val="Calibri"/>
      <family val="2"/>
    </font>
    <font>
      <sz val="10"/>
      <color rgb="FF000000"/>
      <name val="Calibri"/>
      <family val="2"/>
    </font>
    <font>
      <sz val="10"/>
      <name val="Calibri"/>
      <family val="2"/>
    </font>
    <font>
      <sz val="10"/>
      <color theme="10"/>
      <name val="Calibri"/>
      <family val="2"/>
    </font>
    <font>
      <u/>
      <sz val="10"/>
      <color theme="10"/>
      <name val="Calibri"/>
      <family val="2"/>
    </font>
    <font>
      <sz val="10"/>
      <color rgb="FF0563C1"/>
      <name val="Calibri"/>
      <family val="2"/>
    </font>
    <font>
      <sz val="10"/>
      <color indexed="8"/>
      <name val="Calibri"/>
      <family val="2"/>
    </font>
    <font>
      <u/>
      <sz val="10"/>
      <color rgb="FF0563C1"/>
      <name val="Calibri"/>
      <family val="2"/>
    </font>
    <font>
      <u/>
      <sz val="10"/>
      <color rgb="FF1155CC"/>
      <name val="Calibri"/>
      <family val="2"/>
    </font>
    <font>
      <u/>
      <sz val="10"/>
      <color rgb="FF0000CC"/>
      <name val="Calibri"/>
      <family val="2"/>
    </font>
    <font>
      <sz val="10"/>
      <color theme="3" tint="0.39997558519241921"/>
      <name val="Calibri"/>
      <family val="2"/>
    </font>
    <font>
      <sz val="10"/>
      <color rgb="FF00B0F0"/>
      <name val="Calibri"/>
      <family val="2"/>
    </font>
    <font>
      <sz val="10"/>
      <color theme="0"/>
      <name val="Calibri"/>
      <family val="2"/>
    </font>
    <font>
      <u/>
      <sz val="10"/>
      <name val="Calibri"/>
      <family val="2"/>
    </font>
    <font>
      <u/>
      <sz val="10"/>
      <color theme="1"/>
      <name val="Calibri"/>
      <family val="2"/>
    </font>
    <font>
      <sz val="10"/>
      <color rgb="FF242424"/>
      <name val="Calibri"/>
      <family val="2"/>
    </font>
    <font>
      <b/>
      <sz val="12"/>
      <color theme="0"/>
      <name val="Calibri"/>
      <family val="2"/>
    </font>
    <font>
      <sz val="11"/>
      <color theme="1"/>
      <name val="Calibri"/>
      <family val="2"/>
    </font>
    <font>
      <sz val="11"/>
      <name val="Calibri"/>
      <family val="2"/>
    </font>
    <font>
      <b/>
      <sz val="11"/>
      <name val="Calibri"/>
      <family val="2"/>
    </font>
    <font>
      <b/>
      <sz val="11"/>
      <color rgb="FF0000CC"/>
      <name val="Calibri"/>
      <family val="2"/>
    </font>
    <font>
      <b/>
      <sz val="11"/>
      <color theme="0"/>
      <name val="Calibri"/>
      <family val="2"/>
    </font>
    <font>
      <b/>
      <sz val="11"/>
      <color theme="1"/>
      <name val="Calibri"/>
      <family val="2"/>
    </font>
    <font>
      <sz val="11"/>
      <color rgb="FF0000CC"/>
      <name val="Calibri"/>
      <family val="2"/>
    </font>
    <font>
      <b/>
      <sz val="11"/>
      <color indexed="8"/>
      <name val="Calibri"/>
      <family val="2"/>
    </font>
    <font>
      <sz val="11"/>
      <color theme="0"/>
      <name val="Aptos Narrow"/>
      <family val="2"/>
      <scheme val="minor"/>
    </font>
    <font>
      <u/>
      <sz val="10"/>
      <color rgb="FF000000"/>
      <name val="Calibri"/>
      <family val="2"/>
    </font>
    <font>
      <sz val="10"/>
      <color theme="1"/>
      <name val="Aptos Narrow"/>
      <family val="2"/>
    </font>
    <font>
      <sz val="11"/>
      <color theme="1"/>
      <name val="Aptos Narrow"/>
      <family val="2"/>
      <scheme val="minor"/>
    </font>
    <font>
      <b/>
      <sz val="18"/>
      <color theme="0"/>
      <name val="Aptos Narrow"/>
      <family val="2"/>
      <scheme val="minor"/>
    </font>
    <font>
      <b/>
      <sz val="12"/>
      <color rgb="FF0000CC"/>
      <name val="Aptos Narrow"/>
      <family val="2"/>
      <scheme val="minor"/>
    </font>
    <font>
      <sz val="12"/>
      <color theme="1"/>
      <name val="Aptos Narrow"/>
      <family val="2"/>
      <scheme val="minor"/>
    </font>
    <font>
      <sz val="11"/>
      <color theme="1"/>
      <name val="Aptos Narrow"/>
      <family val="1"/>
      <charset val="2"/>
      <scheme val="minor"/>
    </font>
    <font>
      <sz val="11"/>
      <color theme="1"/>
      <name val="Wingdings 3"/>
      <family val="1"/>
      <charset val="2"/>
    </font>
    <font>
      <sz val="11"/>
      <color rgb="FF0000CC"/>
      <name val="Aptos Narrow"/>
      <family val="2"/>
      <scheme val="minor"/>
    </font>
    <font>
      <sz val="11"/>
      <color theme="1"/>
      <name val="Aptos Narrow"/>
      <family val="1"/>
      <scheme val="minor"/>
    </font>
    <font>
      <sz val="11"/>
      <color theme="1"/>
      <name val="Cambria"/>
      <family val="1"/>
    </font>
    <font>
      <sz val="11"/>
      <color rgb="FF00B0F0"/>
      <name val="Aptos Narrow"/>
      <family val="2"/>
      <scheme val="minor"/>
    </font>
    <font>
      <b/>
      <sz val="11"/>
      <color rgb="FF00B0F0"/>
      <name val="Aptos Narrow"/>
      <family val="2"/>
      <scheme val="minor"/>
    </font>
    <font>
      <sz val="11"/>
      <color theme="1"/>
      <name val="Calibri"/>
      <family val="1"/>
      <charset val="2"/>
    </font>
    <font>
      <sz val="11"/>
      <color rgb="FF0000CC"/>
      <name val="Aptos Narrow"/>
      <family val="1"/>
      <charset val="2"/>
      <scheme val="minor"/>
    </font>
    <font>
      <sz val="11"/>
      <name val="Wingdings 3"/>
      <family val="1"/>
      <charset val="2"/>
    </font>
    <font>
      <sz val="11"/>
      <color theme="3" tint="0.39997558519241921"/>
      <name val="Aptos Narrow"/>
      <family val="2"/>
      <scheme val="minor"/>
    </font>
    <font>
      <sz val="10"/>
      <color theme="0" tint="-0.249977111117893"/>
      <name val="Calibri"/>
      <family val="2"/>
    </font>
    <font>
      <b/>
      <sz val="10"/>
      <color rgb="FF00B0F0"/>
      <name val="Calibri"/>
      <family val="2"/>
    </font>
    <font>
      <b/>
      <sz val="10"/>
      <color rgb="FFC00000"/>
      <name val="Calibri"/>
      <family val="2"/>
    </font>
    <font>
      <sz val="10"/>
      <color rgb="FFC00000"/>
      <name val="Calibri"/>
      <family val="2"/>
    </font>
    <font>
      <sz val="10"/>
      <color theme="1"/>
      <name val="Aptos Narrow"/>
      <family val="2"/>
      <scheme val="minor"/>
    </font>
    <font>
      <sz val="10"/>
      <color theme="0"/>
      <name val="Aptos Narrow"/>
      <family val="2"/>
      <scheme val="minor"/>
    </font>
    <font>
      <sz val="11"/>
      <color theme="0"/>
      <name val="Calibri"/>
      <family val="2"/>
    </font>
    <font>
      <sz val="11"/>
      <color rgb="FFFFC000"/>
      <name val="Calibri"/>
      <family val="2"/>
    </font>
    <font>
      <b/>
      <sz val="11"/>
      <color theme="0"/>
      <name val="Aptos Narrow"/>
      <family val="2"/>
      <scheme val="minor"/>
    </font>
    <font>
      <b/>
      <sz val="11"/>
      <color rgb="FF000000"/>
      <name val="Calibri"/>
      <family val="2"/>
    </font>
    <font>
      <sz val="11"/>
      <color rgb="FF0070C0"/>
      <name val="Calibri"/>
      <family val="2"/>
    </font>
    <font>
      <sz val="11"/>
      <color rgb="FFFFC000"/>
      <name val="Aptos Narrow"/>
      <family val="2"/>
      <scheme val="minor"/>
    </font>
    <font>
      <sz val="9"/>
      <color theme="1"/>
      <name val="Aptos Narrow"/>
      <family val="2"/>
      <scheme val="minor"/>
    </font>
    <font>
      <sz val="11"/>
      <color theme="0" tint="-0.249977111117893"/>
      <name val="Aptos Narrow"/>
      <family val="2"/>
      <scheme val="minor"/>
    </font>
    <font>
      <b/>
      <sz val="11"/>
      <color rgb="FF0000CC"/>
      <name val="Wingdings 3"/>
      <family val="1"/>
      <charset val="2"/>
    </font>
    <font>
      <b/>
      <sz val="11"/>
      <color rgb="FFC00000"/>
      <name val="Wingdings 3"/>
      <family val="1"/>
      <charset val="2"/>
    </font>
    <font>
      <b/>
      <sz val="11"/>
      <color rgb="FF00B0F0"/>
      <name val="Wingdings 3"/>
      <family val="1"/>
      <charset val="2"/>
    </font>
    <font>
      <b/>
      <sz val="8"/>
      <color rgb="FFFFFFFF"/>
      <name val="Montserrat"/>
    </font>
    <font>
      <sz val="9"/>
      <color rgb="FF00B0F0"/>
      <name val="Aptos Narrow"/>
      <family val="2"/>
      <scheme val="minor"/>
    </font>
    <font>
      <b/>
      <sz val="8"/>
      <color rgb="FF0000CC"/>
      <name val="Montserrat"/>
    </font>
    <font>
      <sz val="8"/>
      <color rgb="FF000000"/>
      <name val="Montserrat"/>
    </font>
    <font>
      <b/>
      <sz val="11"/>
      <name val="Wingdings 3"/>
      <family val="1"/>
      <charset val="2"/>
    </font>
    <font>
      <b/>
      <sz val="8"/>
      <color rgb="FF000000"/>
      <name val="Montserrat"/>
    </font>
    <font>
      <sz val="18"/>
      <name val="Arial"/>
      <family val="2"/>
    </font>
    <font>
      <b/>
      <sz val="11"/>
      <color theme="1"/>
      <name val="Wingdings 3"/>
      <family val="1"/>
      <charset val="2"/>
    </font>
    <font>
      <sz val="10"/>
      <color rgb="FFFFC000"/>
      <name val="Calibri"/>
      <family val="2"/>
    </font>
    <font>
      <sz val="11"/>
      <color theme="0" tint="-0.249977111117893"/>
      <name val="Calibri"/>
      <family val="2"/>
    </font>
    <font>
      <sz val="11"/>
      <color rgb="FF00B0F0"/>
      <name val="Calibri"/>
      <family val="2"/>
    </font>
    <font>
      <sz val="9"/>
      <color rgb="FF00B0F0"/>
      <name val="Calibri"/>
      <family val="2"/>
    </font>
    <font>
      <sz val="9"/>
      <color theme="1"/>
      <name val="Calibri"/>
      <family val="2"/>
    </font>
    <font>
      <sz val="8"/>
      <color theme="0"/>
      <name val="Calibri"/>
      <family val="2"/>
    </font>
    <font>
      <sz val="9"/>
      <name val="Calibri"/>
      <family val="2"/>
    </font>
    <font>
      <b/>
      <sz val="9"/>
      <color theme="0"/>
      <name val="Calibri"/>
      <family val="2"/>
    </font>
    <font>
      <b/>
      <sz val="9"/>
      <name val="Calibri"/>
      <family val="2"/>
    </font>
    <font>
      <b/>
      <sz val="8"/>
      <color theme="0"/>
      <name val="Montserrat"/>
    </font>
    <font>
      <b/>
      <sz val="10"/>
      <color rgb="FFFFFFFF"/>
      <name val="Calibri"/>
      <family val="2"/>
    </font>
    <font>
      <sz val="9"/>
      <color theme="0"/>
      <name val="Aptos Narrow"/>
      <family val="2"/>
      <scheme val="minor"/>
    </font>
    <font>
      <b/>
      <sz val="12"/>
      <color rgb="FF0000CC"/>
      <name val="Calibri"/>
      <family val="2"/>
    </font>
    <font>
      <sz val="8"/>
      <color rgb="FF000000"/>
      <name val="Segoe UI"/>
      <family val="2"/>
    </font>
    <font>
      <sz val="11"/>
      <color theme="10"/>
      <name val="Calibri"/>
      <family val="2"/>
    </font>
  </fonts>
  <fills count="23">
    <fill>
      <patternFill patternType="none"/>
    </fill>
    <fill>
      <patternFill patternType="gray125"/>
    </fill>
    <fill>
      <patternFill patternType="solid">
        <fgColor rgb="FFCCFFFF"/>
        <bgColor indexed="64"/>
      </patternFill>
    </fill>
    <fill>
      <patternFill patternType="solid">
        <fgColor rgb="FF0000CC"/>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FCC"/>
        <bgColor indexed="64"/>
      </patternFill>
    </fill>
    <fill>
      <patternFill patternType="solid">
        <fgColor rgb="FFCCECFF"/>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rgb="FFE2F0D9"/>
        <bgColor indexed="64"/>
      </patternFill>
    </fill>
    <fill>
      <patternFill patternType="solid">
        <fgColor rgb="FF4472C4"/>
        <bgColor indexed="64"/>
      </patternFill>
    </fill>
    <fill>
      <patternFill patternType="solid">
        <fgColor rgb="FFE7E7E7"/>
        <bgColor indexed="64"/>
      </patternFill>
    </fill>
    <fill>
      <patternFill patternType="solid">
        <fgColor rgb="FFFFFFFF"/>
        <bgColor indexed="64"/>
      </patternFill>
    </fill>
    <fill>
      <patternFill patternType="solid">
        <fgColor rgb="FF00B0F0"/>
        <bgColor indexed="64"/>
      </patternFill>
    </fill>
    <fill>
      <patternFill patternType="solid">
        <fgColor theme="5" tint="0.79998168889431442"/>
        <bgColor indexed="64"/>
      </patternFill>
    </fill>
  </fills>
  <borders count="1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style="thin">
        <color indexed="64"/>
      </bottom>
      <diagonal/>
    </border>
    <border>
      <left/>
      <right style="hair">
        <color auto="1"/>
      </right>
      <top style="thin">
        <color auto="1"/>
      </top>
      <bottom style="thin">
        <color indexed="64"/>
      </bottom>
      <diagonal/>
    </border>
    <border>
      <left style="hair">
        <color auto="1"/>
      </left>
      <right style="hair">
        <color auto="1"/>
      </right>
      <top style="thin">
        <color auto="1"/>
      </top>
      <bottom style="thin">
        <color indexed="64"/>
      </bottom>
      <diagonal/>
    </border>
    <border>
      <left style="hair">
        <color auto="1"/>
      </left>
      <right style="thin">
        <color auto="1"/>
      </right>
      <top style="thin">
        <color auto="1"/>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indexed="64"/>
      </left>
      <right style="thin">
        <color indexed="64"/>
      </right>
      <top style="thin">
        <color indexed="64"/>
      </top>
      <bottom style="hair">
        <color indexed="64"/>
      </bottom>
      <diagonal/>
    </border>
    <border>
      <left style="thin">
        <color auto="1"/>
      </left>
      <right style="thin">
        <color indexed="64"/>
      </right>
      <top/>
      <bottom style="hair">
        <color auto="1"/>
      </bottom>
      <diagonal/>
    </border>
    <border>
      <left style="thin">
        <color indexed="64"/>
      </left>
      <right style="hair">
        <color indexed="64"/>
      </right>
      <top/>
      <bottom style="hair">
        <color indexed="64"/>
      </bottom>
      <diagonal/>
    </border>
    <border>
      <left/>
      <right/>
      <top/>
      <bottom style="hair">
        <color auto="1"/>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indexed="64"/>
      </right>
      <top style="hair">
        <color auto="1"/>
      </top>
      <bottom style="hair">
        <color auto="1"/>
      </bottom>
      <diagonal/>
    </border>
    <border>
      <left style="thin">
        <color auto="1"/>
      </left>
      <right style="hair">
        <color auto="1"/>
      </right>
      <top style="hair">
        <color auto="1"/>
      </top>
      <bottom style="hair">
        <color auto="1"/>
      </bottom>
      <diagonal/>
    </border>
    <border>
      <left/>
      <right/>
      <top style="hair">
        <color indexed="64"/>
      </top>
      <bottom style="hair">
        <color indexed="64"/>
      </bottom>
      <diagonal/>
    </border>
    <border>
      <left style="hair">
        <color auto="1"/>
      </left>
      <right style="thin">
        <color auto="1"/>
      </right>
      <top style="hair">
        <color auto="1"/>
      </top>
      <bottom/>
      <diagonal/>
    </border>
    <border>
      <left/>
      <right style="thin">
        <color indexed="64"/>
      </right>
      <top style="hair">
        <color indexed="64"/>
      </top>
      <bottom/>
      <diagonal/>
    </border>
    <border>
      <left style="hair">
        <color auto="1"/>
      </left>
      <right/>
      <top style="hair">
        <color auto="1"/>
      </top>
      <bottom style="hair">
        <color auto="1"/>
      </bottom>
      <diagonal/>
    </border>
    <border>
      <left/>
      <right style="hair">
        <color indexed="64"/>
      </right>
      <top style="hair">
        <color indexed="64"/>
      </top>
      <bottom/>
      <diagonal/>
    </border>
    <border>
      <left style="hair">
        <color auto="1"/>
      </left>
      <right style="hair">
        <color auto="1"/>
      </right>
      <top style="hair">
        <color auto="1"/>
      </top>
      <bottom/>
      <diagonal/>
    </border>
    <border>
      <left style="thin">
        <color auto="1"/>
      </left>
      <right style="thin">
        <color indexed="64"/>
      </right>
      <top style="hair">
        <color auto="1"/>
      </top>
      <bottom/>
      <diagonal/>
    </border>
    <border>
      <left/>
      <right style="thin">
        <color indexed="64"/>
      </right>
      <top/>
      <bottom/>
      <diagonal/>
    </border>
    <border>
      <left style="hair">
        <color rgb="FF000000"/>
      </left>
      <right style="hair">
        <color rgb="FF000000"/>
      </right>
      <top style="hair">
        <color rgb="FF000000"/>
      </top>
      <bottom style="hair">
        <color rgb="FF000000"/>
      </bottom>
      <diagonal/>
    </border>
    <border>
      <left style="hair">
        <color auto="1"/>
      </left>
      <right/>
      <top style="hair">
        <color auto="1"/>
      </top>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auto="1"/>
      </left>
      <right/>
      <top style="hair">
        <color auto="1"/>
      </top>
      <bottom style="hair">
        <color auto="1"/>
      </bottom>
      <diagonal/>
    </border>
    <border>
      <left/>
      <right style="thin">
        <color indexed="64"/>
      </right>
      <top style="hair">
        <color indexed="64"/>
      </top>
      <bottom style="thin">
        <color indexed="64"/>
      </bottom>
      <diagonal/>
    </border>
    <border>
      <left style="hair">
        <color auto="1"/>
      </left>
      <right/>
      <top/>
      <bottom style="hair">
        <color auto="1"/>
      </bottom>
      <diagonal/>
    </border>
    <border>
      <left style="thin">
        <color indexed="64"/>
      </left>
      <right style="hair">
        <color indexed="64"/>
      </right>
      <top style="thin">
        <color indexed="64"/>
      </top>
      <bottom style="hair">
        <color indexed="64"/>
      </bottom>
      <diagonal/>
    </border>
    <border>
      <left style="hair">
        <color auto="1"/>
      </left>
      <right style="hair">
        <color indexed="64"/>
      </right>
      <top style="thin">
        <color indexed="64"/>
      </top>
      <bottom style="hair">
        <color auto="1"/>
      </bottom>
      <diagonal/>
    </border>
    <border>
      <left style="thin">
        <color indexed="64"/>
      </left>
      <right style="thin">
        <color indexed="64"/>
      </right>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auto="1"/>
      </bottom>
      <diagonal/>
    </border>
    <border>
      <left style="hair">
        <color indexed="64"/>
      </left>
      <right style="thin">
        <color indexed="64"/>
      </right>
      <top style="thin">
        <color indexed="64"/>
      </top>
      <bottom style="hair">
        <color indexed="64"/>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indexed="64"/>
      </left>
      <right style="thin">
        <color indexed="64"/>
      </right>
      <top/>
      <bottom/>
      <diagonal/>
    </border>
    <border>
      <left/>
      <right style="hair">
        <color auto="1"/>
      </right>
      <top/>
      <bottom/>
      <diagonal/>
    </border>
    <border>
      <left style="hair">
        <color auto="1"/>
      </left>
      <right style="thin">
        <color indexed="64"/>
      </right>
      <top/>
      <bottom/>
      <diagonal/>
    </border>
    <border>
      <left style="thin">
        <color indexed="64"/>
      </left>
      <right style="dotted">
        <color auto="1"/>
      </right>
      <top style="thin">
        <color indexed="64"/>
      </top>
      <bottom style="thin">
        <color indexed="64"/>
      </bottom>
      <diagonal/>
    </border>
    <border>
      <left style="dotted">
        <color auto="1"/>
      </left>
      <right style="dotted">
        <color auto="1"/>
      </right>
      <top style="thin">
        <color indexed="64"/>
      </top>
      <bottom style="thin">
        <color indexed="64"/>
      </bottom>
      <diagonal/>
    </border>
    <border>
      <left style="dotted">
        <color auto="1"/>
      </left>
      <right style="thin">
        <color indexed="64"/>
      </right>
      <top style="thin">
        <color indexed="64"/>
      </top>
      <bottom style="thin">
        <color indexed="64"/>
      </bottom>
      <diagonal/>
    </border>
    <border>
      <left/>
      <right/>
      <top style="thin">
        <color indexed="64"/>
      </top>
      <bottom style="thin">
        <color indexed="64"/>
      </bottom>
      <diagonal/>
    </border>
    <border>
      <left/>
      <right style="dotted">
        <color auto="1"/>
      </right>
      <top/>
      <bottom style="dotted">
        <color indexed="64"/>
      </bottom>
      <diagonal/>
    </border>
    <border>
      <left style="dotted">
        <color auto="1"/>
      </left>
      <right style="dotted">
        <color auto="1"/>
      </right>
      <top/>
      <bottom style="dotted">
        <color auto="1"/>
      </bottom>
      <diagonal/>
    </border>
    <border>
      <left/>
      <right style="thin">
        <color auto="1"/>
      </right>
      <top/>
      <bottom style="dotted">
        <color indexed="64"/>
      </bottom>
      <diagonal/>
    </border>
    <border>
      <left/>
      <right/>
      <top/>
      <bottom style="dotted">
        <color indexed="64"/>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thin">
        <color auto="1"/>
      </right>
      <top/>
      <bottom style="thin">
        <color auto="1"/>
      </bottom>
      <diagonal/>
    </border>
    <border>
      <left/>
      <right style="hair">
        <color auto="1"/>
      </right>
      <top/>
      <bottom style="thin">
        <color auto="1"/>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indexed="64"/>
      </left>
      <right style="thin">
        <color indexed="64"/>
      </right>
      <top style="hair">
        <color rgb="FF000000"/>
      </top>
      <bottom style="hair">
        <color rgb="FF000000"/>
      </bottom>
      <diagonal/>
    </border>
    <border>
      <left style="thin">
        <color rgb="FF000000"/>
      </left>
      <right/>
      <top style="hair">
        <color rgb="FF000000"/>
      </top>
      <bottom style="hair">
        <color rgb="FF000000"/>
      </bottom>
      <diagonal/>
    </border>
    <border>
      <left/>
      <right/>
      <top/>
      <bottom style="thin">
        <color indexed="64"/>
      </bottom>
      <diagonal/>
    </border>
    <border>
      <left style="hair">
        <color auto="1"/>
      </left>
      <right style="medium">
        <color auto="1"/>
      </right>
      <top style="thin">
        <color auto="1"/>
      </top>
      <bottom style="thin">
        <color auto="1"/>
      </bottom>
      <diagonal/>
    </border>
    <border>
      <left style="hair">
        <color auto="1"/>
      </left>
      <right style="medium">
        <color auto="1"/>
      </right>
      <top style="hair">
        <color auto="1"/>
      </top>
      <bottom style="hair">
        <color auto="1"/>
      </bottom>
      <diagonal/>
    </border>
    <border>
      <left style="medium">
        <color indexed="64"/>
      </left>
      <right style="hair">
        <color auto="1"/>
      </right>
      <top style="hair">
        <color auto="1"/>
      </top>
      <bottom style="hair">
        <color auto="1"/>
      </bottom>
      <diagonal/>
    </border>
    <border>
      <left/>
      <right style="medium">
        <color indexed="64"/>
      </right>
      <top style="hair">
        <color indexed="64"/>
      </top>
      <bottom style="hair">
        <color indexed="64"/>
      </bottom>
      <diagonal/>
    </border>
    <border>
      <left/>
      <right/>
      <top style="hair">
        <color auto="1"/>
      </top>
      <bottom style="thin">
        <color indexed="64"/>
      </bottom>
      <diagonal/>
    </border>
    <border>
      <left style="thin">
        <color indexed="64"/>
      </left>
      <right style="hair">
        <color indexed="64"/>
      </right>
      <top style="hair">
        <color indexed="64"/>
      </top>
      <bottom style="thin">
        <color indexed="64"/>
      </bottom>
      <diagonal/>
    </border>
    <border>
      <left style="hair">
        <color auto="1"/>
      </left>
      <right style="medium">
        <color auto="1"/>
      </right>
      <top style="hair">
        <color auto="1"/>
      </top>
      <bottom style="thin">
        <color auto="1"/>
      </bottom>
      <diagonal/>
    </border>
    <border>
      <left style="hair">
        <color auto="1"/>
      </left>
      <right style="medium">
        <color auto="1"/>
      </right>
      <top style="thin">
        <color indexed="64"/>
      </top>
      <bottom style="hair">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style="hair">
        <color rgb="FFAAAAAA"/>
      </right>
      <top style="thin">
        <color indexed="64"/>
      </top>
      <bottom style="thin">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auto="1"/>
      </left>
      <right style="hair">
        <color auto="1"/>
      </right>
      <top/>
      <bottom style="thin">
        <color auto="1"/>
      </bottom>
      <diagonal/>
    </border>
    <border>
      <left style="hair">
        <color auto="1"/>
      </left>
      <right/>
      <top/>
      <bottom style="thin">
        <color auto="1"/>
      </bottom>
      <diagonal/>
    </border>
    <border>
      <left/>
      <right style="medium">
        <color auto="1"/>
      </right>
      <top style="hair">
        <color auto="1"/>
      </top>
      <bottom style="thin">
        <color auto="1"/>
      </bottom>
      <diagonal/>
    </border>
    <border>
      <left/>
      <right style="medium">
        <color auto="1"/>
      </right>
      <top style="thin">
        <color indexed="64"/>
      </top>
      <bottom style="hair">
        <color indexed="64"/>
      </bottom>
      <diagonal/>
    </border>
    <border>
      <left style="medium">
        <color auto="1"/>
      </left>
      <right style="hair">
        <color auto="1"/>
      </right>
      <top style="thin">
        <color indexed="64"/>
      </top>
      <bottom style="hair">
        <color indexed="64"/>
      </bottom>
      <diagonal/>
    </border>
    <border>
      <left style="medium">
        <color auto="1"/>
      </left>
      <right style="hair">
        <color auto="1"/>
      </right>
      <top style="hair">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indexed="64"/>
      </top>
      <bottom/>
      <diagonal/>
    </border>
    <border>
      <left/>
      <right style="thin">
        <color theme="0" tint="-0.34998626667073579"/>
      </right>
      <top/>
      <bottom/>
      <diagonal/>
    </border>
  </borders>
  <cellStyleXfs count="6">
    <xf numFmtId="0" fontId="0" fillId="0" borderId="0"/>
    <xf numFmtId="0" fontId="5" fillId="0" borderId="0" applyNumberFormat="0" applyFill="0" applyBorder="0" applyAlignment="0" applyProtection="0">
      <alignment vertical="top"/>
      <protection locked="0"/>
    </xf>
    <xf numFmtId="0" fontId="2" fillId="0" borderId="0" applyNumberFormat="0" applyFill="0" applyBorder="0" applyAlignment="0" applyProtection="0"/>
    <xf numFmtId="0" fontId="6" fillId="0" borderId="0"/>
    <xf numFmtId="9" fontId="8" fillId="0" borderId="0" applyFont="0" applyFill="0" applyBorder="0" applyAlignment="0" applyProtection="0"/>
    <xf numFmtId="9" fontId="53" fillId="0" borderId="0" applyFont="0" applyFill="0" applyBorder="0" applyAlignment="0" applyProtection="0"/>
  </cellStyleXfs>
  <cellXfs count="1676">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center" vertical="center"/>
    </xf>
    <xf numFmtId="0" fontId="21" fillId="0" borderId="0" xfId="0" applyFont="1" applyAlignment="1">
      <alignment vertical="center"/>
    </xf>
    <xf numFmtId="0" fontId="21" fillId="0" borderId="0" xfId="0" applyFont="1"/>
    <xf numFmtId="0" fontId="35" fillId="0" borderId="0" xfId="0" applyFont="1"/>
    <xf numFmtId="0" fontId="17" fillId="0" borderId="0" xfId="0" applyFont="1"/>
    <xf numFmtId="0" fontId="21" fillId="0" borderId="0" xfId="0" applyFont="1" applyAlignment="1">
      <alignment horizontal="center"/>
    </xf>
    <xf numFmtId="0" fontId="42" fillId="0" borderId="0" xfId="0" applyFont="1"/>
    <xf numFmtId="0" fontId="44" fillId="2" borderId="19" xfId="0" applyFont="1" applyFill="1" applyBorder="1" applyAlignment="1">
      <alignment horizontal="left" vertical="center"/>
    </xf>
    <xf numFmtId="0" fontId="45" fillId="5" borderId="16" xfId="0" applyFont="1" applyFill="1" applyBorder="1" applyAlignment="1">
      <alignment vertical="center"/>
    </xf>
    <xf numFmtId="0" fontId="46" fillId="3" borderId="19" xfId="0" applyFont="1" applyFill="1" applyBorder="1" applyAlignment="1">
      <alignment horizontal="left" vertical="center"/>
    </xf>
    <xf numFmtId="0" fontId="47" fillId="13" borderId="16" xfId="0" applyFont="1" applyFill="1" applyBorder="1" applyAlignment="1">
      <alignment vertical="center"/>
    </xf>
    <xf numFmtId="0" fontId="42" fillId="13" borderId="18" xfId="0" applyFont="1" applyFill="1" applyBorder="1" applyAlignment="1">
      <alignment vertical="center"/>
    </xf>
    <xf numFmtId="0" fontId="42" fillId="0" borderId="16" xfId="0" applyFont="1" applyBorder="1" applyAlignment="1">
      <alignment vertical="center"/>
    </xf>
    <xf numFmtId="0" fontId="42" fillId="0" borderId="18" xfId="0" applyFont="1" applyBorder="1" applyAlignment="1">
      <alignment vertical="center"/>
    </xf>
    <xf numFmtId="0" fontId="45" fillId="4" borderId="19" xfId="0" applyFont="1" applyFill="1" applyBorder="1" applyAlignment="1">
      <alignment horizontal="left" vertical="center"/>
    </xf>
    <xf numFmtId="0" fontId="42" fillId="0" borderId="16" xfId="0" applyFont="1" applyBorder="1" applyAlignment="1">
      <alignment horizontal="left" vertical="center"/>
    </xf>
    <xf numFmtId="0" fontId="45" fillId="15" borderId="19" xfId="0" applyFont="1" applyFill="1" applyBorder="1" applyAlignment="1">
      <alignment horizontal="left" vertical="center"/>
    </xf>
    <xf numFmtId="1" fontId="44" fillId="2" borderId="19" xfId="0" applyNumberFormat="1" applyFont="1" applyFill="1" applyBorder="1" applyAlignment="1">
      <alignment horizontal="left" vertical="center"/>
    </xf>
    <xf numFmtId="0" fontId="47" fillId="2" borderId="19" xfId="0" applyFont="1" applyFill="1" applyBorder="1" applyAlignment="1">
      <alignment horizontal="left" vertical="center"/>
    </xf>
    <xf numFmtId="3" fontId="47" fillId="2" borderId="19" xfId="0" applyNumberFormat="1" applyFont="1" applyFill="1" applyBorder="1" applyAlignment="1">
      <alignment horizontal="left" vertical="center"/>
    </xf>
    <xf numFmtId="0" fontId="44" fillId="5" borderId="19" xfId="0" applyFont="1" applyFill="1" applyBorder="1" applyAlignment="1">
      <alignment horizontal="left" vertical="center"/>
    </xf>
    <xf numFmtId="4" fontId="44" fillId="6" borderId="19" xfId="0" applyNumberFormat="1" applyFont="1" applyFill="1" applyBorder="1" applyAlignment="1">
      <alignment horizontal="left" vertical="center"/>
    </xf>
    <xf numFmtId="0" fontId="47" fillId="11" borderId="16" xfId="0" applyFont="1" applyFill="1" applyBorder="1" applyAlignment="1">
      <alignment vertical="center"/>
    </xf>
    <xf numFmtId="0" fontId="42" fillId="11" borderId="18" xfId="0" applyFont="1" applyFill="1" applyBorder="1" applyAlignment="1">
      <alignment vertical="center"/>
    </xf>
    <xf numFmtId="0" fontId="42" fillId="14" borderId="18" xfId="0" applyFont="1" applyFill="1" applyBorder="1" applyAlignment="1">
      <alignment vertical="center"/>
    </xf>
    <xf numFmtId="0" fontId="45" fillId="15" borderId="19" xfId="0" applyFont="1" applyFill="1" applyBorder="1" applyAlignment="1">
      <alignment horizontal="left" vertical="top"/>
    </xf>
    <xf numFmtId="0" fontId="42" fillId="0" borderId="16" xfId="0" applyFont="1" applyBorder="1" applyAlignment="1">
      <alignment horizontal="left" vertical="top"/>
    </xf>
    <xf numFmtId="0" fontId="42" fillId="0" borderId="18" xfId="0" applyFont="1" applyBorder="1" applyAlignment="1">
      <alignment vertical="top"/>
    </xf>
    <xf numFmtId="0" fontId="46" fillId="3" borderId="19" xfId="0" applyFont="1" applyFill="1" applyBorder="1" applyAlignment="1">
      <alignment horizontal="left" vertical="top"/>
    </xf>
    <xf numFmtId="0" fontId="42" fillId="0" borderId="16" xfId="0" applyFont="1" applyBorder="1" applyAlignment="1">
      <alignment vertical="top"/>
    </xf>
    <xf numFmtId="0" fontId="49" fillId="2" borderId="19" xfId="0" applyFont="1" applyFill="1" applyBorder="1" applyAlignment="1">
      <alignment horizontal="left" vertical="center"/>
    </xf>
    <xf numFmtId="0" fontId="45" fillId="2" borderId="19" xfId="0" applyFont="1" applyFill="1" applyBorder="1" applyAlignment="1">
      <alignment horizontal="left" vertical="center"/>
    </xf>
    <xf numFmtId="0" fontId="45" fillId="15" borderId="40" xfId="0" applyFont="1" applyFill="1" applyBorder="1" applyAlignment="1">
      <alignment horizontal="left" vertical="center"/>
    </xf>
    <xf numFmtId="0" fontId="42" fillId="0" borderId="70" xfId="0" applyFont="1" applyBorder="1" applyAlignment="1">
      <alignment horizontal="left" vertical="center"/>
    </xf>
    <xf numFmtId="0" fontId="42" fillId="0" borderId="69" xfId="0" applyFont="1" applyBorder="1" applyAlignment="1">
      <alignment vertical="center"/>
    </xf>
    <xf numFmtId="0" fontId="47" fillId="5" borderId="11" xfId="0" applyFont="1" applyFill="1" applyBorder="1" applyAlignment="1">
      <alignment horizontal="left" vertical="center"/>
    </xf>
    <xf numFmtId="0" fontId="42" fillId="0" borderId="42" xfId="0" applyFont="1" applyBorder="1" applyAlignment="1">
      <alignment vertical="center"/>
    </xf>
    <xf numFmtId="0" fontId="42" fillId="0" borderId="43" xfId="0" applyFont="1" applyBorder="1" applyAlignment="1">
      <alignment vertical="center"/>
    </xf>
    <xf numFmtId="164" fontId="47" fillId="5" borderId="33" xfId="0" applyNumberFormat="1" applyFont="1" applyFill="1" applyBorder="1" applyAlignment="1">
      <alignment horizontal="left" vertical="center"/>
    </xf>
    <xf numFmtId="0" fontId="42" fillId="0" borderId="44" xfId="0" applyFont="1" applyBorder="1" applyAlignment="1">
      <alignment vertical="center"/>
    </xf>
    <xf numFmtId="0" fontId="42" fillId="0" borderId="45" xfId="0" applyFont="1" applyBorder="1" applyAlignment="1">
      <alignment vertical="center"/>
    </xf>
    <xf numFmtId="0" fontId="47" fillId="5" borderId="47" xfId="0" applyFont="1" applyFill="1" applyBorder="1" applyAlignment="1">
      <alignment horizontal="left" vertical="center"/>
    </xf>
    <xf numFmtId="0" fontId="42" fillId="0" borderId="48" xfId="0" applyFont="1" applyBorder="1" applyAlignment="1">
      <alignment vertical="center"/>
    </xf>
    <xf numFmtId="0" fontId="42" fillId="0" borderId="49" xfId="0" applyFont="1" applyBorder="1" applyAlignment="1">
      <alignment vertical="center"/>
    </xf>
    <xf numFmtId="0" fontId="46" fillId="3" borderId="11" xfId="0" applyFont="1" applyFill="1" applyBorder="1" applyAlignment="1">
      <alignment horizontal="left" vertical="center"/>
    </xf>
    <xf numFmtId="0" fontId="46" fillId="3" borderId="33" xfId="0" applyFont="1" applyFill="1" applyBorder="1" applyAlignment="1">
      <alignment horizontal="left" vertical="center"/>
    </xf>
    <xf numFmtId="0" fontId="44" fillId="5" borderId="11" xfId="0" applyFont="1" applyFill="1" applyBorder="1" applyAlignment="1">
      <alignment horizontal="left" vertical="center"/>
    </xf>
    <xf numFmtId="0" fontId="44" fillId="5" borderId="10" xfId="0" applyFont="1" applyFill="1" applyBorder="1" applyAlignment="1">
      <alignment horizontal="left" vertical="center"/>
    </xf>
    <xf numFmtId="0" fontId="42" fillId="0" borderId="8" xfId="0" applyFont="1" applyBorder="1" applyAlignment="1">
      <alignment vertical="center"/>
    </xf>
    <xf numFmtId="0" fontId="44" fillId="7" borderId="15" xfId="0" applyFont="1" applyFill="1" applyBorder="1" applyAlignment="1">
      <alignment horizontal="left" vertical="center"/>
    </xf>
    <xf numFmtId="0" fontId="44" fillId="7" borderId="18" xfId="0" applyFont="1" applyFill="1" applyBorder="1" applyAlignment="1">
      <alignment horizontal="left" vertical="center"/>
    </xf>
    <xf numFmtId="0" fontId="44" fillId="9" borderId="15" xfId="0" applyFont="1" applyFill="1" applyBorder="1" applyAlignment="1">
      <alignment horizontal="left" vertical="center"/>
    </xf>
    <xf numFmtId="0" fontId="44" fillId="9" borderId="18" xfId="0" applyFont="1" applyFill="1" applyBorder="1" applyAlignment="1">
      <alignment horizontal="left" vertical="center"/>
    </xf>
    <xf numFmtId="0" fontId="44" fillId="11" borderId="15" xfId="0" applyFont="1" applyFill="1" applyBorder="1" applyAlignment="1">
      <alignment horizontal="left" vertical="center"/>
    </xf>
    <xf numFmtId="0" fontId="42" fillId="0" borderId="25" xfId="0" applyFont="1" applyBorder="1" applyAlignment="1">
      <alignment vertical="center"/>
    </xf>
    <xf numFmtId="0" fontId="44" fillId="11" borderId="45" xfId="0" applyFont="1" applyFill="1" applyBorder="1" applyAlignment="1">
      <alignment horizontal="left" vertical="center"/>
    </xf>
    <xf numFmtId="0" fontId="47" fillId="0" borderId="0" xfId="0" applyFont="1" applyAlignment="1">
      <alignment vertical="top"/>
    </xf>
    <xf numFmtId="0" fontId="42" fillId="0" borderId="0" xfId="0" applyFont="1" applyAlignment="1">
      <alignment vertical="center"/>
    </xf>
    <xf numFmtId="0" fontId="46" fillId="3" borderId="0" xfId="0" applyFont="1" applyFill="1" applyAlignment="1">
      <alignment vertical="top" wrapText="1"/>
    </xf>
    <xf numFmtId="0" fontId="42" fillId="0" borderId="0" xfId="0" applyFont="1" applyAlignment="1">
      <alignment vertical="top"/>
    </xf>
    <xf numFmtId="0" fontId="42" fillId="2" borderId="0" xfId="0" applyFont="1" applyFill="1" applyAlignment="1">
      <alignment vertical="top" wrapText="1"/>
    </xf>
    <xf numFmtId="0" fontId="42" fillId="15" borderId="0" xfId="0" applyFont="1" applyFill="1" applyAlignment="1">
      <alignment vertical="top" wrapText="1"/>
    </xf>
    <xf numFmtId="0" fontId="42" fillId="0" borderId="0" xfId="0" applyFont="1" applyAlignment="1">
      <alignment horizontal="left" vertical="center"/>
    </xf>
    <xf numFmtId="0" fontId="46" fillId="3" borderId="43" xfId="0" applyFont="1" applyFill="1" applyBorder="1" applyAlignment="1">
      <alignment horizontal="left" vertical="center" wrapText="1"/>
    </xf>
    <xf numFmtId="0" fontId="44" fillId="0" borderId="0" xfId="0" applyFont="1" applyAlignment="1">
      <alignment horizontal="center" vertical="center"/>
    </xf>
    <xf numFmtId="0" fontId="46" fillId="12" borderId="0" xfId="0" applyFont="1" applyFill="1" applyAlignment="1">
      <alignment horizontal="left" vertical="center"/>
    </xf>
    <xf numFmtId="0" fontId="41" fillId="12" borderId="18" xfId="0" applyFont="1" applyFill="1" applyBorder="1" applyAlignment="1">
      <alignment horizontal="center" vertical="center"/>
    </xf>
    <xf numFmtId="0" fontId="46" fillId="3" borderId="42" xfId="0" applyFont="1" applyFill="1" applyBorder="1" applyAlignment="1">
      <alignment horizontal="left" vertical="center"/>
    </xf>
    <xf numFmtId="0" fontId="7" fillId="0" borderId="0" xfId="0" applyFont="1" applyAlignment="1">
      <alignment vertical="center"/>
    </xf>
    <xf numFmtId="0" fontId="42" fillId="4" borderId="0" xfId="0" applyFont="1" applyFill="1" applyAlignment="1">
      <alignment vertical="top" wrapText="1"/>
    </xf>
    <xf numFmtId="0" fontId="50" fillId="0" borderId="0" xfId="0" applyFont="1"/>
    <xf numFmtId="0" fontId="7" fillId="0" borderId="0" xfId="0" applyFont="1" applyAlignment="1">
      <alignment horizontal="center" vertical="center"/>
    </xf>
    <xf numFmtId="0" fontId="0" fillId="0" borderId="0" xfId="0" applyAlignment="1">
      <alignment vertical="center"/>
    </xf>
    <xf numFmtId="0" fontId="0" fillId="3" borderId="0" xfId="0" applyFill="1"/>
    <xf numFmtId="0" fontId="0" fillId="7" borderId="80" xfId="0" applyFill="1" applyBorder="1"/>
    <xf numFmtId="0" fontId="62" fillId="0" borderId="0" xfId="0" applyFont="1" applyAlignment="1">
      <alignment horizontal="center"/>
    </xf>
    <xf numFmtId="0" fontId="7" fillId="0" borderId="0" xfId="0" applyFont="1"/>
    <xf numFmtId="0" fontId="67" fillId="0" borderId="0" xfId="0" applyFont="1"/>
    <xf numFmtId="0" fontId="4" fillId="0" borderId="0" xfId="0" applyFont="1"/>
    <xf numFmtId="0" fontId="14" fillId="0" borderId="0" xfId="0" applyFont="1" applyAlignment="1">
      <alignment horizontal="center"/>
    </xf>
    <xf numFmtId="0" fontId="27" fillId="0" borderId="0" xfId="0" applyFont="1" applyAlignment="1">
      <alignment horizontal="right"/>
    </xf>
    <xf numFmtId="0" fontId="0" fillId="7" borderId="0" xfId="0" applyFill="1"/>
    <xf numFmtId="0" fontId="1" fillId="4" borderId="53" xfId="0" applyFont="1" applyFill="1" applyBorder="1" applyAlignment="1">
      <alignment horizontal="center"/>
    </xf>
    <xf numFmtId="0" fontId="1" fillId="4" borderId="2" xfId="0" applyFont="1" applyFill="1" applyBorder="1" applyAlignment="1">
      <alignment horizontal="center"/>
    </xf>
    <xf numFmtId="0" fontId="1" fillId="0" borderId="0" xfId="0" applyFont="1"/>
    <xf numFmtId="0" fontId="1" fillId="7" borderId="0" xfId="0" applyFont="1" applyFill="1" applyAlignment="1">
      <alignment horizontal="right"/>
    </xf>
    <xf numFmtId="0" fontId="72" fillId="7" borderId="0" xfId="0" applyFont="1" applyFill="1" applyAlignment="1">
      <alignment vertical="center"/>
    </xf>
    <xf numFmtId="0" fontId="72" fillId="0" borderId="0" xfId="0" applyFont="1" applyAlignment="1">
      <alignment vertical="center"/>
    </xf>
    <xf numFmtId="0" fontId="73" fillId="0" borderId="0" xfId="0" applyFont="1" applyAlignment="1">
      <alignment vertical="center"/>
    </xf>
    <xf numFmtId="0" fontId="72" fillId="6" borderId="0" xfId="0" applyFont="1" applyFill="1" applyAlignment="1">
      <alignment vertical="center"/>
    </xf>
    <xf numFmtId="4" fontId="43" fillId="0" borderId="12" xfId="1" applyNumberFormat="1" applyFont="1" applyFill="1" applyBorder="1" applyAlignment="1" applyProtection="1">
      <alignment horizontal="center" vertical="center"/>
    </xf>
    <xf numFmtId="4" fontId="43" fillId="0" borderId="19" xfId="1" applyNumberFormat="1" applyFont="1" applyFill="1" applyBorder="1" applyAlignment="1" applyProtection="1">
      <alignment horizontal="center" vertical="center"/>
    </xf>
    <xf numFmtId="4" fontId="43" fillId="0" borderId="33" xfId="1" applyNumberFormat="1" applyFont="1" applyFill="1" applyBorder="1" applyAlignment="1" applyProtection="1">
      <alignment horizontal="center" vertical="center"/>
    </xf>
    <xf numFmtId="0" fontId="1" fillId="4" borderId="91" xfId="0" applyFont="1" applyFill="1" applyBorder="1" applyAlignment="1">
      <alignment horizontal="center"/>
    </xf>
    <xf numFmtId="0" fontId="0" fillId="0" borderId="90" xfId="0" applyBorder="1"/>
    <xf numFmtId="0" fontId="0" fillId="0" borderId="47" xfId="0" applyBorder="1"/>
    <xf numFmtId="0" fontId="1" fillId="0" borderId="1" xfId="0" applyFont="1" applyBorder="1"/>
    <xf numFmtId="0" fontId="42" fillId="0" borderId="0" xfId="0" applyFont="1" applyAlignment="1">
      <alignment horizontal="center"/>
    </xf>
    <xf numFmtId="0" fontId="42" fillId="6" borderId="0" xfId="0" applyFont="1" applyFill="1"/>
    <xf numFmtId="0" fontId="45" fillId="0" borderId="0" xfId="0" applyFont="1"/>
    <xf numFmtId="0" fontId="42" fillId="0" borderId="19" xfId="0" applyFont="1" applyBorder="1" applyAlignment="1">
      <alignment horizontal="center"/>
    </xf>
    <xf numFmtId="0" fontId="75" fillId="6" borderId="0" xfId="0" applyFont="1" applyFill="1" applyAlignment="1">
      <alignment horizontal="center"/>
    </xf>
    <xf numFmtId="0" fontId="42" fillId="6" borderId="0" xfId="0" applyFont="1" applyFill="1" applyAlignment="1">
      <alignment horizontal="center"/>
    </xf>
    <xf numFmtId="0" fontId="42" fillId="0" borderId="9" xfId="0" applyFont="1" applyBorder="1" applyAlignment="1">
      <alignment horizontal="center"/>
    </xf>
    <xf numFmtId="0" fontId="42" fillId="0" borderId="40" xfId="0" applyFont="1" applyBorder="1" applyAlignment="1">
      <alignment horizontal="center"/>
    </xf>
    <xf numFmtId="0" fontId="42" fillId="0" borderId="97" xfId="0" applyFont="1" applyBorder="1" applyAlignment="1">
      <alignment horizontal="center"/>
    </xf>
    <xf numFmtId="0" fontId="42" fillId="0" borderId="17" xfId="0" applyFont="1" applyBorder="1" applyAlignment="1">
      <alignment horizontal="center"/>
    </xf>
    <xf numFmtId="0" fontId="47" fillId="0" borderId="0" xfId="0" applyFont="1" applyAlignment="1">
      <alignment horizontal="center"/>
    </xf>
    <xf numFmtId="0" fontId="42" fillId="4" borderId="0" xfId="0" applyFont="1" applyFill="1"/>
    <xf numFmtId="0" fontId="47" fillId="6" borderId="0" xfId="0" applyFont="1" applyFill="1" applyAlignment="1">
      <alignment horizontal="center"/>
    </xf>
    <xf numFmtId="0" fontId="42" fillId="0" borderId="90" xfId="0" applyFont="1" applyBorder="1" applyAlignment="1">
      <alignment horizontal="center"/>
    </xf>
    <xf numFmtId="0" fontId="42" fillId="0" borderId="0" xfId="0" applyFont="1" applyAlignment="1">
      <alignment horizontal="center" vertical="center"/>
    </xf>
    <xf numFmtId="0" fontId="14" fillId="4" borderId="1" xfId="0" applyFont="1" applyFill="1" applyBorder="1" applyAlignment="1">
      <alignment horizontal="center"/>
    </xf>
    <xf numFmtId="0" fontId="16" fillId="3" borderId="91" xfId="0" applyFont="1" applyFill="1" applyBorder="1" applyAlignment="1">
      <alignment horizontal="center"/>
    </xf>
    <xf numFmtId="0" fontId="21" fillId="0" borderId="12" xfId="0" applyFont="1" applyBorder="1" applyAlignment="1">
      <alignment horizontal="center"/>
    </xf>
    <xf numFmtId="0" fontId="21" fillId="0" borderId="19" xfId="0" applyFont="1" applyBorder="1" applyAlignment="1">
      <alignment horizontal="center"/>
    </xf>
    <xf numFmtId="0" fontId="21" fillId="0" borderId="33" xfId="0" applyFont="1" applyBorder="1" applyAlignment="1">
      <alignment horizontal="center"/>
    </xf>
    <xf numFmtId="0" fontId="45" fillId="13" borderId="0" xfId="0" applyFont="1" applyFill="1" applyAlignment="1">
      <alignment horizontal="left"/>
    </xf>
    <xf numFmtId="0" fontId="42" fillId="13" borderId="0" xfId="0" applyFont="1" applyFill="1"/>
    <xf numFmtId="0" fontId="42" fillId="13" borderId="0" xfId="0" applyFont="1" applyFill="1" applyAlignment="1">
      <alignment horizontal="center"/>
    </xf>
    <xf numFmtId="166" fontId="42" fillId="13" borderId="0" xfId="0" applyNumberFormat="1" applyFont="1" applyFill="1" applyAlignment="1">
      <alignment horizontal="center"/>
    </xf>
    <xf numFmtId="166" fontId="47" fillId="6" borderId="0" xfId="0" applyNumberFormat="1" applyFont="1" applyFill="1" applyAlignment="1">
      <alignment horizontal="center"/>
    </xf>
    <xf numFmtId="0" fontId="45" fillId="4" borderId="0" xfId="0" applyFont="1" applyFill="1" applyAlignment="1">
      <alignment horizontal="center" vertical="center" wrapText="1"/>
    </xf>
    <xf numFmtId="0" fontId="45" fillId="4" borderId="0" xfId="0" applyFont="1" applyFill="1" applyAlignment="1">
      <alignment horizontal="left" vertical="center" wrapText="1"/>
    </xf>
    <xf numFmtId="166" fontId="42" fillId="0" borderId="0" xfId="0" applyNumberFormat="1" applyFont="1" applyAlignment="1">
      <alignment horizontal="center"/>
    </xf>
    <xf numFmtId="4" fontId="42" fillId="0" borderId="0" xfId="0" applyNumberFormat="1" applyFont="1" applyAlignment="1">
      <alignment horizontal="right"/>
    </xf>
    <xf numFmtId="4" fontId="42" fillId="0" borderId="0" xfId="0" applyNumberFormat="1" applyFont="1"/>
    <xf numFmtId="4" fontId="42" fillId="6" borderId="0" xfId="0" applyNumberFormat="1" applyFont="1" applyFill="1" applyAlignment="1">
      <alignment horizontal="right"/>
    </xf>
    <xf numFmtId="4" fontId="42" fillId="4" borderId="0" xfId="0" applyNumberFormat="1" applyFont="1" applyFill="1"/>
    <xf numFmtId="4" fontId="42" fillId="2" borderId="0" xfId="0" applyNumberFormat="1" applyFont="1" applyFill="1"/>
    <xf numFmtId="0" fontId="42" fillId="0" borderId="0" xfId="0" applyFont="1" applyAlignment="1">
      <alignment horizontal="right"/>
    </xf>
    <xf numFmtId="0" fontId="47" fillId="4" borderId="0" xfId="0" applyFont="1" applyFill="1" applyAlignment="1">
      <alignment horizontal="center"/>
    </xf>
    <xf numFmtId="0" fontId="47" fillId="4" borderId="0" xfId="0" applyFont="1" applyFill="1"/>
    <xf numFmtId="0" fontId="45" fillId="4" borderId="0" xfId="0" applyFont="1" applyFill="1" applyAlignment="1">
      <alignment horizontal="center"/>
    </xf>
    <xf numFmtId="0" fontId="45" fillId="4" borderId="0" xfId="0" applyFont="1" applyFill="1"/>
    <xf numFmtId="166" fontId="45" fillId="4" borderId="0" xfId="0" applyNumberFormat="1" applyFont="1" applyFill="1" applyAlignment="1">
      <alignment horizontal="left"/>
    </xf>
    <xf numFmtId="0" fontId="44" fillId="4" borderId="50" xfId="0" applyFont="1" applyFill="1" applyBorder="1" applyAlignment="1">
      <alignment horizontal="center" vertical="center"/>
    </xf>
    <xf numFmtId="0" fontId="44" fillId="4" borderId="51" xfId="0" applyFont="1" applyFill="1" applyBorder="1" applyAlignment="1">
      <alignment horizontal="center" vertical="center"/>
    </xf>
    <xf numFmtId="0" fontId="44" fillId="4" borderId="52" xfId="0" applyFont="1" applyFill="1" applyBorder="1" applyAlignment="1">
      <alignment horizontal="center" vertical="center"/>
    </xf>
    <xf numFmtId="0" fontId="44" fillId="4" borderId="53" xfId="0" applyFont="1" applyFill="1" applyBorder="1" applyAlignment="1">
      <alignment horizontal="center" vertical="center"/>
    </xf>
    <xf numFmtId="0" fontId="44" fillId="4" borderId="5" xfId="0" applyFont="1" applyFill="1" applyBorder="1" applyAlignment="1">
      <alignment horizontal="center" vertical="center"/>
    </xf>
    <xf numFmtId="0" fontId="47" fillId="0" borderId="0" xfId="0" applyFont="1" applyAlignment="1">
      <alignment horizontal="center" vertical="center"/>
    </xf>
    <xf numFmtId="0" fontId="77" fillId="4" borderId="0" xfId="0" applyFont="1" applyFill="1" applyAlignment="1">
      <alignment horizontal="center"/>
    </xf>
    <xf numFmtId="0" fontId="77" fillId="4" borderId="0" xfId="0" applyFont="1" applyFill="1"/>
    <xf numFmtId="0" fontId="78" fillId="0" borderId="54" xfId="0" applyFont="1" applyBorder="1" applyAlignment="1">
      <alignment horizontal="center" vertical="center"/>
    </xf>
    <xf numFmtId="0" fontId="78" fillId="0" borderId="55" xfId="0" applyFont="1" applyBorder="1" applyAlignment="1">
      <alignment horizontal="center" vertical="center"/>
    </xf>
    <xf numFmtId="0" fontId="78" fillId="0" borderId="56" xfId="0" applyFont="1" applyBorder="1" applyAlignment="1">
      <alignment vertical="center"/>
    </xf>
    <xf numFmtId="0" fontId="78" fillId="0" borderId="57" xfId="0" applyFont="1" applyBorder="1" applyAlignment="1">
      <alignment horizontal="center" vertical="center"/>
    </xf>
    <xf numFmtId="168" fontId="42" fillId="0" borderId="0" xfId="0" applyNumberFormat="1" applyFont="1"/>
    <xf numFmtId="0" fontId="78" fillId="0" borderId="58" xfId="0" applyFont="1" applyBorder="1" applyAlignment="1">
      <alignment horizontal="center" vertical="center"/>
    </xf>
    <xf numFmtId="0" fontId="78" fillId="0" borderId="59" xfId="0" applyFont="1" applyBorder="1" applyAlignment="1">
      <alignment horizontal="center" vertical="center"/>
    </xf>
    <xf numFmtId="0" fontId="78" fillId="0" borderId="60" xfId="0" applyFont="1" applyBorder="1" applyAlignment="1">
      <alignment vertical="center"/>
    </xf>
    <xf numFmtId="0" fontId="78" fillId="0" borderId="61" xfId="0" applyFont="1" applyBorder="1" applyAlignment="1">
      <alignment horizontal="center" vertical="center"/>
    </xf>
    <xf numFmtId="0" fontId="78" fillId="7" borderId="59" xfId="0" applyFont="1" applyFill="1" applyBorder="1" applyAlignment="1">
      <alignment horizontal="center" vertical="center"/>
    </xf>
    <xf numFmtId="0" fontId="78" fillId="0" borderId="62" xfId="0" applyFont="1" applyBorder="1" applyAlignment="1">
      <alignment vertical="center"/>
    </xf>
    <xf numFmtId="0" fontId="42" fillId="7" borderId="0" xfId="0" applyFont="1" applyFill="1" applyAlignment="1">
      <alignment horizontal="center"/>
    </xf>
    <xf numFmtId="0" fontId="78" fillId="7" borderId="60" xfId="0" applyFont="1" applyFill="1" applyBorder="1" applyAlignment="1">
      <alignment vertical="center"/>
    </xf>
    <xf numFmtId="0" fontId="0" fillId="6" borderId="0" xfId="0" applyFill="1"/>
    <xf numFmtId="0" fontId="50" fillId="0" borderId="0" xfId="0" applyFont="1" applyAlignment="1">
      <alignment horizontal="center"/>
    </xf>
    <xf numFmtId="0" fontId="48" fillId="0" borderId="7" xfId="0" applyFont="1" applyBorder="1" applyAlignment="1">
      <alignment horizontal="center" vertical="center"/>
    </xf>
    <xf numFmtId="0" fontId="79" fillId="6" borderId="0" xfId="0" applyFont="1" applyFill="1" applyAlignment="1">
      <alignment horizontal="center"/>
    </xf>
    <xf numFmtId="0" fontId="0" fillId="6" borderId="0" xfId="0" applyFill="1" applyAlignment="1">
      <alignment horizontal="center"/>
    </xf>
    <xf numFmtId="0" fontId="0" fillId="0" borderId="7" xfId="0" applyBorder="1" applyAlignment="1">
      <alignment horizontal="center"/>
    </xf>
    <xf numFmtId="0" fontId="0" fillId="0" borderId="15" xfId="0" applyBorder="1" applyAlignment="1">
      <alignment horizontal="center"/>
    </xf>
    <xf numFmtId="0" fontId="0" fillId="0" borderId="80" xfId="0" applyBorder="1" applyAlignment="1">
      <alignment horizontal="center"/>
    </xf>
    <xf numFmtId="0" fontId="59" fillId="0" borderId="0" xfId="0" applyFont="1" applyAlignment="1">
      <alignment vertical="center"/>
    </xf>
    <xf numFmtId="0" fontId="81" fillId="0" borderId="0" xfId="0" applyFont="1" applyAlignment="1">
      <alignment horizontal="center"/>
    </xf>
    <xf numFmtId="0" fontId="1" fillId="4" borderId="91" xfId="0" applyFont="1" applyFill="1" applyBorder="1"/>
    <xf numFmtId="0" fontId="82" fillId="13" borderId="53" xfId="0" applyFont="1" applyFill="1" applyBorder="1" applyAlignment="1">
      <alignment horizontal="center"/>
    </xf>
    <xf numFmtId="0" fontId="83" fillId="13" borderId="53" xfId="0" applyFont="1" applyFill="1" applyBorder="1" applyAlignment="1">
      <alignment horizontal="center"/>
    </xf>
    <xf numFmtId="0" fontId="84" fillId="13" borderId="53" xfId="0" applyFont="1" applyFill="1" applyBorder="1" applyAlignment="1">
      <alignment horizontal="center"/>
    </xf>
    <xf numFmtId="0" fontId="1" fillId="13" borderId="2" xfId="0" applyFont="1" applyFill="1" applyBorder="1" applyAlignment="1">
      <alignment horizont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1" fillId="4" borderId="91" xfId="0" applyFont="1" applyFill="1" applyBorder="1" applyAlignment="1">
      <alignment horizontal="left"/>
    </xf>
    <xf numFmtId="0" fontId="0" fillId="0" borderId="64" xfId="0" applyBorder="1"/>
    <xf numFmtId="0" fontId="4" fillId="7" borderId="65" xfId="0" applyFont="1" applyFill="1" applyBorder="1" applyAlignment="1">
      <alignment horizontal="center" vertical="center"/>
    </xf>
    <xf numFmtId="0" fontId="0" fillId="0" borderId="65" xfId="0" applyBorder="1" applyAlignment="1">
      <alignment horizontal="center"/>
    </xf>
    <xf numFmtId="0" fontId="62" fillId="0" borderId="66" xfId="0" applyFont="1" applyBorder="1" applyAlignment="1">
      <alignment horizontal="center"/>
    </xf>
    <xf numFmtId="0" fontId="4" fillId="7" borderId="93" xfId="0" applyFont="1" applyFill="1" applyBorder="1" applyAlignment="1">
      <alignment horizontal="center" vertical="center"/>
    </xf>
    <xf numFmtId="9" fontId="0" fillId="0" borderId="0" xfId="5" applyFont="1" applyBorder="1" applyAlignment="1">
      <alignment horizontal="center"/>
    </xf>
    <xf numFmtId="9" fontId="86" fillId="0" borderId="28" xfId="5" applyFont="1" applyBorder="1" applyAlignment="1">
      <alignment horizontal="center"/>
    </xf>
    <xf numFmtId="0" fontId="85" fillId="17" borderId="107" xfId="0" applyFont="1" applyFill="1" applyBorder="1" applyAlignment="1">
      <alignment horizontal="center" vertical="center" readingOrder="1"/>
    </xf>
    <xf numFmtId="0" fontId="87" fillId="17" borderId="108" xfId="0" applyFont="1" applyFill="1" applyBorder="1" applyAlignment="1">
      <alignment horizontal="left" vertical="center" readingOrder="1"/>
    </xf>
    <xf numFmtId="0" fontId="88" fillId="17" borderId="108" xfId="0" applyFont="1" applyFill="1" applyBorder="1" applyAlignment="1">
      <alignment horizontal="center" vertical="center" readingOrder="1"/>
    </xf>
    <xf numFmtId="0" fontId="88" fillId="17" borderId="109" xfId="0" applyFont="1" applyFill="1" applyBorder="1" applyAlignment="1">
      <alignment horizontal="center" vertical="center" readingOrder="1"/>
    </xf>
    <xf numFmtId="0" fontId="85" fillId="18" borderId="110" xfId="0" applyFont="1" applyFill="1" applyBorder="1" applyAlignment="1">
      <alignment horizontal="center" vertical="center" wrapText="1" readingOrder="1"/>
    </xf>
    <xf numFmtId="0" fontId="88" fillId="19" borderId="111" xfId="0" applyFont="1" applyFill="1" applyBorder="1" applyAlignment="1">
      <alignment horizontal="left" vertical="center" readingOrder="1"/>
    </xf>
    <xf numFmtId="0" fontId="88" fillId="19" borderId="111" xfId="0" applyFont="1" applyFill="1" applyBorder="1" applyAlignment="1">
      <alignment horizontal="center" vertical="center" wrapText="1" readingOrder="1"/>
    </xf>
    <xf numFmtId="0" fontId="88" fillId="19" borderId="112" xfId="0" applyFont="1" applyFill="1" applyBorder="1" applyAlignment="1">
      <alignment horizontal="center" vertical="center" readingOrder="1"/>
    </xf>
    <xf numFmtId="0" fontId="89" fillId="0" borderId="0" xfId="0" applyFont="1" applyAlignment="1">
      <alignment horizontal="left" vertical="center"/>
    </xf>
    <xf numFmtId="0" fontId="59" fillId="6" borderId="0" xfId="0" applyFont="1" applyFill="1" applyAlignment="1">
      <alignment vertical="center"/>
    </xf>
    <xf numFmtId="0" fontId="1" fillId="6" borderId="0" xfId="0" applyFont="1" applyFill="1" applyAlignment="1">
      <alignment horizontal="left"/>
    </xf>
    <xf numFmtId="0" fontId="0" fillId="0" borderId="96" xfId="0" applyBorder="1" applyAlignment="1">
      <alignment horizontal="left"/>
    </xf>
    <xf numFmtId="0" fontId="0" fillId="0" borderId="7" xfId="0" applyBorder="1" applyAlignment="1">
      <alignment horizontal="left"/>
    </xf>
    <xf numFmtId="0" fontId="0" fillId="0" borderId="93" xfId="0" applyBorder="1"/>
    <xf numFmtId="0" fontId="62" fillId="0" borderId="28" xfId="0" applyFont="1" applyBorder="1" applyAlignment="1">
      <alignment horizontal="center"/>
    </xf>
    <xf numFmtId="0" fontId="85" fillId="18" borderId="110" xfId="0" applyFont="1" applyFill="1" applyBorder="1" applyAlignment="1">
      <alignment horizontal="center" vertical="center" readingOrder="1"/>
    </xf>
    <xf numFmtId="0" fontId="88" fillId="20" borderId="111" xfId="0" applyFont="1" applyFill="1" applyBorder="1" applyAlignment="1">
      <alignment horizontal="left" vertical="center" readingOrder="1"/>
    </xf>
    <xf numFmtId="0" fontId="88" fillId="20" borderId="111" xfId="0" applyFont="1" applyFill="1" applyBorder="1" applyAlignment="1">
      <alignment horizontal="center" vertical="center" readingOrder="1"/>
    </xf>
    <xf numFmtId="0" fontId="88" fillId="20" borderId="112" xfId="0" applyFont="1" applyFill="1" applyBorder="1" applyAlignment="1">
      <alignment horizontal="center" vertical="center" readingOrder="1"/>
    </xf>
    <xf numFmtId="0" fontId="88" fillId="20" borderId="114" xfId="0" applyFont="1" applyFill="1" applyBorder="1" applyAlignment="1">
      <alignment horizontal="left" vertical="center" readingOrder="1"/>
    </xf>
    <xf numFmtId="0" fontId="1" fillId="0" borderId="0" xfId="0" applyFont="1" applyAlignment="1">
      <alignment horizontal="left" vertical="center"/>
    </xf>
    <xf numFmtId="1" fontId="4" fillId="6" borderId="0" xfId="0" applyNumberFormat="1" applyFont="1" applyFill="1" applyAlignment="1">
      <alignment horizontal="center"/>
    </xf>
    <xf numFmtId="0" fontId="4" fillId="6" borderId="0" xfId="0" applyFont="1" applyFill="1"/>
    <xf numFmtId="0" fontId="0" fillId="0" borderId="35" xfId="0" applyBorder="1" applyAlignment="1">
      <alignment horizontal="left"/>
    </xf>
    <xf numFmtId="0" fontId="0" fillId="0" borderId="15" xfId="0" applyBorder="1" applyAlignment="1">
      <alignment horizontal="left"/>
    </xf>
    <xf numFmtId="0" fontId="85" fillId="18" borderId="93" xfId="0" applyFont="1" applyFill="1" applyBorder="1" applyAlignment="1">
      <alignment horizontal="center" vertical="center" readingOrder="1"/>
    </xf>
    <xf numFmtId="0" fontId="88" fillId="19" borderId="0" xfId="0" applyFont="1" applyFill="1" applyAlignment="1">
      <alignment horizontal="left" vertical="center" readingOrder="1"/>
    </xf>
    <xf numFmtId="0" fontId="88" fillId="19" borderId="0" xfId="0" applyFont="1" applyFill="1" applyAlignment="1">
      <alignment horizontal="center" vertical="center" readingOrder="1"/>
    </xf>
    <xf numFmtId="0" fontId="88" fillId="19" borderId="28" xfId="0" applyFont="1" applyFill="1" applyBorder="1" applyAlignment="1">
      <alignment horizontal="center" vertical="center" readingOrder="1"/>
    </xf>
    <xf numFmtId="0" fontId="91" fillId="17" borderId="107" xfId="0" applyFont="1" applyFill="1" applyBorder="1" applyAlignment="1">
      <alignment vertical="center" wrapText="1"/>
    </xf>
    <xf numFmtId="0" fontId="91" fillId="17" borderId="108" xfId="0" applyFont="1" applyFill="1" applyBorder="1" applyAlignment="1">
      <alignment vertical="center" wrapText="1"/>
    </xf>
    <xf numFmtId="0" fontId="88" fillId="17" borderId="109" xfId="0" applyFont="1" applyFill="1" applyBorder="1" applyAlignment="1">
      <alignment horizontal="center" vertical="center" wrapText="1" readingOrder="1"/>
    </xf>
    <xf numFmtId="0" fontId="88" fillId="20" borderId="0" xfId="0" applyFont="1" applyFill="1" applyAlignment="1">
      <alignment horizontal="left" vertical="center" readingOrder="1"/>
    </xf>
    <xf numFmtId="0" fontId="88" fillId="20" borderId="0" xfId="0" applyFont="1" applyFill="1" applyAlignment="1">
      <alignment horizontal="center" vertical="center" readingOrder="1"/>
    </xf>
    <xf numFmtId="0" fontId="88" fillId="20" borderId="28" xfId="0" applyFont="1" applyFill="1" applyBorder="1" applyAlignment="1">
      <alignment horizontal="center" vertical="center" readingOrder="1"/>
    </xf>
    <xf numFmtId="0" fontId="92" fillId="0" borderId="0" xfId="0" applyFont="1" applyAlignment="1">
      <alignment horizontal="left" vertical="center"/>
    </xf>
    <xf numFmtId="0" fontId="87" fillId="6" borderId="110" xfId="0" applyFont="1" applyFill="1" applyBorder="1" applyAlignment="1">
      <alignment horizontal="center" vertical="center" wrapText="1" readingOrder="1"/>
    </xf>
    <xf numFmtId="168" fontId="88" fillId="20" borderId="111" xfId="0" applyNumberFormat="1" applyFont="1" applyFill="1" applyBorder="1" applyAlignment="1">
      <alignment horizontal="center" vertical="center" wrapText="1" readingOrder="1"/>
    </xf>
    <xf numFmtId="166" fontId="90" fillId="20" borderId="112" xfId="0" applyNumberFormat="1" applyFont="1" applyFill="1" applyBorder="1" applyAlignment="1">
      <alignment horizontal="center" vertical="center" wrapText="1" readingOrder="1"/>
    </xf>
    <xf numFmtId="0" fontId="85" fillId="18" borderId="93" xfId="0" applyFont="1" applyFill="1" applyBorder="1" applyAlignment="1">
      <alignment horizontal="center" vertical="center" wrapText="1" readingOrder="1"/>
    </xf>
    <xf numFmtId="0" fontId="88" fillId="19" borderId="0" xfId="0" applyFont="1" applyFill="1" applyAlignment="1">
      <alignment horizontal="center" vertical="center" wrapText="1" readingOrder="1"/>
    </xf>
    <xf numFmtId="0" fontId="48" fillId="0" borderId="15" xfId="0" applyFont="1" applyBorder="1" applyAlignment="1">
      <alignment horizontal="left" vertical="center"/>
    </xf>
    <xf numFmtId="0" fontId="43" fillId="0" borderId="20" xfId="0" applyFont="1" applyBorder="1" applyAlignment="1">
      <alignment horizontal="center" vertical="center"/>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88" fillId="20" borderId="0" xfId="0" applyFont="1" applyFill="1" applyAlignment="1">
      <alignment horizontal="center" vertical="center" wrapText="1" readingOrder="1"/>
    </xf>
    <xf numFmtId="0" fontId="85" fillId="18" borderId="113" xfId="0" applyFont="1" applyFill="1" applyBorder="1" applyAlignment="1">
      <alignment horizontal="center" vertical="center" wrapText="1" readingOrder="1"/>
    </xf>
    <xf numFmtId="0" fontId="88" fillId="19" borderId="114" xfId="0" applyFont="1" applyFill="1" applyBorder="1" applyAlignment="1">
      <alignment horizontal="left" vertical="center" readingOrder="1"/>
    </xf>
    <xf numFmtId="0" fontId="88" fillId="19" borderId="114" xfId="0" applyFont="1" applyFill="1" applyBorder="1" applyAlignment="1">
      <alignment horizontal="center" vertical="center" wrapText="1" readingOrder="1"/>
    </xf>
    <xf numFmtId="0" fontId="88" fillId="19" borderId="115" xfId="0" applyFont="1" applyFill="1" applyBorder="1" applyAlignment="1">
      <alignment horizontal="center" vertical="center" readingOrder="1"/>
    </xf>
    <xf numFmtId="0" fontId="0" fillId="0" borderId="67" xfId="0" applyBorder="1"/>
    <xf numFmtId="0" fontId="4" fillId="7" borderId="80" xfId="0" applyFont="1" applyFill="1" applyBorder="1" applyAlignment="1">
      <alignment horizontal="center" vertical="center"/>
    </xf>
    <xf numFmtId="0" fontId="62" fillId="0" borderId="68" xfId="0" applyFont="1" applyBorder="1" applyAlignment="1">
      <alignment horizontal="center"/>
    </xf>
    <xf numFmtId="0" fontId="4" fillId="7" borderId="67" xfId="0" applyFont="1" applyFill="1" applyBorder="1" applyAlignment="1">
      <alignment horizontal="center" vertical="center"/>
    </xf>
    <xf numFmtId="9" fontId="0" fillId="0" borderId="80" xfId="5" applyFont="1" applyBorder="1" applyAlignment="1">
      <alignment horizontal="center"/>
    </xf>
    <xf numFmtId="9" fontId="86" fillId="0" borderId="68" xfId="5" applyFont="1" applyBorder="1" applyAlignment="1">
      <alignment horizontal="center"/>
    </xf>
    <xf numFmtId="0" fontId="62" fillId="0" borderId="0" xfId="0" applyFont="1"/>
    <xf numFmtId="0" fontId="87" fillId="6" borderId="93" xfId="0" applyFont="1" applyFill="1" applyBorder="1" applyAlignment="1">
      <alignment horizontal="center" vertical="center" readingOrder="1"/>
    </xf>
    <xf numFmtId="168" fontId="88" fillId="19" borderId="0" xfId="0" applyNumberFormat="1" applyFont="1" applyFill="1" applyAlignment="1">
      <alignment horizontal="center" vertical="center" readingOrder="1"/>
    </xf>
    <xf numFmtId="166" fontId="90" fillId="19" borderId="28" xfId="0" applyNumberFormat="1" applyFont="1" applyFill="1" applyBorder="1" applyAlignment="1">
      <alignment horizontal="center" vertical="center" readingOrder="1"/>
    </xf>
    <xf numFmtId="0" fontId="4" fillId="8" borderId="65" xfId="0" applyFont="1" applyFill="1" applyBorder="1" applyAlignment="1">
      <alignment horizontal="center" vertical="center"/>
    </xf>
    <xf numFmtId="0" fontId="4" fillId="8" borderId="64" xfId="0" applyFont="1" applyFill="1" applyBorder="1" applyAlignment="1">
      <alignment horizontal="center" vertical="center"/>
    </xf>
    <xf numFmtId="9" fontId="0" fillId="0" borderId="65" xfId="5" applyFont="1" applyBorder="1" applyAlignment="1">
      <alignment horizontal="center"/>
    </xf>
    <xf numFmtId="9" fontId="86" fillId="0" borderId="66" xfId="5" applyFont="1" applyBorder="1" applyAlignment="1">
      <alignment horizontal="center"/>
    </xf>
    <xf numFmtId="0" fontId="85" fillId="18" borderId="113" xfId="0" applyFont="1" applyFill="1" applyBorder="1" applyAlignment="1">
      <alignment horizontal="center" vertical="center" readingOrder="1"/>
    </xf>
    <xf numFmtId="0" fontId="88" fillId="20" borderId="114" xfId="0" applyFont="1" applyFill="1" applyBorder="1" applyAlignment="1">
      <alignment horizontal="center" vertical="center" readingOrder="1"/>
    </xf>
    <xf numFmtId="0" fontId="88" fillId="20" borderId="115" xfId="0" applyFont="1" applyFill="1" applyBorder="1" applyAlignment="1">
      <alignment horizontal="center" vertical="center" readingOrder="1"/>
    </xf>
    <xf numFmtId="0" fontId="87" fillId="6" borderId="93" xfId="0" applyFont="1" applyFill="1" applyBorder="1" applyAlignment="1">
      <alignment horizontal="center" vertical="center" wrapText="1" readingOrder="1"/>
    </xf>
    <xf numFmtId="0" fontId="4" fillId="8" borderId="93" xfId="0" applyFont="1" applyFill="1" applyBorder="1" applyAlignment="1">
      <alignment horizontal="center" vertical="center"/>
    </xf>
    <xf numFmtId="0" fontId="91" fillId="17" borderId="107" xfId="0" applyFont="1" applyFill="1" applyBorder="1" applyAlignment="1">
      <alignment vertical="center"/>
    </xf>
    <xf numFmtId="0" fontId="91" fillId="17" borderId="108" xfId="0" applyFont="1" applyFill="1" applyBorder="1" applyAlignment="1">
      <alignment vertical="center"/>
    </xf>
    <xf numFmtId="0" fontId="87" fillId="6" borderId="110" xfId="0" applyFont="1" applyFill="1" applyBorder="1" applyAlignment="1">
      <alignment horizontal="center" vertical="center" readingOrder="1"/>
    </xf>
    <xf numFmtId="168" fontId="88" fillId="20" borderId="111" xfId="0" applyNumberFormat="1" applyFont="1" applyFill="1" applyBorder="1" applyAlignment="1">
      <alignment horizontal="center" vertical="center" readingOrder="1"/>
    </xf>
    <xf numFmtId="166" fontId="90" fillId="20" borderId="112" xfId="0" applyNumberFormat="1" applyFont="1" applyFill="1" applyBorder="1" applyAlignment="1">
      <alignment horizontal="center" vertical="center" readingOrder="1"/>
    </xf>
    <xf numFmtId="165" fontId="88" fillId="19" borderId="0" xfId="0" applyNumberFormat="1" applyFont="1" applyFill="1" applyAlignment="1">
      <alignment horizontal="center" vertical="center" wrapText="1" readingOrder="1"/>
    </xf>
    <xf numFmtId="165" fontId="90" fillId="19" borderId="28" xfId="0" applyNumberFormat="1" applyFont="1" applyFill="1" applyBorder="1" applyAlignment="1">
      <alignment horizontal="center" vertical="center" wrapText="1" readingOrder="1"/>
    </xf>
    <xf numFmtId="0" fontId="48" fillId="0" borderId="0" xfId="0" applyFont="1" applyAlignment="1">
      <alignment horizontal="left" vertical="center"/>
    </xf>
    <xf numFmtId="168" fontId="88" fillId="20" borderId="0" xfId="0" applyNumberFormat="1" applyFont="1" applyFill="1" applyAlignment="1">
      <alignment horizontal="center" vertical="center" wrapText="1" readingOrder="1"/>
    </xf>
    <xf numFmtId="166" fontId="90" fillId="20" borderId="28" xfId="0" applyNumberFormat="1" applyFont="1" applyFill="1" applyBorder="1" applyAlignment="1">
      <alignment horizontal="center" vertical="center" wrapText="1" readingOrder="1"/>
    </xf>
    <xf numFmtId="0" fontId="4" fillId="8" borderId="80" xfId="0" applyFont="1" applyFill="1" applyBorder="1" applyAlignment="1">
      <alignment horizontal="center" vertical="center"/>
    </xf>
    <xf numFmtId="0" fontId="4" fillId="8" borderId="67" xfId="0" applyFont="1" applyFill="1" applyBorder="1" applyAlignment="1">
      <alignment horizontal="center" vertical="center"/>
    </xf>
    <xf numFmtId="0" fontId="4" fillId="9" borderId="65" xfId="0" applyFont="1" applyFill="1" applyBorder="1" applyAlignment="1">
      <alignment horizontal="center" vertical="center"/>
    </xf>
    <xf numFmtId="0" fontId="4" fillId="9" borderId="64" xfId="0" applyFont="1" applyFill="1" applyBorder="1" applyAlignment="1">
      <alignment horizontal="center" vertical="center"/>
    </xf>
    <xf numFmtId="0" fontId="85" fillId="18" borderId="67" xfId="0" applyFont="1" applyFill="1" applyBorder="1" applyAlignment="1">
      <alignment horizontal="center" vertical="center" readingOrder="1"/>
    </xf>
    <xf numFmtId="0" fontId="88" fillId="20" borderId="80" xfId="0" applyFont="1" applyFill="1" applyBorder="1" applyAlignment="1">
      <alignment horizontal="left" vertical="center" readingOrder="1"/>
    </xf>
    <xf numFmtId="0" fontId="88" fillId="20" borderId="80" xfId="0" applyFont="1" applyFill="1" applyBorder="1" applyAlignment="1">
      <alignment horizontal="center" vertical="center" readingOrder="1"/>
    </xf>
    <xf numFmtId="0" fontId="88" fillId="20" borderId="68" xfId="0" applyFont="1" applyFill="1" applyBorder="1" applyAlignment="1">
      <alignment horizontal="center" vertical="center" readingOrder="1"/>
    </xf>
    <xf numFmtId="0" fontId="85" fillId="18" borderId="67" xfId="0" applyFont="1" applyFill="1" applyBorder="1" applyAlignment="1">
      <alignment horizontal="center" vertical="center" wrapText="1" readingOrder="1"/>
    </xf>
    <xf numFmtId="0" fontId="88" fillId="20" borderId="80" xfId="0" applyFont="1" applyFill="1" applyBorder="1" applyAlignment="1">
      <alignment horizontal="center" vertical="center" wrapText="1" readingOrder="1"/>
    </xf>
    <xf numFmtId="0" fontId="4" fillId="9" borderId="93" xfId="0" applyFont="1" applyFill="1" applyBorder="1" applyAlignment="1">
      <alignment horizontal="center" vertical="center"/>
    </xf>
    <xf numFmtId="0" fontId="4" fillId="9" borderId="80" xfId="0" applyFont="1" applyFill="1" applyBorder="1" applyAlignment="1">
      <alignment horizontal="center" vertical="center"/>
    </xf>
    <xf numFmtId="0" fontId="4" fillId="9" borderId="67" xfId="0" applyFont="1" applyFill="1" applyBorder="1" applyAlignment="1">
      <alignment horizontal="center" vertical="center"/>
    </xf>
    <xf numFmtId="0" fontId="4" fillId="10" borderId="65" xfId="0" applyFont="1" applyFill="1" applyBorder="1" applyAlignment="1">
      <alignment horizontal="center" vertical="center"/>
    </xf>
    <xf numFmtId="0" fontId="4" fillId="10" borderId="64" xfId="0" applyFont="1" applyFill="1" applyBorder="1" applyAlignment="1">
      <alignment horizontal="center" vertical="center"/>
    </xf>
    <xf numFmtId="0" fontId="4" fillId="10" borderId="93" xfId="0" applyFont="1" applyFill="1" applyBorder="1" applyAlignment="1">
      <alignment horizontal="center" vertical="center"/>
    </xf>
    <xf numFmtId="0" fontId="58" fillId="0" borderId="0" xfId="0" applyFont="1" applyAlignment="1">
      <alignment horizontal="center"/>
    </xf>
    <xf numFmtId="0" fontId="88" fillId="19" borderId="111" xfId="0" applyFont="1" applyFill="1" applyBorder="1" applyAlignment="1">
      <alignment horizontal="center" vertical="center" readingOrder="1"/>
    </xf>
    <xf numFmtId="0" fontId="4" fillId="10" borderId="80" xfId="0" applyFont="1" applyFill="1" applyBorder="1" applyAlignment="1">
      <alignment horizontal="center" vertical="center"/>
    </xf>
    <xf numFmtId="0" fontId="4" fillId="10" borderId="67" xfId="0" applyFont="1" applyFill="1" applyBorder="1" applyAlignment="1">
      <alignment horizontal="center" vertical="center"/>
    </xf>
    <xf numFmtId="1" fontId="1" fillId="0" borderId="0" xfId="0" applyNumberFormat="1" applyFont="1" applyAlignment="1">
      <alignment horizontal="center"/>
    </xf>
    <xf numFmtId="0" fontId="88" fillId="19" borderId="114" xfId="0" applyFont="1" applyFill="1" applyBorder="1" applyAlignment="1">
      <alignment horizontal="center" vertical="center" readingOrder="1"/>
    </xf>
    <xf numFmtId="0" fontId="80" fillId="0" borderId="0" xfId="0" applyFont="1"/>
    <xf numFmtId="0" fontId="48" fillId="0" borderId="15" xfId="0" applyFont="1" applyBorder="1" applyAlignment="1">
      <alignment horizontal="center" vertical="center"/>
    </xf>
    <xf numFmtId="0" fontId="48" fillId="0" borderId="36" xfId="0" applyFont="1" applyBorder="1" applyAlignment="1">
      <alignment horizontal="left" vertical="center"/>
    </xf>
    <xf numFmtId="0" fontId="43" fillId="0" borderId="86" xfId="0" applyFont="1" applyBorder="1" applyAlignment="1">
      <alignment horizontal="center" vertical="center"/>
    </xf>
    <xf numFmtId="0" fontId="43" fillId="0" borderId="46" xfId="0" applyFont="1" applyBorder="1" applyAlignment="1">
      <alignment horizontal="center" vertical="center"/>
    </xf>
    <xf numFmtId="0" fontId="43" fillId="0" borderId="45" xfId="0" applyFont="1" applyBorder="1" applyAlignment="1">
      <alignment horizontal="center" vertical="center"/>
    </xf>
    <xf numFmtId="0" fontId="44" fillId="4" borderId="95" xfId="0" applyFont="1" applyFill="1" applyBorder="1" applyAlignment="1">
      <alignment horizontal="center" vertical="center"/>
    </xf>
    <xf numFmtId="0" fontId="44" fillId="4" borderId="1" xfId="0" applyFont="1" applyFill="1" applyBorder="1" applyAlignment="1">
      <alignment horizontal="center" vertical="center"/>
    </xf>
    <xf numFmtId="0" fontId="47" fillId="5" borderId="1" xfId="0" applyFont="1" applyFill="1" applyBorder="1" applyAlignment="1">
      <alignment horizontal="center" vertical="center"/>
    </xf>
    <xf numFmtId="0" fontId="47" fillId="4" borderId="1" xfId="0" applyFont="1" applyFill="1" applyBorder="1" applyAlignment="1">
      <alignment horizontal="center"/>
    </xf>
    <xf numFmtId="0" fontId="46" fillId="3" borderId="91" xfId="0" applyFont="1" applyFill="1" applyBorder="1" applyAlignment="1">
      <alignment horizontal="center"/>
    </xf>
    <xf numFmtId="0" fontId="46" fillId="3" borderId="2" xfId="0" applyFont="1" applyFill="1" applyBorder="1" applyAlignment="1">
      <alignment horizontal="left"/>
    </xf>
    <xf numFmtId="0" fontId="42" fillId="0" borderId="12" xfId="0" applyFont="1" applyBorder="1" applyAlignment="1">
      <alignment horizontal="center" vertical="center"/>
    </xf>
    <xf numFmtId="0" fontId="42" fillId="0" borderId="12" xfId="0" applyFont="1" applyBorder="1" applyAlignment="1">
      <alignment horizontal="center"/>
    </xf>
    <xf numFmtId="0" fontId="42" fillId="0" borderId="47" xfId="0" applyFont="1" applyBorder="1" applyAlignment="1">
      <alignment horizontal="center"/>
    </xf>
    <xf numFmtId="0" fontId="42" fillId="0" borderId="72" xfId="0" applyFont="1" applyBorder="1" applyAlignment="1">
      <alignment horizontal="center"/>
    </xf>
    <xf numFmtId="168" fontId="42" fillId="0" borderId="28" xfId="0" applyNumberFormat="1" applyFont="1" applyBorder="1" applyAlignment="1">
      <alignment horizontal="center"/>
    </xf>
    <xf numFmtId="168" fontId="42" fillId="0" borderId="68" xfId="0" applyNumberFormat="1" applyFont="1" applyBorder="1" applyAlignment="1">
      <alignment horizontal="center"/>
    </xf>
    <xf numFmtId="0" fontId="47" fillId="4" borderId="53" xfId="0" applyFont="1" applyFill="1" applyBorder="1" applyAlignment="1">
      <alignment horizontal="center"/>
    </xf>
    <xf numFmtId="0" fontId="48" fillId="0" borderId="23" xfId="0" applyFont="1" applyBorder="1" applyAlignment="1">
      <alignment horizontal="center" vertical="center"/>
    </xf>
    <xf numFmtId="0" fontId="44" fillId="6" borderId="91" xfId="0" applyFont="1" applyFill="1" applyBorder="1" applyAlignment="1">
      <alignment horizontal="center" vertical="center"/>
    </xf>
    <xf numFmtId="0" fontId="47" fillId="0" borderId="2" xfId="0" applyFont="1" applyBorder="1" applyAlignment="1">
      <alignment horizontal="center"/>
    </xf>
    <xf numFmtId="0" fontId="42" fillId="8" borderId="0" xfId="0" applyFont="1" applyFill="1"/>
    <xf numFmtId="0" fontId="74" fillId="0" borderId="0" xfId="0" applyFont="1" applyAlignment="1">
      <alignment horizontal="center"/>
    </xf>
    <xf numFmtId="0" fontId="45" fillId="7" borderId="53" xfId="0" applyFont="1" applyFill="1" applyBorder="1" applyAlignment="1">
      <alignment horizontal="center" vertical="center"/>
    </xf>
    <xf numFmtId="0" fontId="45" fillId="8" borderId="53" xfId="0" applyFont="1" applyFill="1" applyBorder="1" applyAlignment="1">
      <alignment horizontal="center" vertical="center"/>
    </xf>
    <xf numFmtId="0" fontId="45" fillId="9" borderId="53" xfId="0" applyFont="1" applyFill="1" applyBorder="1" applyAlignment="1">
      <alignment horizontal="center" vertical="center"/>
    </xf>
    <xf numFmtId="0" fontId="45" fillId="10" borderId="53" xfId="0" applyFont="1" applyFill="1" applyBorder="1" applyAlignment="1">
      <alignment horizontal="center" vertical="center"/>
    </xf>
    <xf numFmtId="0" fontId="45" fillId="10" borderId="2" xfId="0" applyFont="1" applyFill="1" applyBorder="1" applyAlignment="1">
      <alignment horizontal="center" vertical="center"/>
    </xf>
    <xf numFmtId="0" fontId="48" fillId="0" borderId="0" xfId="0" applyFont="1" applyAlignment="1">
      <alignment vertical="center"/>
    </xf>
    <xf numFmtId="0" fontId="47" fillId="4" borderId="2" xfId="0" applyFont="1" applyFill="1" applyBorder="1" applyAlignment="1">
      <alignment horizontal="center"/>
    </xf>
    <xf numFmtId="0" fontId="94" fillId="0" borderId="0" xfId="0" applyFont="1" applyAlignment="1">
      <alignment horizontal="center"/>
    </xf>
    <xf numFmtId="0" fontId="47" fillId="4" borderId="91" xfId="0" applyFont="1" applyFill="1" applyBorder="1"/>
    <xf numFmtId="0" fontId="47" fillId="13" borderId="91" xfId="0" applyFont="1" applyFill="1" applyBorder="1" applyAlignment="1">
      <alignment horizontal="right"/>
    </xf>
    <xf numFmtId="0" fontId="47" fillId="13" borderId="2" xfId="0" applyFont="1" applyFill="1" applyBorder="1" applyAlignment="1">
      <alignment horizontal="center"/>
    </xf>
    <xf numFmtId="0" fontId="45" fillId="7" borderId="0" xfId="0" applyFont="1" applyFill="1" applyAlignment="1">
      <alignment horizontal="center" vertical="center"/>
    </xf>
    <xf numFmtId="0" fontId="45" fillId="8" borderId="0" xfId="0" applyFont="1" applyFill="1" applyAlignment="1">
      <alignment horizontal="center" vertical="center"/>
    </xf>
    <xf numFmtId="0" fontId="45" fillId="9" borderId="0" xfId="0" applyFont="1" applyFill="1" applyAlignment="1">
      <alignment horizontal="center" vertical="center"/>
    </xf>
    <xf numFmtId="0" fontId="45" fillId="10" borderId="0" xfId="0" applyFont="1" applyFill="1" applyAlignment="1">
      <alignment horizontal="center" vertical="center"/>
    </xf>
    <xf numFmtId="0" fontId="48" fillId="0" borderId="7" xfId="0" applyFont="1" applyBorder="1" applyAlignment="1">
      <alignment horizontal="left" vertical="center"/>
    </xf>
    <xf numFmtId="0" fontId="43" fillId="0" borderId="38" xfId="0" applyFont="1" applyBorder="1" applyAlignment="1">
      <alignment horizontal="center" vertical="center"/>
    </xf>
    <xf numFmtId="0" fontId="43" fillId="0" borderId="39" xfId="0" applyFont="1" applyBorder="1" applyAlignment="1">
      <alignment horizontal="center" vertical="center"/>
    </xf>
    <xf numFmtId="0" fontId="43" fillId="0" borderId="43" xfId="0" applyFont="1" applyBorder="1" applyAlignment="1">
      <alignment horizontal="center" vertical="center"/>
    </xf>
    <xf numFmtId="0" fontId="42" fillId="0" borderId="7" xfId="0" applyFont="1" applyBorder="1" applyAlignment="1">
      <alignment horizontal="center"/>
    </xf>
    <xf numFmtId="0" fontId="42" fillId="0" borderId="64" xfId="0" applyFont="1" applyBorder="1"/>
    <xf numFmtId="0" fontId="45" fillId="7" borderId="65" xfId="0" applyFont="1" applyFill="1" applyBorder="1" applyAlignment="1">
      <alignment horizontal="center" vertical="center"/>
    </xf>
    <xf numFmtId="0" fontId="42" fillId="0" borderId="65" xfId="0" applyFont="1" applyBorder="1" applyAlignment="1">
      <alignment horizontal="center"/>
    </xf>
    <xf numFmtId="0" fontId="95" fillId="0" borderId="66" xfId="0" applyFont="1" applyBorder="1" applyAlignment="1">
      <alignment horizontal="center"/>
    </xf>
    <xf numFmtId="0" fontId="95" fillId="0" borderId="0" xfId="0" applyFont="1" applyAlignment="1">
      <alignment horizontal="center"/>
    </xf>
    <xf numFmtId="0" fontId="45" fillId="7" borderId="93" xfId="0" applyFont="1" applyFill="1" applyBorder="1" applyAlignment="1">
      <alignment horizontal="center" vertical="center"/>
    </xf>
    <xf numFmtId="9" fontId="42" fillId="0" borderId="0" xfId="5" applyFont="1" applyBorder="1" applyAlignment="1">
      <alignment horizontal="center"/>
    </xf>
    <xf numFmtId="9" fontId="96" fillId="0" borderId="28" xfId="5" applyFont="1" applyBorder="1" applyAlignment="1">
      <alignment horizontal="center"/>
    </xf>
    <xf numFmtId="0" fontId="75" fillId="6" borderId="65" xfId="0" applyFont="1" applyFill="1" applyBorder="1" applyAlignment="1">
      <alignment horizontal="center"/>
    </xf>
    <xf numFmtId="0" fontId="42" fillId="0" borderId="19" xfId="0" applyFont="1" applyBorder="1" applyAlignment="1">
      <alignment horizontal="center" vertical="center"/>
    </xf>
    <xf numFmtId="0" fontId="42" fillId="0" borderId="15" xfId="0" applyFont="1" applyBorder="1" applyAlignment="1">
      <alignment horizontal="center"/>
    </xf>
    <xf numFmtId="0" fontId="42" fillId="0" borderId="93" xfId="0" applyFont="1" applyBorder="1"/>
    <xf numFmtId="0" fontId="95" fillId="0" borderId="28" xfId="0" applyFont="1" applyBorder="1" applyAlignment="1">
      <alignment horizontal="center"/>
    </xf>
    <xf numFmtId="0" fontId="48" fillId="0" borderId="15" xfId="0" applyFont="1" applyBorder="1" applyAlignment="1">
      <alignment vertical="center"/>
    </xf>
    <xf numFmtId="0" fontId="48" fillId="7" borderId="15" xfId="0" applyFont="1" applyFill="1" applyBorder="1" applyAlignment="1">
      <alignment horizontal="center" vertical="center"/>
    </xf>
    <xf numFmtId="166" fontId="45" fillId="0" borderId="53" xfId="0" applyNumberFormat="1" applyFont="1" applyBorder="1" applyAlignment="1">
      <alignment horizontal="center"/>
    </xf>
    <xf numFmtId="166" fontId="45" fillId="0" borderId="2" xfId="0" applyNumberFormat="1" applyFont="1" applyBorder="1" applyAlignment="1">
      <alignment horizontal="center"/>
    </xf>
    <xf numFmtId="0" fontId="42" fillId="0" borderId="33" xfId="0" applyFont="1" applyBorder="1" applyAlignment="1">
      <alignment horizontal="center"/>
    </xf>
    <xf numFmtId="0" fontId="42" fillId="0" borderId="36" xfId="0" applyFont="1" applyBorder="1" applyAlignment="1">
      <alignment horizontal="center"/>
    </xf>
    <xf numFmtId="0" fontId="47" fillId="7" borderId="64" xfId="0" applyFont="1" applyFill="1" applyBorder="1" applyAlignment="1">
      <alignment horizontal="center"/>
    </xf>
    <xf numFmtId="166" fontId="42" fillId="0" borderId="65" xfId="0" applyNumberFormat="1" applyFont="1" applyBorder="1" applyAlignment="1">
      <alignment horizontal="center"/>
    </xf>
    <xf numFmtId="166" fontId="42" fillId="0" borderId="66" xfId="0" applyNumberFormat="1" applyFont="1" applyBorder="1" applyAlignment="1">
      <alignment horizontal="center"/>
    </xf>
    <xf numFmtId="0" fontId="47" fillId="8" borderId="93" xfId="0" applyFont="1" applyFill="1" applyBorder="1" applyAlignment="1">
      <alignment horizontal="center"/>
    </xf>
    <xf numFmtId="166" fontId="42" fillId="0" borderId="28" xfId="0" applyNumberFormat="1" applyFont="1" applyBorder="1" applyAlignment="1">
      <alignment horizontal="center"/>
    </xf>
    <xf numFmtId="0" fontId="47" fillId="9" borderId="93" xfId="0" applyFont="1" applyFill="1" applyBorder="1" applyAlignment="1">
      <alignment horizontal="center"/>
    </xf>
    <xf numFmtId="0" fontId="47" fillId="10" borderId="67" xfId="0" applyFont="1" applyFill="1" applyBorder="1" applyAlignment="1">
      <alignment horizontal="center"/>
    </xf>
    <xf numFmtId="166" fontId="42" fillId="0" borderId="80" xfId="0" applyNumberFormat="1" applyFont="1" applyBorder="1" applyAlignment="1">
      <alignment horizontal="center"/>
    </xf>
    <xf numFmtId="166" fontId="42" fillId="0" borderId="68" xfId="0" applyNumberFormat="1" applyFont="1" applyBorder="1" applyAlignment="1">
      <alignment horizontal="center"/>
    </xf>
    <xf numFmtId="0" fontId="48" fillId="6" borderId="0" xfId="0" applyFont="1" applyFill="1" applyAlignment="1">
      <alignment vertical="center"/>
    </xf>
    <xf numFmtId="0" fontId="47" fillId="6" borderId="0" xfId="0" applyFont="1" applyFill="1" applyAlignment="1">
      <alignment horizontal="left"/>
    </xf>
    <xf numFmtId="1" fontId="45" fillId="6" borderId="0" xfId="0" applyNumberFormat="1" applyFont="1" applyFill="1" applyAlignment="1">
      <alignment horizontal="center"/>
    </xf>
    <xf numFmtId="0" fontId="45" fillId="6" borderId="0" xfId="0" applyFont="1" applyFill="1"/>
    <xf numFmtId="0" fontId="42" fillId="0" borderId="67" xfId="0" applyFont="1" applyBorder="1"/>
    <xf numFmtId="0" fontId="45" fillId="7" borderId="80" xfId="0" applyFont="1" applyFill="1" applyBorder="1" applyAlignment="1">
      <alignment horizontal="center" vertical="center"/>
    </xf>
    <xf numFmtId="0" fontId="42" fillId="0" borderId="80" xfId="0" applyFont="1" applyBorder="1" applyAlignment="1">
      <alignment horizontal="center"/>
    </xf>
    <xf numFmtId="0" fontId="95" fillId="0" borderId="68" xfId="0" applyFont="1" applyBorder="1" applyAlignment="1">
      <alignment horizontal="center"/>
    </xf>
    <xf numFmtId="0" fontId="45" fillId="7" borderId="67" xfId="0" applyFont="1" applyFill="1" applyBorder="1" applyAlignment="1">
      <alignment horizontal="center" vertical="center"/>
    </xf>
    <xf numFmtId="9" fontId="42" fillId="0" borderId="80" xfId="5" applyFont="1" applyBorder="1" applyAlignment="1">
      <alignment horizontal="center"/>
    </xf>
    <xf numFmtId="9" fontId="96" fillId="0" borderId="68" xfId="5" applyFont="1" applyBorder="1" applyAlignment="1">
      <alignment horizontal="center"/>
    </xf>
    <xf numFmtId="0" fontId="95" fillId="0" borderId="0" xfId="0" applyFont="1"/>
    <xf numFmtId="0" fontId="45" fillId="8" borderId="65" xfId="0" applyFont="1" applyFill="1" applyBorder="1" applyAlignment="1">
      <alignment horizontal="center" vertical="center"/>
    </xf>
    <xf numFmtId="0" fontId="45" fillId="8" borderId="64" xfId="0" applyFont="1" applyFill="1" applyBorder="1" applyAlignment="1">
      <alignment horizontal="center" vertical="center"/>
    </xf>
    <xf numFmtId="9" fontId="42" fillId="0" borderId="65" xfId="5" applyFont="1" applyBorder="1" applyAlignment="1">
      <alignment horizontal="center"/>
    </xf>
    <xf numFmtId="9" fontId="96" fillId="0" borderId="66" xfId="5" applyFont="1" applyBorder="1" applyAlignment="1">
      <alignment horizontal="center"/>
    </xf>
    <xf numFmtId="0" fontId="45" fillId="8" borderId="93" xfId="0" applyFont="1" applyFill="1" applyBorder="1" applyAlignment="1">
      <alignment horizontal="center" vertical="center"/>
    </xf>
    <xf numFmtId="0" fontId="45" fillId="8" borderId="80" xfId="0" applyFont="1" applyFill="1" applyBorder="1" applyAlignment="1">
      <alignment horizontal="center" vertical="center"/>
    </xf>
    <xf numFmtId="0" fontId="45" fillId="8" borderId="67" xfId="0" applyFont="1" applyFill="1" applyBorder="1" applyAlignment="1">
      <alignment horizontal="center" vertical="center"/>
    </xf>
    <xf numFmtId="0" fontId="45" fillId="9" borderId="65" xfId="0" applyFont="1" applyFill="1" applyBorder="1" applyAlignment="1">
      <alignment horizontal="center" vertical="center"/>
    </xf>
    <xf numFmtId="0" fontId="45" fillId="9" borderId="64" xfId="0" applyFont="1" applyFill="1" applyBorder="1" applyAlignment="1">
      <alignment horizontal="center" vertical="center"/>
    </xf>
    <xf numFmtId="0" fontId="45" fillId="9" borderId="93" xfId="0" applyFont="1" applyFill="1" applyBorder="1" applyAlignment="1">
      <alignment horizontal="center" vertical="center"/>
    </xf>
    <xf numFmtId="0" fontId="45" fillId="9" borderId="80" xfId="0" applyFont="1" applyFill="1" applyBorder="1" applyAlignment="1">
      <alignment horizontal="center" vertical="center"/>
    </xf>
    <xf numFmtId="0" fontId="45" fillId="9" borderId="67" xfId="0" applyFont="1" applyFill="1" applyBorder="1" applyAlignment="1">
      <alignment horizontal="center" vertical="center"/>
    </xf>
    <xf numFmtId="0" fontId="45" fillId="10" borderId="65" xfId="0" applyFont="1" applyFill="1" applyBorder="1" applyAlignment="1">
      <alignment horizontal="center" vertical="center"/>
    </xf>
    <xf numFmtId="0" fontId="45" fillId="10" borderId="64" xfId="0" applyFont="1" applyFill="1" applyBorder="1" applyAlignment="1">
      <alignment horizontal="center" vertical="center"/>
    </xf>
    <xf numFmtId="0" fontId="45" fillId="10" borderId="93" xfId="0" applyFont="1" applyFill="1" applyBorder="1" applyAlignment="1">
      <alignment horizontal="center" vertical="center"/>
    </xf>
    <xf numFmtId="0" fontId="45" fillId="10" borderId="80" xfId="0" applyFont="1" applyFill="1" applyBorder="1" applyAlignment="1">
      <alignment horizontal="center" vertical="center"/>
    </xf>
    <xf numFmtId="0" fontId="45" fillId="10" borderId="67" xfId="0" applyFont="1" applyFill="1" applyBorder="1" applyAlignment="1">
      <alignment horizontal="center" vertical="center"/>
    </xf>
    <xf numFmtId="1" fontId="47" fillId="0" borderId="0" xfId="0" applyNumberFormat="1" applyFont="1" applyAlignment="1">
      <alignment horizontal="center"/>
    </xf>
    <xf numFmtId="0" fontId="47" fillId="0" borderId="0" xfId="0" applyFont="1"/>
    <xf numFmtId="0" fontId="97" fillId="0" borderId="0" xfId="0" applyFont="1"/>
    <xf numFmtId="0" fontId="45" fillId="0" borderId="0" xfId="0" applyFont="1" applyAlignment="1">
      <alignment horizontal="center"/>
    </xf>
    <xf numFmtId="0" fontId="47" fillId="4" borderId="1" xfId="0" applyFont="1" applyFill="1" applyBorder="1" applyAlignment="1">
      <alignment horizontal="center" vertical="center"/>
    </xf>
    <xf numFmtId="4" fontId="98" fillId="0" borderId="0" xfId="0" applyNumberFormat="1" applyFont="1" applyAlignment="1">
      <alignment horizontal="left" vertical="center"/>
    </xf>
    <xf numFmtId="0" fontId="43" fillId="0" borderId="0" xfId="0" applyFont="1" applyAlignment="1">
      <alignment horizontal="center" vertical="center"/>
    </xf>
    <xf numFmtId="166" fontId="99" fillId="0" borderId="0" xfId="0" applyNumberFormat="1" applyFont="1" applyAlignment="1">
      <alignment horizontal="center" vertical="center"/>
    </xf>
    <xf numFmtId="0" fontId="43" fillId="0" borderId="0" xfId="0" applyFont="1" applyAlignment="1">
      <alignment horizontal="center"/>
    </xf>
    <xf numFmtId="168" fontId="47" fillId="0" borderId="0" xfId="0" applyNumberFormat="1" applyFont="1" applyAlignment="1">
      <alignment horizontal="center" vertical="center"/>
    </xf>
    <xf numFmtId="4" fontId="98" fillId="0" borderId="0" xfId="0" applyNumberFormat="1" applyFont="1" applyAlignment="1">
      <alignment vertical="center"/>
    </xf>
    <xf numFmtId="0" fontId="97" fillId="0" borderId="0" xfId="0" applyFont="1" applyAlignment="1">
      <alignment horizontal="left" vertical="center"/>
    </xf>
    <xf numFmtId="0" fontId="47" fillId="4" borderId="3" xfId="0" applyFont="1" applyFill="1" applyBorder="1" applyAlignment="1">
      <alignment horizontal="center"/>
    </xf>
    <xf numFmtId="0" fontId="47" fillId="4" borderId="4" xfId="0" applyFont="1" applyFill="1" applyBorder="1" applyAlignment="1">
      <alignment horizontal="center"/>
    </xf>
    <xf numFmtId="0" fontId="47" fillId="4" borderId="5" xfId="0" applyFont="1" applyFill="1" applyBorder="1" applyAlignment="1">
      <alignment horizontal="center"/>
    </xf>
    <xf numFmtId="0" fontId="42" fillId="0" borderId="16" xfId="0" applyFont="1" applyBorder="1" applyAlignment="1">
      <alignment horizontal="center"/>
    </xf>
    <xf numFmtId="0" fontId="42" fillId="0" borderId="18" xfId="0" applyFont="1" applyBorder="1" applyAlignment="1">
      <alignment horizontal="center"/>
    </xf>
    <xf numFmtId="169" fontId="42" fillId="0" borderId="0" xfId="5" applyNumberFormat="1" applyFont="1"/>
    <xf numFmtId="0" fontId="42" fillId="0" borderId="44" xfId="0" applyFont="1" applyBorder="1" applyAlignment="1">
      <alignment horizontal="center"/>
    </xf>
    <xf numFmtId="0" fontId="42" fillId="0" borderId="46" xfId="0" applyFont="1" applyBorder="1" applyAlignment="1">
      <alignment horizontal="center"/>
    </xf>
    <xf numFmtId="0" fontId="42" fillId="0" borderId="45" xfId="0" applyFont="1" applyBorder="1" applyAlignment="1">
      <alignment horizontal="center"/>
    </xf>
    <xf numFmtId="0" fontId="47" fillId="4" borderId="40" xfId="0" applyFont="1" applyFill="1" applyBorder="1" applyAlignment="1">
      <alignment horizontal="center"/>
    </xf>
    <xf numFmtId="0" fontId="42" fillId="0" borderId="70" xfId="0" applyFont="1" applyBorder="1" applyAlignment="1">
      <alignment horizontal="center"/>
    </xf>
    <xf numFmtId="0" fontId="42" fillId="0" borderId="98" xfId="0" applyFont="1" applyBorder="1" applyAlignment="1">
      <alignment horizontal="center"/>
    </xf>
    <xf numFmtId="0" fontId="42" fillId="0" borderId="69" xfId="0" applyFont="1" applyBorder="1" applyAlignment="1">
      <alignment horizontal="center"/>
    </xf>
    <xf numFmtId="0" fontId="47" fillId="0" borderId="68" xfId="0" applyFont="1" applyBorder="1" applyAlignment="1">
      <alignment horizontal="center"/>
    </xf>
    <xf numFmtId="0" fontId="100" fillId="3" borderId="2" xfId="0" applyFont="1" applyFill="1" applyBorder="1" applyAlignment="1">
      <alignment horizontal="left"/>
    </xf>
    <xf numFmtId="0" fontId="101" fillId="7" borderId="2" xfId="0" applyFont="1" applyFill="1" applyBorder="1" applyAlignment="1">
      <alignment horizontal="left" vertical="center"/>
    </xf>
    <xf numFmtId="0" fontId="101" fillId="8" borderId="2" xfId="0" applyFont="1" applyFill="1" applyBorder="1" applyAlignment="1">
      <alignment horizontal="left" vertical="center"/>
    </xf>
    <xf numFmtId="0" fontId="101" fillId="9" borderId="2" xfId="0" applyFont="1" applyFill="1" applyBorder="1" applyAlignment="1">
      <alignment horizontal="left" vertical="center"/>
    </xf>
    <xf numFmtId="0" fontId="101" fillId="10" borderId="2" xfId="0" applyFont="1" applyFill="1" applyBorder="1" applyAlignment="1">
      <alignment horizontal="left" vertical="center"/>
    </xf>
    <xf numFmtId="0" fontId="42" fillId="6" borderId="19" xfId="0" applyFont="1" applyFill="1" applyBorder="1" applyAlignment="1">
      <alignment horizontal="center" vertical="center"/>
    </xf>
    <xf numFmtId="0" fontId="48" fillId="0" borderId="91" xfId="0" applyFont="1" applyBorder="1"/>
    <xf numFmtId="0" fontId="48" fillId="0" borderId="53" xfId="0" applyFont="1" applyBorder="1"/>
    <xf numFmtId="0" fontId="48" fillId="0" borderId="23" xfId="0" applyFont="1" applyBorder="1" applyAlignment="1">
      <alignment vertical="center"/>
    </xf>
    <xf numFmtId="0" fontId="42" fillId="0" borderId="33" xfId="0" applyFont="1" applyBorder="1" applyAlignment="1">
      <alignment horizontal="center" vertical="center"/>
    </xf>
    <xf numFmtId="0" fontId="48" fillId="0" borderId="36" xfId="0" applyFont="1" applyBorder="1" applyAlignment="1">
      <alignment horizontal="center" vertical="center"/>
    </xf>
    <xf numFmtId="0" fontId="42" fillId="0" borderId="91" xfId="0" applyFont="1" applyBorder="1" applyAlignment="1">
      <alignment vertical="center"/>
    </xf>
    <xf numFmtId="0" fontId="42" fillId="0" borderId="53" xfId="0" applyFont="1" applyBorder="1" applyAlignment="1">
      <alignment vertical="center"/>
    </xf>
    <xf numFmtId="0" fontId="94" fillId="0" borderId="53" xfId="0" applyFont="1" applyBorder="1" applyAlignment="1">
      <alignment horizontal="right" vertical="center"/>
    </xf>
    <xf numFmtId="168" fontId="74" fillId="0" borderId="0" xfId="0" applyNumberFormat="1" applyFont="1"/>
    <xf numFmtId="168" fontId="27" fillId="0" borderId="0" xfId="0" applyNumberFormat="1" applyFont="1" applyAlignment="1">
      <alignment horizontal="right"/>
    </xf>
    <xf numFmtId="167" fontId="27" fillId="0" borderId="0" xfId="0" applyNumberFormat="1" applyFont="1" applyAlignment="1">
      <alignment horizontal="center"/>
    </xf>
    <xf numFmtId="0" fontId="43" fillId="0" borderId="0" xfId="0" applyFont="1"/>
    <xf numFmtId="168" fontId="21" fillId="0" borderId="0" xfId="0" applyNumberFormat="1" applyFont="1" applyAlignment="1">
      <alignment horizontal="right"/>
    </xf>
    <xf numFmtId="9" fontId="27" fillId="0" borderId="0" xfId="5" applyFont="1" applyAlignment="1">
      <alignment horizontal="right"/>
    </xf>
    <xf numFmtId="0" fontId="7" fillId="0" borderId="0" xfId="0" applyFont="1" applyProtection="1">
      <protection locked="0"/>
    </xf>
    <xf numFmtId="0" fontId="42" fillId="0" borderId="1" xfId="0" applyFont="1" applyBorder="1" applyProtection="1">
      <protection locked="0"/>
    </xf>
    <xf numFmtId="0" fontId="74" fillId="0" borderId="0" xfId="0" applyFont="1" applyAlignment="1" applyProtection="1">
      <alignment horizontal="center"/>
      <protection locked="0"/>
    </xf>
    <xf numFmtId="0" fontId="94" fillId="0" borderId="91" xfId="0" applyFont="1" applyBorder="1" applyAlignment="1">
      <alignment horizontal="center" vertical="center"/>
    </xf>
    <xf numFmtId="0" fontId="94" fillId="0" borderId="53" xfId="0" applyFont="1" applyBorder="1" applyAlignment="1">
      <alignment horizontal="center" vertical="center"/>
    </xf>
    <xf numFmtId="0" fontId="94" fillId="0" borderId="2" xfId="0" applyFont="1" applyBorder="1" applyAlignment="1">
      <alignment horizontal="center" vertical="center"/>
    </xf>
    <xf numFmtId="0" fontId="66" fillId="0" borderId="38" xfId="0" applyFont="1" applyBorder="1" applyAlignment="1">
      <alignment horizontal="center" vertical="center"/>
    </xf>
    <xf numFmtId="0" fontId="66" fillId="0" borderId="39" xfId="0" applyFont="1" applyBorder="1" applyAlignment="1">
      <alignment horizontal="center" vertical="center"/>
    </xf>
    <xf numFmtId="0" fontId="66" fillId="0" borderId="43" xfId="0" applyFont="1" applyBorder="1" applyAlignment="1">
      <alignment horizontal="center" vertical="center"/>
    </xf>
    <xf numFmtId="0" fontId="66" fillId="0" borderId="20" xfId="0" applyFont="1" applyBorder="1" applyAlignment="1">
      <alignment horizontal="center" vertical="center"/>
    </xf>
    <xf numFmtId="0" fontId="66" fillId="0" borderId="17" xfId="0" applyFont="1" applyBorder="1" applyAlignment="1">
      <alignment horizontal="center" vertical="center"/>
    </xf>
    <xf numFmtId="0" fontId="66" fillId="0" borderId="18" xfId="0" applyFont="1" applyBorder="1" applyAlignment="1">
      <alignment horizontal="center" vertical="center"/>
    </xf>
    <xf numFmtId="0" fontId="66" fillId="0" borderId="86" xfId="0" applyFont="1" applyBorder="1" applyAlignment="1">
      <alignment horizontal="center" vertical="center"/>
    </xf>
    <xf numFmtId="0" fontId="66" fillId="0" borderId="46" xfId="0" applyFont="1" applyBorder="1" applyAlignment="1">
      <alignment horizontal="center" vertical="center"/>
    </xf>
    <xf numFmtId="0" fontId="66" fillId="0" borderId="45" xfId="0" applyFont="1" applyBorder="1" applyAlignment="1">
      <alignment horizontal="center" vertical="center"/>
    </xf>
    <xf numFmtId="9" fontId="42" fillId="0" borderId="0" xfId="5" applyFont="1" applyFill="1" applyBorder="1" applyAlignment="1">
      <alignment horizontal="center"/>
    </xf>
    <xf numFmtId="0" fontId="45" fillId="0" borderId="0" xfId="0" applyFont="1" applyAlignment="1">
      <alignment vertical="center"/>
    </xf>
    <xf numFmtId="0" fontId="21" fillId="0" borderId="38" xfId="0" applyFont="1" applyBorder="1" applyAlignment="1">
      <alignment horizontal="center"/>
    </xf>
    <xf numFmtId="0" fontId="21" fillId="0" borderId="39" xfId="0" applyFont="1" applyBorder="1" applyAlignment="1">
      <alignment horizontal="center"/>
    </xf>
    <xf numFmtId="168" fontId="97" fillId="0" borderId="39" xfId="0" applyNumberFormat="1" applyFont="1" applyBorder="1" applyAlignment="1">
      <alignment horizontal="center"/>
    </xf>
    <xf numFmtId="168" fontId="97" fillId="0" borderId="43" xfId="0" applyNumberFormat="1" applyFont="1" applyBorder="1" applyAlignment="1">
      <alignment horizontal="center"/>
    </xf>
    <xf numFmtId="0" fontId="21" fillId="0" borderId="20" xfId="0" applyFont="1" applyBorder="1" applyAlignment="1">
      <alignment horizontal="center"/>
    </xf>
    <xf numFmtId="0" fontId="21" fillId="0" borderId="17" xfId="0" applyFont="1" applyBorder="1" applyAlignment="1">
      <alignment horizontal="center"/>
    </xf>
    <xf numFmtId="168" fontId="97" fillId="0" borderId="17" xfId="0" applyNumberFormat="1" applyFont="1" applyBorder="1" applyAlignment="1">
      <alignment horizontal="center"/>
    </xf>
    <xf numFmtId="168" fontId="97" fillId="0" borderId="18" xfId="0" applyNumberFormat="1" applyFont="1" applyBorder="1" applyAlignment="1">
      <alignment horizontal="center"/>
    </xf>
    <xf numFmtId="0" fontId="21" fillId="0" borderId="86" xfId="0" applyFont="1" applyBorder="1" applyAlignment="1">
      <alignment horizontal="center"/>
    </xf>
    <xf numFmtId="0" fontId="21" fillId="0" borderId="46" xfId="0" applyFont="1" applyBorder="1" applyAlignment="1">
      <alignment horizontal="center"/>
    </xf>
    <xf numFmtId="168" fontId="97" fillId="0" borderId="46" xfId="0" applyNumberFormat="1" applyFont="1" applyBorder="1" applyAlignment="1">
      <alignment horizontal="center"/>
    </xf>
    <xf numFmtId="168" fontId="97" fillId="0" borderId="45" xfId="0" applyNumberFormat="1" applyFont="1" applyBorder="1" applyAlignment="1">
      <alignment horizontal="center"/>
    </xf>
    <xf numFmtId="166" fontId="45" fillId="0" borderId="65" xfId="0" applyNumberFormat="1" applyFont="1" applyBorder="1" applyAlignment="1">
      <alignment horizontal="center"/>
    </xf>
    <xf numFmtId="1" fontId="88" fillId="20" borderId="0" xfId="0" applyNumberFormat="1" applyFont="1" applyFill="1" applyAlignment="1">
      <alignment horizontal="center" vertical="center" wrapText="1" readingOrder="1"/>
    </xf>
    <xf numFmtId="167" fontId="21" fillId="0" borderId="0" xfId="0" applyNumberFormat="1" applyFont="1" applyAlignment="1">
      <alignment vertical="center"/>
    </xf>
    <xf numFmtId="0" fontId="85" fillId="21" borderId="93" xfId="0" applyFont="1" applyFill="1" applyBorder="1" applyAlignment="1">
      <alignment horizontal="center" vertical="center" wrapText="1" readingOrder="1"/>
    </xf>
    <xf numFmtId="0" fontId="102" fillId="21" borderId="93" xfId="0" applyFont="1" applyFill="1" applyBorder="1" applyAlignment="1">
      <alignment horizontal="center" vertical="center" readingOrder="1"/>
    </xf>
    <xf numFmtId="0" fontId="102" fillId="21" borderId="113" xfId="0" applyFont="1" applyFill="1" applyBorder="1" applyAlignment="1">
      <alignment horizontal="center" vertical="center" readingOrder="1"/>
    </xf>
    <xf numFmtId="0" fontId="103" fillId="3" borderId="105" xfId="0" applyFont="1" applyFill="1" applyBorder="1" applyAlignment="1">
      <alignment horizontal="left" vertical="center" readingOrder="1"/>
    </xf>
    <xf numFmtId="0" fontId="103" fillId="3" borderId="104" xfId="0" applyFont="1" applyFill="1" applyBorder="1" applyAlignment="1">
      <alignment horizontal="center" vertical="center" readingOrder="1"/>
    </xf>
    <xf numFmtId="0" fontId="103" fillId="3" borderId="105" xfId="0" applyFont="1" applyFill="1" applyBorder="1" applyAlignment="1">
      <alignment horizontal="center" vertical="center" readingOrder="1"/>
    </xf>
    <xf numFmtId="0" fontId="103" fillId="3" borderId="106" xfId="0" applyFont="1" applyFill="1" applyBorder="1" applyAlignment="1">
      <alignment horizontal="center" vertical="center" readingOrder="1"/>
    </xf>
    <xf numFmtId="0" fontId="0" fillId="7" borderId="0" xfId="0" applyFill="1" applyAlignment="1">
      <alignment horizontal="center"/>
    </xf>
    <xf numFmtId="0" fontId="73" fillId="0" borderId="0" xfId="0" applyFont="1" applyAlignment="1">
      <alignment horizontal="center" vertical="center"/>
    </xf>
    <xf numFmtId="0" fontId="104" fillId="0" borderId="0" xfId="0" applyFont="1" applyAlignment="1">
      <alignment vertical="center"/>
    </xf>
    <xf numFmtId="0" fontId="104" fillId="0" borderId="0" xfId="0" applyFont="1" applyAlignment="1">
      <alignment horizontal="center" vertical="center"/>
    </xf>
    <xf numFmtId="0" fontId="104" fillId="0" borderId="0" xfId="0" applyFont="1"/>
    <xf numFmtId="1" fontId="104" fillId="0" borderId="0" xfId="0" applyNumberFormat="1" applyFont="1" applyAlignment="1">
      <alignment horizontal="center" vertical="center"/>
    </xf>
    <xf numFmtId="0" fontId="42" fillId="0" borderId="12" xfId="0" applyFont="1" applyBorder="1" applyAlignment="1">
      <alignment horizontal="center" vertical="top"/>
    </xf>
    <xf numFmtId="4" fontId="43" fillId="0" borderId="19" xfId="0" applyNumberFormat="1" applyFont="1" applyBorder="1" applyAlignment="1">
      <alignment horizontal="center" vertical="center"/>
    </xf>
    <xf numFmtId="4" fontId="43" fillId="0" borderId="19" xfId="1" applyNumberFormat="1" applyFont="1" applyBorder="1" applyAlignment="1" applyProtection="1">
      <alignment horizontal="center" vertical="center"/>
    </xf>
    <xf numFmtId="4" fontId="43" fillId="0" borderId="33" xfId="0" applyNumberFormat="1" applyFont="1" applyBorder="1" applyAlignment="1">
      <alignment horizontal="center" vertical="center"/>
    </xf>
    <xf numFmtId="4" fontId="42" fillId="0" borderId="0" xfId="0" applyNumberFormat="1" applyFont="1" applyAlignment="1">
      <alignment horizontal="center" vertical="center"/>
    </xf>
    <xf numFmtId="0" fontId="47" fillId="4" borderId="91" xfId="0" applyFont="1" applyFill="1" applyBorder="1" applyAlignment="1">
      <alignment horizontal="center"/>
    </xf>
    <xf numFmtId="0" fontId="42" fillId="13" borderId="93" xfId="0" applyFont="1" applyFill="1" applyBorder="1" applyAlignment="1">
      <alignment horizontal="center"/>
    </xf>
    <xf numFmtId="0" fontId="42" fillId="0" borderId="28" xfId="0" applyFont="1" applyBorder="1" applyAlignment="1">
      <alignment horizontal="center"/>
    </xf>
    <xf numFmtId="0" fontId="42" fillId="0" borderId="93" xfId="0" applyFont="1" applyBorder="1" applyAlignment="1">
      <alignment horizontal="center"/>
    </xf>
    <xf numFmtId="0" fontId="42" fillId="13" borderId="28" xfId="0" applyFont="1" applyFill="1" applyBorder="1" applyAlignment="1">
      <alignment horizontal="center"/>
    </xf>
    <xf numFmtId="0" fontId="47" fillId="0" borderId="53" xfId="0" applyFont="1" applyBorder="1" applyAlignment="1">
      <alignment horizontal="center"/>
    </xf>
    <xf numFmtId="0" fontId="42" fillId="0" borderId="91" xfId="0" applyFont="1" applyBorder="1" applyAlignment="1">
      <alignment horizontal="center"/>
    </xf>
    <xf numFmtId="0" fontId="42" fillId="0" borderId="53" xfId="0" applyFont="1" applyBorder="1" applyAlignment="1">
      <alignment horizontal="center"/>
    </xf>
    <xf numFmtId="0" fontId="42" fillId="0" borderId="2" xfId="0" applyFont="1" applyBorder="1" applyAlignment="1">
      <alignment horizontal="center"/>
    </xf>
    <xf numFmtId="0" fontId="50" fillId="7" borderId="0" xfId="0" applyFont="1" applyFill="1" applyAlignment="1">
      <alignment horizontal="center" vertical="center"/>
    </xf>
    <xf numFmtId="1" fontId="21" fillId="0" borderId="0" xfId="0" applyNumberFormat="1" applyFont="1" applyAlignment="1">
      <alignment horizontal="center" vertical="center"/>
    </xf>
    <xf numFmtId="0" fontId="54" fillId="3" borderId="0" xfId="0" applyFont="1" applyFill="1" applyAlignment="1">
      <alignment horizontal="center"/>
    </xf>
    <xf numFmtId="0" fontId="55" fillId="7" borderId="80" xfId="0" applyFont="1" applyFill="1" applyBorder="1" applyAlignment="1">
      <alignment vertical="center"/>
    </xf>
    <xf numFmtId="0" fontId="56" fillId="0" borderId="0" xfId="0" applyFont="1" applyAlignment="1">
      <alignment vertical="center"/>
    </xf>
    <xf numFmtId="0" fontId="0" fillId="7" borderId="80" xfId="0" applyFill="1" applyBorder="1" applyAlignment="1">
      <alignment vertical="center"/>
    </xf>
    <xf numFmtId="0" fontId="48" fillId="0" borderId="0" xfId="1" applyFont="1" applyAlignment="1" applyProtection="1">
      <alignment vertical="center"/>
    </xf>
    <xf numFmtId="0" fontId="57" fillId="0" borderId="0" xfId="0" applyFont="1" applyAlignment="1">
      <alignment vertical="center"/>
    </xf>
    <xf numFmtId="0" fontId="0" fillId="0" borderId="0" xfId="0" applyAlignment="1">
      <alignment horizontal="left" vertical="center"/>
    </xf>
    <xf numFmtId="0" fontId="57" fillId="0" borderId="0" xfId="0" applyFont="1" applyAlignment="1">
      <alignment horizontal="left" vertical="center"/>
    </xf>
    <xf numFmtId="0" fontId="62" fillId="0" borderId="0" xfId="0" applyFont="1" applyAlignment="1">
      <alignment horizontal="center" vertical="center"/>
    </xf>
    <xf numFmtId="0" fontId="64" fillId="0" borderId="0" xfId="0" applyFont="1" applyAlignment="1">
      <alignment vertical="center"/>
    </xf>
    <xf numFmtId="0" fontId="65" fillId="0" borderId="0" xfId="0" applyFont="1" applyAlignment="1">
      <alignment horizontal="left" vertical="center"/>
    </xf>
    <xf numFmtId="0" fontId="105" fillId="7" borderId="80" xfId="0" applyFont="1" applyFill="1" applyBorder="1" applyAlignment="1">
      <alignment vertical="center"/>
    </xf>
    <xf numFmtId="0" fontId="45" fillId="4" borderId="31" xfId="0" applyFont="1" applyFill="1" applyBorder="1" applyAlignment="1">
      <alignment horizontal="center" vertical="center"/>
    </xf>
    <xf numFmtId="0" fontId="42" fillId="0" borderId="15" xfId="0" applyFont="1" applyBorder="1" applyAlignment="1">
      <alignment vertical="center"/>
    </xf>
    <xf numFmtId="0" fontId="42" fillId="0" borderId="15" xfId="0" applyFont="1" applyBorder="1" applyAlignment="1">
      <alignment horizontal="left" vertical="center"/>
    </xf>
    <xf numFmtId="166" fontId="42" fillId="0" borderId="15" xfId="0" applyNumberFormat="1" applyFont="1" applyBorder="1" applyAlignment="1">
      <alignment horizontal="left" vertical="center"/>
    </xf>
    <xf numFmtId="0" fontId="43" fillId="0" borderId="15" xfId="0" applyFont="1" applyBorder="1" applyAlignment="1">
      <alignment horizontal="left" vertical="center"/>
    </xf>
    <xf numFmtId="0" fontId="42" fillId="0" borderId="15" xfId="0" applyFont="1" applyBorder="1" applyAlignment="1">
      <alignment horizontal="left" vertical="top"/>
    </xf>
    <xf numFmtId="2" fontId="42" fillId="0" borderId="15" xfId="0" applyNumberFormat="1" applyFont="1" applyBorder="1" applyAlignment="1">
      <alignment horizontal="left" vertical="center"/>
    </xf>
    <xf numFmtId="0" fontId="42" fillId="0" borderId="68" xfId="0" applyFont="1" applyBorder="1" applyAlignment="1">
      <alignment horizontal="left" vertical="center"/>
    </xf>
    <xf numFmtId="0" fontId="42" fillId="0" borderId="31" xfId="0" applyFont="1" applyBorder="1" applyAlignment="1">
      <alignment vertical="center"/>
    </xf>
    <xf numFmtId="0" fontId="42" fillId="0" borderId="36" xfId="0" applyFont="1" applyBorder="1" applyAlignment="1">
      <alignment vertical="center"/>
    </xf>
    <xf numFmtId="0" fontId="42" fillId="0" borderId="28" xfId="0" applyFont="1" applyBorder="1" applyAlignment="1">
      <alignment vertical="center"/>
    </xf>
    <xf numFmtId="165" fontId="42" fillId="0" borderId="28" xfId="0" applyNumberFormat="1" applyFont="1" applyBorder="1" applyAlignment="1">
      <alignment horizontal="left" vertical="center"/>
    </xf>
    <xf numFmtId="0" fontId="42" fillId="0" borderId="36" xfId="0" applyFont="1" applyBorder="1" applyAlignment="1">
      <alignment horizontal="left" vertical="center"/>
    </xf>
    <xf numFmtId="0" fontId="45" fillId="0" borderId="31" xfId="0" applyFont="1" applyBorder="1" applyAlignment="1">
      <alignment horizontal="left" vertical="center"/>
    </xf>
    <xf numFmtId="168" fontId="42" fillId="0" borderId="36" xfId="0" applyNumberFormat="1" applyFont="1" applyBorder="1" applyAlignment="1">
      <alignment horizontal="left" vertical="center"/>
    </xf>
    <xf numFmtId="0" fontId="42" fillId="0" borderId="31" xfId="0" applyFont="1" applyBorder="1" applyAlignment="1">
      <alignment horizontal="left" vertical="center"/>
    </xf>
    <xf numFmtId="168" fontId="42" fillId="0" borderId="7" xfId="0" applyNumberFormat="1" applyFont="1" applyBorder="1" applyAlignment="1">
      <alignment horizontal="left" vertical="center"/>
    </xf>
    <xf numFmtId="0" fontId="42" fillId="0" borderId="7" xfId="0" applyFont="1" applyBorder="1" applyAlignment="1">
      <alignment horizontal="left" vertical="center"/>
    </xf>
    <xf numFmtId="168" fontId="42" fillId="0" borderId="15" xfId="0" applyNumberFormat="1" applyFont="1" applyBorder="1" applyAlignment="1">
      <alignment horizontal="left" vertical="center"/>
    </xf>
    <xf numFmtId="0" fontId="42" fillId="0" borderId="23" xfId="0" applyFont="1" applyBorder="1" applyAlignment="1">
      <alignment horizontal="left" vertical="center"/>
    </xf>
    <xf numFmtId="0" fontId="42" fillId="0" borderId="10" xfId="0" applyFont="1" applyBorder="1" applyAlignment="1">
      <alignment vertical="center"/>
    </xf>
    <xf numFmtId="0" fontId="42" fillId="0" borderId="22" xfId="0" applyFont="1" applyBorder="1" applyAlignment="1">
      <alignment vertical="center"/>
    </xf>
    <xf numFmtId="166" fontId="42" fillId="7" borderId="0" xfId="0" applyNumberFormat="1" applyFont="1" applyFill="1" applyAlignment="1">
      <alignment horizontal="center"/>
    </xf>
    <xf numFmtId="0" fontId="42" fillId="4" borderId="0" xfId="0" applyFont="1" applyFill="1" applyAlignment="1">
      <alignment horizontal="center"/>
    </xf>
    <xf numFmtId="0" fontId="4" fillId="7" borderId="0" xfId="0" applyFont="1" applyFill="1" applyAlignment="1">
      <alignment vertical="center"/>
    </xf>
    <xf numFmtId="0" fontId="4" fillId="0" borderId="0" xfId="0" applyFont="1" applyAlignment="1">
      <alignment horizontal="left"/>
    </xf>
    <xf numFmtId="169" fontId="35" fillId="0" borderId="0" xfId="5" applyNumberFormat="1" applyFont="1" applyFill="1" applyBorder="1" applyAlignment="1" applyProtection="1">
      <alignment horizontal="left" vertical="center"/>
    </xf>
    <xf numFmtId="169" fontId="0" fillId="0" borderId="0" xfId="5" applyNumberFormat="1" applyFont="1" applyAlignment="1" applyProtection="1">
      <alignment horizontal="center"/>
    </xf>
    <xf numFmtId="169" fontId="35" fillId="0" borderId="0" xfId="5" applyNumberFormat="1" applyFont="1" applyFill="1" applyBorder="1" applyAlignment="1" applyProtection="1">
      <alignment vertical="center"/>
    </xf>
    <xf numFmtId="0" fontId="47" fillId="5" borderId="68" xfId="0" applyFont="1" applyFill="1" applyBorder="1" applyAlignment="1">
      <alignment horizontal="center" vertical="center"/>
    </xf>
    <xf numFmtId="0" fontId="42" fillId="0" borderId="7" xfId="0" applyFont="1" applyBorder="1" applyAlignment="1">
      <alignment horizontal="center" vertical="center"/>
    </xf>
    <xf numFmtId="166" fontId="42" fillId="0" borderId="7" xfId="0" applyNumberFormat="1" applyFont="1" applyBorder="1" applyAlignment="1">
      <alignment horizontal="center"/>
    </xf>
    <xf numFmtId="0" fontId="48" fillId="0" borderId="15" xfId="0" applyFont="1" applyBorder="1"/>
    <xf numFmtId="0" fontId="47" fillId="0" borderId="12" xfId="0" applyFont="1" applyBorder="1" applyAlignment="1">
      <alignment horizontal="center"/>
    </xf>
    <xf numFmtId="0" fontId="48" fillId="0" borderId="7" xfId="0" applyFont="1" applyBorder="1" applyAlignment="1">
      <alignment horizontal="left"/>
    </xf>
    <xf numFmtId="0" fontId="15" fillId="2" borderId="2" xfId="0" applyFont="1" applyFill="1" applyBorder="1" applyAlignment="1">
      <alignment horizontal="center" vertical="center"/>
    </xf>
    <xf numFmtId="0" fontId="16" fillId="3" borderId="3" xfId="0" applyFont="1" applyFill="1" applyBorder="1" applyAlignment="1">
      <alignment horizontal="center" vertical="center"/>
    </xf>
    <xf numFmtId="0" fontId="15" fillId="2" borderId="4" xfId="0" applyFont="1" applyFill="1" applyBorder="1" applyAlignment="1">
      <alignment horizontal="center" vertical="center"/>
    </xf>
    <xf numFmtId="0" fontId="17" fillId="4" borderId="4" xfId="0" applyFont="1" applyFill="1" applyBorder="1" applyAlignment="1">
      <alignment horizontal="center" vertical="center"/>
    </xf>
    <xf numFmtId="0" fontId="17" fillId="15" borderId="4" xfId="0" applyFont="1" applyFill="1" applyBorder="1" applyAlignment="1">
      <alignment horizontal="center" vertical="center"/>
    </xf>
    <xf numFmtId="0" fontId="16" fillId="3" borderId="4" xfId="0" applyFont="1" applyFill="1" applyBorder="1" applyAlignment="1">
      <alignment horizontal="center" vertical="center"/>
    </xf>
    <xf numFmtId="1" fontId="15" fillId="2" borderId="4" xfId="0" applyNumberFormat="1" applyFont="1" applyFill="1" applyBorder="1" applyAlignment="1">
      <alignment horizontal="center" vertical="center"/>
    </xf>
    <xf numFmtId="0" fontId="14" fillId="2" borderId="4" xfId="0" applyFont="1" applyFill="1" applyBorder="1" applyAlignment="1">
      <alignment horizontal="center" vertical="center"/>
    </xf>
    <xf numFmtId="3" fontId="14" fillId="2" borderId="4" xfId="0" applyNumberFormat="1" applyFont="1" applyFill="1" applyBorder="1" applyAlignment="1">
      <alignment horizontal="center" vertical="center"/>
    </xf>
    <xf numFmtId="0" fontId="17" fillId="15" borderId="3" xfId="0" applyFont="1" applyFill="1" applyBorder="1" applyAlignment="1">
      <alignment horizontal="center" vertical="center"/>
    </xf>
    <xf numFmtId="4" fontId="15" fillId="6" borderId="4" xfId="0" applyNumberFormat="1" applyFont="1" applyFill="1" applyBorder="1" applyAlignment="1">
      <alignment horizontal="center" vertical="center"/>
    </xf>
    <xf numFmtId="0" fontId="18" fillId="2" borderId="4"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2" xfId="0" applyFont="1" applyFill="1" applyBorder="1" applyAlignment="1">
      <alignment horizontal="center" vertical="center"/>
    </xf>
    <xf numFmtId="0" fontId="15" fillId="7" borderId="5" xfId="0" applyFont="1" applyFill="1" applyBorder="1" applyAlignment="1">
      <alignment horizontal="center" vertical="center"/>
    </xf>
    <xf numFmtId="0" fontId="15" fillId="8" borderId="3" xfId="0" applyFont="1" applyFill="1" applyBorder="1" applyAlignment="1">
      <alignment horizontal="center" vertical="center"/>
    </xf>
    <xf numFmtId="0" fontId="15" fillId="8" borderId="5" xfId="0" applyFont="1" applyFill="1" applyBorder="1" applyAlignment="1">
      <alignment horizontal="center" vertical="center"/>
    </xf>
    <xf numFmtId="0" fontId="15" fillId="9" borderId="3" xfId="0" applyFont="1" applyFill="1" applyBorder="1" applyAlignment="1">
      <alignment horizontal="center" vertical="center"/>
    </xf>
    <xf numFmtId="0" fontId="15" fillId="9" borderId="5" xfId="0" applyFont="1" applyFill="1" applyBorder="1" applyAlignment="1">
      <alignment horizontal="center" vertical="center"/>
    </xf>
    <xf numFmtId="0" fontId="15" fillId="10" borderId="6" xfId="0" applyFont="1" applyFill="1" applyBorder="1" applyAlignment="1">
      <alignment horizontal="center" vertical="center"/>
    </xf>
    <xf numFmtId="0" fontId="15" fillId="10" borderId="2" xfId="0" applyFont="1" applyFill="1" applyBorder="1" applyAlignment="1">
      <alignment horizontal="center" vertical="center"/>
    </xf>
    <xf numFmtId="0" fontId="25" fillId="0" borderId="15" xfId="0" applyFont="1" applyBorder="1" applyAlignment="1">
      <alignment horizontal="center" vertical="center"/>
    </xf>
    <xf numFmtId="0" fontId="27" fillId="0" borderId="17" xfId="0" applyFont="1" applyBorder="1" applyAlignment="1">
      <alignment horizontal="center" vertical="center"/>
    </xf>
    <xf numFmtId="0" fontId="21" fillId="0" borderId="17" xfId="0" applyFont="1" applyBorder="1" applyAlignment="1">
      <alignment horizontal="center" vertical="center"/>
    </xf>
    <xf numFmtId="0" fontId="21" fillId="0" borderId="16" xfId="0" applyFont="1" applyBorder="1" applyAlignment="1">
      <alignment horizontal="center" vertical="center"/>
    </xf>
    <xf numFmtId="0" fontId="21" fillId="0" borderId="19" xfId="0" applyFont="1" applyBorder="1" applyAlignment="1">
      <alignment horizontal="center" vertical="center"/>
    </xf>
    <xf numFmtId="166" fontId="21" fillId="0" borderId="18" xfId="0" applyNumberFormat="1" applyFont="1" applyBorder="1" applyAlignment="1">
      <alignment horizontal="center" vertical="center"/>
    </xf>
    <xf numFmtId="2" fontId="21" fillId="0" borderId="8" xfId="0" applyNumberFormat="1" applyFont="1" applyBorder="1" applyAlignment="1">
      <alignment horizontal="center" vertical="center"/>
    </xf>
    <xf numFmtId="0" fontId="27" fillId="0" borderId="16" xfId="0" applyFont="1" applyBorder="1" applyAlignment="1">
      <alignment horizontal="center" vertical="center"/>
    </xf>
    <xf numFmtId="0" fontId="21" fillId="0" borderId="16" xfId="0" applyFont="1" applyBorder="1" applyAlignment="1">
      <alignment vertical="center"/>
    </xf>
    <xf numFmtId="0" fontId="21" fillId="0" borderId="18" xfId="0" applyFont="1" applyBorder="1" applyAlignment="1">
      <alignment vertical="center"/>
    </xf>
    <xf numFmtId="0" fontId="25" fillId="0" borderId="17" xfId="0" applyFont="1" applyBorder="1" applyAlignment="1">
      <alignment horizontal="left" vertical="center"/>
    </xf>
    <xf numFmtId="0" fontId="21" fillId="0" borderId="17" xfId="0" applyFont="1" applyBorder="1" applyAlignment="1">
      <alignment vertical="center"/>
    </xf>
    <xf numFmtId="0" fontId="21" fillId="0" borderId="20" xfId="0" applyFont="1" applyBorder="1" applyAlignment="1">
      <alignment vertical="center"/>
    </xf>
    <xf numFmtId="0" fontId="21" fillId="0" borderId="33" xfId="0" applyFont="1" applyBorder="1" applyAlignment="1">
      <alignment horizontal="center" vertical="center"/>
    </xf>
    <xf numFmtId="0" fontId="25" fillId="0" borderId="19" xfId="0" applyFont="1" applyBorder="1" applyAlignment="1">
      <alignment horizontal="center" vertical="center"/>
    </xf>
    <xf numFmtId="0" fontId="21" fillId="0" borderId="20" xfId="0" applyFont="1" applyBorder="1" applyAlignment="1">
      <alignment horizontal="center" vertical="center"/>
    </xf>
    <xf numFmtId="0" fontId="17" fillId="0" borderId="17" xfId="0" applyFont="1" applyBorder="1" applyAlignment="1">
      <alignment horizontal="center" vertical="center"/>
    </xf>
    <xf numFmtId="4" fontId="21" fillId="0" borderId="0" xfId="0" applyNumberFormat="1" applyFont="1" applyAlignment="1">
      <alignment horizontal="center" vertical="center"/>
    </xf>
    <xf numFmtId="2" fontId="21" fillId="0" borderId="17" xfId="0" applyNumberFormat="1" applyFont="1" applyBorder="1" applyAlignment="1">
      <alignment horizontal="center" vertical="center"/>
    </xf>
    <xf numFmtId="166" fontId="21" fillId="0" borderId="10" xfId="0" applyNumberFormat="1" applyFont="1" applyBorder="1" applyAlignment="1">
      <alignment horizontal="center" vertical="center"/>
    </xf>
    <xf numFmtId="0" fontId="3" fillId="0" borderId="0" xfId="0" applyFont="1" applyAlignment="1">
      <alignment horizontal="center" vertical="center"/>
    </xf>
    <xf numFmtId="0" fontId="25" fillId="0" borderId="21" xfId="0" applyFont="1" applyBorder="1" applyAlignment="1">
      <alignment horizontal="left" vertical="center"/>
    </xf>
    <xf numFmtId="0" fontId="25" fillId="0" borderId="21" xfId="0" applyFont="1" applyBorder="1" applyAlignment="1">
      <alignment vertical="center"/>
    </xf>
    <xf numFmtId="0" fontId="27" fillId="0" borderId="20" xfId="0" applyFont="1" applyBorder="1" applyAlignment="1">
      <alignment horizontal="center" vertical="center"/>
    </xf>
    <xf numFmtId="166" fontId="7" fillId="0" borderId="0" xfId="0" applyNumberFormat="1" applyFont="1" applyAlignment="1">
      <alignment horizontal="center" vertical="center"/>
    </xf>
    <xf numFmtId="166" fontId="0" fillId="0" borderId="0" xfId="0" applyNumberFormat="1" applyAlignment="1">
      <alignment horizontal="center" vertical="center"/>
    </xf>
    <xf numFmtId="0" fontId="15" fillId="2" borderId="53" xfId="0" applyFont="1" applyFill="1" applyBorder="1" applyAlignment="1">
      <alignment horizontal="left" vertical="center"/>
    </xf>
    <xf numFmtId="0" fontId="15" fillId="7" borderId="3" xfId="0" applyFont="1" applyFill="1" applyBorder="1" applyAlignment="1">
      <alignment horizontal="center" vertical="center"/>
    </xf>
    <xf numFmtId="4" fontId="15" fillId="6" borderId="3" xfId="0" applyNumberFormat="1" applyFont="1" applyFill="1" applyBorder="1" applyAlignment="1">
      <alignment horizontal="center" vertical="center"/>
    </xf>
    <xf numFmtId="0" fontId="15" fillId="0" borderId="0" xfId="0" applyFont="1" applyAlignment="1">
      <alignment horizontal="center" vertical="center"/>
    </xf>
    <xf numFmtId="2" fontId="21" fillId="0" borderId="20" xfId="0" applyNumberFormat="1" applyFont="1" applyBorder="1" applyAlignment="1">
      <alignment horizontal="center" vertical="center"/>
    </xf>
    <xf numFmtId="2" fontId="21" fillId="7" borderId="17" xfId="0" applyNumberFormat="1" applyFont="1" applyFill="1" applyBorder="1" applyAlignment="1">
      <alignment horizontal="center" vertical="center"/>
    </xf>
    <xf numFmtId="2" fontId="21" fillId="0" borderId="82" xfId="0" applyNumberFormat="1" applyFont="1" applyBorder="1" applyAlignment="1">
      <alignment horizontal="center" vertical="center"/>
    </xf>
    <xf numFmtId="2" fontId="21" fillId="0" borderId="16" xfId="0" applyNumberFormat="1" applyFont="1" applyBorder="1" applyAlignment="1">
      <alignment horizontal="center" vertical="center"/>
    </xf>
    <xf numFmtId="2" fontId="21" fillId="0" borderId="18" xfId="0" applyNumberFormat="1" applyFont="1" applyBorder="1" applyAlignment="1">
      <alignment horizontal="center" vertical="center"/>
    </xf>
    <xf numFmtId="0" fontId="25" fillId="0" borderId="33" xfId="0" applyFont="1" applyBorder="1" applyAlignment="1">
      <alignment horizontal="center" vertical="center"/>
    </xf>
    <xf numFmtId="0" fontId="25" fillId="0" borderId="36" xfId="0" applyFont="1" applyBorder="1" applyAlignment="1">
      <alignment horizontal="center" vertical="center"/>
    </xf>
    <xf numFmtId="2" fontId="21" fillId="0" borderId="86" xfId="0" applyNumberFormat="1" applyFont="1" applyBorder="1" applyAlignment="1">
      <alignment horizontal="center" vertical="center"/>
    </xf>
    <xf numFmtId="2" fontId="21" fillId="7" borderId="46" xfId="0" applyNumberFormat="1" applyFont="1" applyFill="1" applyBorder="1" applyAlignment="1">
      <alignment horizontal="center" vertical="center"/>
    </xf>
    <xf numFmtId="2" fontId="21" fillId="0" borderId="87" xfId="0" applyNumberFormat="1" applyFont="1" applyBorder="1" applyAlignment="1">
      <alignment horizontal="center" vertical="center"/>
    </xf>
    <xf numFmtId="2" fontId="21" fillId="0" borderId="44" xfId="0" applyNumberFormat="1" applyFont="1" applyBorder="1" applyAlignment="1">
      <alignment horizontal="center" vertical="center"/>
    </xf>
    <xf numFmtId="2" fontId="21" fillId="0" borderId="46" xfId="0" applyNumberFormat="1" applyFont="1" applyBorder="1" applyAlignment="1">
      <alignment horizontal="center" vertical="center"/>
    </xf>
    <xf numFmtId="2" fontId="21" fillId="0" borderId="45" xfId="0" applyNumberFormat="1" applyFont="1" applyBorder="1" applyAlignment="1">
      <alignment horizontal="center" vertical="center"/>
    </xf>
    <xf numFmtId="0" fontId="25" fillId="0" borderId="0" xfId="0" applyFont="1" applyAlignment="1">
      <alignment horizontal="center" vertical="center"/>
    </xf>
    <xf numFmtId="0" fontId="27" fillId="0" borderId="0" xfId="0" applyFont="1"/>
    <xf numFmtId="0" fontId="25" fillId="0" borderId="11" xfId="0" applyFont="1" applyBorder="1" applyAlignment="1">
      <alignment horizontal="center" vertical="center"/>
    </xf>
    <xf numFmtId="0" fontId="14" fillId="0" borderId="4" xfId="0" applyFont="1" applyBorder="1" applyAlignment="1">
      <alignment horizontal="center" vertical="center"/>
    </xf>
    <xf numFmtId="0" fontId="21" fillId="5" borderId="91" xfId="0" applyFont="1" applyFill="1" applyBorder="1" applyAlignment="1">
      <alignment horizontal="center" vertical="center"/>
    </xf>
    <xf numFmtId="0" fontId="21" fillId="5" borderId="53" xfId="0" applyFont="1" applyFill="1" applyBorder="1" applyAlignment="1">
      <alignment horizontal="center" vertical="center"/>
    </xf>
    <xf numFmtId="0" fontId="21" fillId="5" borderId="89" xfId="0" applyFont="1" applyFill="1" applyBorder="1" applyAlignment="1">
      <alignment horizontal="center" vertical="center"/>
    </xf>
    <xf numFmtId="0" fontId="21" fillId="16" borderId="53" xfId="0" applyFont="1" applyFill="1" applyBorder="1" applyAlignment="1">
      <alignment horizontal="center" vertical="center"/>
    </xf>
    <xf numFmtId="0" fontId="21" fillId="16" borderId="89" xfId="0" applyFont="1" applyFill="1" applyBorder="1" applyAlignment="1">
      <alignment horizontal="center" vertical="center"/>
    </xf>
    <xf numFmtId="0" fontId="21" fillId="13" borderId="53" xfId="0" applyFont="1" applyFill="1" applyBorder="1" applyAlignment="1">
      <alignment horizontal="center" vertical="center"/>
    </xf>
    <xf numFmtId="0" fontId="21" fillId="13" borderId="2" xfId="0" applyFont="1" applyFill="1" applyBorder="1" applyAlignment="1">
      <alignment horizontal="center" vertical="center"/>
    </xf>
    <xf numFmtId="0" fontId="19" fillId="0" borderId="67" xfId="0" applyFont="1" applyBorder="1" applyAlignment="1">
      <alignment horizontal="center" vertical="center"/>
    </xf>
    <xf numFmtId="0" fontId="19" fillId="0" borderId="80" xfId="0" applyFont="1" applyBorder="1" applyAlignment="1">
      <alignment horizontal="center" vertical="center"/>
    </xf>
    <xf numFmtId="0" fontId="19" fillId="0" borderId="80" xfId="0" quotePrefix="1" applyFont="1" applyBorder="1" applyAlignment="1">
      <alignment horizontal="center" vertical="center"/>
    </xf>
    <xf numFmtId="16" fontId="19" fillId="0" borderId="80" xfId="0" quotePrefix="1" applyNumberFormat="1" applyFont="1" applyBorder="1" applyAlignment="1">
      <alignment horizontal="center" vertical="center"/>
    </xf>
    <xf numFmtId="0" fontId="21" fillId="0" borderId="93" xfId="0" applyFont="1" applyBorder="1" applyAlignment="1">
      <alignment horizontal="center" vertical="center"/>
    </xf>
    <xf numFmtId="0" fontId="17" fillId="4" borderId="0" xfId="0" applyFont="1" applyFill="1" applyAlignment="1">
      <alignment horizontal="center" vertical="center"/>
    </xf>
    <xf numFmtId="0" fontId="21" fillId="0" borderId="53" xfId="0" applyFont="1" applyBorder="1" applyAlignment="1">
      <alignment horizontal="center" vertical="center"/>
    </xf>
    <xf numFmtId="0" fontId="21" fillId="14" borderId="53" xfId="0" applyFont="1" applyFill="1" applyBorder="1" applyAlignment="1">
      <alignment horizontal="center" vertical="center"/>
    </xf>
    <xf numFmtId="0" fontId="21" fillId="0" borderId="67" xfId="0" applyFont="1" applyBorder="1" applyAlignment="1">
      <alignment horizontal="center" vertical="center"/>
    </xf>
    <xf numFmtId="0" fontId="21" fillId="0" borderId="80" xfId="0" applyFont="1" applyBorder="1" applyAlignment="1">
      <alignment horizontal="center" vertical="center"/>
    </xf>
    <xf numFmtId="0" fontId="21" fillId="0" borderId="92" xfId="0" applyFont="1" applyBorder="1" applyAlignment="1">
      <alignment horizontal="center" vertical="center"/>
    </xf>
    <xf numFmtId="0" fontId="21" fillId="0" borderId="68" xfId="0" applyFont="1" applyBorder="1" applyAlignment="1">
      <alignment horizontal="center" vertical="center"/>
    </xf>
    <xf numFmtId="0" fontId="71" fillId="0" borderId="11" xfId="0" applyFont="1" applyBorder="1" applyAlignment="1">
      <alignment horizontal="center" vertical="center"/>
    </xf>
    <xf numFmtId="0" fontId="27" fillId="0" borderId="0" xfId="0" applyFont="1" applyAlignment="1">
      <alignment horizontal="center" vertical="center"/>
    </xf>
    <xf numFmtId="0" fontId="71" fillId="0" borderId="19" xfId="0" applyFont="1" applyBorder="1" applyAlignment="1">
      <alignment horizontal="center" vertical="center"/>
    </xf>
    <xf numFmtId="0" fontId="71" fillId="0" borderId="33" xfId="0" applyFont="1" applyBorder="1" applyAlignment="1">
      <alignment horizontal="center" vertical="center"/>
    </xf>
    <xf numFmtId="0" fontId="19" fillId="7" borderId="80" xfId="0" applyFont="1" applyFill="1" applyBorder="1" applyAlignment="1">
      <alignment horizontal="center" vertical="center"/>
    </xf>
    <xf numFmtId="0" fontId="21" fillId="7" borderId="0" xfId="0" applyFont="1" applyFill="1" applyAlignment="1">
      <alignment horizontal="center" vertical="center"/>
    </xf>
    <xf numFmtId="2" fontId="21" fillId="0" borderId="43" xfId="0" applyNumberFormat="1" applyFont="1" applyBorder="1" applyAlignment="1">
      <alignment horizontal="center" vertical="center"/>
    </xf>
    <xf numFmtId="2" fontId="21" fillId="0" borderId="38" xfId="0" applyNumberFormat="1" applyFont="1" applyBorder="1" applyAlignment="1">
      <alignment horizontal="center" vertical="center"/>
    </xf>
    <xf numFmtId="0" fontId="19" fillId="7" borderId="92" xfId="0" applyFont="1" applyFill="1" applyBorder="1" applyAlignment="1">
      <alignment horizontal="center" vertical="center"/>
    </xf>
    <xf numFmtId="0" fontId="21" fillId="7" borderId="94" xfId="0" applyFont="1" applyFill="1" applyBorder="1" applyAlignment="1">
      <alignment horizontal="center" vertical="center"/>
    </xf>
    <xf numFmtId="0" fontId="14" fillId="2" borderId="1" xfId="0" applyFont="1" applyFill="1" applyBorder="1" applyAlignment="1">
      <alignment horizontal="center" vertical="center"/>
    </xf>
    <xf numFmtId="166" fontId="21" fillId="7" borderId="18" xfId="0" applyNumberFormat="1" applyFont="1" applyFill="1" applyBorder="1" applyAlignment="1">
      <alignment horizontal="center" vertical="center"/>
    </xf>
    <xf numFmtId="166" fontId="21" fillId="0" borderId="45" xfId="0" applyNumberFormat="1" applyFont="1" applyBorder="1" applyAlignment="1">
      <alignment horizontal="center" vertical="center"/>
    </xf>
    <xf numFmtId="0" fontId="25" fillId="0" borderId="0" xfId="0" applyFont="1" applyAlignment="1">
      <alignment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21" fillId="0" borderId="4" xfId="0" applyFont="1" applyBorder="1" applyAlignment="1">
      <alignment vertical="center"/>
    </xf>
    <xf numFmtId="0" fontId="21" fillId="0" borderId="3" xfId="0" applyFont="1" applyBorder="1" applyAlignment="1">
      <alignment vertical="center"/>
    </xf>
    <xf numFmtId="0" fontId="14" fillId="0" borderId="3" xfId="0" applyFont="1" applyBorder="1" applyAlignment="1">
      <alignment horizontal="center" vertical="center"/>
    </xf>
    <xf numFmtId="0" fontId="35" fillId="0" borderId="38" xfId="0" applyFont="1" applyBorder="1" applyAlignment="1">
      <alignment horizontal="center" vertical="center"/>
    </xf>
    <xf numFmtId="0" fontId="35" fillId="0" borderId="39" xfId="0" applyFont="1" applyBorder="1" applyAlignment="1">
      <alignment horizontal="center" vertical="center"/>
    </xf>
    <xf numFmtId="0" fontId="21" fillId="0" borderId="39" xfId="0" applyFont="1" applyBorder="1" applyAlignment="1">
      <alignment vertical="center"/>
    </xf>
    <xf numFmtId="0" fontId="35" fillId="7" borderId="39" xfId="0" applyFont="1" applyFill="1" applyBorder="1" applyAlignment="1">
      <alignment horizontal="center" vertical="center"/>
    </xf>
    <xf numFmtId="0" fontId="35" fillId="0" borderId="101" xfId="0" applyFont="1" applyBorder="1" applyAlignment="1">
      <alignment horizontal="center" vertical="center"/>
    </xf>
    <xf numFmtId="0" fontId="21" fillId="0" borderId="42" xfId="0" applyFont="1" applyBorder="1" applyAlignment="1">
      <alignment vertical="center"/>
    </xf>
    <xf numFmtId="0" fontId="35" fillId="0" borderId="88" xfId="0" applyFont="1" applyBorder="1" applyAlignment="1">
      <alignment horizontal="center" vertical="center"/>
    </xf>
    <xf numFmtId="0" fontId="35" fillId="0" borderId="42" xfId="0" applyFont="1" applyBorder="1" applyAlignment="1">
      <alignment horizontal="center" vertical="center"/>
    </xf>
    <xf numFmtId="0" fontId="35" fillId="0" borderId="43" xfId="0" applyFont="1" applyBorder="1" applyAlignment="1">
      <alignment horizontal="center" vertical="center"/>
    </xf>
    <xf numFmtId="0" fontId="35" fillId="7" borderId="17" xfId="0" applyFont="1" applyFill="1" applyBorder="1" applyAlignment="1">
      <alignment horizontal="center" vertical="center"/>
    </xf>
    <xf numFmtId="0" fontId="27" fillId="0" borderId="84" xfId="0" applyFont="1" applyBorder="1" applyAlignment="1">
      <alignment horizontal="center" vertical="center"/>
    </xf>
    <xf numFmtId="0" fontId="27" fillId="0" borderId="82" xfId="0" applyFont="1" applyBorder="1" applyAlignment="1">
      <alignment horizontal="center" vertical="center"/>
    </xf>
    <xf numFmtId="0" fontId="21" fillId="0" borderId="82" xfId="0" applyFont="1" applyBorder="1" applyAlignment="1">
      <alignment vertical="center"/>
    </xf>
    <xf numFmtId="0" fontId="17" fillId="0" borderId="0" xfId="0" applyFont="1" applyAlignment="1">
      <alignment horizontal="center" vertical="center"/>
    </xf>
    <xf numFmtId="0" fontId="17" fillId="0" borderId="65" xfId="0" applyFont="1" applyBorder="1" applyAlignment="1">
      <alignment horizontal="center" vertical="center"/>
    </xf>
    <xf numFmtId="0" fontId="21" fillId="0" borderId="84" xfId="0" applyFont="1" applyBorder="1" applyAlignment="1">
      <alignment horizontal="center" vertical="center"/>
    </xf>
    <xf numFmtId="0" fontId="14" fillId="0" borderId="0" xfId="0" applyFont="1" applyAlignment="1">
      <alignment horizontal="right" vertical="center"/>
    </xf>
    <xf numFmtId="0" fontId="21" fillId="0" borderId="84" xfId="0" applyFont="1" applyBorder="1" applyAlignment="1">
      <alignment vertical="center"/>
    </xf>
    <xf numFmtId="0" fontId="17" fillId="0" borderId="0" xfId="0" applyFont="1" applyAlignment="1">
      <alignment horizontal="right" vertical="center"/>
    </xf>
    <xf numFmtId="0" fontId="21" fillId="0" borderId="86" xfId="0" applyFont="1" applyBorder="1" applyAlignment="1">
      <alignment vertical="center"/>
    </xf>
    <xf numFmtId="0" fontId="21" fillId="0" borderId="46" xfId="0" applyFont="1" applyBorder="1" applyAlignment="1">
      <alignment vertical="center"/>
    </xf>
    <xf numFmtId="0" fontId="21" fillId="0" borderId="100" xfId="0" applyFont="1" applyBorder="1" applyAlignment="1">
      <alignment vertical="center"/>
    </xf>
    <xf numFmtId="0" fontId="21" fillId="0" borderId="44" xfId="0" applyFont="1" applyBorder="1" applyAlignment="1">
      <alignment vertical="center"/>
    </xf>
    <xf numFmtId="0" fontId="21" fillId="0" borderId="87" xfId="0" applyFont="1" applyBorder="1" applyAlignment="1">
      <alignment vertical="center"/>
    </xf>
    <xf numFmtId="0" fontId="21" fillId="0" borderId="46" xfId="0" applyFont="1" applyBorder="1" applyAlignment="1">
      <alignment horizontal="center" vertical="center"/>
    </xf>
    <xf numFmtId="0" fontId="21" fillId="0" borderId="45" xfId="0" applyFont="1" applyBorder="1" applyAlignment="1">
      <alignment vertical="center"/>
    </xf>
    <xf numFmtId="0" fontId="17" fillId="0" borderId="0" xfId="0" applyFont="1" applyAlignment="1">
      <alignment horizontal="left" vertical="center"/>
    </xf>
    <xf numFmtId="0" fontId="17" fillId="0" borderId="0" xfId="0" applyFont="1" applyAlignment="1">
      <alignment vertical="center"/>
    </xf>
    <xf numFmtId="0" fontId="68" fillId="0" borderId="0" xfId="0" applyFont="1" applyAlignment="1">
      <alignment horizontal="center" vertical="center"/>
    </xf>
    <xf numFmtId="0" fontId="68" fillId="0" borderId="53" xfId="0" applyFont="1" applyBorder="1" applyAlignment="1">
      <alignment horizontal="center" vertical="center"/>
    </xf>
    <xf numFmtId="0" fontId="68" fillId="0" borderId="89" xfId="0" applyFont="1" applyBorder="1" applyAlignment="1">
      <alignment horizontal="center" vertical="center"/>
    </xf>
    <xf numFmtId="167" fontId="21" fillId="0" borderId="0" xfId="0" applyNumberFormat="1" applyFont="1" applyAlignment="1">
      <alignment horizontal="center" vertical="center"/>
    </xf>
    <xf numFmtId="0" fontId="21" fillId="6" borderId="90" xfId="0" applyFont="1" applyFill="1" applyBorder="1" applyAlignment="1">
      <alignment horizontal="center" vertical="center"/>
    </xf>
    <xf numFmtId="0" fontId="21" fillId="0" borderId="90" xfId="0" applyFont="1" applyBorder="1" applyAlignment="1">
      <alignment horizontal="center" vertical="center"/>
    </xf>
    <xf numFmtId="0" fontId="21" fillId="0" borderId="47" xfId="0" applyFont="1" applyBorder="1" applyAlignment="1">
      <alignment horizontal="center" vertical="center"/>
    </xf>
    <xf numFmtId="0" fontId="21" fillId="7" borderId="47" xfId="0" applyFont="1" applyFill="1" applyBorder="1" applyAlignment="1">
      <alignment horizontal="center" vertical="center"/>
    </xf>
    <xf numFmtId="0" fontId="17" fillId="0" borderId="0" xfId="0" quotePrefix="1" applyFont="1" applyAlignment="1">
      <alignment horizontal="center" vertical="center"/>
    </xf>
    <xf numFmtId="0" fontId="21" fillId="0" borderId="40" xfId="0" applyFont="1" applyBorder="1" applyAlignment="1">
      <alignment horizontal="center" vertical="center"/>
    </xf>
    <xf numFmtId="0" fontId="21" fillId="11" borderId="47" xfId="0" applyFont="1" applyFill="1" applyBorder="1" applyAlignment="1">
      <alignment horizontal="center" vertical="center"/>
    </xf>
    <xf numFmtId="0" fontId="17" fillId="0" borderId="91" xfId="0" applyFont="1" applyBorder="1" applyAlignment="1">
      <alignment horizontal="center" vertical="center"/>
    </xf>
    <xf numFmtId="0" fontId="17" fillId="7" borderId="0" xfId="0" applyFont="1" applyFill="1" applyAlignment="1">
      <alignment horizontal="center" vertical="center"/>
    </xf>
    <xf numFmtId="0" fontId="17" fillId="0" borderId="53" xfId="0" applyFont="1" applyBorder="1" applyAlignment="1">
      <alignment horizontal="center" vertical="center"/>
    </xf>
    <xf numFmtId="0" fontId="17" fillId="0" borderId="89" xfId="0" applyFont="1" applyBorder="1" applyAlignment="1">
      <alignment horizontal="center" vertical="center"/>
    </xf>
    <xf numFmtId="0" fontId="17" fillId="0" borderId="2" xfId="0" applyFont="1" applyBorder="1" applyAlignment="1">
      <alignment horizontal="center" vertical="center"/>
    </xf>
    <xf numFmtId="0" fontId="21" fillId="11" borderId="40" xfId="0" applyFont="1" applyFill="1" applyBorder="1" applyAlignment="1">
      <alignment horizontal="center" vertical="center"/>
    </xf>
    <xf numFmtId="0" fontId="69" fillId="0" borderId="53" xfId="0" applyFont="1" applyBorder="1" applyAlignment="1">
      <alignment horizontal="center" vertical="center"/>
    </xf>
    <xf numFmtId="0" fontId="17" fillId="7" borderId="53" xfId="0" applyFont="1" applyFill="1" applyBorder="1" applyAlignment="1">
      <alignment horizontal="center" vertical="center"/>
    </xf>
    <xf numFmtId="0" fontId="69" fillId="7" borderId="53" xfId="0" applyFont="1" applyFill="1" applyBorder="1" applyAlignment="1">
      <alignment horizontal="center" vertical="center"/>
    </xf>
    <xf numFmtId="0" fontId="27" fillId="0" borderId="0" xfId="0" applyFont="1" applyAlignment="1">
      <alignment horizontal="right" vertical="center"/>
    </xf>
    <xf numFmtId="0" fontId="69" fillId="0" borderId="0" xfId="0" applyFont="1" applyAlignment="1">
      <alignment horizontal="center" vertical="center"/>
    </xf>
    <xf numFmtId="0" fontId="70" fillId="0" borderId="0" xfId="0" applyFont="1" applyAlignment="1">
      <alignment horizontal="center" vertical="center"/>
    </xf>
    <xf numFmtId="0" fontId="25" fillId="0" borderId="0" xfId="0" applyFont="1" applyAlignment="1">
      <alignment horizontal="left" vertical="center"/>
    </xf>
    <xf numFmtId="0" fontId="21" fillId="14" borderId="89" xfId="0" applyFont="1" applyFill="1" applyBorder="1" applyAlignment="1">
      <alignment horizontal="center" vertical="center"/>
    </xf>
    <xf numFmtId="0" fontId="14" fillId="7" borderId="4" xfId="0" applyFont="1" applyFill="1" applyBorder="1" applyAlignment="1">
      <alignment horizontal="center" vertical="center"/>
    </xf>
    <xf numFmtId="0" fontId="14" fillId="7" borderId="89" xfId="0" applyFont="1" applyFill="1" applyBorder="1" applyAlignment="1">
      <alignment horizontal="center" vertical="center"/>
    </xf>
    <xf numFmtId="0" fontId="17" fillId="7" borderId="89" xfId="0" applyFont="1" applyFill="1" applyBorder="1" applyAlignment="1">
      <alignment horizontal="center" vertical="center"/>
    </xf>
    <xf numFmtId="0" fontId="17" fillId="0" borderId="94" xfId="0" applyFont="1" applyBorder="1" applyAlignment="1">
      <alignment horizontal="center" vertical="center"/>
    </xf>
    <xf numFmtId="0" fontId="17" fillId="15" borderId="81" xfId="0" applyFont="1" applyFill="1" applyBorder="1" applyAlignment="1">
      <alignment horizontal="center" vertical="center"/>
    </xf>
    <xf numFmtId="0" fontId="14" fillId="7" borderId="81" xfId="0" applyFont="1" applyFill="1" applyBorder="1" applyAlignment="1">
      <alignment horizontal="center" vertical="center"/>
    </xf>
    <xf numFmtId="0" fontId="19" fillId="7" borderId="89" xfId="0" applyFont="1" applyFill="1" applyBorder="1" applyAlignment="1">
      <alignment horizontal="center" vertical="center"/>
    </xf>
    <xf numFmtId="0" fontId="69" fillId="7" borderId="89" xfId="0" applyFont="1" applyFill="1" applyBorder="1" applyAlignment="1">
      <alignment horizontal="center" vertical="center"/>
    </xf>
    <xf numFmtId="0" fontId="19" fillId="0" borderId="53" xfId="0" applyFont="1" applyBorder="1" applyAlignment="1">
      <alignment horizontal="center" vertical="center"/>
    </xf>
    <xf numFmtId="0" fontId="25" fillId="0" borderId="17" xfId="0" applyFont="1" applyBorder="1" applyAlignment="1">
      <alignment vertical="center"/>
    </xf>
    <xf numFmtId="0" fontId="19" fillId="7" borderId="53" xfId="0" applyFont="1" applyFill="1" applyBorder="1" applyAlignment="1">
      <alignment horizontal="center" vertical="center"/>
    </xf>
    <xf numFmtId="2" fontId="21" fillId="0" borderId="39" xfId="0" applyNumberFormat="1" applyFont="1" applyBorder="1" applyAlignment="1">
      <alignment horizontal="center" vertical="center"/>
    </xf>
    <xf numFmtId="2" fontId="21" fillId="7" borderId="39" xfId="0" applyNumberFormat="1" applyFont="1" applyFill="1" applyBorder="1" applyAlignment="1">
      <alignment horizontal="center" vertical="center"/>
    </xf>
    <xf numFmtId="2" fontId="21" fillId="0" borderId="88" xfId="0" applyNumberFormat="1" applyFont="1" applyBorder="1" applyAlignment="1">
      <alignment horizontal="center" vertical="center"/>
    </xf>
    <xf numFmtId="2" fontId="21" fillId="0" borderId="102" xfId="0" applyNumberFormat="1" applyFont="1" applyBorder="1" applyAlignment="1">
      <alignment horizontal="center" vertical="center"/>
    </xf>
    <xf numFmtId="2" fontId="21" fillId="0" borderId="83" xfId="0" applyNumberFormat="1" applyFont="1" applyBorder="1" applyAlignment="1">
      <alignment horizontal="center" vertical="center"/>
    </xf>
    <xf numFmtId="2" fontId="21" fillId="7" borderId="83" xfId="0" applyNumberFormat="1" applyFont="1" applyFill="1" applyBorder="1" applyAlignment="1">
      <alignment horizontal="center" vertical="center"/>
    </xf>
    <xf numFmtId="2" fontId="21" fillId="0" borderId="103" xfId="0" applyNumberFormat="1" applyFont="1" applyBorder="1" applyAlignment="1">
      <alignment horizontal="center" vertical="center"/>
    </xf>
    <xf numFmtId="0" fontId="14" fillId="7" borderId="5" xfId="0" applyFont="1" applyFill="1" applyBorder="1" applyAlignment="1">
      <alignment horizontal="center" vertical="center"/>
    </xf>
    <xf numFmtId="0" fontId="27" fillId="0" borderId="18" xfId="0" applyFont="1" applyBorder="1" applyAlignment="1">
      <alignment horizontal="center" vertical="center"/>
    </xf>
    <xf numFmtId="0" fontId="19" fillId="7" borderId="2" xfId="0" applyFont="1" applyFill="1" applyBorder="1" applyAlignment="1">
      <alignment horizontal="center" vertical="center"/>
    </xf>
    <xf numFmtId="0" fontId="21" fillId="7" borderId="28" xfId="0" applyFont="1" applyFill="1" applyBorder="1" applyAlignment="1">
      <alignment horizontal="center" vertical="center"/>
    </xf>
    <xf numFmtId="0" fontId="17" fillId="0" borderId="28" xfId="0" applyFont="1" applyBorder="1" applyAlignment="1">
      <alignment horizontal="center" vertical="center"/>
    </xf>
    <xf numFmtId="0" fontId="69" fillId="7" borderId="2" xfId="0" applyFont="1" applyFill="1" applyBorder="1" applyAlignment="1">
      <alignment horizontal="center" vertical="center"/>
    </xf>
    <xf numFmtId="167" fontId="21" fillId="0" borderId="1" xfId="0" applyNumberFormat="1" applyFont="1" applyBorder="1" applyAlignment="1">
      <alignment horizontal="center" vertical="center"/>
    </xf>
    <xf numFmtId="0" fontId="19" fillId="16" borderId="80" xfId="0" applyFont="1" applyFill="1" applyBorder="1" applyAlignment="1">
      <alignment horizontal="center" vertical="center"/>
    </xf>
    <xf numFmtId="0" fontId="21" fillId="16" borderId="0" xfId="0" applyFont="1" applyFill="1" applyAlignment="1">
      <alignment horizontal="center" vertical="center"/>
    </xf>
    <xf numFmtId="167" fontId="68" fillId="0" borderId="0" xfId="0" applyNumberFormat="1" applyFont="1" applyAlignment="1">
      <alignment horizontal="center" vertical="center"/>
    </xf>
    <xf numFmtId="0" fontId="17" fillId="0" borderId="0" xfId="0" quotePrefix="1" applyFont="1" applyAlignment="1">
      <alignment horizontal="right" vertical="center"/>
    </xf>
    <xf numFmtId="0" fontId="15" fillId="2" borderId="38" xfId="0" applyFont="1" applyFill="1" applyBorder="1" applyAlignment="1">
      <alignment horizontal="center" vertical="center"/>
    </xf>
    <xf numFmtId="0" fontId="15" fillId="2" borderId="39" xfId="0" applyFont="1" applyFill="1" applyBorder="1" applyAlignment="1">
      <alignment horizontal="left" vertical="center"/>
    </xf>
    <xf numFmtId="0" fontId="16" fillId="3" borderId="39" xfId="0" applyFont="1" applyFill="1" applyBorder="1" applyAlignment="1">
      <alignment horizontal="center" vertical="center"/>
    </xf>
    <xf numFmtId="0" fontId="16" fillId="3" borderId="43" xfId="0" applyFont="1" applyFill="1" applyBorder="1" applyAlignment="1">
      <alignment horizontal="center" vertical="center"/>
    </xf>
    <xf numFmtId="0" fontId="25" fillId="0" borderId="20" xfId="0" applyFont="1" applyBorder="1" applyAlignment="1">
      <alignment horizontal="center" vertical="center"/>
    </xf>
    <xf numFmtId="0" fontId="17" fillId="0" borderId="18" xfId="0" applyFont="1" applyBorder="1" applyAlignment="1">
      <alignment horizontal="center" vertical="center"/>
    </xf>
    <xf numFmtId="0" fontId="25" fillId="0" borderId="86" xfId="0" applyFont="1" applyBorder="1" applyAlignment="1">
      <alignment horizontal="center" vertical="center"/>
    </xf>
    <xf numFmtId="0" fontId="17" fillId="0" borderId="46" xfId="0" applyFont="1" applyBorder="1" applyAlignment="1">
      <alignment horizontal="center" vertical="center"/>
    </xf>
    <xf numFmtId="0" fontId="17" fillId="0" borderId="45" xfId="0" applyFont="1" applyBorder="1" applyAlignment="1">
      <alignment horizontal="center" vertical="center"/>
    </xf>
    <xf numFmtId="2" fontId="21" fillId="0" borderId="0" xfId="0" applyNumberFormat="1" applyFont="1" applyAlignment="1">
      <alignment horizontal="center" vertical="center"/>
    </xf>
    <xf numFmtId="166" fontId="21" fillId="0" borderId="17" xfId="0" applyNumberFormat="1" applyFont="1" applyBorder="1" applyAlignment="1">
      <alignment horizontal="center" vertical="center"/>
    </xf>
    <xf numFmtId="166" fontId="21" fillId="0" borderId="46" xfId="0" applyNumberFormat="1" applyFont="1" applyBorder="1" applyAlignment="1">
      <alignment horizontal="center" vertical="center"/>
    </xf>
    <xf numFmtId="0" fontId="21" fillId="0" borderId="44" xfId="0" applyFont="1" applyBorder="1" applyAlignment="1">
      <alignment horizontal="center" vertical="center"/>
    </xf>
    <xf numFmtId="0" fontId="15" fillId="2" borderId="11" xfId="0" applyFont="1" applyFill="1" applyBorder="1" applyAlignment="1">
      <alignment horizontal="center" vertical="center"/>
    </xf>
    <xf numFmtId="0" fontId="15" fillId="13" borderId="42" xfId="0" applyFont="1" applyFill="1" applyBorder="1" applyAlignment="1">
      <alignment horizontal="center" vertical="center"/>
    </xf>
    <xf numFmtId="0" fontId="15" fillId="13" borderId="39" xfId="0" applyFont="1" applyFill="1" applyBorder="1" applyAlignment="1">
      <alignment horizontal="center" vertical="center"/>
    </xf>
    <xf numFmtId="0" fontId="15" fillId="16" borderId="39" xfId="0" applyFont="1" applyFill="1" applyBorder="1" applyAlignment="1">
      <alignment horizontal="center" vertical="center"/>
    </xf>
    <xf numFmtId="0" fontId="15" fillId="16" borderId="43" xfId="0" applyFont="1" applyFill="1" applyBorder="1" applyAlignment="1">
      <alignment horizontal="center" vertical="center"/>
    </xf>
    <xf numFmtId="0" fontId="42" fillId="0" borderId="10" xfId="0" applyFont="1" applyBorder="1" applyAlignment="1">
      <alignment horizontal="center" vertical="center"/>
    </xf>
    <xf numFmtId="0" fontId="46" fillId="3" borderId="1" xfId="0" applyFont="1" applyFill="1" applyBorder="1" applyAlignment="1">
      <alignment horizontal="center" vertical="center"/>
    </xf>
    <xf numFmtId="0" fontId="46" fillId="3" borderId="2" xfId="0" applyFont="1" applyFill="1" applyBorder="1" applyAlignment="1">
      <alignment horizontal="center" vertical="center"/>
    </xf>
    <xf numFmtId="0" fontId="44" fillId="7" borderId="2" xfId="0" applyFont="1" applyFill="1" applyBorder="1" applyAlignment="1">
      <alignment horizontal="center" vertical="center"/>
    </xf>
    <xf numFmtId="0" fontId="44" fillId="8" borderId="2" xfId="0" applyFont="1" applyFill="1" applyBorder="1" applyAlignment="1">
      <alignment horizontal="center" vertical="center"/>
    </xf>
    <xf numFmtId="0" fontId="44" fillId="9" borderId="2" xfId="0" applyFont="1" applyFill="1" applyBorder="1" applyAlignment="1">
      <alignment horizontal="center" vertical="center"/>
    </xf>
    <xf numFmtId="0" fontId="44" fillId="10" borderId="2" xfId="0" applyFont="1" applyFill="1" applyBorder="1" applyAlignment="1">
      <alignment horizontal="center" vertical="center"/>
    </xf>
    <xf numFmtId="164" fontId="47" fillId="5" borderId="2" xfId="0" applyNumberFormat="1" applyFont="1" applyFill="1" applyBorder="1" applyAlignment="1">
      <alignment horizontal="center" vertical="center"/>
    </xf>
    <xf numFmtId="0" fontId="47" fillId="5" borderId="5" xfId="0" applyFont="1" applyFill="1" applyBorder="1" applyAlignment="1">
      <alignment horizontal="center" vertical="center"/>
    </xf>
    <xf numFmtId="0" fontId="44" fillId="5" borderId="1" xfId="0" applyFont="1" applyFill="1" applyBorder="1" applyAlignment="1">
      <alignment horizontal="center" vertical="center"/>
    </xf>
    <xf numFmtId="0" fontId="47" fillId="5" borderId="2" xfId="0" applyFont="1" applyFill="1" applyBorder="1" applyAlignment="1">
      <alignment horizontal="center" vertical="center"/>
    </xf>
    <xf numFmtId="0" fontId="44" fillId="8" borderId="91" xfId="0" applyFont="1" applyFill="1" applyBorder="1" applyAlignment="1">
      <alignment horizontal="center" vertical="center"/>
    </xf>
    <xf numFmtId="0" fontId="44" fillId="9" borderId="91" xfId="0" applyFont="1" applyFill="1" applyBorder="1" applyAlignment="1">
      <alignment horizontal="center" vertical="center"/>
    </xf>
    <xf numFmtId="166" fontId="42" fillId="0" borderId="8" xfId="0" applyNumberFormat="1" applyFont="1" applyBorder="1" applyAlignment="1">
      <alignment horizontal="center"/>
    </xf>
    <xf numFmtId="166" fontId="42" fillId="0" borderId="9" xfId="0" applyNumberFormat="1" applyFont="1" applyBorder="1" applyAlignment="1">
      <alignment horizontal="center"/>
    </xf>
    <xf numFmtId="166" fontId="42" fillId="0" borderId="10" xfId="0" applyNumberFormat="1" applyFont="1" applyBorder="1" applyAlignment="1">
      <alignment horizontal="center"/>
    </xf>
    <xf numFmtId="165" fontId="42" fillId="0" borderId="12" xfId="0" applyNumberFormat="1" applyFont="1" applyBorder="1" applyAlignment="1">
      <alignment horizontal="right" vertical="center"/>
    </xf>
    <xf numFmtId="165" fontId="42" fillId="0" borderId="7" xfId="0" applyNumberFormat="1" applyFont="1" applyBorder="1" applyAlignment="1">
      <alignment horizontal="right" vertical="center"/>
    </xf>
    <xf numFmtId="0" fontId="15" fillId="2" borderId="2" xfId="0" applyFont="1" applyFill="1" applyBorder="1" applyAlignment="1" applyProtection="1">
      <alignment horizontal="left" vertical="center"/>
      <protection locked="0"/>
    </xf>
    <xf numFmtId="0" fontId="16" fillId="3" borderId="3" xfId="0" applyFont="1" applyFill="1" applyBorder="1" applyAlignment="1" applyProtection="1">
      <alignment horizontal="center" vertical="center"/>
      <protection locked="0"/>
    </xf>
    <xf numFmtId="0" fontId="15" fillId="2" borderId="4" xfId="0" applyFont="1" applyFill="1" applyBorder="1" applyAlignment="1" applyProtection="1">
      <alignment horizontal="center" vertical="center"/>
      <protection locked="0"/>
    </xf>
    <xf numFmtId="0" fontId="17" fillId="4" borderId="4" xfId="0" applyFont="1" applyFill="1" applyBorder="1" applyAlignment="1" applyProtection="1">
      <alignment horizontal="center" vertical="center"/>
      <protection locked="0"/>
    </xf>
    <xf numFmtId="0" fontId="17" fillId="15" borderId="4" xfId="0" applyFont="1" applyFill="1" applyBorder="1" applyAlignment="1" applyProtection="1">
      <alignment horizontal="center" vertical="center"/>
      <protection locked="0"/>
    </xf>
    <xf numFmtId="0" fontId="16" fillId="3" borderId="4" xfId="0" applyFont="1" applyFill="1" applyBorder="1" applyAlignment="1" applyProtection="1">
      <alignment horizontal="center" vertical="center"/>
      <protection locked="0"/>
    </xf>
    <xf numFmtId="0" fontId="27" fillId="2" borderId="4" xfId="0" applyFont="1" applyFill="1" applyBorder="1" applyAlignment="1" applyProtection="1">
      <alignment horizontal="center" vertical="center"/>
      <protection locked="0"/>
    </xf>
    <xf numFmtId="1" fontId="15" fillId="2" borderId="4" xfId="0" applyNumberFormat="1" applyFont="1" applyFill="1" applyBorder="1" applyAlignment="1" applyProtection="1">
      <alignment horizontal="center" vertical="center"/>
      <protection locked="0"/>
    </xf>
    <xf numFmtId="0" fontId="14" fillId="2" borderId="4" xfId="0" applyFont="1" applyFill="1" applyBorder="1" applyAlignment="1" applyProtection="1">
      <alignment horizontal="center" vertical="center"/>
      <protection locked="0"/>
    </xf>
    <xf numFmtId="3" fontId="14" fillId="2" borderId="4" xfId="0" applyNumberFormat="1" applyFont="1" applyFill="1" applyBorder="1" applyAlignment="1" applyProtection="1">
      <alignment horizontal="center" vertical="center"/>
      <protection locked="0"/>
    </xf>
    <xf numFmtId="0" fontId="15" fillId="4" borderId="4" xfId="0" applyFont="1" applyFill="1" applyBorder="1" applyAlignment="1" applyProtection="1">
      <alignment horizontal="center" vertical="center"/>
      <protection locked="0"/>
    </xf>
    <xf numFmtId="0" fontId="15" fillId="5" borderId="4" xfId="0" applyFont="1" applyFill="1" applyBorder="1" applyAlignment="1" applyProtection="1">
      <alignment horizontal="center" vertical="center"/>
      <protection locked="0"/>
    </xf>
    <xf numFmtId="0" fontId="17" fillId="15" borderId="3" xfId="0" applyFont="1" applyFill="1" applyBorder="1" applyAlignment="1" applyProtection="1">
      <alignment horizontal="center" vertical="center"/>
      <protection locked="0"/>
    </xf>
    <xf numFmtId="4" fontId="15" fillId="6" borderId="4" xfId="0" applyNumberFormat="1" applyFont="1" applyFill="1" applyBorder="1" applyAlignment="1" applyProtection="1">
      <alignment horizontal="center" vertical="center"/>
      <protection locked="0"/>
    </xf>
    <xf numFmtId="0" fontId="18" fillId="2" borderId="4" xfId="0" applyFont="1" applyFill="1" applyBorder="1" applyAlignment="1" applyProtection="1">
      <alignment horizontal="center" vertical="center"/>
      <protection locked="0"/>
    </xf>
    <xf numFmtId="0" fontId="17" fillId="2" borderId="4" xfId="0" applyFont="1" applyFill="1" applyBorder="1" applyAlignment="1" applyProtection="1">
      <alignment horizontal="center" vertical="center"/>
      <protection locked="0"/>
    </xf>
    <xf numFmtId="0" fontId="17" fillId="15" borderId="2" xfId="0" applyFont="1" applyFill="1" applyBorder="1" applyAlignment="1" applyProtection="1">
      <alignment horizontal="center" vertical="center"/>
      <protection locked="0"/>
    </xf>
    <xf numFmtId="0" fontId="19" fillId="11" borderId="14" xfId="0" applyFont="1" applyFill="1" applyBorder="1" applyAlignment="1" applyProtection="1">
      <alignment horizontal="left" vertical="center"/>
      <protection locked="0"/>
    </xf>
    <xf numFmtId="0" fontId="20" fillId="11" borderId="38" xfId="0" applyFont="1" applyFill="1" applyBorder="1" applyAlignment="1" applyProtection="1">
      <alignment horizontal="center" vertical="center"/>
      <protection locked="0"/>
    </xf>
    <xf numFmtId="0" fontId="20" fillId="11" borderId="39" xfId="0" applyFont="1" applyFill="1" applyBorder="1" applyAlignment="1" applyProtection="1">
      <alignment horizontal="left" vertical="center"/>
      <protection locked="0"/>
    </xf>
    <xf numFmtId="0" fontId="20" fillId="11" borderId="39" xfId="0" applyFont="1" applyFill="1" applyBorder="1" applyAlignment="1" applyProtection="1">
      <alignment horizontal="center" vertical="center"/>
      <protection locked="0"/>
    </xf>
    <xf numFmtId="3" fontId="20" fillId="11" borderId="39" xfId="0" applyNumberFormat="1" applyFont="1" applyFill="1" applyBorder="1" applyAlignment="1" applyProtection="1">
      <alignment horizontal="left" vertical="center"/>
      <protection locked="0"/>
    </xf>
    <xf numFmtId="0" fontId="20" fillId="11" borderId="39" xfId="1" applyFont="1" applyFill="1" applyBorder="1" applyAlignment="1" applyProtection="1">
      <alignment horizontal="left" vertical="center"/>
      <protection locked="0"/>
    </xf>
    <xf numFmtId="1" fontId="20" fillId="11" borderId="39" xfId="0" applyNumberFormat="1" applyFont="1" applyFill="1" applyBorder="1" applyAlignment="1" applyProtection="1">
      <alignment horizontal="center" vertical="center"/>
      <protection locked="0"/>
    </xf>
    <xf numFmtId="0" fontId="20" fillId="11" borderId="39" xfId="1" applyFont="1" applyFill="1" applyBorder="1" applyAlignment="1" applyProtection="1">
      <alignment horizontal="center" vertical="center"/>
      <protection locked="0"/>
    </xf>
    <xf numFmtId="0" fontId="20" fillId="11" borderId="39" xfId="3" applyFont="1" applyFill="1" applyBorder="1" applyAlignment="1" applyProtection="1">
      <alignment horizontal="center" vertical="center"/>
      <protection locked="0"/>
    </xf>
    <xf numFmtId="0" fontId="20" fillId="11" borderId="39" xfId="3" applyFont="1" applyFill="1" applyBorder="1" applyAlignment="1" applyProtection="1">
      <alignment horizontal="left" vertical="center"/>
      <protection locked="0"/>
    </xf>
    <xf numFmtId="1" fontId="20" fillId="11" borderId="39" xfId="3" applyNumberFormat="1" applyFont="1" applyFill="1" applyBorder="1" applyAlignment="1" applyProtection="1">
      <alignment horizontal="center" vertical="center"/>
      <protection locked="0"/>
    </xf>
    <xf numFmtId="2" fontId="20" fillId="11" borderId="39" xfId="0" applyNumberFormat="1" applyFont="1" applyFill="1" applyBorder="1" applyAlignment="1" applyProtection="1">
      <alignment horizontal="center" vertical="center"/>
      <protection locked="0"/>
    </xf>
    <xf numFmtId="0" fontId="20" fillId="11" borderId="43" xfId="0" applyFont="1" applyFill="1" applyBorder="1" applyAlignment="1" applyProtection="1">
      <alignment horizontal="left" vertical="center"/>
      <protection locked="0"/>
    </xf>
    <xf numFmtId="0" fontId="19" fillId="11" borderId="21" xfId="0" applyFont="1" applyFill="1" applyBorder="1" applyAlignment="1" applyProtection="1">
      <alignment horizontal="left" vertical="center"/>
      <protection locked="0"/>
    </xf>
    <xf numFmtId="0" fontId="20" fillId="11" borderId="20" xfId="0" applyFont="1" applyFill="1" applyBorder="1" applyAlignment="1" applyProtection="1">
      <alignment horizontal="center" vertical="center"/>
      <protection locked="0"/>
    </xf>
    <xf numFmtId="0" fontId="20" fillId="11" borderId="17" xfId="0" applyFont="1" applyFill="1" applyBorder="1" applyAlignment="1" applyProtection="1">
      <alignment horizontal="left" vertical="center"/>
      <protection locked="0"/>
    </xf>
    <xf numFmtId="0" fontId="24" fillId="11" borderId="17" xfId="1" applyFont="1" applyFill="1" applyBorder="1" applyAlignment="1" applyProtection="1">
      <alignment horizontal="left" vertical="center"/>
      <protection locked="0"/>
    </xf>
    <xf numFmtId="0" fontId="20" fillId="11" borderId="17" xfId="0" applyFont="1" applyFill="1" applyBorder="1" applyAlignment="1" applyProtection="1">
      <alignment horizontal="center" vertical="center"/>
      <protection locked="0"/>
    </xf>
    <xf numFmtId="0" fontId="20" fillId="11" borderId="17" xfId="1" applyFont="1" applyFill="1" applyBorder="1" applyAlignment="1" applyProtection="1">
      <alignment horizontal="left" vertical="center"/>
      <protection locked="0"/>
    </xf>
    <xf numFmtId="3" fontId="20" fillId="11" borderId="17" xfId="0" applyNumberFormat="1" applyFont="1" applyFill="1" applyBorder="1" applyAlignment="1" applyProtection="1">
      <alignment horizontal="left" vertical="center"/>
      <protection locked="0"/>
    </xf>
    <xf numFmtId="0" fontId="20" fillId="11" borderId="17" xfId="1" applyNumberFormat="1" applyFont="1" applyFill="1" applyBorder="1" applyAlignment="1" applyProtection="1">
      <alignment horizontal="left" vertical="center"/>
      <protection locked="0"/>
    </xf>
    <xf numFmtId="1" fontId="20" fillId="11" borderId="17" xfId="0" applyNumberFormat="1" applyFont="1" applyFill="1" applyBorder="1" applyAlignment="1" applyProtection="1">
      <alignment horizontal="center" vertical="center"/>
      <protection locked="0"/>
    </xf>
    <xf numFmtId="0" fontId="20" fillId="11" borderId="17" xfId="1" applyFont="1" applyFill="1" applyBorder="1" applyAlignment="1" applyProtection="1">
      <alignment horizontal="center" vertical="center"/>
      <protection locked="0"/>
    </xf>
    <xf numFmtId="3" fontId="20" fillId="11" borderId="17" xfId="0" applyNumberFormat="1" applyFont="1" applyFill="1" applyBorder="1" applyAlignment="1" applyProtection="1">
      <alignment horizontal="center" vertical="center"/>
      <protection locked="0"/>
    </xf>
    <xf numFmtId="0" fontId="20" fillId="11" borderId="17" xfId="2" applyFont="1" applyFill="1" applyBorder="1" applyAlignment="1" applyProtection="1">
      <alignment horizontal="left" vertical="center"/>
      <protection locked="0"/>
    </xf>
    <xf numFmtId="0" fontId="20" fillId="11" borderId="17" xfId="2" quotePrefix="1" applyFont="1" applyFill="1" applyBorder="1" applyAlignment="1" applyProtection="1">
      <alignment horizontal="center" vertical="center"/>
      <protection locked="0"/>
    </xf>
    <xf numFmtId="0" fontId="20" fillId="11" borderId="17" xfId="3" applyFont="1" applyFill="1" applyBorder="1" applyAlignment="1" applyProtection="1">
      <alignment horizontal="center" vertical="center"/>
      <protection locked="0"/>
    </xf>
    <xf numFmtId="0" fontId="20" fillId="11" borderId="17" xfId="3" applyFont="1" applyFill="1" applyBorder="1" applyAlignment="1" applyProtection="1">
      <alignment horizontal="left" vertical="center"/>
      <protection locked="0"/>
    </xf>
    <xf numFmtId="1" fontId="20" fillId="11" borderId="17" xfId="3" applyNumberFormat="1" applyFont="1" applyFill="1" applyBorder="1" applyAlignment="1" applyProtection="1">
      <alignment horizontal="center" vertical="center"/>
      <protection locked="0"/>
    </xf>
    <xf numFmtId="2" fontId="20" fillId="11" borderId="17" xfId="0" applyNumberFormat="1" applyFont="1" applyFill="1" applyBorder="1" applyAlignment="1" applyProtection="1">
      <alignment horizontal="center" vertical="center"/>
      <protection locked="0"/>
    </xf>
    <xf numFmtId="0" fontId="20" fillId="11" borderId="18" xfId="0" applyFont="1" applyFill="1" applyBorder="1" applyAlignment="1" applyProtection="1">
      <alignment horizontal="left" vertical="center"/>
      <protection locked="0"/>
    </xf>
    <xf numFmtId="0" fontId="20" fillId="11" borderId="17" xfId="1" quotePrefix="1" applyFont="1" applyFill="1" applyBorder="1" applyAlignment="1" applyProtection="1">
      <alignment horizontal="left" vertical="center"/>
      <protection locked="0"/>
    </xf>
    <xf numFmtId="0" fontId="20" fillId="11" borderId="17" xfId="0" quotePrefix="1" applyFont="1" applyFill="1" applyBorder="1" applyAlignment="1" applyProtection="1">
      <alignment horizontal="left" vertical="center"/>
      <protection locked="0"/>
    </xf>
    <xf numFmtId="0" fontId="20" fillId="11" borderId="17" xfId="0" quotePrefix="1" applyFont="1" applyFill="1" applyBorder="1" applyAlignment="1" applyProtection="1">
      <alignment horizontal="center" vertical="center"/>
      <protection locked="0"/>
    </xf>
    <xf numFmtId="0" fontId="20" fillId="11" borderId="17" xfId="2" applyFont="1" applyFill="1" applyBorder="1" applyAlignment="1" applyProtection="1">
      <alignment horizontal="center" vertical="center"/>
      <protection locked="0"/>
    </xf>
    <xf numFmtId="3" fontId="20" fillId="11" borderId="17" xfId="1" applyNumberFormat="1" applyFont="1" applyFill="1" applyBorder="1" applyAlignment="1" applyProtection="1">
      <alignment horizontal="left" vertical="center"/>
      <protection locked="0"/>
    </xf>
    <xf numFmtId="3" fontId="20" fillId="11" borderId="17" xfId="1" applyNumberFormat="1" applyFont="1" applyFill="1" applyBorder="1" applyAlignment="1" applyProtection="1">
      <alignment horizontal="center" vertical="center"/>
      <protection locked="0"/>
    </xf>
    <xf numFmtId="0" fontId="20" fillId="11" borderId="17" xfId="1" applyNumberFormat="1" applyFont="1" applyFill="1" applyBorder="1" applyAlignment="1" applyProtection="1">
      <alignment horizontal="center" vertical="center"/>
      <protection locked="0"/>
    </xf>
    <xf numFmtId="0" fontId="20" fillId="11" borderId="17" xfId="0" applyFont="1" applyFill="1" applyBorder="1" applyAlignment="1" applyProtection="1">
      <alignment vertical="center"/>
      <protection locked="0"/>
    </xf>
    <xf numFmtId="0" fontId="20" fillId="11" borderId="17" xfId="4" applyNumberFormat="1" applyFont="1" applyFill="1" applyBorder="1" applyAlignment="1" applyProtection="1">
      <alignment horizontal="center" vertical="center"/>
      <protection locked="0"/>
    </xf>
    <xf numFmtId="0" fontId="20" fillId="11" borderId="0" xfId="1" applyFont="1" applyFill="1" applyBorder="1" applyAlignment="1" applyProtection="1">
      <alignment horizontal="left" vertical="center"/>
      <protection locked="0"/>
    </xf>
    <xf numFmtId="2" fontId="20" fillId="11" borderId="17" xfId="1" applyNumberFormat="1" applyFont="1" applyFill="1" applyBorder="1" applyAlignment="1" applyProtection="1">
      <alignment horizontal="left" vertical="center"/>
      <protection locked="0"/>
    </xf>
    <xf numFmtId="2" fontId="20" fillId="11" borderId="17" xfId="3" applyNumberFormat="1" applyFont="1" applyFill="1" applyBorder="1" applyAlignment="1" applyProtection="1">
      <alignment horizontal="left" vertical="center"/>
      <protection locked="0"/>
    </xf>
    <xf numFmtId="0" fontId="29" fillId="11" borderId="17" xfId="1" applyFont="1" applyFill="1" applyBorder="1" applyAlignment="1" applyProtection="1">
      <alignment horizontal="left" vertical="center"/>
      <protection locked="0"/>
    </xf>
    <xf numFmtId="1" fontId="20" fillId="11" borderId="17" xfId="1" applyNumberFormat="1" applyFont="1" applyFill="1" applyBorder="1" applyAlignment="1" applyProtection="1">
      <alignment horizontal="left" vertical="center"/>
      <protection locked="0"/>
    </xf>
    <xf numFmtId="4" fontId="20" fillId="11" borderId="17" xfId="0" applyNumberFormat="1" applyFont="1" applyFill="1" applyBorder="1" applyAlignment="1" applyProtection="1">
      <alignment horizontal="center" vertical="center"/>
      <protection locked="0"/>
    </xf>
    <xf numFmtId="167" fontId="20" fillId="11" borderId="17" xfId="0" applyNumberFormat="1" applyFont="1" applyFill="1" applyBorder="1" applyAlignment="1" applyProtection="1">
      <alignment horizontal="left" vertical="center"/>
      <protection locked="0"/>
    </xf>
    <xf numFmtId="0" fontId="20" fillId="11" borderId="17" xfId="2" quotePrefix="1" applyFont="1" applyFill="1" applyBorder="1" applyAlignment="1" applyProtection="1">
      <alignment horizontal="left" vertical="center"/>
      <protection locked="0"/>
    </xf>
    <xf numFmtId="2" fontId="20" fillId="11" borderId="17" xfId="0" applyNumberFormat="1" applyFont="1" applyFill="1" applyBorder="1" applyAlignment="1" applyProtection="1">
      <alignment horizontal="left" vertical="center"/>
      <protection locked="0"/>
    </xf>
    <xf numFmtId="0" fontId="20" fillId="11" borderId="18" xfId="0" quotePrefix="1" applyFont="1" applyFill="1" applyBorder="1" applyAlignment="1" applyProtection="1">
      <alignment horizontal="left" vertical="center"/>
      <protection locked="0"/>
    </xf>
    <xf numFmtId="0" fontId="19" fillId="11" borderId="21" xfId="0" applyFont="1" applyFill="1" applyBorder="1" applyAlignment="1" applyProtection="1">
      <alignment vertical="center"/>
      <protection locked="0"/>
    </xf>
    <xf numFmtId="9" fontId="20" fillId="11" borderId="17" xfId="0" applyNumberFormat="1" applyFont="1" applyFill="1" applyBorder="1" applyAlignment="1" applyProtection="1">
      <alignment horizontal="center" vertical="center"/>
      <protection locked="0"/>
    </xf>
    <xf numFmtId="0" fontId="24" fillId="11" borderId="18" xfId="1" applyFont="1" applyFill="1" applyBorder="1" applyAlignment="1" applyProtection="1">
      <alignment horizontal="left" vertical="center"/>
      <protection locked="0"/>
    </xf>
    <xf numFmtId="0" fontId="24" fillId="11" borderId="17" xfId="1" quotePrefix="1" applyFont="1" applyFill="1" applyBorder="1" applyAlignment="1" applyProtection="1">
      <alignment horizontal="left" vertical="center"/>
      <protection locked="0"/>
    </xf>
    <xf numFmtId="0" fontId="24" fillId="11" borderId="17" xfId="1" applyNumberFormat="1" applyFont="1" applyFill="1" applyBorder="1" applyAlignment="1" applyProtection="1">
      <alignment horizontal="left" vertical="center"/>
      <protection locked="0"/>
    </xf>
    <xf numFmtId="3" fontId="24" fillId="11" borderId="17" xfId="2" applyNumberFormat="1" applyFont="1" applyFill="1" applyBorder="1" applyAlignment="1" applyProtection="1">
      <alignment horizontal="left" vertical="center"/>
      <protection locked="0"/>
    </xf>
    <xf numFmtId="0" fontId="24" fillId="11" borderId="17" xfId="2" applyFont="1" applyFill="1" applyBorder="1" applyAlignment="1" applyProtection="1">
      <alignment horizontal="left" vertical="center"/>
      <protection locked="0"/>
    </xf>
    <xf numFmtId="0" fontId="24" fillId="11" borderId="17" xfId="1" quotePrefix="1" applyNumberFormat="1" applyFont="1" applyFill="1" applyBorder="1" applyAlignment="1" applyProtection="1">
      <alignment horizontal="left" vertical="center"/>
      <protection locked="0"/>
    </xf>
    <xf numFmtId="3" fontId="24" fillId="11" borderId="17" xfId="1" applyNumberFormat="1" applyFont="1" applyFill="1" applyBorder="1" applyAlignment="1" applyProtection="1">
      <alignment horizontal="left" vertical="center"/>
      <protection locked="0"/>
    </xf>
    <xf numFmtId="49" fontId="24" fillId="11" borderId="17" xfId="1" quotePrefix="1" applyNumberFormat="1" applyFont="1" applyFill="1" applyBorder="1" applyAlignment="1" applyProtection="1">
      <alignment horizontal="left" vertical="center"/>
      <protection locked="0"/>
    </xf>
    <xf numFmtId="0" fontId="24" fillId="11" borderId="17" xfId="0" applyFont="1" applyFill="1" applyBorder="1" applyAlignment="1" applyProtection="1">
      <alignment horizontal="left" vertical="center"/>
      <protection locked="0"/>
    </xf>
    <xf numFmtId="0" fontId="24" fillId="11" borderId="17" xfId="1" applyFont="1" applyFill="1" applyBorder="1" applyAlignment="1" applyProtection="1">
      <alignment vertical="center"/>
      <protection locked="0"/>
    </xf>
    <xf numFmtId="10" fontId="20" fillId="11" borderId="17" xfId="0" applyNumberFormat="1" applyFont="1" applyFill="1" applyBorder="1" applyAlignment="1" applyProtection="1">
      <alignment horizontal="center" vertical="center"/>
      <protection locked="0"/>
    </xf>
    <xf numFmtId="2" fontId="24" fillId="11" borderId="17" xfId="1" applyNumberFormat="1" applyFont="1" applyFill="1" applyBorder="1" applyAlignment="1" applyProtection="1">
      <alignment horizontal="left" vertical="center"/>
      <protection locked="0"/>
    </xf>
    <xf numFmtId="0" fontId="22" fillId="11" borderId="17" xfId="1" quotePrefix="1" applyFont="1" applyFill="1" applyBorder="1" applyAlignment="1" applyProtection="1">
      <alignment horizontal="left" vertical="center"/>
      <protection locked="0"/>
    </xf>
    <xf numFmtId="0" fontId="20" fillId="11" borderId="17" xfId="0" applyFont="1" applyFill="1" applyBorder="1" applyAlignment="1" applyProtection="1">
      <alignment horizontal="left" vertical="center" wrapText="1"/>
      <protection locked="0"/>
    </xf>
    <xf numFmtId="0" fontId="24" fillId="11" borderId="17" xfId="0" quotePrefix="1" applyFont="1" applyFill="1" applyBorder="1" applyAlignment="1" applyProtection="1">
      <alignment horizontal="left" vertical="center"/>
      <protection locked="0"/>
    </xf>
    <xf numFmtId="1" fontId="24" fillId="11" borderId="17" xfId="1" applyNumberFormat="1" applyFont="1" applyFill="1" applyBorder="1" applyAlignment="1" applyProtection="1">
      <alignment horizontal="left" vertical="center"/>
      <protection locked="0"/>
    </xf>
    <xf numFmtId="0" fontId="19" fillId="11" borderId="63" xfId="0" applyFont="1" applyFill="1" applyBorder="1" applyAlignment="1" applyProtection="1">
      <alignment vertical="center"/>
      <protection locked="0"/>
    </xf>
    <xf numFmtId="0" fontId="25" fillId="0" borderId="15" xfId="0" applyFont="1" applyBorder="1" applyAlignment="1" applyProtection="1">
      <alignment horizontal="center" vertical="center"/>
      <protection locked="0"/>
    </xf>
    <xf numFmtId="0" fontId="25" fillId="0" borderId="21" xfId="0" applyFont="1" applyBorder="1" applyAlignment="1" applyProtection="1">
      <alignment horizontal="left" vertical="center"/>
      <protection locked="0"/>
    </xf>
    <xf numFmtId="0" fontId="21" fillId="0" borderId="17" xfId="1" applyFont="1" applyFill="1" applyBorder="1" applyAlignment="1" applyProtection="1">
      <alignment horizontal="left" vertical="center"/>
      <protection locked="0"/>
    </xf>
    <xf numFmtId="0" fontId="21" fillId="0" borderId="17" xfId="0" applyFont="1" applyBorder="1" applyAlignment="1" applyProtection="1">
      <alignment horizontal="center" vertical="center"/>
      <protection locked="0"/>
    </xf>
    <xf numFmtId="0" fontId="21" fillId="0" borderId="17" xfId="0" applyFont="1" applyBorder="1" applyAlignment="1" applyProtection="1">
      <alignment horizontal="left" vertical="center"/>
      <protection locked="0"/>
    </xf>
    <xf numFmtId="0" fontId="29" fillId="0" borderId="17" xfId="1" applyFont="1" applyFill="1" applyBorder="1" applyAlignment="1" applyProtection="1">
      <alignment horizontal="left" vertical="center"/>
      <protection locked="0"/>
    </xf>
    <xf numFmtId="0" fontId="27" fillId="0" borderId="17" xfId="0" applyFont="1" applyBorder="1" applyAlignment="1" applyProtection="1">
      <alignment horizontal="left" vertical="center"/>
      <protection locked="0"/>
    </xf>
    <xf numFmtId="0" fontId="27" fillId="0" borderId="17" xfId="1" applyFont="1" applyFill="1" applyBorder="1" applyAlignment="1" applyProtection="1">
      <alignment horizontal="left" vertical="center"/>
      <protection locked="0"/>
    </xf>
    <xf numFmtId="0" fontId="27" fillId="0" borderId="17" xfId="2" applyFont="1" applyFill="1" applyBorder="1" applyAlignment="1" applyProtection="1">
      <alignment horizontal="center" vertical="center"/>
      <protection locked="0"/>
    </xf>
    <xf numFmtId="0" fontId="21" fillId="0" borderId="17" xfId="1" applyFont="1" applyFill="1" applyBorder="1" applyAlignment="1" applyProtection="1">
      <alignment horizontal="center" vertical="center"/>
      <protection locked="0"/>
    </xf>
    <xf numFmtId="0" fontId="21" fillId="0" borderId="15" xfId="0" applyFont="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0" fontId="21" fillId="0" borderId="19" xfId="0" applyFont="1" applyBorder="1" applyAlignment="1" applyProtection="1">
      <alignment horizontal="center" vertical="center"/>
      <protection locked="0"/>
    </xf>
    <xf numFmtId="0" fontId="25" fillId="0" borderId="21" xfId="0" applyFont="1" applyBorder="1" applyAlignment="1" applyProtection="1">
      <alignment vertical="center"/>
      <protection locked="0"/>
    </xf>
    <xf numFmtId="0" fontId="21" fillId="0" borderId="20" xfId="0" applyFont="1" applyBorder="1" applyAlignment="1" applyProtection="1">
      <alignment horizontal="center" vertical="center"/>
      <protection locked="0"/>
    </xf>
    <xf numFmtId="0" fontId="29" fillId="0" borderId="17" xfId="1" quotePrefix="1" applyFont="1" applyFill="1" applyBorder="1" applyAlignment="1" applyProtection="1">
      <alignment horizontal="left" vertical="center"/>
      <protection locked="0"/>
    </xf>
    <xf numFmtId="0" fontId="21" fillId="0" borderId="17" xfId="1" applyNumberFormat="1" applyFont="1" applyFill="1" applyBorder="1" applyAlignment="1" applyProtection="1">
      <alignment horizontal="center" vertical="center"/>
      <protection locked="0"/>
    </xf>
    <xf numFmtId="0" fontId="27" fillId="0" borderId="17" xfId="1" applyNumberFormat="1" applyFont="1" applyFill="1" applyBorder="1" applyAlignment="1" applyProtection="1">
      <alignment horizontal="center" vertical="center"/>
      <protection locked="0"/>
    </xf>
    <xf numFmtId="0" fontId="29" fillId="0" borderId="18" xfId="1" applyFont="1" applyFill="1" applyBorder="1" applyAlignment="1" applyProtection="1">
      <alignment horizontal="left" vertical="center"/>
      <protection locked="0"/>
    </xf>
    <xf numFmtId="0" fontId="28" fillId="0" borderId="17" xfId="1" quotePrefix="1" applyFont="1" applyFill="1" applyBorder="1" applyAlignment="1" applyProtection="1">
      <alignment horizontal="left" vertical="center"/>
      <protection locked="0"/>
    </xf>
    <xf numFmtId="0" fontId="21" fillId="0" borderId="17" xfId="1" quotePrefix="1" applyFont="1" applyFill="1" applyBorder="1" applyAlignment="1" applyProtection="1">
      <alignment horizontal="left" vertical="center"/>
      <protection locked="0"/>
    </xf>
    <xf numFmtId="0" fontId="27" fillId="0" borderId="17" xfId="2" applyNumberFormat="1" applyFont="1" applyFill="1" applyBorder="1" applyAlignment="1" applyProtection="1">
      <alignment horizontal="center" vertical="center"/>
      <protection locked="0"/>
    </xf>
    <xf numFmtId="0" fontId="21" fillId="0" borderId="18" xfId="1" applyFont="1" applyFill="1" applyBorder="1" applyAlignment="1" applyProtection="1">
      <alignment horizontal="left" vertical="center"/>
      <protection locked="0"/>
    </xf>
    <xf numFmtId="0" fontId="27" fillId="2" borderId="17" xfId="0" applyFont="1" applyFill="1" applyBorder="1" applyAlignment="1" applyProtection="1">
      <alignment horizontal="left" vertical="center"/>
      <protection locked="0"/>
    </xf>
    <xf numFmtId="0" fontId="28" fillId="0" borderId="17" xfId="1" applyFont="1" applyFill="1" applyBorder="1" applyAlignment="1" applyProtection="1">
      <alignment horizontal="left" vertical="center"/>
      <protection locked="0"/>
    </xf>
    <xf numFmtId="0" fontId="27" fillId="0" borderId="17" xfId="1" applyFont="1" applyFill="1" applyBorder="1" applyAlignment="1" applyProtection="1">
      <alignment horizontal="center" vertical="center"/>
      <protection locked="0"/>
    </xf>
    <xf numFmtId="0" fontId="27" fillId="0" borderId="17" xfId="2" quotePrefix="1" applyNumberFormat="1" applyFont="1" applyFill="1" applyBorder="1" applyAlignment="1" applyProtection="1">
      <alignment horizontal="center" vertical="center"/>
      <protection locked="0"/>
    </xf>
    <xf numFmtId="0" fontId="25" fillId="0" borderId="17" xfId="0" applyFont="1" applyBorder="1" applyAlignment="1" applyProtection="1">
      <alignment horizontal="center" vertical="center"/>
      <protection locked="0"/>
    </xf>
    <xf numFmtId="0" fontId="29" fillId="2" borderId="17" xfId="1" applyFont="1" applyFill="1" applyBorder="1" applyAlignment="1" applyProtection="1">
      <alignment horizontal="left" vertical="center"/>
      <protection locked="0"/>
    </xf>
    <xf numFmtId="0" fontId="21" fillId="2" borderId="17" xfId="0" applyFont="1" applyFill="1" applyBorder="1" applyAlignment="1" applyProtection="1">
      <alignment horizontal="left" vertical="center"/>
      <protection locked="0"/>
    </xf>
    <xf numFmtId="0" fontId="29" fillId="0" borderId="17" xfId="1" applyNumberFormat="1" applyFont="1" applyFill="1" applyBorder="1" applyAlignment="1" applyProtection="1">
      <alignment horizontal="left" vertical="center"/>
      <protection locked="0"/>
    </xf>
    <xf numFmtId="3" fontId="29" fillId="0" borderId="17" xfId="1" applyNumberFormat="1" applyFont="1" applyFill="1" applyBorder="1" applyAlignment="1" applyProtection="1">
      <alignment horizontal="left" vertical="center"/>
      <protection locked="0"/>
    </xf>
    <xf numFmtId="0" fontId="21" fillId="0" borderId="17" xfId="2" applyFont="1" applyFill="1" applyBorder="1" applyAlignment="1" applyProtection="1">
      <alignment horizontal="left" vertical="center"/>
      <protection locked="0"/>
    </xf>
    <xf numFmtId="0" fontId="29" fillId="0" borderId="17" xfId="1" quotePrefix="1" applyNumberFormat="1" applyFont="1" applyFill="1" applyBorder="1" applyAlignment="1" applyProtection="1">
      <alignment horizontal="left" vertical="center"/>
      <protection locked="0"/>
    </xf>
    <xf numFmtId="0" fontId="27" fillId="0" borderId="17" xfId="1" quotePrefix="1" applyFont="1" applyFill="1" applyBorder="1" applyAlignment="1" applyProtection="1">
      <alignment horizontal="left" vertical="center"/>
      <protection locked="0"/>
    </xf>
    <xf numFmtId="49" fontId="29" fillId="0" borderId="17" xfId="1" quotePrefix="1" applyNumberFormat="1" applyFont="1" applyFill="1" applyBorder="1" applyAlignment="1" applyProtection="1">
      <alignment horizontal="left" vertical="center"/>
      <protection locked="0"/>
    </xf>
    <xf numFmtId="0" fontId="27" fillId="0" borderId="17" xfId="1" applyFont="1" applyFill="1" applyBorder="1" applyAlignment="1" applyProtection="1">
      <alignment horizontal="left" vertical="center" wrapText="1"/>
      <protection locked="0"/>
    </xf>
    <xf numFmtId="0" fontId="29" fillId="0" borderId="17" xfId="1" applyFont="1" applyFill="1" applyBorder="1" applyAlignment="1" applyProtection="1">
      <alignment vertical="center"/>
      <protection locked="0"/>
    </xf>
    <xf numFmtId="0" fontId="21" fillId="0" borderId="17" xfId="1" applyFont="1" applyFill="1" applyBorder="1" applyAlignment="1" applyProtection="1">
      <alignment vertical="center"/>
      <protection locked="0"/>
    </xf>
    <xf numFmtId="0" fontId="21" fillId="0" borderId="17" xfId="0" applyFont="1" applyBorder="1" applyAlignment="1" applyProtection="1">
      <alignment vertical="center"/>
      <protection locked="0"/>
    </xf>
    <xf numFmtId="0" fontId="21" fillId="0" borderId="17" xfId="1" quotePrefix="1" applyNumberFormat="1" applyFont="1" applyFill="1" applyBorder="1" applyAlignment="1" applyProtection="1">
      <alignment horizontal="center" vertical="center"/>
      <protection locked="0"/>
    </xf>
    <xf numFmtId="0" fontId="27" fillId="0" borderId="17" xfId="2" quotePrefix="1" applyFont="1" applyFill="1" applyBorder="1" applyAlignment="1" applyProtection="1">
      <alignment horizontal="center" vertical="center"/>
      <protection locked="0"/>
    </xf>
    <xf numFmtId="0" fontId="21" fillId="0" borderId="17" xfId="2" quotePrefix="1" applyFont="1" applyFill="1" applyBorder="1" applyAlignment="1" applyProtection="1">
      <alignment horizontal="center" vertical="center"/>
      <protection locked="0"/>
    </xf>
    <xf numFmtId="0" fontId="38" fillId="0" borderId="17" xfId="1" applyFont="1" applyFill="1" applyBorder="1" applyAlignment="1" applyProtection="1">
      <alignment horizontal="left" vertical="center"/>
      <protection locked="0"/>
    </xf>
    <xf numFmtId="0" fontId="26" fillId="0" borderId="17" xfId="1" applyFont="1" applyFill="1" applyBorder="1" applyAlignment="1" applyProtection="1">
      <alignment horizontal="left" vertical="center"/>
      <protection locked="0"/>
    </xf>
    <xf numFmtId="0" fontId="27" fillId="0" borderId="17" xfId="2" applyFont="1" applyFill="1" applyBorder="1" applyAlignment="1" applyProtection="1">
      <alignment horizontal="left" vertical="center"/>
      <protection locked="0"/>
    </xf>
    <xf numFmtId="0" fontId="21" fillId="0" borderId="15" xfId="0" applyFont="1" applyBorder="1" applyAlignment="1" applyProtection="1">
      <alignment vertical="center"/>
      <protection locked="0"/>
    </xf>
    <xf numFmtId="0" fontId="39" fillId="0" borderId="17" xfId="1" applyFont="1" applyFill="1" applyBorder="1" applyAlignment="1" applyProtection="1">
      <alignment vertical="center"/>
      <protection locked="0"/>
    </xf>
    <xf numFmtId="0" fontId="39" fillId="0" borderId="17" xfId="1" quotePrefix="1" applyFont="1" applyFill="1" applyBorder="1" applyAlignment="1" applyProtection="1">
      <alignment vertical="center"/>
      <protection locked="0"/>
    </xf>
    <xf numFmtId="0" fontId="25" fillId="0" borderId="17" xfId="1" applyFont="1" applyFill="1" applyBorder="1" applyAlignment="1" applyProtection="1">
      <alignment horizontal="center" vertical="center"/>
      <protection locked="0"/>
    </xf>
    <xf numFmtId="0" fontId="27" fillId="0" borderId="17" xfId="1" quotePrefix="1" applyFont="1" applyFill="1" applyBorder="1" applyAlignment="1" applyProtection="1">
      <alignment vertical="center"/>
      <protection locked="0"/>
    </xf>
    <xf numFmtId="0" fontId="27" fillId="0" borderId="17" xfId="1" applyFont="1" applyFill="1" applyBorder="1" applyAlignment="1" applyProtection="1">
      <alignment vertical="center"/>
      <protection locked="0"/>
    </xf>
    <xf numFmtId="0" fontId="39" fillId="0" borderId="17" xfId="1" applyFont="1" applyFill="1" applyBorder="1" applyAlignment="1" applyProtection="1">
      <alignment horizontal="center" vertical="center"/>
      <protection locked="0"/>
    </xf>
    <xf numFmtId="0" fontId="39" fillId="0" borderId="17" xfId="1" applyFont="1" applyFill="1" applyBorder="1" applyAlignment="1" applyProtection="1">
      <alignment horizontal="left" vertical="center"/>
      <protection locked="0"/>
    </xf>
    <xf numFmtId="0" fontId="21" fillId="0" borderId="17" xfId="1" quotePrefix="1" applyFont="1" applyFill="1" applyBorder="1" applyAlignment="1" applyProtection="1">
      <alignment vertical="center"/>
      <protection locked="0"/>
    </xf>
    <xf numFmtId="3" fontId="21" fillId="0" borderId="17" xfId="1" applyNumberFormat="1" applyFont="1" applyFill="1" applyBorder="1" applyAlignment="1" applyProtection="1">
      <alignment horizontal="left" vertical="center"/>
      <protection locked="0"/>
    </xf>
    <xf numFmtId="0" fontId="21" fillId="0" borderId="17" xfId="2" applyFont="1" applyFill="1" applyBorder="1" applyAlignment="1" applyProtection="1">
      <alignment horizontal="center" vertical="center"/>
      <protection locked="0"/>
    </xf>
    <xf numFmtId="0" fontId="28" fillId="0" borderId="17" xfId="2" applyFont="1" applyFill="1" applyBorder="1" applyAlignment="1" applyProtection="1">
      <alignment horizontal="left" vertical="center"/>
      <protection locked="0"/>
    </xf>
    <xf numFmtId="0" fontId="25" fillId="0" borderId="17" xfId="0" applyFont="1" applyBorder="1" applyAlignment="1" applyProtection="1">
      <alignment horizontal="left" vertical="center"/>
      <protection locked="0"/>
    </xf>
    <xf numFmtId="0" fontId="21" fillId="0" borderId="16" xfId="0" applyFont="1" applyBorder="1" applyAlignment="1" applyProtection="1">
      <alignment horizontal="left" vertical="center"/>
      <protection locked="0"/>
    </xf>
    <xf numFmtId="0" fontId="27" fillId="0" borderId="17" xfId="1" quotePrefix="1" applyFont="1" applyFill="1" applyBorder="1" applyAlignment="1" applyProtection="1">
      <alignment horizontal="center" vertical="center"/>
      <protection locked="0"/>
    </xf>
    <xf numFmtId="3" fontId="28" fillId="0" borderId="17" xfId="1" applyNumberFormat="1" applyFont="1" applyFill="1" applyBorder="1" applyAlignment="1" applyProtection="1">
      <alignment horizontal="left" vertical="center"/>
      <protection locked="0"/>
    </xf>
    <xf numFmtId="0" fontId="21" fillId="0" borderId="17" xfId="2" quotePrefix="1" applyNumberFormat="1" applyFont="1" applyFill="1" applyBorder="1" applyAlignment="1" applyProtection="1">
      <alignment horizontal="center" vertical="center"/>
      <protection locked="0"/>
    </xf>
    <xf numFmtId="1" fontId="28" fillId="0" borderId="17" xfId="1" applyNumberFormat="1" applyFont="1" applyFill="1" applyBorder="1" applyAlignment="1" applyProtection="1">
      <alignment horizontal="left" vertical="center"/>
      <protection locked="0"/>
    </xf>
    <xf numFmtId="2" fontId="29" fillId="0" borderId="17" xfId="1" applyNumberFormat="1" applyFont="1" applyFill="1" applyBorder="1" applyAlignment="1" applyProtection="1">
      <alignment horizontal="left" vertical="center"/>
      <protection locked="0"/>
    </xf>
    <xf numFmtId="0" fontId="21" fillId="0" borderId="25" xfId="0" applyFont="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5" fillId="0" borderId="79" xfId="0" applyFont="1" applyBorder="1" applyAlignment="1" applyProtection="1">
      <alignment vertical="center"/>
      <protection locked="0"/>
    </xf>
    <xf numFmtId="0" fontId="21" fillId="0" borderId="8"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3" fontId="39" fillId="0" borderId="17" xfId="1" applyNumberFormat="1" applyFont="1" applyFill="1" applyBorder="1" applyAlignment="1" applyProtection="1">
      <alignment horizontal="left" vertical="center"/>
      <protection locked="0"/>
    </xf>
    <xf numFmtId="0" fontId="39" fillId="0" borderId="17" xfId="1" quotePrefix="1" applyFont="1" applyFill="1" applyBorder="1" applyAlignment="1" applyProtection="1">
      <alignment horizontal="left" vertical="center"/>
      <protection locked="0"/>
    </xf>
    <xf numFmtId="0" fontId="51" fillId="0" borderId="17" xfId="1" applyFont="1" applyFill="1" applyBorder="1" applyAlignment="1" applyProtection="1">
      <alignment horizontal="left" vertical="center"/>
      <protection locked="0"/>
    </xf>
    <xf numFmtId="0" fontId="24" fillId="0" borderId="17" xfId="1" applyFont="1" applyFill="1" applyBorder="1" applyAlignment="1" applyProtection="1">
      <alignment horizontal="left" vertical="center"/>
      <protection locked="0"/>
    </xf>
    <xf numFmtId="1" fontId="21" fillId="0" borderId="17" xfId="1" applyNumberFormat="1" applyFont="1" applyFill="1" applyBorder="1" applyAlignment="1" applyProtection="1">
      <alignment horizontal="left" vertical="center"/>
      <protection locked="0"/>
    </xf>
    <xf numFmtId="0" fontId="25" fillId="0" borderId="63" xfId="0" applyFont="1" applyBorder="1" applyAlignment="1" applyProtection="1">
      <alignment horizontal="center" vertical="center"/>
      <protection locked="0"/>
    </xf>
    <xf numFmtId="0" fontId="25" fillId="0" borderId="27" xfId="0" applyFont="1" applyBorder="1" applyAlignment="1" applyProtection="1">
      <alignment horizontal="center" vertical="center"/>
      <protection locked="0"/>
    </xf>
    <xf numFmtId="0" fontId="25" fillId="0" borderId="23" xfId="0" applyFont="1" applyBorder="1" applyAlignment="1" applyProtection="1">
      <alignment vertical="center"/>
      <protection locked="0"/>
    </xf>
    <xf numFmtId="0" fontId="21" fillId="0" borderId="25" xfId="0" applyFont="1" applyBorder="1" applyAlignment="1" applyProtection="1">
      <alignment horizontal="left" vertical="center"/>
      <protection locked="0"/>
    </xf>
    <xf numFmtId="0" fontId="29" fillId="0" borderId="25" xfId="1" applyFont="1" applyFill="1" applyBorder="1" applyAlignment="1" applyProtection="1">
      <alignment horizontal="left" vertical="center"/>
      <protection locked="0"/>
    </xf>
    <xf numFmtId="0" fontId="21" fillId="0" borderId="24" xfId="0" applyFont="1" applyBorder="1" applyAlignment="1" applyProtection="1">
      <alignment horizontal="center" vertical="center"/>
      <protection locked="0"/>
    </xf>
    <xf numFmtId="0" fontId="35" fillId="6" borderId="64" xfId="0" applyFont="1" applyFill="1" applyBorder="1" applyAlignment="1" applyProtection="1">
      <alignment horizontal="center" vertical="center"/>
      <protection locked="0"/>
    </xf>
    <xf numFmtId="0" fontId="35" fillId="6" borderId="65" xfId="0" applyFont="1" applyFill="1" applyBorder="1" applyAlignment="1" applyProtection="1">
      <alignment vertical="center"/>
      <protection locked="0"/>
    </xf>
    <xf numFmtId="0" fontId="15" fillId="6" borderId="66" xfId="0" applyFont="1" applyFill="1" applyBorder="1" applyAlignment="1" applyProtection="1">
      <alignment vertical="center"/>
      <protection locked="0"/>
    </xf>
    <xf numFmtId="0" fontId="35" fillId="0" borderId="31" xfId="0" applyFont="1" applyBorder="1" applyAlignment="1" applyProtection="1">
      <alignment horizontal="center" vertical="center"/>
      <protection locked="0"/>
    </xf>
    <xf numFmtId="0" fontId="35" fillId="0" borderId="16" xfId="0" applyFont="1" applyBorder="1" applyAlignment="1" applyProtection="1">
      <alignment horizontal="left" vertical="center"/>
      <protection locked="0"/>
    </xf>
    <xf numFmtId="0" fontId="35" fillId="0" borderId="17" xfId="0" applyFont="1" applyBorder="1" applyAlignment="1" applyProtection="1">
      <alignment horizontal="left" vertical="center"/>
      <protection locked="0"/>
    </xf>
    <xf numFmtId="0" fontId="35" fillId="0" borderId="24" xfId="0" applyFont="1" applyBorder="1" applyAlignment="1" applyProtection="1">
      <alignment horizontal="center" vertical="center"/>
      <protection locked="0"/>
    </xf>
    <xf numFmtId="0" fontId="35" fillId="0" borderId="11" xfId="0" applyFont="1" applyBorder="1" applyAlignment="1" applyProtection="1">
      <alignment horizontal="center" vertical="center"/>
      <protection locked="0"/>
    </xf>
    <xf numFmtId="0" fontId="35" fillId="0" borderId="21" xfId="0" applyFont="1" applyBorder="1" applyAlignment="1" applyProtection="1">
      <alignment horizontal="right" vertical="center"/>
      <protection locked="0"/>
    </xf>
    <xf numFmtId="0" fontId="35" fillId="0" borderId="21" xfId="0" applyFont="1" applyBorder="1" applyAlignment="1" applyProtection="1">
      <alignment horizontal="left" vertical="center"/>
      <protection locked="0"/>
    </xf>
    <xf numFmtId="0" fontId="35" fillId="0" borderId="17" xfId="0" applyFont="1" applyBorder="1" applyAlignment="1" applyProtection="1">
      <alignment horizontal="center" vertical="center"/>
      <protection locked="0"/>
    </xf>
    <xf numFmtId="0" fontId="36" fillId="0" borderId="24" xfId="0" applyFont="1" applyBorder="1" applyAlignment="1" applyProtection="1">
      <alignment horizontal="right" vertical="center"/>
      <protection locked="0"/>
    </xf>
    <xf numFmtId="0" fontId="35" fillId="0" borderId="32" xfId="0" applyFont="1" applyBorder="1" applyAlignment="1" applyProtection="1">
      <alignment horizontal="center" vertical="center"/>
      <protection locked="0"/>
    </xf>
    <xf numFmtId="0" fontId="35" fillId="0" borderId="24" xfId="0" applyFont="1" applyBorder="1" applyAlignment="1" applyProtection="1">
      <alignment horizontal="left" vertical="center"/>
      <protection locked="0"/>
    </xf>
    <xf numFmtId="0" fontId="27" fillId="0" borderId="15" xfId="0" applyFont="1" applyBorder="1" applyAlignment="1" applyProtection="1">
      <alignment horizontal="right" vertical="center"/>
      <protection locked="0"/>
    </xf>
    <xf numFmtId="0" fontId="25" fillId="6" borderId="67" xfId="0" applyFont="1" applyFill="1" applyBorder="1" applyAlignment="1" applyProtection="1">
      <alignment horizontal="center" vertical="center"/>
      <protection locked="0"/>
    </xf>
    <xf numFmtId="0" fontId="21" fillId="6" borderId="0" xfId="0" applyFont="1" applyFill="1" applyAlignment="1" applyProtection="1">
      <alignment horizontal="center" vertical="center"/>
      <protection locked="0"/>
    </xf>
    <xf numFmtId="0" fontId="15" fillId="6" borderId="68" xfId="0" applyFont="1" applyFill="1" applyBorder="1" applyAlignment="1" applyProtection="1">
      <alignment horizontal="left" vertical="center"/>
      <protection locked="0"/>
    </xf>
    <xf numFmtId="0" fontId="27" fillId="0" borderId="7" xfId="0" applyFont="1" applyBorder="1" applyAlignment="1" applyProtection="1">
      <alignment horizontal="center" vertical="center"/>
      <protection locked="0"/>
    </xf>
    <xf numFmtId="0" fontId="25" fillId="0" borderId="16" xfId="0" applyFont="1" applyBorder="1" applyAlignment="1" applyProtection="1">
      <alignment horizontal="left" vertical="center"/>
      <protection locked="0"/>
    </xf>
    <xf numFmtId="0" fontId="25" fillId="0" borderId="21" xfId="0" applyFont="1" applyBorder="1" applyAlignment="1" applyProtection="1">
      <alignment horizontal="right" vertical="center"/>
      <protection locked="0"/>
    </xf>
    <xf numFmtId="0" fontId="27" fillId="0" borderId="12" xfId="0" applyFont="1" applyBorder="1" applyAlignment="1" applyProtection="1">
      <alignment horizontal="center" vertical="center"/>
      <protection locked="0"/>
    </xf>
    <xf numFmtId="0" fontId="21" fillId="0" borderId="21" xfId="0" applyFont="1" applyBorder="1" applyAlignment="1" applyProtection="1">
      <alignment horizontal="left" vertical="center"/>
      <protection locked="0"/>
    </xf>
    <xf numFmtId="0" fontId="21" fillId="0" borderId="33" xfId="0" applyFont="1" applyBorder="1" applyAlignment="1" applyProtection="1">
      <alignment horizontal="center" vertical="center"/>
      <protection locked="0"/>
    </xf>
    <xf numFmtId="0" fontId="21" fillId="0" borderId="34" xfId="0" applyFont="1" applyBorder="1" applyAlignment="1" applyProtection="1">
      <alignment horizontal="center" vertical="center"/>
      <protection locked="0"/>
    </xf>
    <xf numFmtId="0" fontId="21" fillId="0" borderId="24" xfId="0" applyFont="1" applyBorder="1" applyAlignment="1" applyProtection="1">
      <alignment horizontal="left" vertical="center"/>
      <protection locked="0"/>
    </xf>
    <xf numFmtId="0" fontId="27" fillId="0" borderId="33" xfId="0" applyFont="1" applyBorder="1" applyAlignment="1" applyProtection="1">
      <alignment horizontal="center" vertical="center"/>
      <protection locked="0"/>
    </xf>
    <xf numFmtId="0" fontId="27" fillId="0" borderId="36" xfId="0" applyFont="1" applyBorder="1" applyAlignment="1" applyProtection="1">
      <alignment horizontal="center" vertical="center"/>
      <protection locked="0"/>
    </xf>
    <xf numFmtId="0" fontId="37" fillId="0" borderId="14" xfId="0" applyFont="1" applyBorder="1" applyAlignment="1" applyProtection="1">
      <alignment horizontal="center" vertical="center"/>
      <protection locked="0"/>
    </xf>
    <xf numFmtId="0" fontId="37" fillId="0" borderId="11" xfId="0" applyFont="1" applyBorder="1" applyAlignment="1" applyProtection="1">
      <alignment horizontal="center" vertical="center"/>
      <protection locked="0"/>
    </xf>
    <xf numFmtId="0" fontId="21" fillId="0" borderId="7" xfId="0" applyFont="1" applyBorder="1" applyAlignment="1" applyProtection="1">
      <alignment vertical="center"/>
      <protection locked="0"/>
    </xf>
    <xf numFmtId="0" fontId="14" fillId="0" borderId="9" xfId="0" applyFont="1" applyBorder="1" applyAlignment="1" applyProtection="1">
      <alignment horizontal="center" vertical="center"/>
      <protection locked="0"/>
    </xf>
    <xf numFmtId="0" fontId="21" fillId="0" borderId="36" xfId="0" applyFont="1" applyBorder="1" applyAlignment="1" applyProtection="1">
      <alignment horizontal="center" vertical="center"/>
      <protection locked="0"/>
    </xf>
    <xf numFmtId="0" fontId="14" fillId="0" borderId="37" xfId="0" applyFont="1" applyBorder="1" applyAlignment="1" applyProtection="1">
      <alignment horizontal="center" vertical="center"/>
      <protection locked="0"/>
    </xf>
    <xf numFmtId="0" fontId="14" fillId="0" borderId="38" xfId="0" applyFont="1" applyBorder="1" applyAlignment="1" applyProtection="1">
      <alignment horizontal="center" vertical="center"/>
      <protection locked="0"/>
    </xf>
    <xf numFmtId="0" fontId="14" fillId="0" borderId="39" xfId="0" applyFont="1" applyBorder="1" applyAlignment="1" applyProtection="1">
      <alignment horizontal="center" vertical="center"/>
      <protection locked="0"/>
    </xf>
    <xf numFmtId="0" fontId="17" fillId="0" borderId="39" xfId="0" applyFont="1" applyBorder="1" applyAlignment="1" applyProtection="1">
      <alignment horizontal="center" vertical="center"/>
      <protection locked="0"/>
    </xf>
    <xf numFmtId="0" fontId="37" fillId="0" borderId="21" xfId="0" applyFont="1" applyBorder="1" applyAlignment="1" applyProtection="1">
      <alignment horizontal="center" vertical="center"/>
      <protection locked="0"/>
    </xf>
    <xf numFmtId="0" fontId="37" fillId="0" borderId="12"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25" fillId="0" borderId="24" xfId="0" applyFont="1" applyBorder="1" applyAlignment="1" applyProtection="1">
      <alignment horizontal="right" vertical="center"/>
      <protection locked="0"/>
    </xf>
    <xf numFmtId="0" fontId="15" fillId="0" borderId="9" xfId="0" applyFont="1" applyBorder="1" applyAlignment="1" applyProtection="1">
      <alignment horizontal="center" vertical="center"/>
      <protection locked="0"/>
    </xf>
    <xf numFmtId="0" fontId="14" fillId="0" borderId="8" xfId="0"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37" fillId="0" borderId="19" xfId="0" applyFont="1" applyBorder="1" applyAlignment="1" applyProtection="1">
      <alignment horizontal="center" vertical="center"/>
      <protection locked="0"/>
    </xf>
    <xf numFmtId="0" fontId="14" fillId="0" borderId="17" xfId="0" applyFont="1" applyBorder="1" applyAlignment="1" applyProtection="1">
      <alignment horizontal="center" vertical="center"/>
      <protection locked="0"/>
    </xf>
    <xf numFmtId="0" fontId="37" fillId="0" borderId="15" xfId="0" applyFont="1" applyBorder="1" applyAlignment="1" applyProtection="1">
      <alignment horizontal="center" vertical="center"/>
      <protection locked="0"/>
    </xf>
    <xf numFmtId="0" fontId="21" fillId="0" borderId="0" xfId="0" applyFont="1" applyAlignment="1" applyProtection="1">
      <alignment horizontal="left" vertical="center"/>
      <protection locked="0"/>
    </xf>
    <xf numFmtId="0" fontId="36" fillId="0" borderId="17" xfId="0" applyFont="1" applyBorder="1" applyAlignment="1" applyProtection="1">
      <alignment horizontal="left" vertical="center"/>
      <protection locked="0"/>
    </xf>
    <xf numFmtId="0" fontId="17" fillId="0" borderId="17" xfId="0" applyFont="1" applyBorder="1" applyAlignment="1" applyProtection="1">
      <alignment horizontal="center" vertical="center"/>
      <protection locked="0"/>
    </xf>
    <xf numFmtId="0" fontId="17" fillId="0" borderId="17" xfId="0" applyFont="1" applyBorder="1" applyAlignment="1" applyProtection="1">
      <alignment horizontal="left" vertical="center"/>
      <protection locked="0"/>
    </xf>
    <xf numFmtId="0" fontId="14" fillId="0" borderId="15" xfId="0" applyFont="1" applyBorder="1" applyAlignment="1" applyProtection="1">
      <alignment horizontal="right" vertical="center"/>
      <protection locked="0"/>
    </xf>
    <xf numFmtId="0" fontId="17" fillId="0" borderId="15" xfId="0" applyFont="1" applyBorder="1" applyAlignment="1" applyProtection="1">
      <alignment horizontal="right" vertical="center"/>
      <protection locked="0"/>
    </xf>
    <xf numFmtId="0" fontId="21" fillId="0" borderId="8" xfId="0" applyFont="1" applyBorder="1" applyAlignment="1" applyProtection="1">
      <alignment horizontal="left" vertical="center"/>
      <protection locked="0"/>
    </xf>
    <xf numFmtId="0" fontId="21" fillId="0" borderId="0" xfId="0" applyFont="1" applyAlignment="1" applyProtection="1">
      <alignment horizontal="center" vertical="center"/>
      <protection locked="0"/>
    </xf>
    <xf numFmtId="0" fontId="31" fillId="0" borderId="0" xfId="0" applyFont="1" applyAlignment="1" applyProtection="1">
      <alignment horizontal="left" vertical="center"/>
      <protection locked="0"/>
    </xf>
    <xf numFmtId="3" fontId="21" fillId="0" borderId="0" xfId="0" applyNumberFormat="1" applyFont="1" applyAlignment="1" applyProtection="1">
      <alignment horizontal="left" vertical="center"/>
      <protection locked="0"/>
    </xf>
    <xf numFmtId="3" fontId="21" fillId="0" borderId="0" xfId="0" applyNumberFormat="1" applyFont="1" applyAlignment="1" applyProtection="1">
      <alignment horizontal="center" vertical="center"/>
      <protection locked="0"/>
    </xf>
    <xf numFmtId="0" fontId="21" fillId="0" borderId="0" xfId="0" applyFont="1" applyAlignment="1" applyProtection="1">
      <alignment horizontal="center" vertical="center" wrapText="1"/>
      <protection locked="0"/>
    </xf>
    <xf numFmtId="4" fontId="21" fillId="0" borderId="0" xfId="0" applyNumberFormat="1" applyFont="1" applyAlignment="1" applyProtection="1">
      <alignment horizontal="center" vertical="center"/>
      <protection locked="0"/>
    </xf>
    <xf numFmtId="0" fontId="31" fillId="0" borderId="0" xfId="0" applyFont="1" applyAlignment="1" applyProtection="1">
      <alignment horizontal="center" vertical="center"/>
      <protection locked="0"/>
    </xf>
    <xf numFmtId="0" fontId="44" fillId="10" borderId="91" xfId="0" applyFont="1" applyFill="1" applyBorder="1" applyAlignment="1">
      <alignment horizontal="center" vertical="center"/>
    </xf>
    <xf numFmtId="0" fontId="42" fillId="0" borderId="0" xfId="0" applyFont="1" applyProtection="1">
      <protection locked="0"/>
    </xf>
    <xf numFmtId="0" fontId="42" fillId="0" borderId="0" xfId="0" applyFont="1" applyAlignment="1" applyProtection="1">
      <alignment horizontal="center"/>
      <protection locked="0"/>
    </xf>
    <xf numFmtId="0" fontId="47" fillId="4" borderId="1" xfId="0" applyFont="1" applyFill="1" applyBorder="1" applyAlignment="1" applyProtection="1">
      <alignment horizontal="center"/>
      <protection locked="0"/>
    </xf>
    <xf numFmtId="0" fontId="46" fillId="3" borderId="91" xfId="0" applyFont="1" applyFill="1" applyBorder="1" applyAlignment="1" applyProtection="1">
      <alignment horizontal="center"/>
      <protection locked="0"/>
    </xf>
    <xf numFmtId="0" fontId="46" fillId="3" borderId="2" xfId="0" applyFont="1" applyFill="1" applyBorder="1" applyAlignment="1" applyProtection="1">
      <alignment horizontal="left"/>
      <protection locked="0"/>
    </xf>
    <xf numFmtId="0" fontId="44" fillId="7" borderId="91" xfId="0" applyFont="1" applyFill="1" applyBorder="1" applyAlignment="1" applyProtection="1">
      <alignment horizontal="center" vertical="center"/>
      <protection locked="0"/>
    </xf>
    <xf numFmtId="0" fontId="44" fillId="7" borderId="2" xfId="0" applyFont="1" applyFill="1" applyBorder="1" applyAlignment="1" applyProtection="1">
      <alignment horizontal="left" vertical="center"/>
      <protection locked="0"/>
    </xf>
    <xf numFmtId="0" fontId="44" fillId="8" borderId="91" xfId="0" applyFont="1" applyFill="1" applyBorder="1" applyAlignment="1" applyProtection="1">
      <alignment horizontal="center" vertical="center"/>
      <protection locked="0"/>
    </xf>
    <xf numFmtId="0" fontId="44" fillId="8" borderId="2" xfId="0" applyFont="1" applyFill="1" applyBorder="1" applyAlignment="1" applyProtection="1">
      <alignment horizontal="left" vertical="center"/>
      <protection locked="0"/>
    </xf>
    <xf numFmtId="0" fontId="44" fillId="9" borderId="91" xfId="0" applyFont="1" applyFill="1" applyBorder="1" applyAlignment="1" applyProtection="1">
      <alignment horizontal="center" vertical="center"/>
      <protection locked="0"/>
    </xf>
    <xf numFmtId="0" fontId="44" fillId="9" borderId="2" xfId="0" applyFont="1" applyFill="1" applyBorder="1" applyAlignment="1" applyProtection="1">
      <alignment horizontal="left" vertical="center"/>
      <protection locked="0"/>
    </xf>
    <xf numFmtId="0" fontId="44" fillId="10" borderId="6" xfId="0" applyFont="1" applyFill="1" applyBorder="1" applyAlignment="1" applyProtection="1">
      <alignment horizontal="center" vertical="center"/>
      <protection locked="0"/>
    </xf>
    <xf numFmtId="0" fontId="44" fillId="10" borderId="2" xfId="0" applyFont="1" applyFill="1" applyBorder="1" applyAlignment="1" applyProtection="1">
      <alignment horizontal="left" vertical="center"/>
      <protection locked="0"/>
    </xf>
    <xf numFmtId="0" fontId="17" fillId="0" borderId="0" xfId="0" applyFont="1" applyProtection="1">
      <protection locked="0"/>
    </xf>
    <xf numFmtId="0" fontId="42" fillId="6" borderId="0" xfId="0" applyFont="1" applyFill="1" applyProtection="1">
      <protection locked="0"/>
    </xf>
    <xf numFmtId="0" fontId="44" fillId="6" borderId="91" xfId="0" applyFont="1" applyFill="1" applyBorder="1" applyAlignment="1" applyProtection="1">
      <alignment horizontal="center" vertical="center"/>
      <protection locked="0"/>
    </xf>
    <xf numFmtId="0" fontId="47" fillId="10" borderId="53" xfId="0" applyFont="1" applyFill="1" applyBorder="1" applyAlignment="1" applyProtection="1">
      <alignment horizontal="center"/>
      <protection locked="0"/>
    </xf>
    <xf numFmtId="0" fontId="47" fillId="9" borderId="53" xfId="0" applyFont="1" applyFill="1" applyBorder="1" applyAlignment="1" applyProtection="1">
      <alignment horizontal="center"/>
      <protection locked="0"/>
    </xf>
    <xf numFmtId="0" fontId="47" fillId="8" borderId="53" xfId="0" applyFont="1" applyFill="1" applyBorder="1" applyAlignment="1" applyProtection="1">
      <alignment horizontal="center"/>
      <protection locked="0"/>
    </xf>
    <xf numFmtId="0" fontId="47" fillId="7" borderId="53" xfId="0" applyFont="1" applyFill="1" applyBorder="1" applyAlignment="1" applyProtection="1">
      <alignment horizontal="center"/>
      <protection locked="0"/>
    </xf>
    <xf numFmtId="0" fontId="46" fillId="3" borderId="2" xfId="0" applyFont="1" applyFill="1" applyBorder="1" applyAlignment="1" applyProtection="1">
      <alignment horizontal="center"/>
      <protection locked="0"/>
    </xf>
    <xf numFmtId="0" fontId="47" fillId="4" borderId="2" xfId="0" applyFont="1" applyFill="1" applyBorder="1" applyAlignment="1" applyProtection="1">
      <alignment horizontal="center" vertical="center"/>
      <protection locked="0"/>
    </xf>
    <xf numFmtId="0" fontId="50" fillId="0" borderId="0" xfId="0" applyFont="1" applyAlignment="1" applyProtection="1">
      <alignment horizontal="center"/>
      <protection locked="0"/>
    </xf>
    <xf numFmtId="0" fontId="45" fillId="4" borderId="47" xfId="0" applyFont="1" applyFill="1" applyBorder="1" applyAlignment="1" applyProtection="1">
      <alignment horizontal="center"/>
      <protection locked="0"/>
    </xf>
    <xf numFmtId="0" fontId="45" fillId="4" borderId="91" xfId="0" applyFont="1" applyFill="1" applyBorder="1" applyProtection="1">
      <protection locked="0"/>
    </xf>
    <xf numFmtId="0" fontId="45" fillId="4" borderId="2" xfId="0" applyFont="1" applyFill="1" applyBorder="1" applyProtection="1">
      <protection locked="0"/>
    </xf>
    <xf numFmtId="0" fontId="45" fillId="4" borderId="53" xfId="0" applyFont="1" applyFill="1" applyBorder="1" applyAlignment="1" applyProtection="1">
      <alignment horizontal="center" vertical="center"/>
      <protection locked="0"/>
    </xf>
    <xf numFmtId="0" fontId="45" fillId="4" borderId="2" xfId="0" applyFont="1" applyFill="1" applyBorder="1" applyAlignment="1" applyProtection="1">
      <alignment horizontal="center" vertical="center"/>
      <protection locked="0"/>
    </xf>
    <xf numFmtId="0" fontId="45" fillId="4" borderId="53" xfId="0" applyFont="1" applyFill="1" applyBorder="1" applyAlignment="1" applyProtection="1">
      <alignment horizontal="left"/>
      <protection locked="0"/>
    </xf>
    <xf numFmtId="0" fontId="45" fillId="4" borderId="2" xfId="0" applyFont="1" applyFill="1" applyBorder="1" applyAlignment="1" applyProtection="1">
      <alignment horizontal="left"/>
      <protection locked="0"/>
    </xf>
    <xf numFmtId="0" fontId="45" fillId="6" borderId="0" xfId="0" applyFont="1" applyFill="1" applyAlignment="1" applyProtection="1">
      <alignment horizontal="center"/>
      <protection locked="0"/>
    </xf>
    <xf numFmtId="0" fontId="76" fillId="3" borderId="0" xfId="0" applyFont="1" applyFill="1" applyAlignment="1" applyProtection="1">
      <alignment horizontal="center"/>
      <protection locked="0"/>
    </xf>
    <xf numFmtId="0" fontId="59" fillId="7" borderId="0" xfId="0" applyFont="1" applyFill="1" applyAlignment="1" applyProtection="1">
      <alignment horizontal="left"/>
      <protection locked="0"/>
    </xf>
    <xf numFmtId="0" fontId="0" fillId="7" borderId="0" xfId="0" applyFill="1" applyProtection="1">
      <protection locked="0"/>
    </xf>
    <xf numFmtId="0" fontId="0" fillId="0" borderId="0" xfId="0" applyProtection="1">
      <protection locked="0"/>
    </xf>
    <xf numFmtId="0" fontId="4" fillId="0" borderId="0" xfId="0" applyFont="1" applyProtection="1">
      <protection locked="0"/>
    </xf>
    <xf numFmtId="0" fontId="42" fillId="0" borderId="47" xfId="0" applyFont="1" applyBorder="1" applyAlignment="1" applyProtection="1">
      <alignment horizontal="center"/>
      <protection locked="0"/>
    </xf>
    <xf numFmtId="0" fontId="42" fillId="0" borderId="72" xfId="0" applyFont="1" applyBorder="1" applyAlignment="1" applyProtection="1">
      <alignment horizontal="center"/>
      <protection locked="0"/>
    </xf>
    <xf numFmtId="168" fontId="42" fillId="0" borderId="28" xfId="0" applyNumberFormat="1" applyFont="1" applyBorder="1" applyAlignment="1" applyProtection="1">
      <alignment horizontal="center"/>
      <protection locked="0"/>
    </xf>
    <xf numFmtId="0" fontId="42" fillId="0" borderId="91" xfId="0" applyFont="1" applyBorder="1" applyProtection="1">
      <protection locked="0"/>
    </xf>
    <xf numFmtId="0" fontId="42" fillId="0" borderId="53" xfId="0" applyFont="1" applyBorder="1" applyProtection="1">
      <protection locked="0"/>
    </xf>
    <xf numFmtId="0" fontId="42" fillId="0" borderId="2" xfId="0" applyFont="1" applyBorder="1" applyProtection="1">
      <protection locked="0"/>
    </xf>
    <xf numFmtId="166" fontId="42" fillId="0" borderId="2" xfId="0" applyNumberFormat="1" applyFont="1" applyBorder="1" applyProtection="1">
      <protection locked="0"/>
    </xf>
    <xf numFmtId="0" fontId="47" fillId="0" borderId="2" xfId="0" applyFont="1" applyBorder="1" applyAlignment="1" applyProtection="1">
      <alignment horizontal="center"/>
      <protection locked="0"/>
    </xf>
    <xf numFmtId="0" fontId="42" fillId="0" borderId="19" xfId="0" applyFont="1" applyBorder="1" applyAlignment="1" applyProtection="1">
      <alignment horizontal="center"/>
      <protection locked="0"/>
    </xf>
    <xf numFmtId="0" fontId="46" fillId="3" borderId="11" xfId="0" applyFont="1" applyFill="1" applyBorder="1" applyAlignment="1" applyProtection="1">
      <alignment horizontal="left" vertical="center"/>
      <protection locked="0"/>
    </xf>
    <xf numFmtId="0" fontId="42" fillId="0" borderId="12" xfId="0" applyFont="1" applyBorder="1" applyProtection="1">
      <protection locked="0"/>
    </xf>
    <xf numFmtId="0" fontId="42" fillId="0" borderId="8" xfId="0" applyFont="1" applyBorder="1" applyAlignment="1" applyProtection="1">
      <alignment horizontal="center" vertical="center"/>
      <protection locked="0"/>
    </xf>
    <xf numFmtId="0" fontId="42" fillId="0" borderId="10" xfId="0" applyFont="1" applyBorder="1" applyAlignment="1" applyProtection="1">
      <alignment horizontal="center" vertical="center"/>
      <protection locked="0"/>
    </xf>
    <xf numFmtId="0" fontId="42" fillId="0" borderId="8" xfId="0" applyFont="1" applyBorder="1" applyAlignment="1" applyProtection="1">
      <alignment horizontal="left"/>
      <protection locked="0"/>
    </xf>
    <xf numFmtId="0" fontId="42" fillId="0" borderId="9" xfId="0" applyFont="1" applyBorder="1" applyAlignment="1" applyProtection="1">
      <alignment horizontal="left"/>
      <protection locked="0"/>
    </xf>
    <xf numFmtId="0" fontId="42" fillId="0" borderId="10" xfId="0" applyFont="1" applyBorder="1" applyAlignment="1" applyProtection="1">
      <alignment horizontal="left"/>
      <protection locked="0"/>
    </xf>
    <xf numFmtId="0" fontId="75" fillId="6" borderId="0" xfId="0" applyFont="1" applyFill="1" applyAlignment="1" applyProtection="1">
      <alignment horizontal="center"/>
      <protection locked="0"/>
    </xf>
    <xf numFmtId="0" fontId="42" fillId="8" borderId="0" xfId="0" applyFont="1" applyFill="1" applyProtection="1">
      <protection locked="0"/>
    </xf>
    <xf numFmtId="0" fontId="42" fillId="6" borderId="91" xfId="0" applyFont="1" applyFill="1" applyBorder="1" applyAlignment="1" applyProtection="1">
      <alignment horizontal="center"/>
      <protection locked="0"/>
    </xf>
    <xf numFmtId="168" fontId="42" fillId="0" borderId="91" xfId="0" applyNumberFormat="1" applyFont="1" applyBorder="1" applyProtection="1">
      <protection locked="0"/>
    </xf>
    <xf numFmtId="168" fontId="42" fillId="0" borderId="53" xfId="0" applyNumberFormat="1" applyFont="1" applyBorder="1" applyProtection="1">
      <protection locked="0"/>
    </xf>
    <xf numFmtId="168" fontId="42" fillId="0" borderId="2" xfId="0" applyNumberFormat="1" applyFont="1" applyBorder="1" applyProtection="1">
      <protection locked="0"/>
    </xf>
    <xf numFmtId="0" fontId="45" fillId="4" borderId="19" xfId="0" applyFont="1" applyFill="1" applyBorder="1" applyAlignment="1" applyProtection="1">
      <alignment horizontal="left" vertical="center"/>
      <protection locked="0"/>
    </xf>
    <xf numFmtId="0" fontId="42" fillId="0" borderId="19" xfId="0" applyFont="1" applyBorder="1" applyProtection="1">
      <protection locked="0"/>
    </xf>
    <xf numFmtId="0" fontId="42" fillId="0" borderId="16" xfId="0" applyFont="1" applyBorder="1" applyAlignment="1" applyProtection="1">
      <alignment horizontal="center" vertical="center"/>
      <protection locked="0"/>
    </xf>
    <xf numFmtId="0" fontId="42" fillId="0" borderId="18" xfId="0" applyFont="1" applyBorder="1" applyAlignment="1" applyProtection="1">
      <alignment horizontal="center" vertical="center"/>
      <protection locked="0"/>
    </xf>
    <xf numFmtId="0" fontId="42" fillId="0" borderId="16" xfId="0" applyFont="1" applyBorder="1" applyAlignment="1" applyProtection="1">
      <alignment horizontal="left"/>
      <protection locked="0"/>
    </xf>
    <xf numFmtId="0" fontId="42" fillId="0" borderId="17" xfId="0" applyFont="1" applyBorder="1" applyAlignment="1" applyProtection="1">
      <alignment horizontal="left"/>
      <protection locked="0"/>
    </xf>
    <xf numFmtId="0" fontId="42" fillId="0" borderId="18" xfId="0" applyFont="1" applyBorder="1" applyAlignment="1" applyProtection="1">
      <alignment horizontal="left"/>
      <protection locked="0"/>
    </xf>
    <xf numFmtId="0" fontId="4" fillId="4" borderId="91" xfId="0" applyFont="1" applyFill="1" applyBorder="1" applyAlignment="1" applyProtection="1">
      <alignment horizontal="center"/>
      <protection locked="0"/>
    </xf>
    <xf numFmtId="0" fontId="4" fillId="4" borderId="53" xfId="0" applyFont="1" applyFill="1" applyBorder="1" applyProtection="1">
      <protection locked="0"/>
    </xf>
    <xf numFmtId="0" fontId="4" fillId="4" borderId="53" xfId="0" applyFont="1" applyFill="1" applyBorder="1" applyAlignment="1" applyProtection="1">
      <alignment horizontal="center"/>
      <protection locked="0"/>
    </xf>
    <xf numFmtId="0" fontId="4" fillId="4" borderId="2" xfId="0" applyFont="1" applyFill="1" applyBorder="1" applyAlignment="1" applyProtection="1">
      <alignment horizontal="center"/>
      <protection locked="0"/>
    </xf>
    <xf numFmtId="0" fontId="0" fillId="4" borderId="1" xfId="0" applyFill="1" applyBorder="1" applyAlignment="1" applyProtection="1">
      <alignment horizontal="center"/>
      <protection locked="0"/>
    </xf>
    <xf numFmtId="0" fontId="0" fillId="4" borderId="6" xfId="0" applyFill="1" applyBorder="1" applyAlignment="1" applyProtection="1">
      <alignment horizontal="center"/>
      <protection locked="0"/>
    </xf>
    <xf numFmtId="0" fontId="0" fillId="4" borderId="4" xfId="0" applyFill="1" applyBorder="1" applyAlignment="1" applyProtection="1">
      <alignment horizontal="center"/>
      <protection locked="0"/>
    </xf>
    <xf numFmtId="0" fontId="0" fillId="4" borderId="5" xfId="0" applyFill="1" applyBorder="1" applyAlignment="1" applyProtection="1">
      <alignment horizontal="center"/>
      <protection locked="0"/>
    </xf>
    <xf numFmtId="0" fontId="0" fillId="4" borderId="2" xfId="0" applyFill="1" applyBorder="1" applyAlignment="1" applyProtection="1">
      <alignment horizontal="center"/>
      <protection locked="0"/>
    </xf>
    <xf numFmtId="0" fontId="0" fillId="4" borderId="3" xfId="0" applyFill="1" applyBorder="1" applyAlignment="1" applyProtection="1">
      <alignment horizontal="center"/>
      <protection locked="0"/>
    </xf>
    <xf numFmtId="0" fontId="42" fillId="6" borderId="0" xfId="0" applyFont="1" applyFill="1" applyAlignment="1" applyProtection="1">
      <alignment horizontal="center"/>
      <protection locked="0"/>
    </xf>
    <xf numFmtId="0" fontId="0" fillId="0" borderId="93" xfId="0" applyBorder="1" applyAlignment="1" applyProtection="1">
      <alignment horizontal="center"/>
      <protection locked="0"/>
    </xf>
    <xf numFmtId="0" fontId="0" fillId="0" borderId="0" xfId="0" applyAlignment="1" applyProtection="1">
      <alignment horizontal="center"/>
      <protection locked="0"/>
    </xf>
    <xf numFmtId="169" fontId="0" fillId="0" borderId="28" xfId="5" applyNumberFormat="1" applyFont="1" applyBorder="1" applyAlignment="1" applyProtection="1">
      <alignment horizontal="center"/>
      <protection locked="0"/>
    </xf>
    <xf numFmtId="0" fontId="0" fillId="13" borderId="12" xfId="0" applyFill="1" applyBorder="1" applyProtection="1">
      <protection locked="0"/>
    </xf>
    <xf numFmtId="0" fontId="0" fillId="0" borderId="13" xfId="0" applyBorder="1" applyAlignment="1" applyProtection="1">
      <alignment horizontal="center"/>
      <protection locked="0"/>
    </xf>
    <xf numFmtId="0" fontId="0" fillId="0" borderId="9"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7" xfId="0" applyBorder="1" applyAlignment="1" applyProtection="1">
      <alignment horizontal="center"/>
      <protection locked="0"/>
    </xf>
    <xf numFmtId="0" fontId="0" fillId="0" borderId="39" xfId="0" applyBorder="1" applyAlignment="1" applyProtection="1">
      <alignment horizontal="center"/>
      <protection locked="0"/>
    </xf>
    <xf numFmtId="0" fontId="0" fillId="0" borderId="43" xfId="0" applyBorder="1" applyAlignment="1" applyProtection="1">
      <alignment horizontal="center"/>
      <protection locked="0"/>
    </xf>
    <xf numFmtId="0" fontId="42" fillId="0" borderId="40" xfId="0" applyFont="1" applyBorder="1" applyAlignment="1" applyProtection="1">
      <alignment horizontal="center"/>
      <protection locked="0"/>
    </xf>
    <xf numFmtId="0" fontId="42" fillId="0" borderId="97" xfId="0" applyFont="1" applyBorder="1" applyAlignment="1" applyProtection="1">
      <alignment horizontal="center"/>
      <protection locked="0"/>
    </xf>
    <xf numFmtId="168" fontId="42" fillId="0" borderId="68" xfId="0" applyNumberFormat="1" applyFont="1" applyBorder="1" applyAlignment="1" applyProtection="1">
      <alignment horizontal="center"/>
      <protection locked="0"/>
    </xf>
    <xf numFmtId="0" fontId="45" fillId="0" borderId="0" xfId="0" quotePrefix="1" applyFont="1" applyProtection="1">
      <protection locked="0"/>
    </xf>
    <xf numFmtId="0" fontId="75" fillId="0" borderId="0" xfId="0" applyFont="1" applyAlignment="1" applyProtection="1">
      <alignment vertical="center"/>
      <protection locked="0"/>
    </xf>
    <xf numFmtId="0" fontId="0" fillId="13" borderId="19" xfId="0" applyFill="1" applyBorder="1" applyProtection="1">
      <protection locked="0"/>
    </xf>
    <xf numFmtId="0" fontId="0" fillId="0" borderId="20"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5" xfId="0" applyBorder="1" applyAlignment="1" applyProtection="1">
      <alignment horizontal="center"/>
      <protection locked="0"/>
    </xf>
    <xf numFmtId="0" fontId="47" fillId="0" borderId="0" xfId="0" applyFont="1" applyAlignment="1" applyProtection="1">
      <alignment horizontal="center"/>
      <protection locked="0"/>
    </xf>
    <xf numFmtId="168" fontId="47" fillId="0" borderId="0" xfId="0" applyNumberFormat="1" applyFont="1" applyAlignment="1" applyProtection="1">
      <alignment horizontal="center"/>
      <protection locked="0"/>
    </xf>
    <xf numFmtId="168" fontId="42" fillId="0" borderId="0" xfId="0" applyNumberFormat="1" applyFont="1" applyAlignment="1" applyProtection="1">
      <alignment horizontal="center"/>
      <protection locked="0"/>
    </xf>
    <xf numFmtId="0" fontId="0" fillId="0" borderId="0" xfId="0" applyAlignment="1" applyProtection="1">
      <alignment horizontal="left"/>
      <protection locked="0"/>
    </xf>
    <xf numFmtId="0" fontId="45" fillId="15" borderId="19" xfId="0" applyFont="1" applyFill="1" applyBorder="1" applyAlignment="1" applyProtection="1">
      <alignment horizontal="left" vertical="center"/>
      <protection locked="0"/>
    </xf>
    <xf numFmtId="0" fontId="0" fillId="0" borderId="86"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6" xfId="0" applyBorder="1" applyAlignment="1" applyProtection="1">
      <alignment horizontal="center"/>
      <protection locked="0"/>
    </xf>
    <xf numFmtId="0" fontId="42" fillId="4" borderId="91" xfId="0" applyFont="1" applyFill="1" applyBorder="1" applyAlignment="1" applyProtection="1">
      <alignment horizontal="center"/>
      <protection locked="0"/>
    </xf>
    <xf numFmtId="0" fontId="42" fillId="4" borderId="53" xfId="0" applyFont="1" applyFill="1" applyBorder="1" applyAlignment="1" applyProtection="1">
      <alignment horizontal="center"/>
      <protection locked="0"/>
    </xf>
    <xf numFmtId="0" fontId="47" fillId="4" borderId="53" xfId="0" applyFont="1" applyFill="1" applyBorder="1" applyAlignment="1" applyProtection="1">
      <alignment horizontal="center"/>
      <protection locked="0"/>
    </xf>
    <xf numFmtId="0" fontId="46" fillId="3" borderId="19" xfId="0" applyFont="1" applyFill="1" applyBorder="1" applyAlignment="1" applyProtection="1">
      <alignment horizontal="left" vertical="center"/>
      <protection locked="0"/>
    </xf>
    <xf numFmtId="0" fontId="0" fillId="0" borderId="67" xfId="0" applyBorder="1" applyAlignment="1" applyProtection="1">
      <alignment horizontal="center"/>
      <protection locked="0"/>
    </xf>
    <xf numFmtId="0" fontId="0" fillId="0" borderId="80" xfId="0" applyBorder="1" applyAlignment="1" applyProtection="1">
      <alignment horizontal="left"/>
      <protection locked="0"/>
    </xf>
    <xf numFmtId="0" fontId="0" fillId="0" borderId="80" xfId="0" applyBorder="1" applyAlignment="1" applyProtection="1">
      <alignment horizontal="center"/>
      <protection locked="0"/>
    </xf>
    <xf numFmtId="169" fontId="0" fillId="0" borderId="68" xfId="5" applyNumberFormat="1" applyFont="1" applyBorder="1" applyAlignment="1" applyProtection="1">
      <alignment horizontal="center"/>
      <protection locked="0"/>
    </xf>
    <xf numFmtId="0" fontId="0" fillId="13" borderId="33" xfId="0" applyFill="1" applyBorder="1" applyProtection="1">
      <protection locked="0"/>
    </xf>
    <xf numFmtId="0" fontId="0" fillId="0" borderId="97" xfId="0" applyBorder="1" applyAlignment="1" applyProtection="1">
      <alignment horizontal="center"/>
      <protection locked="0"/>
    </xf>
    <xf numFmtId="0" fontId="0" fillId="0" borderId="98" xfId="0" applyBorder="1" applyAlignment="1" applyProtection="1">
      <alignment horizontal="center"/>
      <protection locked="0"/>
    </xf>
    <xf numFmtId="0" fontId="0" fillId="0" borderId="69" xfId="0" applyBorder="1" applyAlignment="1" applyProtection="1">
      <alignment horizontal="center"/>
      <protection locked="0"/>
    </xf>
    <xf numFmtId="0" fontId="1" fillId="0" borderId="68" xfId="0" applyFont="1" applyBorder="1" applyAlignment="1" applyProtection="1">
      <alignment horizontal="center"/>
      <protection locked="0"/>
    </xf>
    <xf numFmtId="0" fontId="47" fillId="0" borderId="67" xfId="0" applyFont="1" applyBorder="1" applyAlignment="1" applyProtection="1">
      <alignment horizontal="left"/>
      <protection locked="0"/>
    </xf>
    <xf numFmtId="0" fontId="47" fillId="0" borderId="80" xfId="0" applyFont="1" applyBorder="1" applyAlignment="1" applyProtection="1">
      <alignment horizontal="center"/>
      <protection locked="0"/>
    </xf>
    <xf numFmtId="168" fontId="42" fillId="0" borderId="80" xfId="0" applyNumberFormat="1" applyFont="1" applyBorder="1" applyAlignment="1" applyProtection="1">
      <alignment horizontal="center"/>
      <protection locked="0"/>
    </xf>
    <xf numFmtId="4" fontId="42" fillId="0" borderId="80" xfId="0" applyNumberFormat="1" applyFont="1" applyBorder="1" applyAlignment="1" applyProtection="1">
      <alignment horizontal="center"/>
      <protection locked="0"/>
    </xf>
    <xf numFmtId="0" fontId="1" fillId="0" borderId="0" xfId="0" applyFont="1" applyAlignment="1" applyProtection="1">
      <alignment horizontal="center"/>
      <protection locked="0"/>
    </xf>
    <xf numFmtId="169" fontId="0" fillId="0" borderId="0" xfId="5" applyNumberFormat="1" applyFont="1" applyFill="1" applyBorder="1" applyAlignment="1" applyProtection="1">
      <alignment horizontal="center"/>
      <protection locked="0"/>
    </xf>
    <xf numFmtId="0" fontId="50" fillId="0" borderId="0" xfId="0" applyFont="1" applyProtection="1">
      <protection locked="0"/>
    </xf>
    <xf numFmtId="169" fontId="80" fillId="0" borderId="0" xfId="5" applyNumberFormat="1" applyFont="1" applyAlignment="1" applyProtection="1">
      <alignment vertical="center"/>
      <protection locked="0"/>
    </xf>
    <xf numFmtId="0" fontId="0" fillId="0" borderId="23" xfId="0" applyBorder="1" applyAlignment="1" applyProtection="1">
      <alignment horizontal="center"/>
      <protection locked="0"/>
    </xf>
    <xf numFmtId="0" fontId="42" fillId="3" borderId="0" xfId="0" applyFont="1" applyFill="1" applyAlignment="1" applyProtection="1">
      <alignment horizontal="center"/>
      <protection locked="0"/>
    </xf>
    <xf numFmtId="0" fontId="46" fillId="3" borderId="0" xfId="0" applyFont="1" applyFill="1" applyProtection="1">
      <protection locked="0"/>
    </xf>
    <xf numFmtId="0" fontId="74" fillId="3" borderId="0" xfId="0" applyFont="1" applyFill="1" applyProtection="1">
      <protection locked="0"/>
    </xf>
    <xf numFmtId="0" fontId="74" fillId="0" borderId="0" xfId="0" applyFont="1" applyProtection="1">
      <protection locked="0"/>
    </xf>
    <xf numFmtId="0" fontId="50" fillId="6" borderId="0" xfId="0" applyFont="1" applyFill="1" applyProtection="1">
      <protection locked="0"/>
    </xf>
    <xf numFmtId="0" fontId="0" fillId="6" borderId="0" xfId="0" applyFill="1" applyProtection="1">
      <protection locked="0"/>
    </xf>
    <xf numFmtId="0" fontId="0" fillId="0" borderId="70" xfId="0" applyBorder="1" applyAlignment="1" applyProtection="1">
      <alignment horizontal="center"/>
      <protection locked="0"/>
    </xf>
    <xf numFmtId="0" fontId="0" fillId="0" borderId="99" xfId="0" applyBorder="1" applyAlignment="1" applyProtection="1">
      <alignment horizontal="center"/>
      <protection locked="0"/>
    </xf>
    <xf numFmtId="0" fontId="1" fillId="0" borderId="1" xfId="0" applyFont="1" applyBorder="1" applyAlignment="1" applyProtection="1">
      <alignment horizontal="center"/>
      <protection locked="0"/>
    </xf>
    <xf numFmtId="0" fontId="45" fillId="0" borderId="0" xfId="0" applyFont="1" applyProtection="1">
      <protection locked="0"/>
    </xf>
    <xf numFmtId="0" fontId="14" fillId="4" borderId="1" xfId="0" applyFont="1" applyFill="1" applyBorder="1" applyAlignment="1" applyProtection="1">
      <alignment horizontal="right"/>
      <protection locked="0"/>
    </xf>
    <xf numFmtId="0" fontId="14" fillId="4" borderId="2" xfId="0" applyFont="1" applyFill="1" applyBorder="1" applyAlignment="1" applyProtection="1">
      <alignment horizontal="center"/>
      <protection locked="0"/>
    </xf>
    <xf numFmtId="0" fontId="14" fillId="4" borderId="2" xfId="0" applyFont="1" applyFill="1" applyBorder="1" applyAlignment="1" applyProtection="1">
      <alignment horizontal="left"/>
      <protection locked="0"/>
    </xf>
    <xf numFmtId="0" fontId="21" fillId="0" borderId="47" xfId="0" applyFont="1" applyBorder="1" applyAlignment="1" applyProtection="1">
      <alignment horizontal="center"/>
      <protection locked="0"/>
    </xf>
    <xf numFmtId="168" fontId="21" fillId="0" borderId="28" xfId="0" applyNumberFormat="1" applyFont="1" applyBorder="1" applyAlignment="1" applyProtection="1">
      <alignment horizontal="center"/>
      <protection locked="0"/>
    </xf>
    <xf numFmtId="0" fontId="21" fillId="0" borderId="28" xfId="0" applyFont="1" applyBorder="1" applyAlignment="1" applyProtection="1">
      <alignment horizontal="center"/>
      <protection locked="0"/>
    </xf>
    <xf numFmtId="0" fontId="21" fillId="0" borderId="40" xfId="0" applyFont="1" applyBorder="1" applyAlignment="1" applyProtection="1">
      <alignment horizontal="center"/>
      <protection locked="0"/>
    </xf>
    <xf numFmtId="168" fontId="21" fillId="0" borderId="68" xfId="0" applyNumberFormat="1" applyFont="1" applyBorder="1" applyAlignment="1" applyProtection="1">
      <alignment horizontal="center"/>
      <protection locked="0"/>
    </xf>
    <xf numFmtId="0" fontId="21" fillId="0" borderId="68" xfId="0" applyFont="1" applyBorder="1" applyAlignment="1" applyProtection="1">
      <alignment horizontal="center"/>
      <protection locked="0"/>
    </xf>
    <xf numFmtId="0" fontId="21" fillId="0" borderId="0" xfId="0" applyFont="1" applyAlignment="1" applyProtection="1">
      <alignment horizontal="center"/>
      <protection locked="0"/>
    </xf>
    <xf numFmtId="0" fontId="21" fillId="0" borderId="0" xfId="0" applyFont="1" applyProtection="1">
      <protection locked="0"/>
    </xf>
    <xf numFmtId="0" fontId="14" fillId="0" borderId="65" xfId="0" applyFont="1" applyBorder="1" applyAlignment="1" applyProtection="1">
      <alignment horizontal="center"/>
      <protection locked="0"/>
    </xf>
    <xf numFmtId="0" fontId="15" fillId="4" borderId="1" xfId="0" applyFont="1" applyFill="1" applyBorder="1" applyAlignment="1" applyProtection="1">
      <alignment horizontal="center" vertical="center"/>
      <protection locked="0"/>
    </xf>
    <xf numFmtId="0" fontId="16" fillId="3" borderId="2" xfId="0" applyFont="1" applyFill="1" applyBorder="1" applyAlignment="1" applyProtection="1">
      <alignment horizontal="center"/>
      <protection locked="0"/>
    </xf>
    <xf numFmtId="0" fontId="14" fillId="7" borderId="53" xfId="0" applyFont="1" applyFill="1" applyBorder="1" applyAlignment="1" applyProtection="1">
      <alignment horizontal="center"/>
      <protection locked="0"/>
    </xf>
    <xf numFmtId="0" fontId="14" fillId="8" borderId="53" xfId="0" applyFont="1" applyFill="1" applyBorder="1" applyAlignment="1" applyProtection="1">
      <alignment horizontal="center"/>
      <protection locked="0"/>
    </xf>
    <xf numFmtId="0" fontId="14" fillId="9" borderId="53" xfId="0" applyFont="1" applyFill="1" applyBorder="1" applyAlignment="1" applyProtection="1">
      <alignment horizontal="center"/>
      <protection locked="0"/>
    </xf>
    <xf numFmtId="0" fontId="14" fillId="10" borderId="2" xfId="0" applyFont="1" applyFill="1" applyBorder="1" applyAlignment="1" applyProtection="1">
      <alignment horizontal="center"/>
      <protection locked="0"/>
    </xf>
    <xf numFmtId="0" fontId="14" fillId="4" borderId="2" xfId="0" applyFont="1" applyFill="1" applyBorder="1" applyAlignment="1" applyProtection="1">
      <alignment horizontal="center" vertical="center"/>
      <protection locked="0"/>
    </xf>
    <xf numFmtId="0" fontId="14" fillId="0" borderId="1" xfId="0" applyFont="1" applyBorder="1" applyAlignment="1" applyProtection="1">
      <alignment horizontal="center"/>
      <protection locked="0"/>
    </xf>
    <xf numFmtId="166" fontId="21" fillId="0" borderId="2" xfId="0" applyNumberFormat="1" applyFont="1" applyBorder="1" applyProtection="1">
      <protection locked="0"/>
    </xf>
    <xf numFmtId="0" fontId="21" fillId="0" borderId="91" xfId="0" applyFont="1" applyBorder="1" applyProtection="1">
      <protection locked="0"/>
    </xf>
    <xf numFmtId="0" fontId="21" fillId="0" borderId="53" xfId="0" applyFont="1" applyBorder="1" applyProtection="1">
      <protection locked="0"/>
    </xf>
    <xf numFmtId="0" fontId="21" fillId="0" borderId="2" xfId="0" applyFont="1" applyBorder="1" applyProtection="1">
      <protection locked="0"/>
    </xf>
    <xf numFmtId="0" fontId="14" fillId="0" borderId="2" xfId="0" applyFont="1" applyBorder="1" applyAlignment="1" applyProtection="1">
      <alignment horizontal="center"/>
      <protection locked="0"/>
    </xf>
    <xf numFmtId="0" fontId="21" fillId="0" borderId="118" xfId="0" applyFont="1" applyBorder="1" applyAlignment="1" applyProtection="1">
      <alignment horizontal="right"/>
      <protection locked="0"/>
    </xf>
    <xf numFmtId="168" fontId="21" fillId="0" borderId="117" xfId="0" applyNumberFormat="1" applyFont="1" applyBorder="1" applyProtection="1">
      <protection locked="0"/>
    </xf>
    <xf numFmtId="0" fontId="21" fillId="0" borderId="119" xfId="0" applyFont="1" applyBorder="1" applyAlignment="1" applyProtection="1">
      <alignment horizontal="right"/>
      <protection locked="0"/>
    </xf>
    <xf numFmtId="168" fontId="21" fillId="0" borderId="116" xfId="0" applyNumberFormat="1" applyFont="1" applyBorder="1" applyProtection="1">
      <protection locked="0"/>
    </xf>
    <xf numFmtId="0" fontId="14" fillId="4" borderId="1" xfId="0" applyFont="1" applyFill="1" applyBorder="1" applyAlignment="1" applyProtection="1">
      <alignment horizontal="center"/>
      <protection locked="0"/>
    </xf>
    <xf numFmtId="0" fontId="14" fillId="4" borderId="3" xfId="0" applyFont="1" applyFill="1" applyBorder="1" applyAlignment="1" applyProtection="1">
      <alignment horizontal="center"/>
      <protection locked="0"/>
    </xf>
    <xf numFmtId="0" fontId="14" fillId="4" borderId="4" xfId="0" applyFont="1" applyFill="1" applyBorder="1" applyAlignment="1" applyProtection="1">
      <alignment horizontal="center"/>
      <protection locked="0"/>
    </xf>
    <xf numFmtId="0" fontId="14" fillId="4" borderId="5" xfId="0" applyFont="1" applyFill="1" applyBorder="1" applyAlignment="1" applyProtection="1">
      <alignment horizontal="center"/>
      <protection locked="0"/>
    </xf>
    <xf numFmtId="0" fontId="21" fillId="5" borderId="0" xfId="0" applyFont="1" applyFill="1" applyAlignment="1" applyProtection="1">
      <alignment horizontal="center"/>
      <protection locked="0"/>
    </xf>
    <xf numFmtId="0" fontId="21" fillId="5" borderId="0" xfId="0" applyFont="1" applyFill="1" applyAlignment="1" applyProtection="1">
      <alignment horizontal="right"/>
      <protection locked="0"/>
    </xf>
    <xf numFmtId="0" fontId="44" fillId="2" borderId="19" xfId="0" applyFont="1" applyFill="1" applyBorder="1" applyAlignment="1" applyProtection="1">
      <alignment horizontal="left" vertical="center"/>
      <protection locked="0"/>
    </xf>
    <xf numFmtId="0" fontId="21" fillId="0" borderId="12" xfId="0" applyFont="1" applyBorder="1" applyAlignment="1" applyProtection="1">
      <alignment horizontal="center"/>
      <protection locked="0"/>
    </xf>
    <xf numFmtId="0" fontId="21" fillId="0" borderId="8" xfId="0" applyFont="1" applyBorder="1" applyAlignment="1" applyProtection="1">
      <alignment horizontal="center"/>
      <protection locked="0"/>
    </xf>
    <xf numFmtId="0" fontId="21" fillId="0" borderId="9" xfId="0" applyFont="1" applyBorder="1" applyAlignment="1" applyProtection="1">
      <alignment horizontal="center"/>
      <protection locked="0"/>
    </xf>
    <xf numFmtId="0" fontId="21" fillId="0" borderId="10" xfId="0" applyFont="1" applyBorder="1" applyAlignment="1" applyProtection="1">
      <alignment horizontal="center"/>
      <protection locked="0"/>
    </xf>
    <xf numFmtId="0" fontId="21" fillId="0" borderId="7" xfId="0" applyFont="1" applyBorder="1" applyAlignment="1" applyProtection="1">
      <alignment horizontal="center"/>
      <protection locked="0"/>
    </xf>
    <xf numFmtId="9" fontId="21" fillId="0" borderId="0" xfId="5" applyFont="1" applyAlignment="1" applyProtection="1">
      <alignment horizontal="center"/>
      <protection locked="0"/>
    </xf>
    <xf numFmtId="0" fontId="21" fillId="0" borderId="19" xfId="0" applyFont="1" applyBorder="1" applyAlignment="1" applyProtection="1">
      <alignment horizontal="center"/>
      <protection locked="0"/>
    </xf>
    <xf numFmtId="0" fontId="21" fillId="0" borderId="16" xfId="0" applyFont="1" applyBorder="1" applyAlignment="1" applyProtection="1">
      <alignment horizontal="center"/>
      <protection locked="0"/>
    </xf>
    <xf numFmtId="0" fontId="21" fillId="0" borderId="17" xfId="0" applyFont="1" applyBorder="1" applyAlignment="1" applyProtection="1">
      <alignment horizontal="center"/>
      <protection locked="0"/>
    </xf>
    <xf numFmtId="0" fontId="21" fillId="0" borderId="18" xfId="0" applyFont="1" applyBorder="1" applyAlignment="1" applyProtection="1">
      <alignment horizontal="center"/>
      <protection locked="0"/>
    </xf>
    <xf numFmtId="0" fontId="21" fillId="0" borderId="15" xfId="0" applyFont="1" applyBorder="1" applyAlignment="1" applyProtection="1">
      <alignment horizontal="center"/>
      <protection locked="0"/>
    </xf>
    <xf numFmtId="1" fontId="44" fillId="2" borderId="19" xfId="0" applyNumberFormat="1" applyFont="1" applyFill="1" applyBorder="1" applyAlignment="1" applyProtection="1">
      <alignment horizontal="left" vertical="center"/>
      <protection locked="0"/>
    </xf>
    <xf numFmtId="0" fontId="21" fillId="0" borderId="33" xfId="0" applyFont="1" applyBorder="1" applyAlignment="1" applyProtection="1">
      <alignment horizontal="center"/>
      <protection locked="0"/>
    </xf>
    <xf numFmtId="0" fontId="21" fillId="0" borderId="44" xfId="0" applyFont="1" applyBorder="1" applyAlignment="1" applyProtection="1">
      <alignment horizontal="center"/>
      <protection locked="0"/>
    </xf>
    <xf numFmtId="0" fontId="21" fillId="0" borderId="46" xfId="0" applyFont="1" applyBorder="1" applyAlignment="1" applyProtection="1">
      <alignment horizontal="center"/>
      <protection locked="0"/>
    </xf>
    <xf numFmtId="0" fontId="21" fillId="0" borderId="45" xfId="0" applyFont="1" applyBorder="1" applyAlignment="1" applyProtection="1">
      <alignment horizontal="center"/>
      <protection locked="0"/>
    </xf>
    <xf numFmtId="0" fontId="21" fillId="0" borderId="36" xfId="0" applyFont="1" applyBorder="1" applyAlignment="1" applyProtection="1">
      <alignment horizontal="center"/>
      <protection locked="0"/>
    </xf>
    <xf numFmtId="0" fontId="21" fillId="0" borderId="3" xfId="0" applyFont="1" applyBorder="1" applyAlignment="1" applyProtection="1">
      <alignment horizontal="center"/>
      <protection locked="0"/>
    </xf>
    <xf numFmtId="0" fontId="21" fillId="0" borderId="4" xfId="0" applyFont="1" applyBorder="1" applyAlignment="1" applyProtection="1">
      <alignment horizontal="center"/>
      <protection locked="0"/>
    </xf>
    <xf numFmtId="0" fontId="21" fillId="0" borderId="5" xfId="0" applyFont="1" applyBorder="1" applyAlignment="1" applyProtection="1">
      <alignment horizontal="center"/>
      <protection locked="0"/>
    </xf>
    <xf numFmtId="0" fontId="14" fillId="0" borderId="68" xfId="0" applyFont="1" applyBorder="1" applyAlignment="1" applyProtection="1">
      <alignment horizontal="center"/>
      <protection locked="0"/>
    </xf>
    <xf numFmtId="9" fontId="21" fillId="0" borderId="0" xfId="5" applyFont="1" applyFill="1" applyBorder="1" applyAlignment="1" applyProtection="1">
      <alignment horizontal="center"/>
      <protection locked="0"/>
    </xf>
    <xf numFmtId="0" fontId="47" fillId="0" borderId="0" xfId="0" applyFont="1" applyAlignment="1" applyProtection="1">
      <alignment horizontal="left"/>
      <protection locked="0"/>
    </xf>
    <xf numFmtId="0" fontId="44" fillId="4" borderId="0" xfId="0" applyFont="1" applyFill="1" applyAlignment="1" applyProtection="1">
      <alignment horizontal="left" vertical="top"/>
      <protection locked="0"/>
    </xf>
    <xf numFmtId="0" fontId="42" fillId="4" borderId="0" xfId="0" applyFont="1" applyFill="1" applyProtection="1">
      <protection locked="0"/>
    </xf>
    <xf numFmtId="0" fontId="16" fillId="3" borderId="91" xfId="0" applyFont="1" applyFill="1" applyBorder="1" applyAlignment="1" applyProtection="1">
      <alignment horizontal="center"/>
      <protection locked="0"/>
    </xf>
    <xf numFmtId="0" fontId="16" fillId="3" borderId="2" xfId="0" applyFont="1" applyFill="1" applyBorder="1" applyAlignment="1" applyProtection="1">
      <alignment horizontal="left"/>
      <protection locked="0"/>
    </xf>
    <xf numFmtId="0" fontId="15" fillId="7" borderId="91" xfId="0" applyFont="1" applyFill="1" applyBorder="1" applyAlignment="1" applyProtection="1">
      <alignment horizontal="center" vertical="center"/>
      <protection locked="0"/>
    </xf>
    <xf numFmtId="0" fontId="15" fillId="7" borderId="2" xfId="0" applyFont="1" applyFill="1" applyBorder="1" applyAlignment="1" applyProtection="1">
      <alignment horizontal="left" vertical="center"/>
      <protection locked="0"/>
    </xf>
    <xf numFmtId="0" fontId="15" fillId="8" borderId="91" xfId="0" applyFont="1" applyFill="1" applyBorder="1" applyAlignment="1" applyProtection="1">
      <alignment horizontal="center" vertical="center"/>
      <protection locked="0"/>
    </xf>
    <xf numFmtId="0" fontId="15" fillId="8" borderId="2" xfId="0" applyFont="1" applyFill="1" applyBorder="1" applyAlignment="1" applyProtection="1">
      <alignment horizontal="left" vertical="center"/>
      <protection locked="0"/>
    </xf>
    <xf numFmtId="0" fontId="15" fillId="9" borderId="91" xfId="0" applyFont="1" applyFill="1" applyBorder="1" applyAlignment="1" applyProtection="1">
      <alignment horizontal="center" vertical="center"/>
      <protection locked="0"/>
    </xf>
    <xf numFmtId="0" fontId="15" fillId="9" borderId="2" xfId="0" applyFont="1" applyFill="1" applyBorder="1" applyAlignment="1" applyProtection="1">
      <alignment horizontal="left" vertical="center"/>
      <protection locked="0"/>
    </xf>
    <xf numFmtId="0" fontId="15" fillId="10" borderId="6" xfId="0" applyFont="1" applyFill="1" applyBorder="1" applyAlignment="1" applyProtection="1">
      <alignment horizontal="center" vertical="center"/>
      <protection locked="0"/>
    </xf>
    <xf numFmtId="0" fontId="15" fillId="10" borderId="2" xfId="0" applyFont="1" applyFill="1" applyBorder="1" applyAlignment="1" applyProtection="1">
      <alignment horizontal="left" vertical="center"/>
      <protection locked="0"/>
    </xf>
    <xf numFmtId="0" fontId="21" fillId="0" borderId="11" xfId="0" applyFont="1" applyBorder="1" applyAlignment="1" applyProtection="1">
      <alignment horizontal="center"/>
      <protection locked="0"/>
    </xf>
    <xf numFmtId="0" fontId="21" fillId="0" borderId="38" xfId="0" applyFont="1" applyBorder="1" applyAlignment="1" applyProtection="1">
      <alignment horizontal="center"/>
      <protection locked="0"/>
    </xf>
    <xf numFmtId="168" fontId="21" fillId="0" borderId="31" xfId="0" applyNumberFormat="1" applyFont="1" applyBorder="1" applyAlignment="1" applyProtection="1">
      <alignment horizontal="center"/>
      <protection locked="0"/>
    </xf>
    <xf numFmtId="0" fontId="47" fillId="2" borderId="19" xfId="0" applyFont="1" applyFill="1" applyBorder="1" applyAlignment="1" applyProtection="1">
      <alignment horizontal="left" vertical="center"/>
      <protection locked="0"/>
    </xf>
    <xf numFmtId="0" fontId="21" fillId="0" borderId="20" xfId="0" applyFont="1" applyBorder="1" applyAlignment="1" applyProtection="1">
      <alignment horizontal="center"/>
      <protection locked="0"/>
    </xf>
    <xf numFmtId="168" fontId="21" fillId="0" borderId="15" xfId="0" applyNumberFormat="1" applyFont="1" applyBorder="1" applyAlignment="1" applyProtection="1">
      <alignment horizontal="center"/>
      <protection locked="0"/>
    </xf>
    <xf numFmtId="0" fontId="21" fillId="0" borderId="86" xfId="0" applyFont="1" applyBorder="1" applyAlignment="1" applyProtection="1">
      <alignment horizontal="center"/>
      <protection locked="0"/>
    </xf>
    <xf numFmtId="168" fontId="21" fillId="0" borderId="36" xfId="0" applyNumberFormat="1" applyFont="1" applyBorder="1" applyAlignment="1" applyProtection="1">
      <alignment horizontal="center"/>
      <protection locked="0"/>
    </xf>
    <xf numFmtId="0" fontId="14" fillId="6" borderId="0" xfId="0" applyFont="1" applyFill="1" applyAlignment="1" applyProtection="1">
      <alignment horizontal="center"/>
      <protection locked="0"/>
    </xf>
    <xf numFmtId="0" fontId="21" fillId="6" borderId="0" xfId="0" applyFont="1" applyFill="1" applyProtection="1">
      <protection locked="0"/>
    </xf>
    <xf numFmtId="0" fontId="93" fillId="6" borderId="0" xfId="0" applyFont="1" applyFill="1" applyAlignment="1" applyProtection="1">
      <alignment horizontal="center"/>
      <protection locked="0"/>
    </xf>
    <xf numFmtId="1" fontId="14" fillId="6" borderId="65" xfId="0" applyNumberFormat="1" applyFont="1" applyFill="1" applyBorder="1" applyAlignment="1" applyProtection="1">
      <alignment horizontal="center"/>
      <protection locked="0"/>
    </xf>
    <xf numFmtId="3" fontId="47" fillId="2" borderId="19" xfId="0" applyNumberFormat="1" applyFont="1" applyFill="1" applyBorder="1" applyAlignment="1" applyProtection="1">
      <alignment horizontal="left" vertical="center"/>
      <protection locked="0"/>
    </xf>
    <xf numFmtId="0" fontId="14" fillId="0" borderId="0" xfId="0" applyFont="1" applyAlignment="1" applyProtection="1">
      <alignment horizontal="center"/>
      <protection locked="0"/>
    </xf>
    <xf numFmtId="0" fontId="14" fillId="4" borderId="40" xfId="0" applyFont="1" applyFill="1" applyBorder="1" applyAlignment="1" applyProtection="1">
      <alignment horizontal="center"/>
      <protection locked="0"/>
    </xf>
    <xf numFmtId="0" fontId="21" fillId="0" borderId="70" xfId="0" applyFont="1" applyBorder="1" applyAlignment="1" applyProtection="1">
      <alignment horizontal="center"/>
      <protection locked="0"/>
    </xf>
    <xf numFmtId="0" fontId="21" fillId="0" borderId="98" xfId="0" applyFont="1" applyBorder="1" applyAlignment="1" applyProtection="1">
      <alignment horizontal="center"/>
      <protection locked="0"/>
    </xf>
    <xf numFmtId="0" fontId="21" fillId="0" borderId="69" xfId="0" applyFont="1" applyBorder="1" applyAlignment="1" applyProtection="1">
      <alignment horizontal="center"/>
      <protection locked="0"/>
    </xf>
    <xf numFmtId="0" fontId="74" fillId="7" borderId="0" xfId="0" applyFont="1" applyFill="1" applyAlignment="1" applyProtection="1">
      <alignment horizontal="left"/>
      <protection locked="0"/>
    </xf>
    <xf numFmtId="0" fontId="21" fillId="0" borderId="72" xfId="0" applyFont="1" applyBorder="1" applyAlignment="1" applyProtection="1">
      <alignment horizontal="center"/>
      <protection locked="0"/>
    </xf>
    <xf numFmtId="0" fontId="21" fillId="0" borderId="97" xfId="0" applyFont="1" applyBorder="1" applyAlignment="1" applyProtection="1">
      <alignment horizontal="center"/>
      <protection locked="0"/>
    </xf>
    <xf numFmtId="0" fontId="42" fillId="7" borderId="16" xfId="0" applyFont="1" applyFill="1" applyBorder="1" applyAlignment="1" applyProtection="1">
      <alignment horizontal="left"/>
      <protection locked="0"/>
    </xf>
    <xf numFmtId="0" fontId="42" fillId="7" borderId="17" xfId="0" applyFont="1" applyFill="1" applyBorder="1" applyAlignment="1" applyProtection="1">
      <alignment horizontal="left"/>
      <protection locked="0"/>
    </xf>
    <xf numFmtId="0" fontId="21" fillId="0" borderId="90" xfId="0" applyFont="1" applyBorder="1" applyAlignment="1" applyProtection="1">
      <alignment horizontal="center"/>
      <protection locked="0"/>
    </xf>
    <xf numFmtId="0" fontId="14" fillId="0" borderId="0" xfId="0" applyFont="1" applyProtection="1">
      <protection locked="0"/>
    </xf>
    <xf numFmtId="165" fontId="21" fillId="0" borderId="8" xfId="0" applyNumberFormat="1" applyFont="1" applyBorder="1" applyAlignment="1" applyProtection="1">
      <alignment horizontal="right"/>
      <protection locked="0"/>
    </xf>
    <xf numFmtId="165" fontId="21" fillId="0" borderId="9" xfId="0" applyNumberFormat="1" applyFont="1" applyBorder="1" applyAlignment="1" applyProtection="1">
      <alignment horizontal="right"/>
      <protection locked="0"/>
    </xf>
    <xf numFmtId="165" fontId="21" fillId="0" borderId="10" xfId="0" applyNumberFormat="1" applyFont="1" applyBorder="1" applyAlignment="1" applyProtection="1">
      <alignment horizontal="right"/>
      <protection locked="0"/>
    </xf>
    <xf numFmtId="165" fontId="21" fillId="0" borderId="7" xfId="0" applyNumberFormat="1" applyFont="1" applyBorder="1" applyAlignment="1" applyProtection="1">
      <alignment horizontal="right"/>
      <protection locked="0"/>
    </xf>
    <xf numFmtId="169" fontId="21" fillId="0" borderId="0" xfId="5" applyNumberFormat="1" applyFont="1" applyFill="1" applyBorder="1" applyAlignment="1" applyProtection="1">
      <alignment horizontal="right"/>
      <protection locked="0"/>
    </xf>
    <xf numFmtId="169" fontId="21" fillId="0" borderId="0" xfId="5" applyNumberFormat="1" applyFont="1" applyProtection="1">
      <protection locked="0"/>
    </xf>
    <xf numFmtId="165" fontId="21" fillId="0" borderId="16" xfId="0" applyNumberFormat="1" applyFont="1" applyBorder="1" applyAlignment="1" applyProtection="1">
      <alignment horizontal="right"/>
      <protection locked="0"/>
    </xf>
    <xf numFmtId="165" fontId="21" fillId="0" borderId="17" xfId="0" applyNumberFormat="1" applyFont="1" applyBorder="1" applyAlignment="1" applyProtection="1">
      <alignment horizontal="right"/>
      <protection locked="0"/>
    </xf>
    <xf numFmtId="165" fontId="21" fillId="0" borderId="18" xfId="0" applyNumberFormat="1" applyFont="1" applyBorder="1" applyAlignment="1" applyProtection="1">
      <alignment horizontal="right"/>
      <protection locked="0"/>
    </xf>
    <xf numFmtId="165" fontId="21" fillId="0" borderId="15" xfId="0" applyNumberFormat="1" applyFont="1" applyBorder="1" applyAlignment="1" applyProtection="1">
      <alignment horizontal="right"/>
      <protection locked="0"/>
    </xf>
    <xf numFmtId="0" fontId="49" fillId="2" borderId="19" xfId="0" applyFont="1" applyFill="1" applyBorder="1" applyAlignment="1" applyProtection="1">
      <alignment horizontal="left" vertical="center"/>
      <protection locked="0"/>
    </xf>
    <xf numFmtId="165" fontId="21" fillId="0" borderId="44" xfId="0" applyNumberFormat="1" applyFont="1" applyBorder="1" applyAlignment="1" applyProtection="1">
      <alignment horizontal="right"/>
      <protection locked="0"/>
    </xf>
    <xf numFmtId="165" fontId="21" fillId="0" borderId="46" xfId="0" applyNumberFormat="1" applyFont="1" applyBorder="1" applyAlignment="1" applyProtection="1">
      <alignment horizontal="right"/>
      <protection locked="0"/>
    </xf>
    <xf numFmtId="165" fontId="21" fillId="0" borderId="45" xfId="0" applyNumberFormat="1" applyFont="1" applyBorder="1" applyAlignment="1" applyProtection="1">
      <alignment horizontal="right"/>
      <protection locked="0"/>
    </xf>
    <xf numFmtId="165" fontId="21" fillId="0" borderId="36" xfId="0" applyNumberFormat="1" applyFont="1" applyBorder="1" applyAlignment="1" applyProtection="1">
      <alignment horizontal="right"/>
      <protection locked="0"/>
    </xf>
    <xf numFmtId="165" fontId="21" fillId="0" borderId="6" xfId="0" applyNumberFormat="1" applyFont="1" applyBorder="1" applyAlignment="1" applyProtection="1">
      <alignment horizontal="right"/>
      <protection locked="0"/>
    </xf>
    <xf numFmtId="165" fontId="21" fillId="0" borderId="4" xfId="0" applyNumberFormat="1" applyFont="1" applyBorder="1" applyAlignment="1" applyProtection="1">
      <alignment horizontal="right"/>
      <protection locked="0"/>
    </xf>
    <xf numFmtId="165" fontId="21" fillId="0" borderId="5" xfId="0" applyNumberFormat="1" applyFont="1" applyBorder="1" applyAlignment="1" applyProtection="1">
      <alignment horizontal="right"/>
      <protection locked="0"/>
    </xf>
    <xf numFmtId="165" fontId="14" fillId="0" borderId="68" xfId="0" applyNumberFormat="1" applyFont="1" applyBorder="1" applyAlignment="1" applyProtection="1">
      <alignment horizontal="right"/>
      <protection locked="0"/>
    </xf>
    <xf numFmtId="169" fontId="21" fillId="0" borderId="0" xfId="5" applyNumberFormat="1" applyFont="1" applyFill="1" applyBorder="1" applyAlignment="1" applyProtection="1">
      <alignment horizontal="center"/>
      <protection locked="0"/>
    </xf>
    <xf numFmtId="0" fontId="14" fillId="5" borderId="0" xfId="0" applyFont="1" applyFill="1" applyAlignment="1" applyProtection="1">
      <alignment horizontal="center"/>
      <protection locked="0"/>
    </xf>
    <xf numFmtId="9" fontId="21" fillId="0" borderId="48" xfId="5" applyFont="1" applyFill="1" applyBorder="1" applyAlignment="1" applyProtection="1">
      <alignment horizontal="center"/>
      <protection locked="0"/>
    </xf>
    <xf numFmtId="0" fontId="46" fillId="3" borderId="19" xfId="0" applyFont="1" applyFill="1" applyBorder="1" applyAlignment="1" applyProtection="1">
      <alignment horizontal="left" vertical="top"/>
      <protection locked="0"/>
    </xf>
    <xf numFmtId="0" fontId="45" fillId="15" borderId="33" xfId="0" applyFont="1" applyFill="1" applyBorder="1" applyAlignment="1" applyProtection="1">
      <alignment horizontal="left" vertical="center"/>
      <protection locked="0"/>
    </xf>
    <xf numFmtId="0" fontId="42" fillId="0" borderId="33" xfId="0" applyFont="1" applyBorder="1" applyProtection="1">
      <protection locked="0"/>
    </xf>
    <xf numFmtId="0" fontId="42" fillId="0" borderId="44" xfId="0" applyFont="1" applyBorder="1" applyAlignment="1" applyProtection="1">
      <alignment horizontal="center" vertical="center"/>
      <protection locked="0"/>
    </xf>
    <xf numFmtId="0" fontId="42" fillId="0" borderId="45" xfId="0" applyFont="1" applyBorder="1" applyAlignment="1" applyProtection="1">
      <alignment horizontal="center" vertical="center"/>
      <protection locked="0"/>
    </xf>
    <xf numFmtId="0" fontId="42" fillId="0" borderId="44" xfId="0" applyFont="1" applyBorder="1" applyAlignment="1" applyProtection="1">
      <alignment horizontal="left"/>
      <protection locked="0"/>
    </xf>
    <xf numFmtId="0" fontId="42" fillId="0" borderId="46" xfId="0" applyFont="1" applyBorder="1" applyAlignment="1" applyProtection="1">
      <alignment horizontal="left"/>
      <protection locked="0"/>
    </xf>
    <xf numFmtId="0" fontId="42" fillId="0" borderId="45" xfId="0" applyFont="1" applyBorder="1" applyAlignment="1" applyProtection="1">
      <alignment horizontal="left"/>
      <protection locked="0"/>
    </xf>
    <xf numFmtId="0" fontId="47" fillId="0" borderId="47" xfId="0" applyFont="1" applyBorder="1" applyProtection="1">
      <protection locked="0"/>
    </xf>
    <xf numFmtId="0" fontId="42" fillId="0" borderId="0" xfId="0" applyFont="1" applyAlignment="1" applyProtection="1">
      <alignment horizontal="left"/>
      <protection locked="0"/>
    </xf>
    <xf numFmtId="0" fontId="42" fillId="0" borderId="1" xfId="0" applyFont="1" applyBorder="1" applyAlignment="1" applyProtection="1">
      <alignment horizontal="center"/>
      <protection locked="0"/>
    </xf>
    <xf numFmtId="0" fontId="44" fillId="2" borderId="1" xfId="0" applyFont="1" applyFill="1" applyBorder="1" applyAlignment="1" applyProtection="1">
      <alignment horizontal="left" vertical="center"/>
      <protection locked="0"/>
    </xf>
    <xf numFmtId="0" fontId="42" fillId="0" borderId="3" xfId="0" applyFont="1" applyBorder="1" applyAlignment="1" applyProtection="1">
      <alignment horizontal="center" vertical="center"/>
      <protection locked="0"/>
    </xf>
    <xf numFmtId="0" fontId="42" fillId="0" borderId="5" xfId="0" applyFont="1" applyBorder="1" applyAlignment="1" applyProtection="1">
      <alignment horizontal="center" vertical="center"/>
      <protection locked="0"/>
    </xf>
    <xf numFmtId="0" fontId="42" fillId="0" borderId="3" xfId="0" applyFont="1" applyBorder="1" applyAlignment="1" applyProtection="1">
      <alignment horizontal="left"/>
      <protection locked="0"/>
    </xf>
    <xf numFmtId="0" fontId="42" fillId="0" borderId="4" xfId="0" applyFont="1" applyBorder="1" applyAlignment="1" applyProtection="1">
      <alignment horizontal="left"/>
      <protection locked="0"/>
    </xf>
    <xf numFmtId="0" fontId="42" fillId="0" borderId="5" xfId="0" applyFont="1" applyBorder="1" applyAlignment="1" applyProtection="1">
      <alignment horizontal="left"/>
      <protection locked="0"/>
    </xf>
    <xf numFmtId="0" fontId="48" fillId="0" borderId="0" xfId="0" applyFont="1" applyAlignment="1" applyProtection="1">
      <alignment horizontal="left"/>
      <protection locked="0"/>
    </xf>
    <xf numFmtId="0" fontId="46" fillId="3" borderId="91" xfId="0" applyFont="1" applyFill="1" applyBorder="1" applyAlignment="1" applyProtection="1">
      <alignment horizontal="center" vertical="center"/>
      <protection locked="0"/>
    </xf>
    <xf numFmtId="0" fontId="47" fillId="6" borderId="53" xfId="0" applyFont="1" applyFill="1" applyBorder="1" applyAlignment="1" applyProtection="1">
      <alignment horizontal="center"/>
      <protection locked="0"/>
    </xf>
    <xf numFmtId="168" fontId="37" fillId="0" borderId="0" xfId="0" applyNumberFormat="1" applyFont="1" applyAlignment="1" applyProtection="1">
      <alignment horizontal="center" vertical="center"/>
      <protection locked="0"/>
    </xf>
    <xf numFmtId="0" fontId="25" fillId="0" borderId="63" xfId="0" applyFont="1" applyBorder="1" applyAlignment="1" applyProtection="1">
      <alignment horizontal="left" vertical="center"/>
      <protection locked="0"/>
    </xf>
    <xf numFmtId="0" fontId="20" fillId="11" borderId="39" xfId="1" applyNumberFormat="1" applyFont="1" applyFill="1" applyBorder="1" applyAlignment="1" applyProtection="1">
      <alignment horizontal="left" vertical="center"/>
      <protection locked="0"/>
    </xf>
    <xf numFmtId="0" fontId="20" fillId="11" borderId="39" xfId="2" applyFont="1" applyFill="1" applyBorder="1" applyAlignment="1" applyProtection="1">
      <alignment horizontal="center" vertical="center"/>
      <protection locked="0"/>
    </xf>
    <xf numFmtId="0" fontId="20" fillId="11" borderId="39" xfId="2" applyFont="1" applyFill="1" applyBorder="1" applyAlignment="1" applyProtection="1">
      <alignment horizontal="left" vertical="center"/>
      <protection locked="0"/>
    </xf>
    <xf numFmtId="3" fontId="20" fillId="11" borderId="39" xfId="0" applyNumberFormat="1" applyFont="1" applyFill="1" applyBorder="1" applyAlignment="1" applyProtection="1">
      <alignment horizontal="center" vertical="center"/>
      <protection locked="0"/>
    </xf>
    <xf numFmtId="166" fontId="21" fillId="0" borderId="0" xfId="0" applyNumberFormat="1" applyFont="1" applyAlignment="1">
      <alignment horizontal="center" vertical="center"/>
    </xf>
    <xf numFmtId="166" fontId="25" fillId="0" borderId="0" xfId="0" applyNumberFormat="1" applyFont="1" applyAlignment="1">
      <alignment horizontal="left" vertical="center"/>
    </xf>
    <xf numFmtId="0" fontId="17" fillId="22" borderId="0" xfId="0" applyFont="1" applyFill="1" applyAlignment="1">
      <alignment horizontal="center" vertical="center"/>
    </xf>
    <xf numFmtId="0" fontId="21" fillId="0" borderId="91" xfId="0" applyFont="1" applyBorder="1" applyAlignment="1">
      <alignment horizontal="center" vertical="center"/>
    </xf>
    <xf numFmtId="0" fontId="21" fillId="0" borderId="89" xfId="0" applyFont="1" applyBorder="1" applyAlignment="1">
      <alignment horizontal="center" vertical="center"/>
    </xf>
    <xf numFmtId="0" fontId="15" fillId="0" borderId="53" xfId="0" applyFont="1" applyBorder="1" applyAlignment="1">
      <alignment horizontal="center" vertical="center"/>
    </xf>
    <xf numFmtId="0" fontId="21" fillId="0" borderId="2" xfId="0" applyFont="1" applyBorder="1" applyAlignment="1">
      <alignment horizontal="center" vertical="center"/>
    </xf>
    <xf numFmtId="0" fontId="17" fillId="13" borderId="0" xfId="0" applyFont="1" applyFill="1" applyAlignment="1">
      <alignment horizontal="right" vertical="center"/>
    </xf>
    <xf numFmtId="169" fontId="21" fillId="0" borderId="17" xfId="5" applyNumberFormat="1" applyFont="1" applyBorder="1" applyAlignment="1" applyProtection="1">
      <alignment horizontal="center" vertical="center"/>
      <protection locked="0"/>
    </xf>
    <xf numFmtId="0" fontId="21" fillId="0" borderId="15" xfId="0" applyFont="1" applyBorder="1" applyAlignment="1" applyProtection="1">
      <alignment horizontal="right" vertical="center"/>
      <protection locked="0"/>
    </xf>
    <xf numFmtId="169" fontId="25" fillId="0" borderId="16" xfId="0" applyNumberFormat="1" applyFont="1" applyBorder="1" applyAlignment="1" applyProtection="1">
      <alignment horizontal="center" vertical="center"/>
      <protection locked="0"/>
    </xf>
    <xf numFmtId="0" fontId="27" fillId="0" borderId="0" xfId="0" applyFont="1" applyAlignment="1">
      <alignment horizontal="center"/>
    </xf>
    <xf numFmtId="0" fontId="25" fillId="2" borderId="21" xfId="0" applyFont="1" applyFill="1" applyBorder="1" applyAlignment="1" applyProtection="1">
      <alignment vertical="center"/>
      <protection locked="0"/>
    </xf>
    <xf numFmtId="0" fontId="21" fillId="2" borderId="20" xfId="0" applyFont="1" applyFill="1" applyBorder="1" applyAlignment="1" applyProtection="1">
      <alignment horizontal="center" vertical="center"/>
      <protection locked="0"/>
    </xf>
    <xf numFmtId="0" fontId="21" fillId="2" borderId="17" xfId="0" applyFont="1" applyFill="1" applyBorder="1" applyAlignment="1" applyProtection="1">
      <alignment horizontal="center" vertical="center"/>
      <protection locked="0"/>
    </xf>
    <xf numFmtId="0" fontId="21" fillId="2" borderId="17" xfId="0" quotePrefix="1" applyFont="1" applyFill="1" applyBorder="1" applyAlignment="1" applyProtection="1">
      <alignment horizontal="left" vertical="center"/>
      <protection locked="0"/>
    </xf>
    <xf numFmtId="0" fontId="21" fillId="2" borderId="17" xfId="0" quotePrefix="1" applyFont="1" applyFill="1" applyBorder="1" applyAlignment="1" applyProtection="1">
      <alignment horizontal="center" vertical="center"/>
      <protection locked="0"/>
    </xf>
    <xf numFmtId="1" fontId="21" fillId="2" borderId="17" xfId="0" applyNumberFormat="1" applyFont="1" applyFill="1" applyBorder="1" applyAlignment="1" applyProtection="1">
      <alignment horizontal="center" vertical="center"/>
      <protection locked="0"/>
    </xf>
    <xf numFmtId="0" fontId="27" fillId="2" borderId="17" xfId="1" applyFont="1" applyFill="1" applyBorder="1" applyAlignment="1" applyProtection="1">
      <alignment horizontal="left" vertical="center"/>
      <protection locked="0"/>
    </xf>
    <xf numFmtId="1" fontId="27" fillId="2" borderId="17" xfId="0" applyNumberFormat="1" applyFont="1" applyFill="1" applyBorder="1" applyAlignment="1" applyProtection="1">
      <alignment horizontal="center" vertical="center"/>
      <protection locked="0"/>
    </xf>
    <xf numFmtId="0" fontId="21" fillId="2" borderId="17" xfId="1" applyFont="1" applyFill="1" applyBorder="1" applyAlignment="1" applyProtection="1">
      <alignment horizontal="left" vertical="center"/>
      <protection locked="0"/>
    </xf>
    <xf numFmtId="0" fontId="27" fillId="2" borderId="17" xfId="0" applyFont="1" applyFill="1" applyBorder="1" applyAlignment="1" applyProtection="1">
      <alignment horizontal="center" vertical="center"/>
      <protection locked="0"/>
    </xf>
    <xf numFmtId="9" fontId="21" fillId="2" borderId="17" xfId="0" applyNumberFormat="1" applyFont="1" applyFill="1" applyBorder="1" applyAlignment="1" applyProtection="1">
      <alignment horizontal="center" vertical="center"/>
      <protection locked="0"/>
    </xf>
    <xf numFmtId="4" fontId="27" fillId="2" borderId="17" xfId="0" applyNumberFormat="1" applyFont="1" applyFill="1" applyBorder="1" applyAlignment="1" applyProtection="1">
      <alignment horizontal="center" vertical="center"/>
      <protection locked="0"/>
    </xf>
    <xf numFmtId="0" fontId="21" fillId="2" borderId="18" xfId="0" quotePrefix="1" applyFont="1" applyFill="1" applyBorder="1" applyAlignment="1" applyProtection="1">
      <alignment horizontal="left" vertical="center"/>
      <protection locked="0"/>
    </xf>
    <xf numFmtId="0" fontId="17" fillId="0" borderId="13" xfId="0" applyFont="1" applyBorder="1" applyAlignment="1">
      <alignment horizontal="center" vertical="center"/>
    </xf>
    <xf numFmtId="166" fontId="21" fillId="0" borderId="7" xfId="0" applyNumberFormat="1" applyFont="1" applyBorder="1" applyAlignment="1">
      <alignment horizontal="center" vertical="center"/>
    </xf>
    <xf numFmtId="0" fontId="17" fillId="0" borderId="20" xfId="0" applyFont="1" applyBorder="1" applyAlignment="1">
      <alignment horizontal="center" vertical="center"/>
    </xf>
    <xf numFmtId="166" fontId="21" fillId="0" borderId="15" xfId="0" applyNumberFormat="1" applyFont="1" applyBorder="1" applyAlignment="1">
      <alignment horizontal="center" vertical="center"/>
    </xf>
    <xf numFmtId="0" fontId="17" fillId="0" borderId="86" xfId="0" applyFont="1" applyBorder="1" applyAlignment="1">
      <alignment horizontal="center" vertical="center"/>
    </xf>
    <xf numFmtId="166" fontId="21" fillId="0" borderId="36" xfId="0" applyNumberFormat="1" applyFont="1" applyBorder="1" applyAlignment="1">
      <alignment horizontal="center" vertical="center"/>
    </xf>
    <xf numFmtId="2" fontId="21" fillId="0" borderId="96" xfId="0" applyNumberFormat="1" applyFont="1" applyBorder="1" applyAlignment="1">
      <alignment horizontal="center" vertical="center"/>
    </xf>
    <xf numFmtId="2" fontId="21" fillId="0" borderId="35" xfId="0" applyNumberFormat="1" applyFont="1" applyBorder="1" applyAlignment="1">
      <alignment horizontal="center" vertical="center"/>
    </xf>
    <xf numFmtId="2" fontId="21" fillId="0" borderId="34" xfId="0" applyNumberFormat="1" applyFont="1" applyBorder="1" applyAlignment="1">
      <alignment horizontal="center" vertical="center"/>
    </xf>
    <xf numFmtId="0" fontId="25" fillId="0" borderId="63" xfId="0" applyFont="1" applyBorder="1" applyAlignment="1">
      <alignment vertical="center"/>
    </xf>
    <xf numFmtId="0" fontId="25" fillId="0" borderId="85" xfId="0" applyFont="1" applyBorder="1" applyAlignment="1">
      <alignment vertical="center"/>
    </xf>
    <xf numFmtId="0" fontId="5" fillId="11" borderId="17" xfId="1" applyFill="1" applyBorder="1" applyAlignment="1" applyProtection="1">
      <alignment horizontal="left" vertical="center"/>
      <protection locked="0"/>
    </xf>
    <xf numFmtId="0" fontId="14" fillId="2" borderId="39" xfId="0" applyFont="1" applyFill="1" applyBorder="1" applyAlignment="1">
      <alignment horizontal="center" vertical="center"/>
    </xf>
    <xf numFmtId="0" fontId="21" fillId="6" borderId="0" xfId="0" applyFont="1" applyFill="1" applyAlignment="1">
      <alignment horizontal="center" vertical="center"/>
    </xf>
    <xf numFmtId="0" fontId="19" fillId="6" borderId="80" xfId="0" applyFont="1" applyFill="1" applyBorder="1" applyAlignment="1">
      <alignment horizontal="center" vertical="center"/>
    </xf>
    <xf numFmtId="3" fontId="21" fillId="0" borderId="0" xfId="0" applyNumberFormat="1" applyFont="1" applyAlignment="1">
      <alignment horizontal="center" vertical="center"/>
    </xf>
    <xf numFmtId="3" fontId="21" fillId="0" borderId="0" xfId="0" applyNumberFormat="1" applyFont="1" applyAlignment="1">
      <alignment horizontal="center"/>
    </xf>
    <xf numFmtId="3" fontId="21" fillId="7" borderId="0" xfId="0" applyNumberFormat="1" applyFont="1" applyFill="1" applyAlignment="1">
      <alignment horizontal="center"/>
    </xf>
    <xf numFmtId="166" fontId="20" fillId="11" borderId="39" xfId="1" applyNumberFormat="1" applyFont="1" applyFill="1" applyBorder="1" applyAlignment="1" applyProtection="1">
      <alignment horizontal="center" vertical="center"/>
      <protection locked="0"/>
    </xf>
    <xf numFmtId="166" fontId="20" fillId="11" borderId="17" xfId="1" applyNumberFormat="1" applyFont="1" applyFill="1" applyBorder="1" applyAlignment="1" applyProtection="1">
      <alignment horizontal="center" vertical="center"/>
      <protection locked="0"/>
    </xf>
    <xf numFmtId="166" fontId="20" fillId="11" borderId="17" xfId="0" applyNumberFormat="1" applyFont="1" applyFill="1" applyBorder="1" applyAlignment="1" applyProtection="1">
      <alignment horizontal="center" vertical="center"/>
      <protection locked="0"/>
    </xf>
    <xf numFmtId="166" fontId="27" fillId="2" borderId="17" xfId="0" applyNumberFormat="1" applyFont="1" applyFill="1" applyBorder="1" applyAlignment="1" applyProtection="1">
      <alignment horizontal="center" vertical="center"/>
      <protection locked="0"/>
    </xf>
    <xf numFmtId="0" fontId="21" fillId="0" borderId="0" xfId="0" applyFont="1" applyAlignment="1">
      <alignment horizontal="right" vertical="center"/>
    </xf>
    <xf numFmtId="0" fontId="48" fillId="0" borderId="15" xfId="0" applyFont="1" applyBorder="1" applyAlignment="1">
      <alignment horizontal="left"/>
    </xf>
    <xf numFmtId="0" fontId="48" fillId="0" borderId="23" xfId="0" applyFont="1" applyBorder="1"/>
    <xf numFmtId="0" fontId="25" fillId="0" borderId="46" xfId="0" applyFont="1" applyBorder="1" applyAlignment="1">
      <alignment vertical="center"/>
    </xf>
    <xf numFmtId="0" fontId="74" fillId="0" borderId="0" xfId="0" applyFont="1" applyAlignment="1" applyProtection="1">
      <alignment horizontal="left"/>
      <protection locked="0"/>
    </xf>
    <xf numFmtId="0" fontId="15" fillId="7" borderId="6" xfId="0" applyFont="1" applyFill="1" applyBorder="1" applyAlignment="1">
      <alignment horizontal="center" vertical="center"/>
    </xf>
    <xf numFmtId="164" fontId="17" fillId="4" borderId="1" xfId="0" applyNumberFormat="1" applyFont="1" applyFill="1" applyBorder="1" applyAlignment="1">
      <alignment horizontal="center" vertical="center"/>
    </xf>
    <xf numFmtId="0" fontId="17" fillId="4" borderId="6" xfId="0" applyFont="1" applyFill="1" applyBorder="1" applyAlignment="1">
      <alignment horizontal="center" vertical="center"/>
    </xf>
    <xf numFmtId="0" fontId="17" fillId="4" borderId="5" xfId="0" applyFont="1" applyFill="1" applyBorder="1" applyAlignment="1">
      <alignment horizontal="center" vertical="center"/>
    </xf>
    <xf numFmtId="0" fontId="14" fillId="5" borderId="1" xfId="0" applyFont="1" applyFill="1" applyBorder="1" applyAlignment="1">
      <alignment horizontal="center" vertical="center"/>
    </xf>
    <xf numFmtId="0" fontId="20" fillId="11" borderId="12" xfId="0" applyFont="1" applyFill="1" applyBorder="1" applyAlignment="1">
      <alignment horizontal="center" vertical="center"/>
    </xf>
    <xf numFmtId="0" fontId="20" fillId="11" borderId="9" xfId="0" applyFont="1" applyFill="1" applyBorder="1" applyAlignment="1">
      <alignment horizontal="left" vertical="center"/>
    </xf>
    <xf numFmtId="0" fontId="20" fillId="11" borderId="10" xfId="0" applyFont="1" applyFill="1" applyBorder="1" applyAlignment="1">
      <alignment horizontal="left" vertical="center"/>
    </xf>
    <xf numFmtId="0" fontId="22" fillId="11" borderId="13" xfId="0" applyFont="1" applyFill="1" applyBorder="1" applyAlignment="1">
      <alignment horizontal="center" vertical="center"/>
    </xf>
    <xf numFmtId="166" fontId="20" fillId="11" borderId="14" xfId="0" applyNumberFormat="1" applyFont="1" applyFill="1" applyBorder="1" applyAlignment="1">
      <alignment horizontal="center" vertical="center"/>
    </xf>
    <xf numFmtId="2" fontId="20" fillId="11" borderId="13" xfId="0" applyNumberFormat="1" applyFont="1" applyFill="1" applyBorder="1" applyAlignment="1">
      <alignment horizontal="center" vertical="center"/>
    </xf>
    <xf numFmtId="166" fontId="20" fillId="11" borderId="10" xfId="0" applyNumberFormat="1" applyFont="1" applyFill="1" applyBorder="1" applyAlignment="1">
      <alignment horizontal="center" vertical="center"/>
    </xf>
    <xf numFmtId="2" fontId="20" fillId="11" borderId="8" xfId="0" applyNumberFormat="1" applyFont="1" applyFill="1" applyBorder="1" applyAlignment="1">
      <alignment horizontal="center" vertical="center"/>
    </xf>
    <xf numFmtId="164" fontId="23" fillId="11" borderId="12" xfId="0" applyNumberFormat="1" applyFont="1" applyFill="1" applyBorder="1" applyAlignment="1">
      <alignment horizontal="center" vertical="center"/>
    </xf>
    <xf numFmtId="0" fontId="20" fillId="11" borderId="13" xfId="0" applyFont="1" applyFill="1" applyBorder="1" applyAlignment="1">
      <alignment horizontal="left" vertical="center"/>
    </xf>
    <xf numFmtId="0" fontId="20" fillId="11" borderId="19" xfId="0" applyFont="1" applyFill="1" applyBorder="1" applyAlignment="1">
      <alignment horizontal="center" vertical="center"/>
    </xf>
    <xf numFmtId="0" fontId="22" fillId="11" borderId="20" xfId="0" applyFont="1" applyFill="1" applyBorder="1" applyAlignment="1">
      <alignment horizontal="center" vertical="center"/>
    </xf>
    <xf numFmtId="166" fontId="20" fillId="11" borderId="21" xfId="0" applyNumberFormat="1" applyFont="1" applyFill="1" applyBorder="1" applyAlignment="1">
      <alignment horizontal="center" vertical="center"/>
    </xf>
    <xf numFmtId="166" fontId="20" fillId="11" borderId="18" xfId="0" applyNumberFormat="1" applyFont="1" applyFill="1" applyBorder="1" applyAlignment="1">
      <alignment horizontal="center" vertical="center"/>
    </xf>
    <xf numFmtId="164" fontId="20" fillId="11" borderId="12" xfId="0" applyNumberFormat="1" applyFont="1" applyFill="1" applyBorder="1" applyAlignment="1">
      <alignment horizontal="center" vertical="center"/>
    </xf>
    <xf numFmtId="0" fontId="20" fillId="11" borderId="20" xfId="0" applyFont="1" applyFill="1" applyBorder="1" applyAlignment="1">
      <alignment horizontal="left" vertical="center"/>
    </xf>
    <xf numFmtId="0" fontId="20" fillId="11" borderId="17" xfId="0" applyFont="1" applyFill="1" applyBorder="1" applyAlignment="1">
      <alignment horizontal="left" vertical="center"/>
    </xf>
    <xf numFmtId="0" fontId="20" fillId="11" borderId="18" xfId="0" applyFont="1" applyFill="1" applyBorder="1" applyAlignment="1">
      <alignment horizontal="left" vertical="center"/>
    </xf>
    <xf numFmtId="166" fontId="21" fillId="0" borderId="21" xfId="0" applyNumberFormat="1" applyFont="1" applyBorder="1" applyAlignment="1">
      <alignment horizontal="center" vertical="center"/>
    </xf>
    <xf numFmtId="2" fontId="21" fillId="0" borderId="13" xfId="0" applyNumberFormat="1" applyFont="1" applyBorder="1" applyAlignment="1">
      <alignment horizontal="center" vertical="center"/>
    </xf>
    <xf numFmtId="0" fontId="20" fillId="11" borderId="22" xfId="0" applyFont="1" applyFill="1" applyBorder="1" applyAlignment="1">
      <alignment horizontal="left" vertical="center"/>
    </xf>
    <xf numFmtId="164" fontId="20" fillId="11" borderId="18" xfId="0" applyNumberFormat="1" applyFont="1" applyFill="1" applyBorder="1" applyAlignment="1">
      <alignment horizontal="left" vertical="center"/>
    </xf>
    <xf numFmtId="0" fontId="20" fillId="11" borderId="20" xfId="0" applyFont="1" applyFill="1" applyBorder="1" applyAlignment="1">
      <alignment vertical="center"/>
    </xf>
    <xf numFmtId="0" fontId="20" fillId="11" borderId="17" xfId="0" applyFont="1" applyFill="1" applyBorder="1" applyAlignment="1">
      <alignment vertical="center"/>
    </xf>
    <xf numFmtId="0" fontId="20" fillId="11" borderId="18" xfId="0" applyFont="1" applyFill="1" applyBorder="1" applyAlignment="1">
      <alignment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164" fontId="21" fillId="0" borderId="16" xfId="0" applyNumberFormat="1" applyFont="1" applyBorder="1" applyAlignment="1">
      <alignment horizontal="left" vertical="center"/>
    </xf>
    <xf numFmtId="0" fontId="20" fillId="11" borderId="13" xfId="0" applyFont="1" applyFill="1" applyBorder="1" applyAlignment="1">
      <alignment vertical="center"/>
    </xf>
    <xf numFmtId="0" fontId="20" fillId="11" borderId="9" xfId="0" applyFont="1" applyFill="1" applyBorder="1" applyAlignment="1">
      <alignment vertical="center"/>
    </xf>
    <xf numFmtId="0" fontId="20" fillId="11" borderId="10" xfId="0" applyFont="1" applyFill="1" applyBorder="1" applyAlignment="1">
      <alignment vertical="center"/>
    </xf>
    <xf numFmtId="0" fontId="21" fillId="7" borderId="19" xfId="0" applyFont="1" applyFill="1" applyBorder="1" applyAlignment="1">
      <alignment horizontal="center" vertical="center"/>
    </xf>
    <xf numFmtId="0" fontId="14" fillId="2" borderId="20" xfId="0" applyFont="1" applyFill="1" applyBorder="1" applyAlignment="1">
      <alignment horizontal="center" vertical="center"/>
    </xf>
    <xf numFmtId="166" fontId="21" fillId="2" borderId="21" xfId="0" applyNumberFormat="1" applyFont="1" applyFill="1" applyBorder="1" applyAlignment="1">
      <alignment horizontal="center" vertical="center"/>
    </xf>
    <xf numFmtId="2" fontId="21" fillId="2" borderId="13" xfId="0" applyNumberFormat="1" applyFont="1" applyFill="1" applyBorder="1" applyAlignment="1">
      <alignment horizontal="center" vertical="center"/>
    </xf>
    <xf numFmtId="166" fontId="21" fillId="2" borderId="18" xfId="0" applyNumberFormat="1" applyFont="1" applyFill="1" applyBorder="1" applyAlignment="1">
      <alignment horizontal="center" vertical="center"/>
    </xf>
    <xf numFmtId="2" fontId="21" fillId="2" borderId="8" xfId="0" applyNumberFormat="1" applyFont="1" applyFill="1" applyBorder="1" applyAlignment="1">
      <alignment horizontal="center" vertical="center"/>
    </xf>
    <xf numFmtId="164" fontId="21" fillId="2" borderId="12" xfId="0" applyNumberFormat="1" applyFont="1" applyFill="1" applyBorder="1" applyAlignment="1">
      <alignment horizontal="center" vertical="center"/>
    </xf>
    <xf numFmtId="0" fontId="27" fillId="2" borderId="20" xfId="0" applyFont="1" applyFill="1" applyBorder="1" applyAlignment="1">
      <alignment horizontal="left" vertical="center"/>
    </xf>
    <xf numFmtId="0" fontId="21" fillId="2" borderId="17" xfId="0" applyFont="1" applyFill="1" applyBorder="1" applyAlignment="1">
      <alignment horizontal="left" vertical="center"/>
    </xf>
    <xf numFmtId="0" fontId="21" fillId="2" borderId="18" xfId="0" applyFont="1" applyFill="1" applyBorder="1" applyAlignment="1">
      <alignment horizontal="left" vertical="center"/>
    </xf>
    <xf numFmtId="0" fontId="20" fillId="11" borderId="47" xfId="0" applyFont="1" applyFill="1" applyBorder="1" applyAlignment="1">
      <alignment horizontal="center" vertical="center"/>
    </xf>
    <xf numFmtId="0" fontId="20" fillId="11" borderId="71" xfId="0" applyFont="1" applyFill="1" applyBorder="1" applyAlignment="1">
      <alignment vertical="center"/>
    </xf>
    <xf numFmtId="0" fontId="20" fillId="11" borderId="26" xfId="0" applyFont="1" applyFill="1" applyBorder="1" applyAlignment="1">
      <alignment vertical="center"/>
    </xf>
    <xf numFmtId="0" fontId="20" fillId="11" borderId="22" xfId="0" applyFont="1" applyFill="1" applyBorder="1" applyAlignment="1">
      <alignment vertical="center"/>
    </xf>
    <xf numFmtId="0" fontId="21" fillId="0" borderId="24" xfId="0" applyFont="1" applyBorder="1" applyAlignment="1">
      <alignment horizontal="center" vertical="center"/>
    </xf>
    <xf numFmtId="166" fontId="21" fillId="0" borderId="24" xfId="0" applyNumberFormat="1" applyFont="1" applyBorder="1" applyAlignment="1">
      <alignment horizontal="center" vertical="center"/>
    </xf>
    <xf numFmtId="164" fontId="21" fillId="0" borderId="17" xfId="0" applyNumberFormat="1" applyFont="1" applyBorder="1" applyAlignment="1">
      <alignment horizontal="center" vertical="center"/>
    </xf>
    <xf numFmtId="0" fontId="27" fillId="0" borderId="11" xfId="0" applyFont="1" applyBorder="1" applyAlignment="1">
      <alignment horizontal="center" vertical="center"/>
    </xf>
    <xf numFmtId="0" fontId="35" fillId="0" borderId="17" xfId="0" applyFont="1" applyBorder="1" applyAlignment="1">
      <alignment vertical="center"/>
    </xf>
    <xf numFmtId="0" fontId="35" fillId="0" borderId="16" xfId="0" applyFont="1" applyBorder="1" applyAlignment="1">
      <alignment vertical="center"/>
    </xf>
    <xf numFmtId="0" fontId="27" fillId="0" borderId="33" xfId="0" applyFont="1" applyBorder="1" applyAlignment="1">
      <alignment horizontal="center" vertical="center"/>
    </xf>
    <xf numFmtId="0" fontId="27" fillId="0" borderId="19" xfId="0" applyFont="1" applyBorder="1" applyAlignment="1">
      <alignment horizontal="center" vertical="center"/>
    </xf>
    <xf numFmtId="0" fontId="14" fillId="0" borderId="41" xfId="0" applyFont="1" applyBorder="1" applyAlignment="1">
      <alignment horizontal="center" vertical="center"/>
    </xf>
    <xf numFmtId="0" fontId="17" fillId="0" borderId="17" xfId="0" applyFont="1" applyBorder="1" applyAlignment="1">
      <alignment vertical="center"/>
    </xf>
    <xf numFmtId="0" fontId="17" fillId="0" borderId="16" xfId="0" applyFont="1" applyBorder="1" applyAlignment="1">
      <alignment vertical="center"/>
    </xf>
    <xf numFmtId="164" fontId="21" fillId="0" borderId="0" xfId="0" applyNumberFormat="1" applyFont="1" applyAlignment="1">
      <alignment vertical="center"/>
    </xf>
    <xf numFmtId="0" fontId="28" fillId="0" borderId="17" xfId="1" applyNumberFormat="1" applyFont="1" applyFill="1" applyBorder="1" applyAlignment="1" applyProtection="1">
      <alignment horizontal="center" vertical="center"/>
      <protection locked="0"/>
    </xf>
    <xf numFmtId="0" fontId="44" fillId="7" borderId="6" xfId="0" applyFont="1" applyFill="1" applyBorder="1" applyAlignment="1">
      <alignment horizontal="center" vertical="center"/>
    </xf>
    <xf numFmtId="166" fontId="42" fillId="0" borderId="13" xfId="0" applyNumberFormat="1" applyFont="1" applyBorder="1" applyAlignment="1">
      <alignment horizontal="center"/>
    </xf>
    <xf numFmtId="9" fontId="42" fillId="0" borderId="65" xfId="5" applyFont="1" applyFill="1" applyBorder="1" applyAlignment="1">
      <alignment horizontal="center"/>
    </xf>
    <xf numFmtId="0" fontId="42" fillId="7" borderId="65" xfId="0" applyFont="1" applyFill="1" applyBorder="1" applyAlignment="1">
      <alignment horizontal="center"/>
    </xf>
    <xf numFmtId="0" fontId="1" fillId="13" borderId="91" xfId="0" applyFont="1" applyFill="1" applyBorder="1" applyAlignment="1">
      <alignment horizontal="left"/>
    </xf>
    <xf numFmtId="0" fontId="0" fillId="7" borderId="65" xfId="0" applyFill="1" applyBorder="1" applyAlignment="1">
      <alignment horizontal="center"/>
    </xf>
    <xf numFmtId="0" fontId="0" fillId="0" borderId="0" xfId="0" applyAlignment="1">
      <alignment horizontal="left"/>
    </xf>
    <xf numFmtId="0" fontId="60" fillId="0" borderId="0" xfId="0" applyFont="1" applyAlignment="1">
      <alignment horizontal="left" vertical="center" indent="2"/>
    </xf>
    <xf numFmtId="0" fontId="0" fillId="0" borderId="0" xfId="0" applyAlignment="1">
      <alignment horizontal="left" vertical="center" indent="2"/>
    </xf>
    <xf numFmtId="0" fontId="47" fillId="13" borderId="16" xfId="0" applyFont="1" applyFill="1" applyBorder="1" applyAlignment="1">
      <alignment vertical="top"/>
    </xf>
    <xf numFmtId="0" fontId="42" fillId="13" borderId="18" xfId="0" applyFont="1" applyFill="1" applyBorder="1" applyAlignment="1">
      <alignment vertical="top"/>
    </xf>
    <xf numFmtId="9" fontId="0" fillId="0" borderId="65" xfId="5" applyFont="1" applyFill="1" applyBorder="1" applyAlignment="1">
      <alignment horizontal="center"/>
    </xf>
    <xf numFmtId="0" fontId="107" fillId="0" borderId="0" xfId="1" applyFont="1" applyAlignment="1" applyProtection="1">
      <alignment vertical="center"/>
    </xf>
    <xf numFmtId="1" fontId="21" fillId="0" borderId="0" xfId="0" applyNumberFormat="1" applyFont="1" applyAlignment="1">
      <alignment vertical="center"/>
    </xf>
    <xf numFmtId="0" fontId="19" fillId="11" borderId="63" xfId="0" applyFont="1" applyFill="1" applyBorder="1" applyAlignment="1" applyProtection="1">
      <alignment horizontal="left" vertical="center"/>
      <protection locked="0"/>
    </xf>
    <xf numFmtId="0" fontId="29" fillId="0" borderId="0" xfId="1" applyFont="1" applyFill="1" applyBorder="1" applyAlignment="1" applyProtection="1">
      <alignment horizontal="left" vertical="center"/>
      <protection locked="0"/>
    </xf>
    <xf numFmtId="0" fontId="24" fillId="11" borderId="0" xfId="1" applyFont="1" applyFill="1" applyBorder="1" applyAlignment="1" applyProtection="1">
      <alignment horizontal="left" vertical="center"/>
      <protection locked="0"/>
    </xf>
    <xf numFmtId="0" fontId="20" fillId="11" borderId="26" xfId="0" applyFont="1" applyFill="1" applyBorder="1" applyAlignment="1">
      <alignment horizontal="left" vertical="center"/>
    </xf>
    <xf numFmtId="164" fontId="20" fillId="11" borderId="47" xfId="0" applyNumberFormat="1" applyFont="1" applyFill="1" applyBorder="1" applyAlignment="1">
      <alignment horizontal="center" vertical="center"/>
    </xf>
    <xf numFmtId="0" fontId="20" fillId="11" borderId="71" xfId="0" applyFont="1" applyFill="1" applyBorder="1" applyAlignment="1">
      <alignment horizontal="left" vertical="center"/>
    </xf>
    <xf numFmtId="0" fontId="14" fillId="2" borderId="1" xfId="0" applyFont="1" applyFill="1" applyBorder="1" applyAlignment="1">
      <alignment horizontal="center" vertical="center" wrapText="1"/>
    </xf>
    <xf numFmtId="0" fontId="19" fillId="11" borderId="7" xfId="0" applyFont="1" applyFill="1" applyBorder="1" applyAlignment="1">
      <alignment horizontal="center" vertical="center"/>
    </xf>
    <xf numFmtId="0" fontId="19" fillId="11" borderId="15" xfId="0" applyFont="1" applyFill="1" applyBorder="1" applyAlignment="1">
      <alignment horizontal="center" vertical="center"/>
    </xf>
    <xf numFmtId="0" fontId="25" fillId="2" borderId="15" xfId="0" applyFont="1" applyFill="1" applyBorder="1" applyAlignment="1">
      <alignment horizontal="center" vertical="center"/>
    </xf>
    <xf numFmtId="0" fontId="19" fillId="11" borderId="23" xfId="0" applyFont="1" applyFill="1" applyBorder="1" applyAlignment="1">
      <alignment horizontal="center" vertical="center"/>
    </xf>
    <xf numFmtId="0" fontId="25" fillId="0" borderId="73" xfId="0" applyFont="1" applyBorder="1" applyAlignment="1">
      <alignment horizontal="center" vertical="center"/>
    </xf>
    <xf numFmtId="164" fontId="17" fillId="4" borderId="2" xfId="0" applyNumberFormat="1" applyFont="1" applyFill="1" applyBorder="1" applyAlignment="1" applyProtection="1">
      <alignment horizontal="center" vertical="center"/>
      <protection locked="0"/>
    </xf>
    <xf numFmtId="0" fontId="14" fillId="5" borderId="5" xfId="0" applyFon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3" xfId="0"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0" fontId="15" fillId="2" borderId="1" xfId="0" applyFont="1" applyFill="1" applyBorder="1" applyAlignment="1" applyProtection="1">
      <alignment horizontal="center" vertical="center"/>
      <protection locked="0"/>
    </xf>
    <xf numFmtId="0" fontId="15" fillId="5" borderId="2" xfId="0" applyFont="1" applyFill="1" applyBorder="1" applyAlignment="1" applyProtection="1">
      <alignment horizontal="center" vertical="center"/>
      <protection locked="0"/>
    </xf>
    <xf numFmtId="164" fontId="14" fillId="2" borderId="1" xfId="0" applyNumberFormat="1" applyFont="1" applyFill="1" applyBorder="1" applyAlignment="1" applyProtection="1">
      <alignment horizontal="center" vertical="center"/>
      <protection locked="0"/>
    </xf>
    <xf numFmtId="164" fontId="14" fillId="2" borderId="3" xfId="0" applyNumberFormat="1" applyFont="1" applyFill="1" applyBorder="1" applyAlignment="1" applyProtection="1">
      <alignment horizontal="center" vertical="center"/>
      <protection locked="0"/>
    </xf>
    <xf numFmtId="164" fontId="14" fillId="2" borderId="4" xfId="0" applyNumberFormat="1" applyFont="1" applyFill="1" applyBorder="1" applyAlignment="1" applyProtection="1">
      <alignment horizontal="center" vertical="center"/>
      <protection locked="0"/>
    </xf>
    <xf numFmtId="164" fontId="14" fillId="2" borderId="5" xfId="0" applyNumberFormat="1" applyFont="1" applyFill="1" applyBorder="1" applyAlignment="1" applyProtection="1">
      <alignment horizontal="center" vertical="center"/>
      <protection locked="0"/>
    </xf>
    <xf numFmtId="0" fontId="20" fillId="11" borderId="7" xfId="0" applyFont="1" applyFill="1" applyBorder="1" applyAlignment="1" applyProtection="1">
      <alignment horizontal="center" vertical="center"/>
      <protection locked="0"/>
    </xf>
    <xf numFmtId="0" fontId="20" fillId="11" borderId="10" xfId="0" applyFont="1" applyFill="1" applyBorder="1" applyAlignment="1" applyProtection="1">
      <alignment horizontal="center" vertical="center"/>
      <protection locked="0"/>
    </xf>
    <xf numFmtId="0" fontId="20" fillId="11" borderId="8" xfId="0" applyFont="1" applyFill="1" applyBorder="1" applyAlignment="1" applyProtection="1">
      <alignment horizontal="center" vertical="center"/>
      <protection locked="0"/>
    </xf>
    <xf numFmtId="0" fontId="20" fillId="11" borderId="9" xfId="0" applyFont="1" applyFill="1" applyBorder="1" applyAlignment="1" applyProtection="1">
      <alignment horizontal="center" vertical="center"/>
      <protection locked="0"/>
    </xf>
    <xf numFmtId="165" fontId="20" fillId="11" borderId="11" xfId="0" applyNumberFormat="1" applyFont="1" applyFill="1" applyBorder="1" applyAlignment="1" applyProtection="1">
      <alignment vertical="center"/>
      <protection locked="0"/>
    </xf>
    <xf numFmtId="0" fontId="20" fillId="11" borderId="12" xfId="0" applyFont="1" applyFill="1" applyBorder="1" applyAlignment="1" applyProtection="1">
      <alignment horizontal="center" vertical="center"/>
      <protection locked="0"/>
    </xf>
    <xf numFmtId="0" fontId="20" fillId="11" borderId="7" xfId="0" applyFont="1" applyFill="1" applyBorder="1" applyAlignment="1" applyProtection="1">
      <alignment horizontal="left" vertical="center"/>
      <protection locked="0"/>
    </xf>
    <xf numFmtId="164" fontId="20" fillId="11" borderId="12" xfId="0" applyNumberFormat="1" applyFont="1" applyFill="1" applyBorder="1" applyAlignment="1" applyProtection="1">
      <alignment horizontal="left" vertical="center"/>
      <protection locked="0"/>
    </xf>
    <xf numFmtId="164" fontId="20" fillId="11" borderId="8" xfId="0" applyNumberFormat="1" applyFont="1" applyFill="1" applyBorder="1" applyAlignment="1" applyProtection="1">
      <alignment horizontal="left" vertical="center"/>
      <protection locked="0"/>
    </xf>
    <xf numFmtId="164" fontId="20" fillId="11" borderId="9" xfId="0" applyNumberFormat="1" applyFont="1" applyFill="1" applyBorder="1" applyAlignment="1" applyProtection="1">
      <alignment horizontal="left" vertical="center"/>
      <protection locked="0"/>
    </xf>
    <xf numFmtId="0" fontId="20" fillId="11" borderId="9" xfId="0" applyFont="1" applyFill="1" applyBorder="1" applyAlignment="1" applyProtection="1">
      <alignment horizontal="left" vertical="center"/>
      <protection locked="0"/>
    </xf>
    <xf numFmtId="0" fontId="20" fillId="11" borderId="10" xfId="0" applyFont="1" applyFill="1" applyBorder="1" applyAlignment="1" applyProtection="1">
      <alignment horizontal="left" vertical="center"/>
      <protection locked="0"/>
    </xf>
    <xf numFmtId="0" fontId="20" fillId="11" borderId="12" xfId="0" applyFont="1" applyFill="1" applyBorder="1" applyAlignment="1" applyProtection="1">
      <alignment horizontal="left" vertical="center"/>
      <protection locked="0"/>
    </xf>
    <xf numFmtId="0" fontId="20" fillId="11" borderId="15" xfId="0" applyFont="1" applyFill="1" applyBorder="1" applyAlignment="1" applyProtection="1">
      <alignment horizontal="center" vertical="center"/>
      <protection locked="0"/>
    </xf>
    <xf numFmtId="0" fontId="20" fillId="11" borderId="18" xfId="0" applyFont="1" applyFill="1" applyBorder="1" applyAlignment="1" applyProtection="1">
      <alignment horizontal="center" vertical="center"/>
      <protection locked="0"/>
    </xf>
    <xf numFmtId="0" fontId="20" fillId="11" borderId="16" xfId="0" applyFont="1" applyFill="1" applyBorder="1" applyAlignment="1" applyProtection="1">
      <alignment horizontal="center" vertical="center"/>
      <protection locked="0"/>
    </xf>
    <xf numFmtId="165" fontId="20" fillId="11" borderId="19" xfId="0" applyNumberFormat="1" applyFont="1" applyFill="1" applyBorder="1" applyAlignment="1" applyProtection="1">
      <alignment vertical="center"/>
      <protection locked="0"/>
    </xf>
    <xf numFmtId="0" fontId="20" fillId="11" borderId="19" xfId="0" applyFont="1" applyFill="1" applyBorder="1" applyAlignment="1" applyProtection="1">
      <alignment horizontal="center" vertical="center"/>
      <protection locked="0"/>
    </xf>
    <xf numFmtId="0" fontId="20" fillId="11" borderId="15" xfId="0" quotePrefix="1" applyFont="1" applyFill="1" applyBorder="1" applyAlignment="1" applyProtection="1">
      <alignment horizontal="left" vertical="center"/>
      <protection locked="0"/>
    </xf>
    <xf numFmtId="0" fontId="20" fillId="11" borderId="19" xfId="0" quotePrefix="1" applyFont="1" applyFill="1" applyBorder="1" applyAlignment="1" applyProtection="1">
      <alignment horizontal="left" vertical="center"/>
      <protection locked="0"/>
    </xf>
    <xf numFmtId="0" fontId="20" fillId="11" borderId="16" xfId="0" quotePrefix="1" applyFont="1" applyFill="1" applyBorder="1" applyAlignment="1" applyProtection="1">
      <alignment horizontal="left" vertical="center"/>
      <protection locked="0"/>
    </xf>
    <xf numFmtId="0" fontId="20" fillId="11" borderId="15" xfId="0" applyFont="1" applyFill="1" applyBorder="1" applyAlignment="1" applyProtection="1">
      <alignment horizontal="left" vertical="center"/>
      <protection locked="0"/>
    </xf>
    <xf numFmtId="164" fontId="20" fillId="11" borderId="19" xfId="0" applyNumberFormat="1" applyFont="1" applyFill="1" applyBorder="1" applyAlignment="1" applyProtection="1">
      <alignment horizontal="left" vertical="center"/>
      <protection locked="0"/>
    </xf>
    <xf numFmtId="164" fontId="20" fillId="11" borderId="16" xfId="0" applyNumberFormat="1" applyFont="1" applyFill="1" applyBorder="1" applyAlignment="1" applyProtection="1">
      <alignment horizontal="left" vertical="center"/>
      <protection locked="0"/>
    </xf>
    <xf numFmtId="164" fontId="20" fillId="11" borderId="17" xfId="0" applyNumberFormat="1" applyFont="1" applyFill="1" applyBorder="1" applyAlignment="1" applyProtection="1">
      <alignment horizontal="left" vertical="center"/>
      <protection locked="0"/>
    </xf>
    <xf numFmtId="0" fontId="20" fillId="11" borderId="22" xfId="0" applyFont="1" applyFill="1" applyBorder="1" applyAlignment="1" applyProtection="1">
      <alignment horizontal="left" vertical="center"/>
      <protection locked="0"/>
    </xf>
    <xf numFmtId="0" fontId="20" fillId="11" borderId="23" xfId="0" applyFont="1" applyFill="1" applyBorder="1" applyAlignment="1" applyProtection="1">
      <alignment horizontal="left" vertical="center"/>
      <protection locked="0"/>
    </xf>
    <xf numFmtId="164" fontId="20" fillId="11" borderId="24" xfId="0" applyNumberFormat="1" applyFont="1" applyFill="1" applyBorder="1" applyAlignment="1" applyProtection="1">
      <alignment horizontal="left" vertical="center"/>
      <protection locked="0"/>
    </xf>
    <xf numFmtId="164" fontId="20" fillId="11" borderId="18" xfId="0" applyNumberFormat="1" applyFont="1" applyFill="1" applyBorder="1" applyAlignment="1" applyProtection="1">
      <alignment horizontal="left" vertical="center"/>
      <protection locked="0"/>
    </xf>
    <xf numFmtId="164" fontId="20" fillId="11" borderId="15" xfId="0" applyNumberFormat="1" applyFont="1" applyFill="1" applyBorder="1" applyAlignment="1" applyProtection="1">
      <alignment horizontal="left" vertical="center"/>
      <protection locked="0"/>
    </xf>
    <xf numFmtId="164" fontId="20" fillId="11" borderId="21" xfId="0" applyNumberFormat="1" applyFont="1" applyFill="1" applyBorder="1" applyAlignment="1" applyProtection="1">
      <alignment horizontal="left" vertical="center"/>
      <protection locked="0"/>
    </xf>
    <xf numFmtId="0" fontId="20" fillId="11" borderId="24" xfId="0" quotePrefix="1" applyFont="1" applyFill="1" applyBorder="1" applyAlignment="1" applyProtection="1">
      <alignment horizontal="left" vertical="center"/>
      <protection locked="0"/>
    </xf>
    <xf numFmtId="0" fontId="20" fillId="11" borderId="16" xfId="0" applyFont="1" applyFill="1" applyBorder="1" applyAlignment="1" applyProtection="1">
      <alignment horizontal="left" vertical="center"/>
      <protection locked="0"/>
    </xf>
    <xf numFmtId="0" fontId="20" fillId="11" borderId="19" xfId="0" applyFont="1" applyFill="1" applyBorder="1" applyAlignment="1" applyProtection="1">
      <alignment vertical="center"/>
      <protection locked="0"/>
    </xf>
    <xf numFmtId="164" fontId="39" fillId="0" borderId="15" xfId="1" applyNumberFormat="1" applyFont="1" applyFill="1" applyBorder="1" applyAlignment="1" applyProtection="1">
      <alignment horizontal="left" vertical="center"/>
      <protection locked="0"/>
    </xf>
    <xf numFmtId="164" fontId="39" fillId="0" borderId="19" xfId="1" applyNumberFormat="1" applyFont="1" applyFill="1" applyBorder="1" applyAlignment="1" applyProtection="1">
      <alignment horizontal="left" vertical="center"/>
      <protection locked="0"/>
    </xf>
    <xf numFmtId="164" fontId="20" fillId="11" borderId="19" xfId="1" applyNumberFormat="1" applyFont="1" applyFill="1" applyBorder="1" applyAlignment="1" applyProtection="1">
      <alignment horizontal="left" vertical="center"/>
      <protection locked="0"/>
    </xf>
    <xf numFmtId="164" fontId="20" fillId="11" borderId="16" xfId="1" applyNumberFormat="1" applyFont="1" applyFill="1" applyBorder="1" applyAlignment="1" applyProtection="1">
      <alignment horizontal="left" vertical="center"/>
      <protection locked="0"/>
    </xf>
    <xf numFmtId="164" fontId="20" fillId="11" borderId="17" xfId="1" applyNumberFormat="1" applyFont="1" applyFill="1" applyBorder="1" applyAlignment="1" applyProtection="1">
      <alignment horizontal="left" vertical="center"/>
      <protection locked="0"/>
    </xf>
    <xf numFmtId="164" fontId="27" fillId="0" borderId="16" xfId="1" applyNumberFormat="1" applyFont="1" applyFill="1" applyBorder="1" applyAlignment="1" applyProtection="1">
      <alignment horizontal="left" vertical="center"/>
      <protection locked="0"/>
    </xf>
    <xf numFmtId="164" fontId="27" fillId="0" borderId="17" xfId="1" applyNumberFormat="1" applyFont="1" applyFill="1" applyBorder="1" applyAlignment="1" applyProtection="1">
      <alignment horizontal="left" vertical="center"/>
      <protection locked="0"/>
    </xf>
    <xf numFmtId="0" fontId="20" fillId="11" borderId="19" xfId="0" applyFont="1" applyFill="1" applyBorder="1" applyAlignment="1" applyProtection="1">
      <alignment horizontal="left" vertical="center"/>
      <protection locked="0"/>
    </xf>
    <xf numFmtId="0" fontId="20" fillId="11" borderId="16" xfId="0" applyFont="1" applyFill="1" applyBorder="1" applyAlignment="1" applyProtection="1">
      <alignment vertical="center"/>
      <protection locked="0"/>
    </xf>
    <xf numFmtId="0" fontId="20" fillId="11" borderId="23" xfId="0" applyFont="1" applyFill="1" applyBorder="1" applyAlignment="1" applyProtection="1">
      <alignment horizontal="center" vertical="center"/>
      <protection locked="0"/>
    </xf>
    <xf numFmtId="164" fontId="20" fillId="11" borderId="27" xfId="0" applyNumberFormat="1" applyFont="1" applyFill="1" applyBorder="1" applyAlignment="1" applyProtection="1">
      <alignment horizontal="left" vertical="center"/>
      <protection locked="0"/>
    </xf>
    <xf numFmtId="164" fontId="20" fillId="11" borderId="25" xfId="0" applyNumberFormat="1" applyFont="1" applyFill="1" applyBorder="1" applyAlignment="1" applyProtection="1">
      <alignment horizontal="left" vertical="center"/>
      <protection locked="0"/>
    </xf>
    <xf numFmtId="164" fontId="20" fillId="11" borderId="26" xfId="0" applyNumberFormat="1" applyFont="1" applyFill="1" applyBorder="1" applyAlignment="1" applyProtection="1">
      <alignment horizontal="left" vertical="center"/>
      <protection locked="0"/>
    </xf>
    <xf numFmtId="0" fontId="20" fillId="11" borderId="26" xfId="0" applyFont="1" applyFill="1" applyBorder="1" applyAlignment="1" applyProtection="1">
      <alignment horizontal="left" vertical="center"/>
      <protection locked="0"/>
    </xf>
    <xf numFmtId="164" fontId="20" fillId="11" borderId="30" xfId="0" applyNumberFormat="1" applyFont="1" applyFill="1" applyBorder="1" applyAlignment="1" applyProtection="1">
      <alignment horizontal="left" vertical="center"/>
      <protection locked="0"/>
    </xf>
    <xf numFmtId="0" fontId="21" fillId="2" borderId="15" xfId="0" applyFont="1" applyFill="1" applyBorder="1" applyAlignment="1" applyProtection="1">
      <alignment horizontal="center" vertical="center"/>
      <protection locked="0"/>
    </xf>
    <xf numFmtId="0" fontId="21" fillId="2" borderId="18" xfId="0" applyFont="1" applyFill="1" applyBorder="1" applyAlignment="1" applyProtection="1">
      <alignment horizontal="center" vertical="center"/>
      <protection locked="0"/>
    </xf>
    <xf numFmtId="0" fontId="21" fillId="2" borderId="16" xfId="0" applyFont="1" applyFill="1" applyBorder="1" applyAlignment="1" applyProtection="1">
      <alignment horizontal="center" vertical="center"/>
      <protection locked="0"/>
    </xf>
    <xf numFmtId="165" fontId="21" fillId="2" borderId="19" xfId="0" applyNumberFormat="1" applyFont="1" applyFill="1" applyBorder="1" applyAlignment="1" applyProtection="1">
      <alignment vertical="center"/>
      <protection locked="0"/>
    </xf>
    <xf numFmtId="0" fontId="21" fillId="2" borderId="19" xfId="0" applyFont="1" applyFill="1" applyBorder="1" applyAlignment="1" applyProtection="1">
      <alignment horizontal="center" vertical="center"/>
      <protection locked="0"/>
    </xf>
    <xf numFmtId="0" fontId="27" fillId="2" borderId="15" xfId="0" quotePrefix="1" applyFont="1" applyFill="1" applyBorder="1" applyAlignment="1" applyProtection="1">
      <alignment horizontal="left" vertical="center"/>
      <protection locked="0"/>
    </xf>
    <xf numFmtId="0" fontId="26" fillId="2" borderId="19" xfId="0" quotePrefix="1" applyFont="1" applyFill="1" applyBorder="1" applyAlignment="1" applyProtection="1">
      <alignment horizontal="left" vertical="center"/>
      <protection locked="0"/>
    </xf>
    <xf numFmtId="0" fontId="26" fillId="2" borderId="16" xfId="0" quotePrefix="1" applyFont="1" applyFill="1" applyBorder="1" applyAlignment="1" applyProtection="1">
      <alignment horizontal="left" vertical="center"/>
      <protection locked="0"/>
    </xf>
    <xf numFmtId="0" fontId="26" fillId="2" borderId="17" xfId="0" quotePrefix="1" applyFont="1" applyFill="1" applyBorder="1" applyAlignment="1" applyProtection="1">
      <alignment horizontal="left" vertical="center"/>
      <protection locked="0"/>
    </xf>
    <xf numFmtId="0" fontId="26" fillId="2" borderId="24" xfId="0" quotePrefix="1" applyFont="1" applyFill="1" applyBorder="1" applyAlignment="1" applyProtection="1">
      <alignment horizontal="left" vertical="center"/>
      <protection locked="0"/>
    </xf>
    <xf numFmtId="0" fontId="26" fillId="2" borderId="18" xfId="0" quotePrefix="1" applyFont="1" applyFill="1" applyBorder="1" applyAlignment="1" applyProtection="1">
      <alignment horizontal="left" vertical="center"/>
      <protection locked="0"/>
    </xf>
    <xf numFmtId="0" fontId="26" fillId="2" borderId="15" xfId="0" quotePrefix="1" applyFont="1" applyFill="1" applyBorder="1" applyAlignment="1" applyProtection="1">
      <alignment horizontal="left" vertical="center"/>
      <protection locked="0"/>
    </xf>
    <xf numFmtId="0" fontId="20" fillId="11" borderId="47" xfId="0" applyFont="1" applyFill="1" applyBorder="1" applyAlignment="1" applyProtection="1">
      <alignment horizontal="center" vertical="center"/>
      <protection locked="0"/>
    </xf>
    <xf numFmtId="0" fontId="20" fillId="11" borderId="22" xfId="0" applyFont="1" applyFill="1" applyBorder="1" applyAlignment="1" applyProtection="1">
      <alignment horizontal="center" vertical="center"/>
      <protection locked="0"/>
    </xf>
    <xf numFmtId="0" fontId="20" fillId="11" borderId="25" xfId="0" applyFont="1" applyFill="1" applyBorder="1" applyAlignment="1" applyProtection="1">
      <alignment horizontal="center" vertical="center"/>
      <protection locked="0"/>
    </xf>
    <xf numFmtId="0" fontId="20" fillId="11" borderId="26" xfId="0" applyFont="1" applyFill="1" applyBorder="1" applyAlignment="1" applyProtection="1">
      <alignment horizontal="center" vertical="center"/>
      <protection locked="0"/>
    </xf>
    <xf numFmtId="165" fontId="20" fillId="11" borderId="27" xfId="0" applyNumberFormat="1" applyFont="1" applyFill="1" applyBorder="1" applyAlignment="1" applyProtection="1">
      <alignment vertical="center"/>
      <protection locked="0"/>
    </xf>
    <xf numFmtId="0" fontId="20" fillId="11" borderId="27" xfId="0" applyFont="1" applyFill="1" applyBorder="1" applyAlignment="1" applyProtection="1">
      <alignment horizontal="center" vertical="center"/>
      <protection locked="0"/>
    </xf>
    <xf numFmtId="164" fontId="20" fillId="11" borderId="22" xfId="0" applyNumberFormat="1" applyFont="1" applyFill="1" applyBorder="1" applyAlignment="1" applyProtection="1">
      <alignment horizontal="left" vertical="center"/>
      <protection locked="0"/>
    </xf>
    <xf numFmtId="164" fontId="20" fillId="11" borderId="23" xfId="0" applyNumberFormat="1" applyFont="1" applyFill="1" applyBorder="1" applyAlignment="1" applyProtection="1">
      <alignment horizontal="left" vertical="center"/>
      <protection locked="0"/>
    </xf>
    <xf numFmtId="165" fontId="20" fillId="11" borderId="12" xfId="0" applyNumberFormat="1" applyFont="1" applyFill="1" applyBorder="1" applyAlignment="1" applyProtection="1">
      <alignment vertical="center"/>
      <protection locked="0"/>
    </xf>
    <xf numFmtId="164" fontId="20" fillId="11" borderId="37" xfId="0" applyNumberFormat="1" applyFont="1" applyFill="1" applyBorder="1" applyAlignment="1" applyProtection="1">
      <alignment horizontal="left" vertical="center"/>
      <protection locked="0"/>
    </xf>
    <xf numFmtId="0" fontId="21" fillId="0" borderId="30" xfId="0" applyFont="1" applyBorder="1" applyAlignment="1" applyProtection="1">
      <alignment horizontal="center" vertical="center"/>
      <protection locked="0"/>
    </xf>
    <xf numFmtId="0" fontId="27" fillId="0" borderId="11" xfId="0" applyFont="1" applyBorder="1" applyAlignment="1" applyProtection="1">
      <alignment horizontal="center" vertical="center"/>
      <protection locked="0"/>
    </xf>
    <xf numFmtId="0" fontId="27" fillId="0" borderId="32" xfId="0" applyFont="1" applyBorder="1" applyAlignment="1" applyProtection="1">
      <alignment horizontal="center" vertical="center"/>
      <protection locked="0"/>
    </xf>
    <xf numFmtId="0" fontId="27" fillId="0" borderId="31" xfId="0" applyFont="1" applyBorder="1" applyAlignment="1" applyProtection="1">
      <alignment horizontal="center" vertical="center"/>
      <protection locked="0"/>
    </xf>
    <xf numFmtId="0" fontId="35" fillId="0" borderId="17" xfId="0" applyFont="1" applyBorder="1" applyAlignment="1" applyProtection="1">
      <alignment vertical="center"/>
      <protection locked="0"/>
    </xf>
    <xf numFmtId="0" fontId="27" fillId="0" borderId="35" xfId="0" applyFont="1" applyBorder="1" applyAlignment="1" applyProtection="1">
      <alignment horizontal="center" vertical="center"/>
      <protection locked="0"/>
    </xf>
    <xf numFmtId="0" fontId="27" fillId="0" borderId="19" xfId="0" applyFont="1" applyBorder="1" applyAlignment="1" applyProtection="1">
      <alignment horizontal="center" vertical="center"/>
      <protection locked="0"/>
    </xf>
    <xf numFmtId="0" fontId="14" fillId="0" borderId="14" xfId="0" applyFont="1" applyBorder="1" applyAlignment="1" applyProtection="1">
      <alignment horizontal="center" vertical="center"/>
      <protection locked="0"/>
    </xf>
    <xf numFmtId="0" fontId="27" fillId="0" borderId="16" xfId="0" applyFont="1" applyBorder="1" applyAlignment="1" applyProtection="1">
      <alignment horizontal="center" vertical="center"/>
      <protection locked="0"/>
    </xf>
    <xf numFmtId="0" fontId="21" fillId="0" borderId="21" xfId="0" applyFont="1" applyBorder="1" applyAlignment="1" applyProtection="1">
      <alignment horizontal="center" vertical="center"/>
      <protection locked="0"/>
    </xf>
    <xf numFmtId="0" fontId="35" fillId="0" borderId="40" xfId="0" applyFont="1" applyBorder="1" applyAlignment="1" applyProtection="1">
      <alignment horizontal="center" vertical="center"/>
      <protection locked="0"/>
    </xf>
    <xf numFmtId="0" fontId="35" fillId="0" borderId="16" xfId="0" applyFont="1" applyBorder="1" applyAlignment="1" applyProtection="1">
      <alignment horizontal="center" vertical="center"/>
      <protection locked="0"/>
    </xf>
    <xf numFmtId="0" fontId="14" fillId="0" borderId="41" xfId="0" applyFont="1" applyBorder="1" applyAlignment="1" applyProtection="1">
      <alignment horizontal="center" vertical="center"/>
      <protection locked="0"/>
    </xf>
    <xf numFmtId="0" fontId="17" fillId="0" borderId="17" xfId="0" applyFont="1" applyBorder="1" applyAlignment="1" applyProtection="1">
      <alignment vertical="center"/>
      <protection locked="0"/>
    </xf>
    <xf numFmtId="0" fontId="21" fillId="0" borderId="0" xfId="0" applyFont="1" applyAlignment="1" applyProtection="1">
      <alignment vertical="center"/>
      <protection locked="0"/>
    </xf>
    <xf numFmtId="0" fontId="42" fillId="7" borderId="12" xfId="0" applyFont="1" applyFill="1" applyBorder="1" applyAlignment="1">
      <alignment horizontal="center"/>
    </xf>
    <xf numFmtId="0" fontId="42" fillId="7" borderId="19" xfId="0" applyFont="1" applyFill="1" applyBorder="1" applyAlignment="1">
      <alignment horizontal="center"/>
    </xf>
    <xf numFmtId="0" fontId="47" fillId="2" borderId="12" xfId="0" applyFont="1" applyFill="1" applyBorder="1" applyAlignment="1">
      <alignment horizontal="center"/>
    </xf>
    <xf numFmtId="166" fontId="42" fillId="2" borderId="7" xfId="0" applyNumberFormat="1" applyFont="1" applyFill="1" applyBorder="1" applyAlignment="1">
      <alignment horizontal="center"/>
    </xf>
    <xf numFmtId="166" fontId="42" fillId="2" borderId="13" xfId="0" applyNumberFormat="1" applyFont="1" applyFill="1" applyBorder="1" applyAlignment="1">
      <alignment horizontal="center"/>
    </xf>
    <xf numFmtId="166" fontId="42" fillId="2" borderId="8" xfId="0" applyNumberFormat="1" applyFont="1" applyFill="1" applyBorder="1" applyAlignment="1">
      <alignment horizontal="center"/>
    </xf>
    <xf numFmtId="166" fontId="42" fillId="2" borderId="9" xfId="0" applyNumberFormat="1" applyFont="1" applyFill="1" applyBorder="1" applyAlignment="1">
      <alignment horizontal="center"/>
    </xf>
    <xf numFmtId="166" fontId="42" fillId="2" borderId="10" xfId="0" applyNumberFormat="1" applyFont="1" applyFill="1" applyBorder="1" applyAlignment="1">
      <alignment horizontal="center"/>
    </xf>
    <xf numFmtId="0" fontId="42" fillId="2" borderId="7" xfId="0" applyFont="1" applyFill="1" applyBorder="1" applyAlignment="1">
      <alignment horizontal="center" vertical="center"/>
    </xf>
    <xf numFmtId="0" fontId="4" fillId="4" borderId="2" xfId="0" applyFont="1" applyFill="1" applyBorder="1" applyAlignment="1">
      <alignment horizontal="center" vertical="center"/>
    </xf>
    <xf numFmtId="0" fontId="42" fillId="0" borderId="10" xfId="0" applyFont="1" applyBorder="1" applyAlignment="1" applyProtection="1">
      <alignment horizontal="center"/>
      <protection locked="0"/>
    </xf>
    <xf numFmtId="0" fontId="42" fillId="0" borderId="18" xfId="0" applyFont="1" applyBorder="1" applyAlignment="1" applyProtection="1">
      <alignment horizontal="center"/>
      <protection locked="0"/>
    </xf>
    <xf numFmtId="0" fontId="42" fillId="0" borderId="45" xfId="0" applyFont="1" applyBorder="1" applyAlignment="1" applyProtection="1">
      <alignment horizontal="center"/>
      <protection locked="0"/>
    </xf>
    <xf numFmtId="0" fontId="42" fillId="0" borderId="5" xfId="0" applyFont="1" applyBorder="1" applyAlignment="1" applyProtection="1">
      <alignment horizontal="center"/>
      <protection locked="0"/>
    </xf>
    <xf numFmtId="0" fontId="42" fillId="7" borderId="19" xfId="0" applyFont="1" applyFill="1" applyBorder="1" applyAlignment="1">
      <alignment horizontal="center" vertical="center"/>
    </xf>
    <xf numFmtId="9" fontId="0" fillId="0" borderId="0" xfId="5" applyFont="1" applyFill="1" applyBorder="1" applyAlignment="1">
      <alignment horizontal="center"/>
    </xf>
    <xf numFmtId="164" fontId="20" fillId="11" borderId="0" xfId="0" applyNumberFormat="1" applyFont="1" applyFill="1" applyAlignment="1" applyProtection="1">
      <alignment horizontal="left" vertical="center"/>
      <protection locked="0"/>
    </xf>
    <xf numFmtId="0" fontId="26" fillId="0" borderId="20" xfId="0" applyFont="1" applyBorder="1" applyAlignment="1" applyProtection="1">
      <alignment horizontal="center" vertical="center"/>
      <protection locked="0"/>
    </xf>
    <xf numFmtId="0" fontId="21" fillId="0" borderId="17" xfId="0" quotePrefix="1" applyFont="1" applyBorder="1" applyAlignment="1" applyProtection="1">
      <alignment horizontal="left" vertical="center"/>
      <protection locked="0"/>
    </xf>
    <xf numFmtId="0" fontId="21" fillId="0" borderId="17" xfId="0" quotePrefix="1" applyFont="1" applyBorder="1" applyAlignment="1" applyProtection="1">
      <alignment horizontal="center" vertical="center"/>
      <protection locked="0"/>
    </xf>
    <xf numFmtId="0" fontId="26" fillId="0" borderId="17" xfId="0" applyFont="1" applyBorder="1" applyAlignment="1" applyProtection="1">
      <alignment horizontal="center" vertical="center"/>
      <protection locked="0"/>
    </xf>
    <xf numFmtId="1" fontId="26" fillId="0" borderId="17" xfId="0" applyNumberFormat="1" applyFont="1" applyBorder="1" applyAlignment="1" applyProtection="1">
      <alignment horizontal="center" vertical="center"/>
      <protection locked="0"/>
    </xf>
    <xf numFmtId="0" fontId="26" fillId="0" borderId="17" xfId="0" applyFont="1" applyBorder="1" applyAlignment="1" applyProtection="1">
      <alignment horizontal="left" vertical="center"/>
      <protection locked="0"/>
    </xf>
    <xf numFmtId="1" fontId="27" fillId="0" borderId="17" xfId="0" applyNumberFormat="1" applyFont="1" applyBorder="1" applyAlignment="1" applyProtection="1">
      <alignment horizontal="center" vertical="center"/>
      <protection locked="0"/>
    </xf>
    <xf numFmtId="0" fontId="27" fillId="0" borderId="17" xfId="0" applyFont="1" applyBorder="1" applyAlignment="1" applyProtection="1">
      <alignment horizontal="center" vertical="center"/>
      <protection locked="0"/>
    </xf>
    <xf numFmtId="0" fontId="27" fillId="0" borderId="17" xfId="0" quotePrefix="1" applyFont="1" applyBorder="1" applyAlignment="1" applyProtection="1">
      <alignment horizontal="left" vertical="center"/>
      <protection locked="0"/>
    </xf>
    <xf numFmtId="0" fontId="27" fillId="0" borderId="17" xfId="0" quotePrefix="1" applyFont="1" applyBorder="1" applyAlignment="1" applyProtection="1">
      <alignment horizontal="center" vertical="center"/>
      <protection locked="0"/>
    </xf>
    <xf numFmtId="166" fontId="27" fillId="0" borderId="17" xfId="0" applyNumberFormat="1" applyFont="1" applyBorder="1" applyAlignment="1" applyProtection="1">
      <alignment horizontal="center" vertical="center"/>
      <protection locked="0"/>
    </xf>
    <xf numFmtId="4" fontId="27" fillId="0" borderId="17" xfId="0" applyNumberFormat="1" applyFont="1" applyBorder="1" applyAlignment="1" applyProtection="1">
      <alignment horizontal="center" vertical="center"/>
      <protection locked="0"/>
    </xf>
    <xf numFmtId="0" fontId="21" fillId="0" borderId="18" xfId="0" quotePrefix="1" applyFont="1" applyBorder="1" applyAlignment="1" applyProtection="1">
      <alignment horizontal="left" vertical="center"/>
      <protection locked="0"/>
    </xf>
    <xf numFmtId="0" fontId="21" fillId="0" borderId="18" xfId="0" applyFont="1" applyBorder="1" applyAlignment="1" applyProtection="1">
      <alignment horizontal="center" vertical="center"/>
      <protection locked="0"/>
    </xf>
    <xf numFmtId="165" fontId="21" fillId="0" borderId="19" xfId="0" applyNumberFormat="1" applyFont="1" applyBorder="1" applyAlignment="1" applyProtection="1">
      <alignment vertical="center"/>
      <protection locked="0"/>
    </xf>
    <xf numFmtId="0" fontId="27" fillId="0" borderId="15" xfId="0" quotePrefix="1" applyFont="1" applyBorder="1" applyAlignment="1" applyProtection="1">
      <alignment horizontal="left" vertical="center"/>
      <protection locked="0"/>
    </xf>
    <xf numFmtId="0" fontId="26" fillId="0" borderId="19" xfId="0" quotePrefix="1" applyFont="1" applyBorder="1" applyAlignment="1" applyProtection="1">
      <alignment horizontal="left" vertical="center"/>
      <protection locked="0"/>
    </xf>
    <xf numFmtId="0" fontId="26" fillId="0" borderId="16" xfId="0" quotePrefix="1" applyFont="1" applyBorder="1" applyAlignment="1" applyProtection="1">
      <alignment horizontal="left" vertical="center"/>
      <protection locked="0"/>
    </xf>
    <xf numFmtId="0" fontId="26" fillId="0" borderId="17" xfId="0" quotePrefix="1" applyFont="1" applyBorder="1" applyAlignment="1" applyProtection="1">
      <alignment horizontal="left" vertical="center"/>
      <protection locked="0"/>
    </xf>
    <xf numFmtId="0" fontId="26" fillId="0" borderId="24" xfId="0" quotePrefix="1" applyFont="1" applyBorder="1" applyAlignment="1" applyProtection="1">
      <alignment horizontal="left" vertical="center"/>
      <protection locked="0"/>
    </xf>
    <xf numFmtId="0" fontId="26" fillId="0" borderId="18" xfId="0" quotePrefix="1" applyFont="1" applyBorder="1" applyAlignment="1" applyProtection="1">
      <alignment horizontal="left" vertical="center"/>
      <protection locked="0"/>
    </xf>
    <xf numFmtId="0" fontId="26" fillId="0" borderId="15" xfId="0" quotePrefix="1" applyFont="1" applyBorder="1" applyAlignment="1" applyProtection="1">
      <alignment horizontal="left" vertical="center"/>
      <protection locked="0"/>
    </xf>
    <xf numFmtId="0" fontId="14" fillId="0" borderId="20" xfId="0" applyFont="1" applyBorder="1" applyAlignment="1">
      <alignment horizontal="center" vertical="center"/>
    </xf>
    <xf numFmtId="164" fontId="21" fillId="0" borderId="12" xfId="0" applyNumberFormat="1" applyFont="1" applyBorder="1" applyAlignment="1">
      <alignment horizontal="center" vertical="center"/>
    </xf>
    <xf numFmtId="0" fontId="27" fillId="0" borderId="20" xfId="0" applyFont="1" applyBorder="1" applyAlignment="1">
      <alignment horizontal="left" vertical="center"/>
    </xf>
    <xf numFmtId="0" fontId="21" fillId="0" borderId="17" xfId="0" applyFont="1" applyBorder="1" applyAlignment="1">
      <alignment horizontal="left" vertical="center"/>
    </xf>
    <xf numFmtId="0" fontId="21" fillId="0" borderId="18" xfId="0" applyFont="1" applyBorder="1" applyAlignment="1">
      <alignment horizontal="left" vertical="center"/>
    </xf>
    <xf numFmtId="1" fontId="21" fillId="0" borderId="17" xfId="0" applyNumberFormat="1" applyFont="1" applyBorder="1" applyAlignment="1" applyProtection="1">
      <alignment horizontal="center" vertical="center"/>
      <protection locked="0"/>
    </xf>
    <xf numFmtId="9" fontId="21" fillId="0" borderId="17" xfId="0" applyNumberFormat="1" applyFont="1" applyBorder="1" applyAlignment="1" applyProtection="1">
      <alignment horizontal="center" vertical="center"/>
      <protection locked="0"/>
    </xf>
    <xf numFmtId="164" fontId="21" fillId="0" borderId="15" xfId="0" applyNumberFormat="1" applyFont="1" applyBorder="1" applyAlignment="1" applyProtection="1">
      <alignment horizontal="left" vertical="center"/>
      <protection locked="0"/>
    </xf>
    <xf numFmtId="164" fontId="21" fillId="0" borderId="19" xfId="0" applyNumberFormat="1" applyFont="1" applyBorder="1" applyAlignment="1" applyProtection="1">
      <alignment horizontal="left" vertical="center"/>
      <protection locked="0"/>
    </xf>
    <xf numFmtId="164" fontId="21" fillId="0" borderId="16" xfId="0" applyNumberFormat="1" applyFont="1" applyBorder="1" applyAlignment="1" applyProtection="1">
      <alignment horizontal="left" vertical="center"/>
      <protection locked="0"/>
    </xf>
    <xf numFmtId="164" fontId="21" fillId="0" borderId="17" xfId="0" applyNumberFormat="1" applyFont="1" applyBorder="1" applyAlignment="1" applyProtection="1">
      <alignment horizontal="left" vertical="center"/>
      <protection locked="0"/>
    </xf>
    <xf numFmtId="164" fontId="21" fillId="0" borderId="24" xfId="0" applyNumberFormat="1" applyFont="1" applyBorder="1" applyAlignment="1" applyProtection="1">
      <alignment horizontal="left" vertical="center"/>
      <protection locked="0"/>
    </xf>
    <xf numFmtId="164" fontId="21" fillId="0" borderId="18" xfId="0" applyNumberFormat="1" applyFont="1" applyBorder="1" applyAlignment="1" applyProtection="1">
      <alignment horizontal="left" vertical="center"/>
      <protection locked="0"/>
    </xf>
    <xf numFmtId="0" fontId="27" fillId="0" borderId="17" xfId="0" applyFont="1" applyBorder="1" applyAlignment="1" applyProtection="1">
      <alignment vertical="center"/>
      <protection locked="0"/>
    </xf>
    <xf numFmtId="3" fontId="21" fillId="0" borderId="17" xfId="0" applyNumberFormat="1" applyFont="1" applyBorder="1" applyAlignment="1" applyProtection="1">
      <alignment horizontal="left" vertical="center"/>
      <protection locked="0"/>
    </xf>
    <xf numFmtId="0" fontId="26" fillId="0" borderId="17" xfId="3" applyFont="1" applyBorder="1" applyAlignment="1" applyProtection="1">
      <alignment horizontal="center" vertical="center"/>
      <protection locked="0"/>
    </xf>
    <xf numFmtId="0" fontId="26" fillId="0" borderId="17" xfId="3" applyFont="1" applyBorder="1" applyAlignment="1" applyProtection="1">
      <alignment horizontal="left" vertical="center"/>
      <protection locked="0"/>
    </xf>
    <xf numFmtId="0" fontId="27" fillId="0" borderId="17" xfId="3" applyFont="1" applyBorder="1" applyAlignment="1" applyProtection="1">
      <alignment horizontal="center" vertical="center"/>
      <protection locked="0"/>
    </xf>
    <xf numFmtId="1" fontId="26" fillId="0" borderId="17" xfId="3" applyNumberFormat="1" applyFont="1" applyBorder="1" applyAlignment="1" applyProtection="1">
      <alignment horizontal="center" vertical="center"/>
      <protection locked="0"/>
    </xf>
    <xf numFmtId="0" fontId="21" fillId="0" borderId="18" xfId="0" applyFont="1" applyBorder="1" applyAlignment="1" applyProtection="1">
      <alignment horizontal="left" vertical="center"/>
      <protection locked="0"/>
    </xf>
    <xf numFmtId="9" fontId="27" fillId="0" borderId="17" xfId="0" applyNumberFormat="1" applyFont="1" applyBorder="1" applyAlignment="1" applyProtection="1">
      <alignment horizontal="center" vertical="center"/>
      <protection locked="0"/>
    </xf>
    <xf numFmtId="0" fontId="27" fillId="0" borderId="18" xfId="0" applyFont="1" applyBorder="1" applyAlignment="1" applyProtection="1">
      <alignment horizontal="left" vertical="center"/>
      <protection locked="0"/>
    </xf>
    <xf numFmtId="3" fontId="27" fillId="0" borderId="17" xfId="0" applyNumberFormat="1" applyFont="1" applyBorder="1" applyAlignment="1" applyProtection="1">
      <alignment horizontal="left" vertical="center"/>
      <protection locked="0"/>
    </xf>
    <xf numFmtId="0" fontId="31" fillId="0" borderId="17" xfId="0" applyFont="1" applyBorder="1" applyAlignment="1" applyProtection="1">
      <alignment horizontal="center" vertical="center"/>
      <protection locked="0"/>
    </xf>
    <xf numFmtId="3" fontId="27" fillId="0" borderId="17" xfId="0" applyNumberFormat="1" applyFont="1" applyBorder="1" applyAlignment="1" applyProtection="1">
      <alignment horizontal="center" vertical="center"/>
      <protection locked="0"/>
    </xf>
    <xf numFmtId="0" fontId="30" fillId="0" borderId="17" xfId="0" applyFont="1" applyBorder="1" applyAlignment="1" applyProtection="1">
      <alignment horizontal="left" vertical="center"/>
      <protection locked="0"/>
    </xf>
    <xf numFmtId="1" fontId="25" fillId="0" borderId="17" xfId="0" applyNumberFormat="1" applyFont="1" applyBorder="1" applyAlignment="1" applyProtection="1">
      <alignment horizontal="center" vertical="center"/>
      <protection locked="0"/>
    </xf>
    <xf numFmtId="0" fontId="32" fillId="0" borderId="17" xfId="0" applyFont="1" applyBorder="1" applyAlignment="1" applyProtection="1">
      <alignment horizontal="left" vertical="center"/>
      <protection locked="0"/>
    </xf>
    <xf numFmtId="0" fontId="26" fillId="0" borderId="17" xfId="0" quotePrefix="1" applyFont="1" applyBorder="1" applyAlignment="1" applyProtection="1">
      <alignment horizontal="center" vertical="center"/>
      <protection locked="0"/>
    </xf>
    <xf numFmtId="167" fontId="21" fillId="0" borderId="17" xfId="0" applyNumberFormat="1" applyFont="1" applyBorder="1" applyAlignment="1" applyProtection="1">
      <alignment horizontal="left" vertical="center"/>
      <protection locked="0"/>
    </xf>
    <xf numFmtId="0" fontId="25" fillId="0" borderId="17" xfId="0" quotePrefix="1" applyFont="1" applyBorder="1" applyAlignment="1" applyProtection="1">
      <alignment horizontal="center" vertical="center"/>
      <protection locked="0"/>
    </xf>
    <xf numFmtId="0" fontId="30" fillId="0" borderId="17" xfId="0" quotePrefix="1" applyFont="1" applyBorder="1" applyAlignment="1" applyProtection="1">
      <alignment horizontal="left" vertical="center"/>
      <protection locked="0"/>
    </xf>
    <xf numFmtId="2" fontId="27" fillId="0" borderId="20" xfId="0" applyNumberFormat="1" applyFont="1" applyBorder="1" applyAlignment="1">
      <alignment horizontal="left" vertical="center"/>
    </xf>
    <xf numFmtId="2" fontId="27" fillId="0" borderId="17" xfId="0" applyNumberFormat="1" applyFont="1" applyBorder="1" applyAlignment="1">
      <alignment horizontal="left" vertical="center"/>
    </xf>
    <xf numFmtId="2" fontId="27" fillId="0" borderId="18" xfId="0" applyNumberFormat="1" applyFont="1" applyBorder="1" applyAlignment="1">
      <alignment horizontal="left" vertical="center"/>
    </xf>
    <xf numFmtId="1" fontId="21" fillId="0" borderId="17" xfId="0" quotePrefix="1" applyNumberFormat="1" applyFont="1" applyBorder="1" applyAlignment="1" applyProtection="1">
      <alignment horizontal="center" vertical="center"/>
      <protection locked="0"/>
    </xf>
    <xf numFmtId="1" fontId="27" fillId="0" borderId="17" xfId="0" quotePrefix="1" applyNumberFormat="1" applyFont="1" applyBorder="1" applyAlignment="1" applyProtection="1">
      <alignment horizontal="center" vertical="center"/>
      <protection locked="0"/>
    </xf>
    <xf numFmtId="3" fontId="21" fillId="0" borderId="17" xfId="0" applyNumberFormat="1" applyFont="1" applyBorder="1" applyAlignment="1" applyProtection="1">
      <alignment horizontal="center" vertical="center"/>
      <protection locked="0"/>
    </xf>
    <xf numFmtId="0" fontId="21" fillId="0" borderId="17" xfId="1" quotePrefix="1" applyFont="1" applyFill="1" applyBorder="1" applyAlignment="1" applyProtection="1">
      <alignment horizontal="center" vertical="center"/>
      <protection locked="0"/>
    </xf>
    <xf numFmtId="49" fontId="27" fillId="0" borderId="17" xfId="0" quotePrefix="1" applyNumberFormat="1" applyFont="1" applyBorder="1" applyAlignment="1" applyProtection="1">
      <alignment horizontal="left" vertical="center"/>
      <protection locked="0"/>
    </xf>
    <xf numFmtId="0" fontId="29" fillId="0" borderId="18" xfId="1" quotePrefix="1" applyFont="1" applyFill="1" applyBorder="1" applyAlignment="1" applyProtection="1">
      <alignment horizontal="left" vertical="center"/>
      <protection locked="0"/>
    </xf>
    <xf numFmtId="0" fontId="21" fillId="0" borderId="19" xfId="0" applyFont="1" applyBorder="1" applyAlignment="1" applyProtection="1">
      <alignment vertical="center"/>
      <protection locked="0"/>
    </xf>
    <xf numFmtId="166" fontId="21" fillId="0" borderId="17" xfId="0" applyNumberFormat="1" applyFont="1" applyBorder="1" applyAlignment="1" applyProtection="1">
      <alignment horizontal="center" vertical="center"/>
      <protection locked="0"/>
    </xf>
    <xf numFmtId="4" fontId="21" fillId="0" borderId="17" xfId="0" applyNumberFormat="1" applyFont="1" applyBorder="1" applyAlignment="1" applyProtection="1">
      <alignment horizontal="center" vertical="center"/>
      <protection locked="0"/>
    </xf>
    <xf numFmtId="0" fontId="21" fillId="0" borderId="20" xfId="0" applyFont="1" applyBorder="1" applyAlignment="1">
      <alignment horizontal="left" vertical="center"/>
    </xf>
    <xf numFmtId="9" fontId="27" fillId="0" borderId="17" xfId="0" quotePrefix="1" applyNumberFormat="1" applyFont="1" applyBorder="1" applyAlignment="1" applyProtection="1">
      <alignment horizontal="center" vertical="center"/>
      <protection locked="0"/>
    </xf>
    <xf numFmtId="4" fontId="21" fillId="0" borderId="17" xfId="0" applyNumberFormat="1" applyFont="1" applyBorder="1" applyAlignment="1" applyProtection="1">
      <alignment horizontal="left" vertical="center"/>
      <protection locked="0"/>
    </xf>
    <xf numFmtId="0" fontId="21" fillId="0" borderId="17" xfId="3" applyFont="1" applyBorder="1" applyAlignment="1" applyProtection="1">
      <alignment horizontal="left" vertical="center"/>
      <protection locked="0"/>
    </xf>
    <xf numFmtId="0" fontId="21" fillId="0" borderId="17" xfId="3" applyFont="1" applyBorder="1" applyAlignment="1" applyProtection="1">
      <alignment horizontal="center" vertical="center"/>
      <protection locked="0"/>
    </xf>
    <xf numFmtId="0" fontId="21" fillId="0" borderId="17" xfId="0" applyFont="1" applyBorder="1" applyAlignment="1" applyProtection="1">
      <alignment horizontal="left" vertical="center" wrapText="1"/>
      <protection locked="0"/>
    </xf>
    <xf numFmtId="10" fontId="21" fillId="0" borderId="17" xfId="0" applyNumberFormat="1" applyFont="1" applyBorder="1" applyAlignment="1" applyProtection="1">
      <alignment horizontal="center" vertical="center"/>
      <protection locked="0"/>
    </xf>
    <xf numFmtId="0" fontId="25" fillId="0" borderId="17" xfId="3" applyFont="1" applyBorder="1" applyAlignment="1" applyProtection="1">
      <alignment horizontal="center" vertical="center"/>
      <protection locked="0"/>
    </xf>
    <xf numFmtId="0" fontId="21" fillId="0" borderId="15" xfId="0"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31" fillId="0" borderId="17" xfId="0" applyFont="1" applyBorder="1" applyAlignment="1">
      <alignment horizontal="left" vertical="center"/>
    </xf>
    <xf numFmtId="164" fontId="21" fillId="0" borderId="18" xfId="0" applyNumberFormat="1" applyFont="1" applyBorder="1" applyAlignment="1">
      <alignment horizontal="left" vertical="center"/>
    </xf>
    <xf numFmtId="0" fontId="19" fillId="0" borderId="17" xfId="0" applyFont="1" applyBorder="1" applyAlignment="1" applyProtection="1">
      <alignment horizontal="left" vertical="center"/>
      <protection locked="0"/>
    </xf>
    <xf numFmtId="0" fontId="21" fillId="0" borderId="16" xfId="0" applyFont="1" applyBorder="1" applyAlignment="1" applyProtection="1">
      <alignment vertical="center"/>
      <protection locked="0"/>
    </xf>
    <xf numFmtId="0" fontId="27" fillId="0" borderId="20" xfId="0" applyFont="1" applyBorder="1" applyAlignment="1" applyProtection="1">
      <alignment horizontal="center" vertical="center"/>
      <protection locked="0"/>
    </xf>
    <xf numFmtId="1" fontId="25" fillId="0" borderId="17" xfId="0" quotePrefix="1" applyNumberFormat="1" applyFont="1" applyBorder="1" applyAlignment="1" applyProtection="1">
      <alignment horizontal="center" vertical="center"/>
      <protection locked="0"/>
    </xf>
    <xf numFmtId="2" fontId="26" fillId="0" borderId="17" xfId="3" applyNumberFormat="1" applyFont="1" applyBorder="1" applyAlignment="1" applyProtection="1">
      <alignment horizontal="left" vertical="center"/>
      <protection locked="0"/>
    </xf>
    <xf numFmtId="0" fontId="27" fillId="0" borderId="17" xfId="0" applyFont="1" applyBorder="1" applyAlignment="1" applyProtection="1">
      <alignment horizontal="left" vertical="center" wrapText="1"/>
      <protection locked="0"/>
    </xf>
    <xf numFmtId="169" fontId="21" fillId="0" borderId="17" xfId="0" applyNumberFormat="1" applyFont="1" applyBorder="1" applyAlignment="1" applyProtection="1">
      <alignment horizontal="center" vertical="center"/>
      <protection locked="0"/>
    </xf>
    <xf numFmtId="0" fontId="21" fillId="0" borderId="22"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164" fontId="21" fillId="0" borderId="23" xfId="0" applyNumberFormat="1" applyFont="1" applyBorder="1" applyAlignment="1" applyProtection="1">
      <alignment horizontal="left" vertical="center"/>
      <protection locked="0"/>
    </xf>
    <xf numFmtId="164" fontId="21" fillId="0" borderId="22" xfId="0" applyNumberFormat="1" applyFont="1" applyBorder="1" applyAlignment="1" applyProtection="1">
      <alignment horizontal="left" vertical="center"/>
      <protection locked="0"/>
    </xf>
    <xf numFmtId="0" fontId="21" fillId="0" borderId="75" xfId="0" applyFont="1" applyBorder="1" applyAlignment="1" applyProtection="1">
      <alignment horizontal="center" vertical="center"/>
      <protection locked="0"/>
    </xf>
    <xf numFmtId="0" fontId="21" fillId="0" borderId="73" xfId="0" applyFont="1" applyBorder="1" applyAlignment="1" applyProtection="1">
      <alignment horizontal="center" vertical="center"/>
      <protection locked="0"/>
    </xf>
    <xf numFmtId="0" fontId="21" fillId="0" borderId="74" xfId="0" applyFont="1" applyBorder="1" applyAlignment="1" applyProtection="1">
      <alignment horizontal="center" vertical="center"/>
      <protection locked="0"/>
    </xf>
    <xf numFmtId="165" fontId="21" fillId="0" borderId="73" xfId="0" applyNumberFormat="1" applyFont="1" applyBorder="1" applyAlignment="1" applyProtection="1">
      <alignment vertical="center"/>
      <protection locked="0"/>
    </xf>
    <xf numFmtId="164" fontId="21" fillId="0" borderId="76" xfId="0" applyNumberFormat="1" applyFont="1" applyBorder="1" applyAlignment="1" applyProtection="1">
      <alignment horizontal="left" vertical="center"/>
      <protection locked="0"/>
    </xf>
    <xf numFmtId="164" fontId="21" fillId="0" borderId="78" xfId="0" applyNumberFormat="1" applyFont="1" applyBorder="1" applyAlignment="1" applyProtection="1">
      <alignment horizontal="left" vertical="center"/>
      <protection locked="0"/>
    </xf>
    <xf numFmtId="164" fontId="21" fillId="0" borderId="75" xfId="0" applyNumberFormat="1" applyFont="1" applyBorder="1" applyAlignment="1" applyProtection="1">
      <alignment horizontal="left" vertical="center"/>
      <protection locked="0"/>
    </xf>
    <xf numFmtId="164" fontId="21" fillId="0" borderId="73" xfId="0" applyNumberFormat="1" applyFont="1" applyBorder="1" applyAlignment="1" applyProtection="1">
      <alignment horizontal="left" vertical="center"/>
      <protection locked="0"/>
    </xf>
    <xf numFmtId="164" fontId="21" fillId="0" borderId="73" xfId="0" applyNumberFormat="1" applyFont="1" applyBorder="1" applyAlignment="1">
      <alignment horizontal="center" vertical="center"/>
    </xf>
    <xf numFmtId="0" fontId="21" fillId="0" borderId="74" xfId="0" applyFont="1" applyBorder="1" applyAlignment="1">
      <alignment vertical="center"/>
    </xf>
    <xf numFmtId="0" fontId="21" fillId="0" borderId="29" xfId="0" applyFont="1" applyBorder="1" applyAlignment="1">
      <alignment vertical="center"/>
    </xf>
    <xf numFmtId="0" fontId="21" fillId="0" borderId="77" xfId="0" applyFont="1" applyBorder="1" applyAlignment="1">
      <alignment vertical="center"/>
    </xf>
    <xf numFmtId="0" fontId="31" fillId="0" borderId="17" xfId="0" applyFont="1" applyBorder="1" applyAlignment="1" applyProtection="1">
      <alignment horizontal="left" vertical="center"/>
      <protection locked="0"/>
    </xf>
    <xf numFmtId="164" fontId="21" fillId="0" borderId="12" xfId="0" applyNumberFormat="1" applyFont="1" applyBorder="1" applyAlignment="1" applyProtection="1">
      <alignment horizontal="left" vertical="center"/>
      <protection locked="0"/>
    </xf>
    <xf numFmtId="0" fontId="26" fillId="0" borderId="7" xfId="0" quotePrefix="1" applyFont="1" applyBorder="1" applyAlignment="1" applyProtection="1">
      <alignment horizontal="left" vertical="center"/>
      <protection locked="0"/>
    </xf>
    <xf numFmtId="0" fontId="21" fillId="0" borderId="13" xfId="0" applyFont="1" applyBorder="1" applyAlignment="1">
      <alignment vertical="center"/>
    </xf>
    <xf numFmtId="0" fontId="21" fillId="0" borderId="9" xfId="0" applyFont="1" applyBorder="1" applyAlignment="1">
      <alignment vertical="center"/>
    </xf>
    <xf numFmtId="0" fontId="21" fillId="0" borderId="10" xfId="0" applyFont="1" applyBorder="1" applyAlignment="1">
      <alignment vertical="center"/>
    </xf>
    <xf numFmtId="0" fontId="27" fillId="0" borderId="15" xfId="0" applyFont="1" applyBorder="1" applyAlignment="1" applyProtection="1">
      <alignment horizontal="left" vertical="center"/>
      <protection locked="0"/>
    </xf>
    <xf numFmtId="0" fontId="26" fillId="0" borderId="19" xfId="0" applyFont="1" applyBorder="1" applyAlignment="1" applyProtection="1">
      <alignment horizontal="left" vertical="center"/>
      <protection locked="0"/>
    </xf>
    <xf numFmtId="0" fontId="26" fillId="0" borderId="16" xfId="0" applyFont="1" applyBorder="1" applyAlignment="1" applyProtection="1">
      <alignment horizontal="left" vertical="center"/>
      <protection locked="0"/>
    </xf>
    <xf numFmtId="0" fontId="26" fillId="0" borderId="18" xfId="0" applyFont="1" applyBorder="1" applyAlignment="1" applyProtection="1">
      <alignment horizontal="left" vertical="center"/>
      <protection locked="0"/>
    </xf>
    <xf numFmtId="0" fontId="27" fillId="0" borderId="13" xfId="0" applyFont="1" applyBorder="1" applyAlignment="1">
      <alignment horizontal="left" vertical="center"/>
    </xf>
    <xf numFmtId="0" fontId="21" fillId="0" borderId="9" xfId="0" applyFont="1" applyBorder="1" applyAlignment="1">
      <alignment horizontal="left" vertical="center"/>
    </xf>
    <xf numFmtId="0" fontId="21" fillId="0" borderId="10" xfId="0" applyFont="1" applyBorder="1" applyAlignment="1">
      <alignment horizontal="left" vertical="center"/>
    </xf>
    <xf numFmtId="164" fontId="21" fillId="0" borderId="21" xfId="0" applyNumberFormat="1" applyFont="1" applyBorder="1" applyAlignment="1" applyProtection="1">
      <alignment horizontal="left" vertical="center"/>
      <protection locked="0"/>
    </xf>
    <xf numFmtId="0" fontId="29" fillId="0" borderId="17" xfId="0" applyFont="1" applyBorder="1" applyAlignment="1" applyProtection="1">
      <alignment horizontal="left" vertical="center"/>
      <protection locked="0"/>
    </xf>
    <xf numFmtId="0" fontId="33" fillId="0" borderId="17" xfId="0" applyFont="1" applyBorder="1" applyAlignment="1" applyProtection="1">
      <alignment horizontal="left" vertical="center"/>
      <protection locked="0"/>
    </xf>
    <xf numFmtId="0" fontId="34" fillId="0" borderId="17" xfId="0" applyFont="1" applyBorder="1" applyAlignment="1" applyProtection="1">
      <alignment horizontal="left" vertical="center"/>
      <protection locked="0"/>
    </xf>
    <xf numFmtId="3" fontId="21" fillId="0" borderId="17" xfId="0" applyNumberFormat="1" applyFont="1" applyBorder="1" applyAlignment="1" applyProtection="1">
      <alignment vertical="center"/>
      <protection locked="0"/>
    </xf>
    <xf numFmtId="1" fontId="21" fillId="0" borderId="17" xfId="3" applyNumberFormat="1" applyFont="1" applyBorder="1" applyAlignment="1" applyProtection="1">
      <alignment horizontal="center" vertical="center"/>
      <protection locked="0"/>
    </xf>
    <xf numFmtId="0" fontId="27" fillId="0" borderId="18" xfId="0" quotePrefix="1" applyFont="1" applyBorder="1" applyAlignment="1" applyProtection="1">
      <alignment horizontal="left" vertical="center"/>
      <protection locked="0"/>
    </xf>
    <xf numFmtId="0" fontId="26" fillId="0" borderId="21" xfId="0" quotePrefix="1" applyFont="1" applyBorder="1" applyAlignment="1" applyProtection="1">
      <alignment horizontal="left" vertical="center"/>
      <protection locked="0"/>
    </xf>
    <xf numFmtId="0" fontId="26" fillId="0" borderId="17" xfId="0" applyFont="1" applyBorder="1" applyAlignment="1" applyProtection="1">
      <alignment vertical="center"/>
      <protection locked="0"/>
    </xf>
    <xf numFmtId="0" fontId="27" fillId="0" borderId="17" xfId="3" applyFont="1" applyBorder="1" applyAlignment="1" applyProtection="1">
      <alignment horizontal="left" vertical="center"/>
      <protection locked="0"/>
    </xf>
    <xf numFmtId="164" fontId="21" fillId="0" borderId="28" xfId="0" applyNumberFormat="1" applyFont="1" applyBorder="1" applyAlignment="1" applyProtection="1">
      <alignment horizontal="left" vertical="center"/>
      <protection locked="0"/>
    </xf>
    <xf numFmtId="164" fontId="21" fillId="0" borderId="47" xfId="0" applyNumberFormat="1" applyFont="1" applyBorder="1" applyAlignment="1" applyProtection="1">
      <alignment horizontal="left" vertical="center"/>
      <protection locked="0"/>
    </xf>
    <xf numFmtId="3" fontId="27" fillId="0" borderId="17" xfId="1" applyNumberFormat="1" applyFont="1" applyFill="1" applyBorder="1" applyAlignment="1" applyProtection="1">
      <alignment horizontal="left" vertical="center"/>
      <protection locked="0"/>
    </xf>
    <xf numFmtId="0" fontId="40" fillId="0" borderId="17" xfId="0" applyFont="1" applyBorder="1" applyAlignment="1" applyProtection="1">
      <alignment vertical="center"/>
      <protection locked="0"/>
    </xf>
    <xf numFmtId="0" fontId="40" fillId="0" borderId="17" xfId="0" applyFont="1" applyBorder="1" applyAlignment="1" applyProtection="1">
      <alignment horizontal="left" vertical="center"/>
      <protection locked="0"/>
    </xf>
    <xf numFmtId="0" fontId="27" fillId="0" borderId="23" xfId="0" quotePrefix="1" applyFont="1" applyBorder="1" applyAlignment="1" applyProtection="1">
      <alignment horizontal="left" vertical="center"/>
      <protection locked="0"/>
    </xf>
    <xf numFmtId="0" fontId="26" fillId="0" borderId="27" xfId="0" quotePrefix="1" applyFont="1" applyBorder="1" applyAlignment="1" applyProtection="1">
      <alignment horizontal="left" vertical="center"/>
      <protection locked="0"/>
    </xf>
    <xf numFmtId="0" fontId="26" fillId="0" borderId="25" xfId="0" quotePrefix="1" applyFont="1" applyBorder="1" applyAlignment="1" applyProtection="1">
      <alignment horizontal="left" vertical="center"/>
      <protection locked="0"/>
    </xf>
    <xf numFmtId="0" fontId="26" fillId="0" borderId="26" xfId="0" quotePrefix="1" applyFont="1" applyBorder="1" applyAlignment="1" applyProtection="1">
      <alignment horizontal="left" vertical="center"/>
      <protection locked="0"/>
    </xf>
    <xf numFmtId="0" fontId="26" fillId="0" borderId="30" xfId="0" quotePrefix="1" applyFont="1" applyBorder="1" applyAlignment="1" applyProtection="1">
      <alignment horizontal="left" vertical="center"/>
      <protection locked="0"/>
    </xf>
    <xf numFmtId="0" fontId="26" fillId="0" borderId="22" xfId="0" quotePrefix="1" applyFont="1" applyBorder="1" applyAlignment="1" applyProtection="1">
      <alignment horizontal="left" vertical="center"/>
      <protection locked="0"/>
    </xf>
    <xf numFmtId="0" fontId="27" fillId="0" borderId="71" xfId="0" applyFont="1" applyBorder="1" applyAlignment="1">
      <alignment horizontal="left" vertical="center"/>
    </xf>
    <xf numFmtId="0" fontId="21" fillId="0" borderId="26" xfId="0" applyFont="1" applyBorder="1" applyAlignment="1">
      <alignment horizontal="left" vertical="center"/>
    </xf>
    <xf numFmtId="0" fontId="21" fillId="0" borderId="22" xfId="0" applyFont="1" applyBorder="1" applyAlignment="1">
      <alignment horizontal="left" vertical="center"/>
    </xf>
    <xf numFmtId="164" fontId="21" fillId="0" borderId="0" xfId="0" applyNumberFormat="1" applyFont="1" applyAlignment="1" applyProtection="1">
      <alignment horizontal="left" vertical="center"/>
      <protection locked="0"/>
    </xf>
    <xf numFmtId="0" fontId="26" fillId="0" borderId="76" xfId="0" quotePrefix="1" applyFont="1" applyBorder="1" applyAlignment="1" applyProtection="1">
      <alignment horizontal="left" vertical="center"/>
      <protection locked="0"/>
    </xf>
    <xf numFmtId="0" fontId="47" fillId="0" borderId="80" xfId="0" applyFont="1" applyBorder="1" applyAlignment="1">
      <alignment horizontal="center"/>
    </xf>
  </cellXfs>
  <cellStyles count="6">
    <cellStyle name="Hyperlink" xfId="1" xr:uid="{00000000-000B-0000-0000-000008000000}"/>
    <cellStyle name="Hyperlink 2" xfId="2" xr:uid="{5BCE89E2-CEA2-4588-B472-98D4024BEC8F}"/>
    <cellStyle name="Normal" xfId="0" builtinId="0"/>
    <cellStyle name="Normal 2" xfId="3" xr:uid="{5C66A0D8-3098-4483-BCF1-38DEF8608832}"/>
    <cellStyle name="Percent" xfId="5" builtinId="5"/>
    <cellStyle name="Percent 2" xfId="4" xr:uid="{C014EBEF-48BC-4690-87F2-7C1061DB1BB1}"/>
  </cellStyles>
  <dxfs count="63">
    <dxf>
      <font>
        <b/>
        <i val="0"/>
        <color rgb="FFC00000"/>
      </font>
    </dxf>
    <dxf>
      <font>
        <b/>
        <i val="0"/>
        <color rgb="FFC00000"/>
      </font>
    </dxf>
    <dxf>
      <font>
        <b/>
        <i val="0"/>
        <color rgb="FFC00000"/>
      </font>
    </dxf>
    <dxf>
      <font>
        <b/>
        <i val="0"/>
        <color rgb="FFC00000"/>
      </font>
    </dxf>
    <dxf>
      <font>
        <b/>
        <i val="0"/>
        <color theme="0"/>
      </font>
      <fill>
        <patternFill>
          <bgColor rgb="FFC00000"/>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val="0"/>
        <i val="0"/>
      </font>
      <fill>
        <patternFill>
          <bgColor rgb="FFFFFF66"/>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C00000"/>
      </font>
    </dxf>
    <dxf>
      <font>
        <b/>
        <i val="0"/>
        <color rgb="FFC00000"/>
      </font>
    </dxf>
    <dxf>
      <font>
        <b/>
        <i val="0"/>
        <color rgb="FFC00000"/>
      </font>
    </dxf>
    <dxf>
      <font>
        <b/>
        <i val="0"/>
        <color rgb="FFC00000"/>
      </font>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val="0"/>
        <i val="0"/>
      </font>
      <fill>
        <patternFill>
          <bgColor rgb="FFFFFF66"/>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i val="0"/>
        <color theme="0"/>
      </font>
      <fill>
        <patternFill>
          <bgColor rgb="FFC00000"/>
        </patternFill>
      </fill>
    </dxf>
    <dxf>
      <font>
        <b/>
        <i val="0"/>
        <color rgb="FF0000CC"/>
      </font>
      <fill>
        <patternFill>
          <bgColor rgb="FF92D050"/>
        </patternFill>
      </fill>
    </dxf>
    <dxf>
      <font>
        <b val="0"/>
        <i val="0"/>
      </font>
      <fill>
        <patternFill>
          <bgColor rgb="FFFFFF66"/>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theme="0"/>
      </font>
      <fill>
        <patternFill>
          <bgColor rgb="FFC00000"/>
        </patternFill>
      </fill>
    </dxf>
    <dxf>
      <font>
        <b val="0"/>
        <i val="0"/>
      </font>
      <fill>
        <patternFill>
          <bgColor rgb="FFFFFF66"/>
        </patternFill>
      </fill>
    </dxf>
    <dxf>
      <font>
        <b val="0"/>
        <i val="0"/>
      </font>
      <fill>
        <patternFill>
          <bgColor rgb="FFFFFF66"/>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i val="0"/>
        <color rgb="FF0000CC"/>
      </font>
      <fill>
        <patternFill>
          <bgColor rgb="FF92D050"/>
        </patternFill>
      </fill>
    </dxf>
    <dxf>
      <font>
        <b val="0"/>
        <i val="0"/>
      </font>
      <fill>
        <patternFill>
          <bgColor rgb="FFFFFF66"/>
        </patternFill>
      </fill>
    </dxf>
    <dxf>
      <font>
        <b/>
        <i val="0"/>
        <color rgb="FF0000CC"/>
      </font>
      <fill>
        <patternFill>
          <bgColor rgb="FF92D050"/>
        </patternFill>
      </fill>
    </dxf>
    <dxf>
      <font>
        <b/>
        <i val="0"/>
        <color rgb="FF0000CC"/>
      </font>
      <fill>
        <patternFill>
          <bgColor rgb="FF92D050"/>
        </patternFill>
      </fill>
    </dxf>
    <dxf>
      <font>
        <b val="0"/>
        <i val="0"/>
      </font>
      <fill>
        <patternFill>
          <bgColor rgb="FFFFFF66"/>
        </patternFill>
      </fill>
    </dxf>
    <dxf>
      <font>
        <b val="0"/>
        <i val="0"/>
      </font>
      <fill>
        <patternFill>
          <bgColor rgb="FFFFFF66"/>
        </patternFill>
      </fill>
    </dxf>
    <dxf>
      <font>
        <color rgb="FF0000CC"/>
      </font>
    </dxf>
    <dxf>
      <font>
        <color rgb="FF0000CC"/>
      </font>
    </dxf>
    <dxf>
      <font>
        <color rgb="FFC00000"/>
      </font>
    </dxf>
    <dxf>
      <font>
        <color rgb="FF00B0F0"/>
      </font>
    </dxf>
    <dxf>
      <font>
        <color rgb="FF0000CC"/>
      </font>
    </dxf>
    <dxf>
      <font>
        <color rgb="FFC00000"/>
      </font>
    </dxf>
    <dxf>
      <font>
        <color rgb="FF00B0F0"/>
      </font>
    </dxf>
    <dxf>
      <fill>
        <patternFill>
          <bgColor rgb="FFFFC000"/>
        </patternFill>
      </fill>
    </dxf>
    <dxf>
      <fill>
        <patternFill>
          <bgColor rgb="FF00B0F0"/>
        </patternFill>
      </fill>
    </dxf>
  </dxfs>
  <tableStyles count="0" defaultTableStyle="TableStyleMedium2" defaultPivotStyle="PivotStyleLight16"/>
  <colors>
    <mruColors>
      <color rgb="FFFFFFCC"/>
      <color rgb="FFCCFFFF"/>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5.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51377952755906"/>
          <c:y val="5.6354887457249654E-2"/>
          <c:w val="0.71716227232959517"/>
          <c:h val="0.84667084189845099"/>
        </c:manualLayout>
      </c:layout>
      <c:barChart>
        <c:barDir val="col"/>
        <c:grouping val="clustered"/>
        <c:varyColors val="0"/>
        <c:ser>
          <c:idx val="0"/>
          <c:order val="0"/>
          <c:tx>
            <c:v>Reg Avg</c:v>
          </c:tx>
          <c:spPr>
            <a:solidFill>
              <a:schemeClr val="bg1">
                <a:alpha val="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BD7B-424E-80A6-6165E79EAAD1}"/>
                </c:ext>
              </c:extLst>
            </c:dLbl>
            <c:dLbl>
              <c:idx val="1"/>
              <c:delete val="1"/>
              <c:extLst>
                <c:ext xmlns:c15="http://schemas.microsoft.com/office/drawing/2012/chart" uri="{CE6537A1-D6FC-4f65-9D91-7224C49458BB}"/>
                <c:ext xmlns:c16="http://schemas.microsoft.com/office/drawing/2014/chart" uri="{C3380CC4-5D6E-409C-BE32-E72D297353CC}">
                  <c16:uniqueId val="{00000004-BD7B-424E-80A6-6165E79EAAD1}"/>
                </c:ext>
              </c:extLst>
            </c:dLbl>
            <c:dLbl>
              <c:idx val="2"/>
              <c:layout>
                <c:manualLayout>
                  <c:x val="0.10116977552956054"/>
                  <c:y val="1.92431045542014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7B-424E-80A6-6165E79EAAD1}"/>
                </c:ext>
              </c:extLst>
            </c:dLbl>
            <c:dLbl>
              <c:idx val="3"/>
              <c:delete val="1"/>
              <c:extLst>
                <c:ext xmlns:c15="http://schemas.microsoft.com/office/drawing/2012/chart" uri="{CE6537A1-D6FC-4f65-9D91-7224C49458BB}"/>
                <c:ext xmlns:c16="http://schemas.microsoft.com/office/drawing/2014/chart" uri="{C3380CC4-5D6E-409C-BE32-E72D297353CC}">
                  <c16:uniqueId val="{00000006-BD7B-424E-80A6-6165E79EAA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solidFill>
                  <a:srgbClr val="FF0000"/>
                </a:solidFill>
              </a:ln>
              <a:effectLst/>
            </c:spPr>
            <c:trendlineType val="linear"/>
            <c:dispRSqr val="0"/>
            <c:dispEq val="0"/>
          </c:trendline>
          <c:val>
            <c:numRef>
              <c:f>Stats!$AG$2:$AG$5</c:f>
              <c:numCache>
                <c:formatCode>#,##0.000</c:formatCode>
                <c:ptCount val="4"/>
                <c:pt idx="0">
                  <c:v>0.58909698401216537</c:v>
                </c:pt>
                <c:pt idx="1">
                  <c:v>0.58909698401216537</c:v>
                </c:pt>
                <c:pt idx="2">
                  <c:v>0.58909698401216537</c:v>
                </c:pt>
                <c:pt idx="3">
                  <c:v>0.58909698401216537</c:v>
                </c:pt>
              </c:numCache>
            </c:numRef>
          </c:val>
          <c:extLst>
            <c:ext xmlns:c16="http://schemas.microsoft.com/office/drawing/2014/chart" uri="{C3380CC4-5D6E-409C-BE32-E72D297353CC}">
              <c16:uniqueId val="{00000001-BD7B-424E-80A6-6165E79EAAD1}"/>
            </c:ext>
          </c:extLst>
        </c:ser>
        <c:ser>
          <c:idx val="1"/>
          <c:order val="1"/>
          <c:tx>
            <c:strRef>
              <c:f>Stats!$X$1</c:f>
              <c:strCache>
                <c:ptCount val="1"/>
                <c:pt idx="0">
                  <c:v>Avg GTMI</c:v>
                </c:pt>
              </c:strCache>
            </c:strRef>
          </c:tx>
          <c:spPr>
            <a:solidFill>
              <a:srgbClr val="0000CC"/>
            </a:solidFill>
            <a:ln w="12700" cap="flat" cmpd="sng" algn="ctr">
              <a:solidFill>
                <a:schemeClr val="accent1">
                  <a:shade val="50000"/>
                </a:schemeClr>
              </a:solidFill>
              <a:prstDash val="solid"/>
              <a:miter lim="800000"/>
            </a:ln>
            <a:effectLst>
              <a:innerShdw blurRad="63500" dist="50800">
                <a:prstClr val="black">
                  <a:alpha val="50000"/>
                </a:prstClr>
              </a:innerShdw>
            </a:effectLst>
            <a:scene3d>
              <a:camera prst="orthographicFront"/>
              <a:lightRig rig="chilly" dir="t">
                <a:rot lat="0" lon="0" rev="18480000"/>
              </a:lightRig>
            </a:scene3d>
            <a:sp3d prstMaterial="clear">
              <a:bevelT w="63500" h="63500"/>
            </a:sp3d>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Stats!$V$2:$V$5</c:f>
              <c:strCache>
                <c:ptCount val="4"/>
                <c:pt idx="0">
                  <c:v>A</c:v>
                </c:pt>
                <c:pt idx="1">
                  <c:v>B</c:v>
                </c:pt>
                <c:pt idx="2">
                  <c:v>C</c:v>
                </c:pt>
                <c:pt idx="3">
                  <c:v>D</c:v>
                </c:pt>
              </c:strCache>
            </c:strRef>
          </c:cat>
          <c:val>
            <c:numRef>
              <c:f>Stats!$X$2:$X$5</c:f>
              <c:numCache>
                <c:formatCode>#,##0.000</c:formatCode>
                <c:ptCount val="4"/>
                <c:pt idx="0">
                  <c:v>0.86153366976725698</c:v>
                </c:pt>
                <c:pt idx="1">
                  <c:v>0.6145379966266209</c:v>
                </c:pt>
                <c:pt idx="2">
                  <c:v>0.3701072200553216</c:v>
                </c:pt>
                <c:pt idx="3">
                  <c:v>0.14013489528920753</c:v>
                </c:pt>
              </c:numCache>
            </c:numRef>
          </c:val>
          <c:extLst>
            <c:ext xmlns:c16="http://schemas.microsoft.com/office/drawing/2014/chart" uri="{C3380CC4-5D6E-409C-BE32-E72D297353CC}">
              <c16:uniqueId val="{00000000-55A6-483E-B610-3CF1766361A7}"/>
            </c:ext>
          </c:extLst>
        </c:ser>
        <c:dLbls>
          <c:showLegendKey val="0"/>
          <c:showVal val="0"/>
          <c:showCatName val="0"/>
          <c:showSerName val="0"/>
          <c:showPercent val="0"/>
          <c:showBubbleSize val="0"/>
        </c:dLbls>
        <c:gapWidth val="100"/>
        <c:overlap val="100"/>
        <c:axId val="1432493728"/>
        <c:axId val="1720371408"/>
      </c:bar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a:solidFill>
                      <a:srgbClr val="0000CC"/>
                    </a:solidFill>
                  </a:rPr>
                  <a:t>Average GTMI score</a:t>
                </a:r>
              </a:p>
            </c:rich>
          </c:tx>
          <c:layout>
            <c:manualLayout>
              <c:xMode val="edge"/>
              <c:yMode val="edge"/>
              <c:x val="4.8258172273920293E-3"/>
              <c:y val="0.2075608446671438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000" b="0">
                <a:solidFill>
                  <a:schemeClr val="tx1"/>
                </a:solidFill>
                <a:latin typeface="Calibri" panose="020F0502020204030204" pitchFamily="34" charset="0"/>
                <a:ea typeface="Calibri" panose="020F0502020204030204" pitchFamily="34" charset="0"/>
                <a:cs typeface="Calibri" panose="020F0502020204030204" pitchFamily="34" charset="0"/>
              </a:rPr>
              <a:t>Avg GTMI Components</a:t>
            </a:r>
          </a:p>
        </c:rich>
      </c:tx>
      <c:layout>
        <c:manualLayout>
          <c:xMode val="edge"/>
          <c:yMode val="edge"/>
          <c:x val="0.18336395450568677"/>
          <c:y val="4.9823513440130319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9945100612423447"/>
          <c:y val="0.12838959366190336"/>
          <c:w val="0.70350065616797908"/>
          <c:h val="0.7276939340915719"/>
        </c:manualLayout>
      </c:layout>
      <c:barChart>
        <c:barDir val="bar"/>
        <c:grouping val="clustered"/>
        <c:varyColors val="0"/>
        <c:ser>
          <c:idx val="0"/>
          <c:order val="0"/>
          <c:spPr>
            <a:solidFill>
              <a:schemeClr val="accent1"/>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invertIfNegative val="0"/>
          <c:dPt>
            <c:idx val="0"/>
            <c:invertIfNegative val="0"/>
            <c:bubble3D val="0"/>
            <c:spPr>
              <a:solidFill>
                <a:schemeClr val="tx2">
                  <a:lumMod val="20000"/>
                  <a:lumOff val="80000"/>
                </a:schemeClr>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extLst>
              <c:ext xmlns:c16="http://schemas.microsoft.com/office/drawing/2014/chart" uri="{C3380CC4-5D6E-409C-BE32-E72D297353CC}">
                <c16:uniqueId val="{00000001-2B55-4ED8-B0FB-9AB999CFE18E}"/>
              </c:ext>
            </c:extLst>
          </c:dPt>
          <c:dPt>
            <c:idx val="1"/>
            <c:invertIfNegative val="0"/>
            <c:bubble3D val="0"/>
            <c:spPr>
              <a:solidFill>
                <a:schemeClr val="accent2">
                  <a:lumMod val="40000"/>
                  <a:lumOff val="60000"/>
                </a:schemeClr>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extLst>
              <c:ext xmlns:c16="http://schemas.microsoft.com/office/drawing/2014/chart" uri="{C3380CC4-5D6E-409C-BE32-E72D297353CC}">
                <c16:uniqueId val="{00000003-2B55-4ED8-B0FB-9AB999CFE18E}"/>
              </c:ext>
            </c:extLst>
          </c:dPt>
          <c:dPt>
            <c:idx val="2"/>
            <c:invertIfNegative val="0"/>
            <c:bubble3D val="0"/>
            <c:spPr>
              <a:solidFill>
                <a:srgbClr val="00B0F0"/>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extLst>
              <c:ext xmlns:c16="http://schemas.microsoft.com/office/drawing/2014/chart" uri="{C3380CC4-5D6E-409C-BE32-E72D297353CC}">
                <c16:uniqueId val="{00000005-2B55-4ED8-B0FB-9AB999CFE18E}"/>
              </c:ext>
            </c:extLst>
          </c:dPt>
          <c:dPt>
            <c:idx val="3"/>
            <c:invertIfNegative val="0"/>
            <c:bubble3D val="0"/>
            <c:spPr>
              <a:solidFill>
                <a:srgbClr val="FFFFCC"/>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extLst>
              <c:ext xmlns:c16="http://schemas.microsoft.com/office/drawing/2014/chart" uri="{C3380CC4-5D6E-409C-BE32-E72D297353CC}">
                <c16:uniqueId val="{00000007-2B55-4ED8-B0FB-9AB999CFE18E}"/>
              </c:ext>
            </c:extLst>
          </c:dPt>
          <c:dPt>
            <c:idx val="4"/>
            <c:invertIfNegative val="0"/>
            <c:bubble3D val="0"/>
            <c:spPr>
              <a:solidFill>
                <a:srgbClr val="0070C0"/>
              </a:solidFill>
              <a:ln>
                <a:noFill/>
              </a:ln>
              <a:effectLst>
                <a:innerShdw blurRad="50800" dist="12700" dir="5400000">
                  <a:prstClr val="black">
                    <a:alpha val="50000"/>
                  </a:prstClr>
                </a:innerShdw>
              </a:effectLst>
              <a:scene3d>
                <a:camera prst="orthographicFront"/>
                <a:lightRig rig="contrasting" dir="t">
                  <a:rot lat="0" lon="0" rev="1500000"/>
                </a:lightRig>
              </a:scene3d>
              <a:sp3d prstMaterial="metal"/>
            </c:spPr>
            <c:extLst>
              <c:ext xmlns:c16="http://schemas.microsoft.com/office/drawing/2014/chart" uri="{C3380CC4-5D6E-409C-BE32-E72D297353CC}">
                <c16:uniqueId val="{00000009-2B55-4ED8-B0FB-9AB999CFE18E}"/>
              </c:ext>
            </c:extLst>
          </c:dPt>
          <c:dLbls>
            <c:dLbl>
              <c:idx val="4"/>
              <c:numFmt formatCode="#,##0.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B55-4ED8-B0FB-9AB999CFE18E}"/>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Stats!$X$8:$AF$8</c15:sqref>
                  </c15:fullRef>
                </c:ext>
              </c:extLst>
              <c:f>(Stats!$X$8,Stats!$Z$8,Stats!$AB$8,Stats!$AD$8,Stats!$AF$8)</c:f>
              <c:strCache>
                <c:ptCount val="5"/>
                <c:pt idx="0">
                  <c:v>GTEI</c:v>
                </c:pt>
                <c:pt idx="1">
                  <c:v>DCEI</c:v>
                </c:pt>
                <c:pt idx="2">
                  <c:v>PSDI</c:v>
                </c:pt>
                <c:pt idx="3">
                  <c:v>CGSI</c:v>
                </c:pt>
                <c:pt idx="4">
                  <c:v>GTMI</c:v>
                </c:pt>
              </c:strCache>
            </c:strRef>
          </c:cat>
          <c:val>
            <c:numRef>
              <c:extLst>
                <c:ext xmlns:c15="http://schemas.microsoft.com/office/drawing/2012/chart" uri="{02D57815-91ED-43cb-92C2-25804820EDAC}">
                  <c15:fullRef>
                    <c15:sqref>Stats!$X$9:$AF$9</c15:sqref>
                  </c15:fullRef>
                </c:ext>
              </c:extLst>
              <c:f>(Stats!$X$9,Stats!$Z$9,Stats!$AB$9,Stats!$AD$9,Stats!$AF$9)</c:f>
              <c:numCache>
                <c:formatCode>#,##0.00</c:formatCode>
                <c:ptCount val="5"/>
                <c:pt idx="0" formatCode="#,##0.000">
                  <c:v>0.60674961544408113</c:v>
                </c:pt>
                <c:pt idx="1" formatCode="#,##0.000">
                  <c:v>0.4739137063540888</c:v>
                </c:pt>
                <c:pt idx="2" formatCode="#,##0.000">
                  <c:v>0.65715225784495757</c:v>
                </c:pt>
                <c:pt idx="3" formatCode="#,##0.000">
                  <c:v>0.61857235640553354</c:v>
                </c:pt>
                <c:pt idx="4" formatCode="#,##0.000">
                  <c:v>0.58909698401216537</c:v>
                </c:pt>
              </c:numCache>
            </c:numRef>
          </c:val>
          <c:extLst>
            <c:ext xmlns:c16="http://schemas.microsoft.com/office/drawing/2014/chart" uri="{C3380CC4-5D6E-409C-BE32-E72D297353CC}">
              <c16:uniqueId val="{0000000A-2B55-4ED8-B0FB-9AB999CFE18E}"/>
            </c:ext>
          </c:extLst>
        </c:ser>
        <c:dLbls>
          <c:showLegendKey val="0"/>
          <c:showVal val="0"/>
          <c:showCatName val="0"/>
          <c:showSerName val="0"/>
          <c:showPercent val="0"/>
          <c:showBubbleSize val="0"/>
        </c:dLbls>
        <c:gapWidth val="70"/>
        <c:axId val="1219416767"/>
        <c:axId val="883237295"/>
      </c:barChart>
      <c:catAx>
        <c:axId val="121941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crossAx val="883237295"/>
        <c:crosses val="autoZero"/>
        <c:auto val="1"/>
        <c:lblAlgn val="ctr"/>
        <c:lblOffset val="100"/>
        <c:noMultiLvlLbl val="0"/>
      </c:catAx>
      <c:valAx>
        <c:axId val="88323729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16767"/>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7608082008619"/>
          <c:y val="5.6900202815557147E-2"/>
          <c:w val="0.85081637201010252"/>
          <c:h val="0.77775789389962613"/>
        </c:manualLayout>
      </c:layout>
      <c:barChart>
        <c:barDir val="bar"/>
        <c:grouping val="stacked"/>
        <c:varyColors val="0"/>
        <c:ser>
          <c:idx val="0"/>
          <c:order val="0"/>
          <c:tx>
            <c:strRef>
              <c:f>Stats!$W$26</c:f>
              <c:strCache>
                <c:ptCount val="1"/>
                <c:pt idx="0">
                  <c:v>D</c:v>
                </c:pt>
              </c:strCache>
            </c:strRef>
          </c:tx>
          <c:spPr>
            <a:solidFill>
              <a:srgbClr val="ED7D31">
                <a:alpha val="49804"/>
              </a:srgbClr>
            </a:solidFill>
            <a:ln>
              <a:noFill/>
            </a:ln>
            <a:effectLst>
              <a:innerShdw blurRad="63500" dist="50800" dir="5400000">
                <a:prstClr val="black">
                  <a:alpha val="50000"/>
                </a:prstClr>
              </a:inn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6E25-4B3E-988D-C8A6BA8DBE5E}"/>
                </c:ext>
              </c:extLst>
            </c:dLbl>
            <c:dLbl>
              <c:idx val="1"/>
              <c:delete val="1"/>
              <c:extLst>
                <c:ext xmlns:c15="http://schemas.microsoft.com/office/drawing/2012/chart" uri="{CE6537A1-D6FC-4f65-9D91-7224C49458BB}"/>
                <c:ext xmlns:c16="http://schemas.microsoft.com/office/drawing/2014/chart" uri="{C3380CC4-5D6E-409C-BE32-E72D297353CC}">
                  <c16:uniqueId val="{00000001-6E25-4B3E-988D-C8A6BA8DBE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Stats!$V$27:$V$33</c:f>
              <c:strCache>
                <c:ptCount val="7"/>
                <c:pt idx="0">
                  <c:v>NAM</c:v>
                </c:pt>
                <c:pt idx="1">
                  <c:v>SAR</c:v>
                </c:pt>
                <c:pt idx="2">
                  <c:v>MNA</c:v>
                </c:pt>
                <c:pt idx="3">
                  <c:v>LCR</c:v>
                </c:pt>
                <c:pt idx="4">
                  <c:v>ECA</c:v>
                </c:pt>
                <c:pt idx="5">
                  <c:v>EAP</c:v>
                </c:pt>
                <c:pt idx="6">
                  <c:v>AFR</c:v>
                </c:pt>
              </c:strCache>
            </c:strRef>
          </c:cat>
          <c:val>
            <c:numRef>
              <c:f>Stats!$W$27:$W$33</c:f>
              <c:numCache>
                <c:formatCode>General</c:formatCode>
                <c:ptCount val="7"/>
                <c:pt idx="0">
                  <c:v>0</c:v>
                </c:pt>
                <c:pt idx="1">
                  <c:v>0</c:v>
                </c:pt>
                <c:pt idx="2">
                  <c:v>5</c:v>
                </c:pt>
                <c:pt idx="3">
                  <c:v>2</c:v>
                </c:pt>
                <c:pt idx="4">
                  <c:v>2</c:v>
                </c:pt>
                <c:pt idx="5">
                  <c:v>6</c:v>
                </c:pt>
                <c:pt idx="6">
                  <c:v>13</c:v>
                </c:pt>
              </c:numCache>
            </c:numRef>
          </c:val>
          <c:extLst>
            <c:ext xmlns:c16="http://schemas.microsoft.com/office/drawing/2014/chart" uri="{C3380CC4-5D6E-409C-BE32-E72D297353CC}">
              <c16:uniqueId val="{00000002-6E25-4B3E-988D-C8A6BA8DBE5E}"/>
            </c:ext>
          </c:extLst>
        </c:ser>
        <c:ser>
          <c:idx val="1"/>
          <c:order val="1"/>
          <c:tx>
            <c:strRef>
              <c:f>Stats!$X$26</c:f>
              <c:strCache>
                <c:ptCount val="1"/>
                <c:pt idx="0">
                  <c:v>C</c:v>
                </c:pt>
              </c:strCache>
            </c:strRef>
          </c:tx>
          <c:spPr>
            <a:solidFill>
              <a:srgbClr val="FFC000">
                <a:alpha val="49804"/>
              </a:srgbClr>
            </a:solidFill>
            <a:ln>
              <a:noFill/>
            </a:ln>
            <a:effectLst>
              <a:innerShdw blurRad="63500" dist="50800" dir="5400000">
                <a:prstClr val="black">
                  <a:alpha val="50000"/>
                </a:prstClr>
              </a:inn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6E25-4B3E-988D-C8A6BA8DBE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Stats!$V$27:$V$33</c:f>
              <c:strCache>
                <c:ptCount val="7"/>
                <c:pt idx="0">
                  <c:v>NAM</c:v>
                </c:pt>
                <c:pt idx="1">
                  <c:v>SAR</c:v>
                </c:pt>
                <c:pt idx="2">
                  <c:v>MNA</c:v>
                </c:pt>
                <c:pt idx="3">
                  <c:v>LCR</c:v>
                </c:pt>
                <c:pt idx="4">
                  <c:v>ECA</c:v>
                </c:pt>
                <c:pt idx="5">
                  <c:v>EAP</c:v>
                </c:pt>
                <c:pt idx="6">
                  <c:v>AFR</c:v>
                </c:pt>
              </c:strCache>
            </c:strRef>
          </c:cat>
          <c:val>
            <c:numRef>
              <c:f>Stats!$X$27:$X$33</c:f>
              <c:numCache>
                <c:formatCode>General</c:formatCode>
                <c:ptCount val="7"/>
                <c:pt idx="0">
                  <c:v>0</c:v>
                </c:pt>
                <c:pt idx="1">
                  <c:v>1</c:v>
                </c:pt>
                <c:pt idx="2">
                  <c:v>2</c:v>
                </c:pt>
                <c:pt idx="3">
                  <c:v>12</c:v>
                </c:pt>
                <c:pt idx="4">
                  <c:v>4</c:v>
                </c:pt>
                <c:pt idx="5">
                  <c:v>9</c:v>
                </c:pt>
                <c:pt idx="6">
                  <c:v>19</c:v>
                </c:pt>
              </c:numCache>
            </c:numRef>
          </c:val>
          <c:extLst>
            <c:ext xmlns:c16="http://schemas.microsoft.com/office/drawing/2014/chart" uri="{C3380CC4-5D6E-409C-BE32-E72D297353CC}">
              <c16:uniqueId val="{00000004-6E25-4B3E-988D-C8A6BA8DBE5E}"/>
            </c:ext>
          </c:extLst>
        </c:ser>
        <c:ser>
          <c:idx val="2"/>
          <c:order val="2"/>
          <c:tx>
            <c:strRef>
              <c:f>Stats!$Y$26</c:f>
              <c:strCache>
                <c:ptCount val="1"/>
                <c:pt idx="0">
                  <c:v>B</c:v>
                </c:pt>
              </c:strCache>
            </c:strRef>
          </c:tx>
          <c:spPr>
            <a:solidFill>
              <a:schemeClr val="accent5">
                <a:alpha val="50000"/>
              </a:schemeClr>
            </a:solidFill>
            <a:ln>
              <a:noFill/>
            </a:ln>
            <a:effectLst>
              <a:innerShdw blurRad="63500" dist="50800" dir="5400000">
                <a:prstClr val="black">
                  <a:alpha val="50000"/>
                </a:prstClr>
              </a:inn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6E25-4B3E-988D-C8A6BA8DBE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Stats!$V$27:$V$33</c:f>
              <c:strCache>
                <c:ptCount val="7"/>
                <c:pt idx="0">
                  <c:v>NAM</c:v>
                </c:pt>
                <c:pt idx="1">
                  <c:v>SAR</c:v>
                </c:pt>
                <c:pt idx="2">
                  <c:v>MNA</c:v>
                </c:pt>
                <c:pt idx="3">
                  <c:v>LCR</c:v>
                </c:pt>
                <c:pt idx="4">
                  <c:v>ECA</c:v>
                </c:pt>
                <c:pt idx="5">
                  <c:v>EAP</c:v>
                </c:pt>
                <c:pt idx="6">
                  <c:v>AFR</c:v>
                </c:pt>
              </c:strCache>
            </c:strRef>
          </c:cat>
          <c:val>
            <c:numRef>
              <c:f>Stats!$Y$27:$Y$33</c:f>
              <c:numCache>
                <c:formatCode>General</c:formatCode>
                <c:ptCount val="7"/>
                <c:pt idx="0">
                  <c:v>0</c:v>
                </c:pt>
                <c:pt idx="1">
                  <c:v>2</c:v>
                </c:pt>
                <c:pt idx="2">
                  <c:v>8</c:v>
                </c:pt>
                <c:pt idx="3">
                  <c:v>7</c:v>
                </c:pt>
                <c:pt idx="4">
                  <c:v>7</c:v>
                </c:pt>
                <c:pt idx="5">
                  <c:v>8</c:v>
                </c:pt>
                <c:pt idx="6">
                  <c:v>10</c:v>
                </c:pt>
              </c:numCache>
            </c:numRef>
          </c:val>
          <c:extLst>
            <c:ext xmlns:c16="http://schemas.microsoft.com/office/drawing/2014/chart" uri="{C3380CC4-5D6E-409C-BE32-E72D297353CC}">
              <c16:uniqueId val="{00000006-6E25-4B3E-988D-C8A6BA8DBE5E}"/>
            </c:ext>
          </c:extLst>
        </c:ser>
        <c:ser>
          <c:idx val="3"/>
          <c:order val="3"/>
          <c:tx>
            <c:strRef>
              <c:f>Stats!$Z$26</c:f>
              <c:strCache>
                <c:ptCount val="1"/>
                <c:pt idx="0">
                  <c:v>A</c:v>
                </c:pt>
              </c:strCache>
            </c:strRef>
          </c:tx>
          <c:spPr>
            <a:solidFill>
              <a:schemeClr val="accent6">
                <a:lumMod val="20000"/>
                <a:lumOff val="80000"/>
                <a:alpha val="50000"/>
              </a:schemeClr>
            </a:solidFill>
            <a:ln>
              <a:noFill/>
            </a:ln>
            <a:effectLst>
              <a:innerShdw blurRad="63500" dist="50800" dir="5400000">
                <a:prstClr val="black">
                  <a:alpha val="50000"/>
                </a:prstClr>
              </a:innerShdw>
            </a:effectLst>
          </c:spPr>
          <c:invertIfNegative val="0"/>
          <c:dPt>
            <c:idx val="4"/>
            <c:invertIfNegative val="0"/>
            <c:bubble3D val="0"/>
            <c:spPr>
              <a:solidFill>
                <a:srgbClr val="E2F0D9">
                  <a:alpha val="49804"/>
                </a:srgbClr>
              </a:solidFill>
              <a:ln>
                <a:noFill/>
              </a:ln>
              <a:effectLst>
                <a:innerShdw blurRad="63500" dist="50800" dir="5400000">
                  <a:prstClr val="black">
                    <a:alpha val="50000"/>
                  </a:prstClr>
                </a:innerShdw>
              </a:effectLst>
            </c:spPr>
            <c:extLst>
              <c:ext xmlns:c16="http://schemas.microsoft.com/office/drawing/2014/chart" uri="{C3380CC4-5D6E-409C-BE32-E72D297353CC}">
                <c16:uniqueId val="{00000008-6E25-4B3E-988D-C8A6BA8DBE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Stats!$V$27:$V$33</c:f>
              <c:strCache>
                <c:ptCount val="7"/>
                <c:pt idx="0">
                  <c:v>NAM</c:v>
                </c:pt>
                <c:pt idx="1">
                  <c:v>SAR</c:v>
                </c:pt>
                <c:pt idx="2">
                  <c:v>MNA</c:v>
                </c:pt>
                <c:pt idx="3">
                  <c:v>LCR</c:v>
                </c:pt>
                <c:pt idx="4">
                  <c:v>ECA</c:v>
                </c:pt>
                <c:pt idx="5">
                  <c:v>EAP</c:v>
                </c:pt>
                <c:pt idx="6">
                  <c:v>AFR</c:v>
                </c:pt>
              </c:strCache>
            </c:strRef>
          </c:cat>
          <c:val>
            <c:numRef>
              <c:f>Stats!$Z$27:$Z$33</c:f>
              <c:numCache>
                <c:formatCode>General</c:formatCode>
                <c:ptCount val="7"/>
                <c:pt idx="0">
                  <c:v>2</c:v>
                </c:pt>
                <c:pt idx="1">
                  <c:v>3</c:v>
                </c:pt>
                <c:pt idx="2">
                  <c:v>8</c:v>
                </c:pt>
                <c:pt idx="3">
                  <c:v>11</c:v>
                </c:pt>
                <c:pt idx="4">
                  <c:v>40</c:v>
                </c:pt>
                <c:pt idx="5">
                  <c:v>10</c:v>
                </c:pt>
                <c:pt idx="6">
                  <c:v>6</c:v>
                </c:pt>
              </c:numCache>
            </c:numRef>
          </c:val>
          <c:extLst>
            <c:ext xmlns:c16="http://schemas.microsoft.com/office/drawing/2014/chart" uri="{C3380CC4-5D6E-409C-BE32-E72D297353CC}">
              <c16:uniqueId val="{00000009-6E25-4B3E-988D-C8A6BA8DBE5E}"/>
            </c:ext>
          </c:extLst>
        </c:ser>
        <c:dLbls>
          <c:showLegendKey val="0"/>
          <c:showVal val="0"/>
          <c:showCatName val="0"/>
          <c:showSerName val="0"/>
          <c:showPercent val="0"/>
          <c:showBubbleSize val="0"/>
        </c:dLbls>
        <c:gapWidth val="50"/>
        <c:overlap val="100"/>
        <c:axId val="1644638704"/>
        <c:axId val="1631757456"/>
      </c:barChart>
      <c:catAx>
        <c:axId val="1644638704"/>
        <c:scaling>
          <c:orientation val="minMax"/>
        </c:scaling>
        <c:delete val="0"/>
        <c:axPos val="l"/>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Region</a:t>
                </a:r>
              </a:p>
            </c:rich>
          </c:tx>
          <c:layout>
            <c:manualLayout>
              <c:xMode val="edge"/>
              <c:yMode val="edge"/>
              <c:x val="0"/>
              <c:y val="0.3664230891593096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631757456"/>
        <c:crosses val="autoZero"/>
        <c:auto val="1"/>
        <c:lblAlgn val="ctr"/>
        <c:lblOffset val="100"/>
        <c:noMultiLvlLbl val="0"/>
      </c:catAx>
      <c:valAx>
        <c:axId val="1631757456"/>
        <c:scaling>
          <c:orientation val="minMax"/>
          <c:max val="55"/>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Economies</a:t>
                </a:r>
              </a:p>
            </c:rich>
          </c:tx>
          <c:layout>
            <c:manualLayout>
              <c:xMode val="edge"/>
              <c:yMode val="edge"/>
              <c:x val="9.9739272647737215E-2"/>
              <c:y val="0.9116673626024018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4638704"/>
        <c:crosses val="autoZero"/>
        <c:crossBetween val="between"/>
        <c:minorUnit val="5"/>
      </c:valAx>
      <c:spPr>
        <a:noFill/>
        <a:ln w="3175">
          <a:solidFill>
            <a:schemeClr val="bg1">
              <a:lumMod val="75000"/>
            </a:schemeClr>
          </a:solidFill>
        </a:ln>
        <a:effectLst/>
      </c:spPr>
    </c:plotArea>
    <c:legend>
      <c:legendPos val="b"/>
      <c:layout>
        <c:manualLayout>
          <c:xMode val="edge"/>
          <c:yMode val="edge"/>
          <c:x val="0.25871336395450567"/>
          <c:y val="0.92187425435456916"/>
          <c:w val="0.53408836395450565"/>
          <c:h val="7.812571883570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51377952755906"/>
          <c:y val="5.6354887457249668E-2"/>
          <c:w val="0.71716227232959517"/>
          <c:h val="0.79931848007635409"/>
        </c:manualLayout>
      </c:layout>
      <c:barChart>
        <c:barDir val="col"/>
        <c:grouping val="clustered"/>
        <c:varyColors val="0"/>
        <c:ser>
          <c:idx val="0"/>
          <c:order val="0"/>
          <c:tx>
            <c:v>Reg Avg</c:v>
          </c:tx>
          <c:spPr>
            <a:solidFill>
              <a:schemeClr val="bg1"/>
            </a:solidFill>
            <a:ln>
              <a:noFill/>
            </a:ln>
            <a:effectLst>
              <a:outerShdw blurRad="50800" dist="50800" dir="5400000" algn="ctr" rotWithShape="0">
                <a:srgbClr val="000000">
                  <a:alpha val="0"/>
                </a:srgbClr>
              </a:outerShdw>
            </a:effectLst>
          </c:spPr>
          <c:invertIfNegative val="0"/>
          <c:dLbls>
            <c:dLbl>
              <c:idx val="2"/>
              <c:layout>
                <c:manualLayout>
                  <c:x val="5.6907998735377809E-2"/>
                  <c:y val="1.9243104554201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3D-445E-B665-6C9F7BB37F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solidFill>
                  <a:srgbClr val="FF0000"/>
                </a:solidFill>
              </a:ln>
              <a:effectLst/>
            </c:spPr>
            <c:trendlineType val="linear"/>
            <c:dispRSqr val="0"/>
            <c:dispEq val="0"/>
          </c:trendline>
          <c:val>
            <c:numRef>
              <c:f>Stats!$AG$2:$AG$5</c:f>
              <c:numCache>
                <c:formatCode>#,##0.000</c:formatCode>
                <c:ptCount val="4"/>
                <c:pt idx="0">
                  <c:v>0.58909698401216537</c:v>
                </c:pt>
                <c:pt idx="1">
                  <c:v>0.58909698401216537</c:v>
                </c:pt>
                <c:pt idx="2">
                  <c:v>0.58909698401216537</c:v>
                </c:pt>
                <c:pt idx="3">
                  <c:v>0.58909698401216537</c:v>
                </c:pt>
              </c:numCache>
            </c:numRef>
          </c:val>
          <c:extLst>
            <c:ext xmlns:c16="http://schemas.microsoft.com/office/drawing/2014/chart" uri="{C3380CC4-5D6E-409C-BE32-E72D297353CC}">
              <c16:uniqueId val="{00000000-353D-445E-B665-6C9F7BB37FBB}"/>
            </c:ext>
          </c:extLst>
        </c:ser>
        <c:ser>
          <c:idx val="1"/>
          <c:order val="1"/>
          <c:tx>
            <c:strRef>
              <c:f>Stats!$AM$14</c:f>
              <c:strCache>
                <c:ptCount val="1"/>
                <c:pt idx="0">
                  <c:v>Avg GTMI</c:v>
                </c:pt>
              </c:strCache>
            </c:strRef>
          </c:tx>
          <c:spPr>
            <a:solidFill>
              <a:srgbClr val="0000CC">
                <a:alpha val="0"/>
              </a:srgbClr>
            </a:solidFill>
            <a:ln>
              <a:noFill/>
            </a:ln>
            <a:effectLst/>
            <a:scene3d>
              <a:camera prst="orthographicFront"/>
              <a:lightRig rig="chilly" dir="t">
                <a:rot lat="0" lon="0" rev="18480000"/>
              </a:lightRig>
            </a:scene3d>
            <a:sp3d prstMaterial="clear">
              <a:bevelT h="63500"/>
            </a:sp3d>
          </c:spPr>
          <c:invertIfNegative val="0"/>
          <c:dLbls>
            <c:dLbl>
              <c:idx val="1"/>
              <c:layout>
                <c:manualLayout>
                  <c:x val="-5.7869701854636328E-17"/>
                  <c:y val="-1.2626262626262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A8-4843-9582-D597A1C2C612}"/>
                </c:ext>
              </c:extLst>
            </c:dLbl>
            <c:dLbl>
              <c:idx val="2"/>
              <c:layout>
                <c:manualLayout>
                  <c:x val="0.13257575757575757"/>
                  <c:y val="6.9444444444444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A8-4843-9582-D597A1C2C612}"/>
                </c:ext>
              </c:extLst>
            </c:dLbl>
            <c:dLbl>
              <c:idx val="3"/>
              <c:layout>
                <c:manualLayout>
                  <c:x val="0"/>
                  <c:y val="6.31313131313125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A8-4843-9582-D597A1C2C612}"/>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Stats!$AL$15:$AL$18</c:f>
              <c:strCache>
                <c:ptCount val="4"/>
                <c:pt idx="0">
                  <c:v>H</c:v>
                </c:pt>
                <c:pt idx="1">
                  <c:v>UM</c:v>
                </c:pt>
                <c:pt idx="2">
                  <c:v>LM</c:v>
                </c:pt>
                <c:pt idx="3">
                  <c:v>L</c:v>
                </c:pt>
              </c:strCache>
            </c:strRef>
          </c:cat>
          <c:val>
            <c:numRef>
              <c:f>Stats!$AM$15:$AM$18</c:f>
              <c:numCache>
                <c:formatCode>#,##0.000</c:formatCode>
                <c:ptCount val="4"/>
                <c:pt idx="0">
                  <c:v>0.73303270389411335</c:v>
                </c:pt>
                <c:pt idx="1">
                  <c:v>0.60391927434089754</c:v>
                </c:pt>
                <c:pt idx="2">
                  <c:v>0.52898063431042719</c:v>
                </c:pt>
                <c:pt idx="3">
                  <c:v>0.30012705844348597</c:v>
                </c:pt>
              </c:numCache>
            </c:numRef>
          </c:val>
          <c:extLst>
            <c:ext xmlns:c16="http://schemas.microsoft.com/office/drawing/2014/chart" uri="{C3380CC4-5D6E-409C-BE32-E72D297353CC}">
              <c16:uniqueId val="{00000003-BBA8-4843-9582-D597A1C2C612}"/>
            </c:ext>
          </c:extLst>
        </c:ser>
        <c:dLbls>
          <c:showLegendKey val="0"/>
          <c:showVal val="0"/>
          <c:showCatName val="0"/>
          <c:showSerName val="0"/>
          <c:showPercent val="0"/>
          <c:showBubbleSize val="0"/>
        </c:dLbls>
        <c:gapWidth val="100"/>
        <c:overlap val="100"/>
        <c:axId val="1432493728"/>
        <c:axId val="1720371408"/>
      </c:bar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a:solidFill>
                      <a:srgbClr val="0000CC"/>
                    </a:solidFill>
                  </a:rPr>
                  <a:t>Average GTMI score</a:t>
                </a:r>
              </a:p>
            </c:rich>
          </c:tx>
          <c:layout>
            <c:manualLayout>
              <c:xMode val="edge"/>
              <c:yMode val="edge"/>
              <c:x val="4.8258172273920302E-3"/>
              <c:y val="0.2454396325459317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64921856358863"/>
          <c:y val="5.8466058219995218E-2"/>
          <c:w val="0.85785885429094078"/>
          <c:h val="0.78382545931758529"/>
        </c:manualLayout>
      </c:layout>
      <c:barChart>
        <c:barDir val="col"/>
        <c:grouping val="clustered"/>
        <c:varyColors val="0"/>
        <c:ser>
          <c:idx val="1"/>
          <c:order val="0"/>
          <c:tx>
            <c:strRef>
              <c:f>Stats!$Z$1</c:f>
              <c:strCache>
                <c:ptCount val="1"/>
                <c:pt idx="0">
                  <c:v>Avg CGSI</c:v>
                </c:pt>
              </c:strCache>
            </c:strRef>
          </c:tx>
          <c:spPr>
            <a:solidFill>
              <a:srgbClr val="FFFFCC"/>
            </a:solidFill>
            <a:ln>
              <a:noFill/>
            </a:ln>
            <a:effectLst>
              <a:innerShdw blurRad="50800" dist="25400">
                <a:prstClr val="black">
                  <a:alpha val="50000"/>
                </a:prstClr>
              </a:innerShdw>
            </a:effectLst>
          </c:spPr>
          <c:invertIfNegative val="0"/>
          <c:dLbls>
            <c:delete val="1"/>
          </c:dLbls>
          <c:cat>
            <c:strRef>
              <c:f>Stats!$V$2:$V$5</c:f>
              <c:strCache>
                <c:ptCount val="4"/>
                <c:pt idx="0">
                  <c:v>A</c:v>
                </c:pt>
                <c:pt idx="1">
                  <c:v>B</c:v>
                </c:pt>
                <c:pt idx="2">
                  <c:v>C</c:v>
                </c:pt>
                <c:pt idx="3">
                  <c:v>D</c:v>
                </c:pt>
              </c:strCache>
            </c:strRef>
          </c:cat>
          <c:val>
            <c:numRef>
              <c:f>Stats!$Z$2:$Z$5</c:f>
              <c:numCache>
                <c:formatCode>#,##0.000</c:formatCode>
                <c:ptCount val="4"/>
                <c:pt idx="0">
                  <c:v>0.86717790106038573</c:v>
                </c:pt>
                <c:pt idx="1">
                  <c:v>0.6297639891632576</c:v>
                </c:pt>
                <c:pt idx="2">
                  <c:v>0.3838091464036234</c:v>
                </c:pt>
                <c:pt idx="3">
                  <c:v>0.18452933828346799</c:v>
                </c:pt>
              </c:numCache>
            </c:numRef>
          </c:val>
          <c:extLst>
            <c:ext xmlns:c16="http://schemas.microsoft.com/office/drawing/2014/chart" uri="{C3380CC4-5D6E-409C-BE32-E72D297353CC}">
              <c16:uniqueId val="{00000000-09D6-45A9-9A70-819EE7AF9FF1}"/>
            </c:ext>
          </c:extLst>
        </c:ser>
        <c:ser>
          <c:idx val="2"/>
          <c:order val="1"/>
          <c:tx>
            <c:strRef>
              <c:f>Stats!$AB$1</c:f>
              <c:strCache>
                <c:ptCount val="1"/>
                <c:pt idx="0">
                  <c:v>Avg PSDI</c:v>
                </c:pt>
              </c:strCache>
            </c:strRef>
          </c:tx>
          <c:spPr>
            <a:solidFill>
              <a:srgbClr val="00B0F0"/>
            </a:solidFill>
            <a:ln>
              <a:noFill/>
            </a:ln>
            <a:effectLst>
              <a:innerShdw blurRad="50800" dist="25400">
                <a:prstClr val="black">
                  <a:alpha val="50000"/>
                </a:prstClr>
              </a:innerShdw>
            </a:effectLst>
          </c:spPr>
          <c:invertIfNegative val="0"/>
          <c:dLbls>
            <c:delete val="1"/>
          </c:dLbls>
          <c:cat>
            <c:strRef>
              <c:f>Stats!$V$2:$V$5</c:f>
              <c:strCache>
                <c:ptCount val="4"/>
                <c:pt idx="0">
                  <c:v>A</c:v>
                </c:pt>
                <c:pt idx="1">
                  <c:v>B</c:v>
                </c:pt>
                <c:pt idx="2">
                  <c:v>C</c:v>
                </c:pt>
                <c:pt idx="3">
                  <c:v>D</c:v>
                </c:pt>
              </c:strCache>
            </c:strRef>
          </c:cat>
          <c:val>
            <c:numRef>
              <c:f>Stats!$AB$2:$AB$5</c:f>
              <c:numCache>
                <c:formatCode>#,##0.000</c:formatCode>
                <c:ptCount val="4"/>
                <c:pt idx="0">
                  <c:v>0.88419561731265928</c:v>
                </c:pt>
                <c:pt idx="1">
                  <c:v>0.63568103663672815</c:v>
                </c:pt>
                <c:pt idx="2">
                  <c:v>0.38318251662862951</c:v>
                </c:pt>
                <c:pt idx="3">
                  <c:v>8.1382938775510213E-2</c:v>
                </c:pt>
              </c:numCache>
            </c:numRef>
          </c:val>
          <c:extLst>
            <c:ext xmlns:c16="http://schemas.microsoft.com/office/drawing/2014/chart" uri="{C3380CC4-5D6E-409C-BE32-E72D297353CC}">
              <c16:uniqueId val="{00000001-09D6-45A9-9A70-819EE7AF9FF1}"/>
            </c:ext>
          </c:extLst>
        </c:ser>
        <c:ser>
          <c:idx val="3"/>
          <c:order val="2"/>
          <c:tx>
            <c:strRef>
              <c:f>Stats!$AD$1</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dLbls>
            <c:delete val="1"/>
          </c:dLbls>
          <c:cat>
            <c:strRef>
              <c:f>Stats!$V$2:$V$5</c:f>
              <c:strCache>
                <c:ptCount val="4"/>
                <c:pt idx="0">
                  <c:v>A</c:v>
                </c:pt>
                <c:pt idx="1">
                  <c:v>B</c:v>
                </c:pt>
                <c:pt idx="2">
                  <c:v>C</c:v>
                </c:pt>
                <c:pt idx="3">
                  <c:v>D</c:v>
                </c:pt>
              </c:strCache>
            </c:strRef>
          </c:cat>
          <c:val>
            <c:numRef>
              <c:f>Stats!$AD$2:$AD$5</c:f>
              <c:numCache>
                <c:formatCode>#,##0.000</c:formatCode>
                <c:ptCount val="4"/>
                <c:pt idx="0">
                  <c:v>0.87674388799491598</c:v>
                </c:pt>
                <c:pt idx="1">
                  <c:v>0.62308433803441055</c:v>
                </c:pt>
                <c:pt idx="2">
                  <c:v>0.36089556944680085</c:v>
                </c:pt>
                <c:pt idx="3">
                  <c:v>9.0374299384825704E-2</c:v>
                </c:pt>
              </c:numCache>
            </c:numRef>
          </c:val>
          <c:extLst>
            <c:ext xmlns:c16="http://schemas.microsoft.com/office/drawing/2014/chart" uri="{C3380CC4-5D6E-409C-BE32-E72D297353CC}">
              <c16:uniqueId val="{00000002-09D6-45A9-9A70-819EE7AF9FF1}"/>
            </c:ext>
          </c:extLst>
        </c:ser>
        <c:ser>
          <c:idx val="4"/>
          <c:order val="3"/>
          <c:tx>
            <c:strRef>
              <c:f>Stats!$AF$1</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c:spPr>
          <c:invertIfNegative val="0"/>
          <c:dLbls>
            <c:delete val="1"/>
          </c:dLbls>
          <c:cat>
            <c:strRef>
              <c:f>Stats!$V$2:$V$5</c:f>
              <c:strCache>
                <c:ptCount val="4"/>
                <c:pt idx="0">
                  <c:v>A</c:v>
                </c:pt>
                <c:pt idx="1">
                  <c:v>B</c:v>
                </c:pt>
                <c:pt idx="2">
                  <c:v>C</c:v>
                </c:pt>
                <c:pt idx="3">
                  <c:v>D</c:v>
                </c:pt>
              </c:strCache>
            </c:strRef>
          </c:cat>
          <c:val>
            <c:numRef>
              <c:f>Stats!$AF$2:$AF$5</c:f>
              <c:numCache>
                <c:formatCode>#,##0.000</c:formatCode>
                <c:ptCount val="4"/>
                <c:pt idx="0">
                  <c:v>0.87786886901152683</c:v>
                </c:pt>
                <c:pt idx="1">
                  <c:v>0.64283411686852066</c:v>
                </c:pt>
                <c:pt idx="2">
                  <c:v>0.38412411899313509</c:v>
                </c:pt>
                <c:pt idx="3">
                  <c:v>0.13375750315537477</c:v>
                </c:pt>
              </c:numCache>
            </c:numRef>
          </c:val>
          <c:extLst>
            <c:ext xmlns:c16="http://schemas.microsoft.com/office/drawing/2014/chart" uri="{C3380CC4-5D6E-409C-BE32-E72D297353CC}">
              <c16:uniqueId val="{00000003-09D6-45A9-9A70-819EE7AF9FF1}"/>
            </c:ext>
          </c:extLst>
        </c:ser>
        <c:dLbls>
          <c:showLegendKey val="0"/>
          <c:showVal val="1"/>
          <c:showCatName val="0"/>
          <c:showSerName val="0"/>
          <c:showPercent val="0"/>
          <c:showBubbleSize val="0"/>
        </c:dLbls>
        <c:gapWidth val="150"/>
        <c:overlap val="-20"/>
        <c:axId val="1432596528"/>
        <c:axId val="1720372240"/>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a:solidFill>
                      <a:srgbClr val="0000CC"/>
                    </a:solidFill>
                  </a:rPr>
                  <a:t>Avg GTMI component scores</a:t>
                </a:r>
              </a:p>
            </c:rich>
          </c:tx>
          <c:layout>
            <c:manualLayout>
              <c:xMode val="edge"/>
              <c:yMode val="edge"/>
              <c:x val="6.0958567449570641E-4"/>
              <c:y val="9.4657699037620294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spPr>
        <a:noFill/>
        <a:ln w="3175">
          <a:solidFill>
            <a:schemeClr val="bg1">
              <a:lumMod val="75000"/>
            </a:schemeClr>
          </a:solidFill>
        </a:ln>
        <a:effectLst/>
      </c:spPr>
    </c:plotArea>
    <c:legend>
      <c:legendPos val="b"/>
      <c:layout>
        <c:manualLayout>
          <c:xMode val="edge"/>
          <c:yMode val="edge"/>
          <c:x val="0.24490463692038494"/>
          <c:y val="0.92252342155147271"/>
          <c:w val="0.56687839020122488"/>
          <c:h val="7.747657844852726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baseline="0">
                <a:solidFill>
                  <a:srgbClr val="0000CC"/>
                </a:solidFill>
                <a:latin typeface="+mn-lt"/>
                <a:ea typeface="+mn-ea"/>
                <a:cs typeface="+mn-cs"/>
              </a:defRPr>
            </a:pPr>
            <a:r>
              <a:rPr lang="en-US" sz="1050" b="1">
                <a:solidFill>
                  <a:srgbClr val="0000CC"/>
                </a:solidFill>
              </a:rPr>
              <a:t>Regional Avg GTMI Components, by Groups</a:t>
            </a:r>
          </a:p>
        </c:rich>
      </c:tx>
      <c:layout>
        <c:manualLayout>
          <c:xMode val="edge"/>
          <c:yMode val="edge"/>
          <c:x val="0.19109556976407752"/>
          <c:y val="3.3349663877005752E-3"/>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0000CC"/>
              </a:solidFill>
              <a:latin typeface="+mn-lt"/>
              <a:ea typeface="+mn-ea"/>
              <a:cs typeface="+mn-cs"/>
            </a:defRPr>
          </a:pPr>
          <a:endParaRPr lang="en-US"/>
        </a:p>
      </c:txPr>
    </c:title>
    <c:autoTitleDeleted val="0"/>
    <c:plotArea>
      <c:layout>
        <c:manualLayout>
          <c:layoutTarget val="inner"/>
          <c:xMode val="edge"/>
          <c:yMode val="edge"/>
          <c:x val="0.10960788992285055"/>
          <c:y val="0.12633215769903763"/>
          <c:w val="0.86098385429094093"/>
          <c:h val="0.71517040483575922"/>
        </c:manualLayout>
      </c:layout>
      <c:barChart>
        <c:barDir val="col"/>
        <c:grouping val="clustered"/>
        <c:varyColors val="0"/>
        <c:ser>
          <c:idx val="1"/>
          <c:order val="0"/>
          <c:tx>
            <c:strRef>
              <c:f>Stats!$Z$39</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Lit>
              <c:ptCount val="4"/>
              <c:pt idx="0">
                <c:v>A</c:v>
              </c:pt>
              <c:pt idx="1">
                <c:v>B</c:v>
              </c:pt>
              <c:pt idx="2">
                <c:v>C</c:v>
              </c:pt>
              <c:pt idx="3">
                <c:v>D</c:v>
              </c:pt>
            </c:strLit>
          </c:cat>
          <c:val>
            <c:numRef>
              <c:f>Stats!$Z$40:$Z$43</c:f>
              <c:numCache>
                <c:formatCode>#,##0.000</c:formatCode>
                <c:ptCount val="4"/>
                <c:pt idx="0">
                  <c:v>0.85200009958506229</c:v>
                </c:pt>
                <c:pt idx="1">
                  <c:v>0.61400449976947902</c:v>
                </c:pt>
                <c:pt idx="2">
                  <c:v>0.38944838812639648</c:v>
                </c:pt>
                <c:pt idx="3">
                  <c:v>0</c:v>
                </c:pt>
              </c:numCache>
            </c:numRef>
          </c:val>
          <c:extLst>
            <c:ext xmlns:c16="http://schemas.microsoft.com/office/drawing/2014/chart" uri="{C3380CC4-5D6E-409C-BE32-E72D297353CC}">
              <c16:uniqueId val="{00000000-04A2-43A0-BBD4-6C619031F6B1}"/>
            </c:ext>
          </c:extLst>
        </c:ser>
        <c:ser>
          <c:idx val="2"/>
          <c:order val="1"/>
          <c:tx>
            <c:strRef>
              <c:f>Stats!$AB$39</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Lit>
              <c:ptCount val="4"/>
              <c:pt idx="0">
                <c:v>A</c:v>
              </c:pt>
              <c:pt idx="1">
                <c:v>B</c:v>
              </c:pt>
              <c:pt idx="2">
                <c:v>C</c:v>
              </c:pt>
              <c:pt idx="3">
                <c:v>D</c:v>
              </c:pt>
            </c:strLit>
          </c:cat>
          <c:val>
            <c:numRef>
              <c:f>Stats!$AB$40:$AB$43</c:f>
              <c:numCache>
                <c:formatCode>#,##0.000</c:formatCode>
                <c:ptCount val="4"/>
                <c:pt idx="0">
                  <c:v>0.86535654810495632</c:v>
                </c:pt>
                <c:pt idx="1">
                  <c:v>0.63079394104308384</c:v>
                </c:pt>
                <c:pt idx="2">
                  <c:v>0.40953226822157435</c:v>
                </c:pt>
                <c:pt idx="3">
                  <c:v>0.12715575510204083</c:v>
                </c:pt>
              </c:numCache>
            </c:numRef>
          </c:val>
          <c:extLst>
            <c:ext xmlns:c16="http://schemas.microsoft.com/office/drawing/2014/chart" uri="{C3380CC4-5D6E-409C-BE32-E72D297353CC}">
              <c16:uniqueId val="{00000001-04A2-43A0-BBD4-6C619031F6B1}"/>
            </c:ext>
          </c:extLst>
        </c:ser>
        <c:ser>
          <c:idx val="3"/>
          <c:order val="2"/>
          <c:tx>
            <c:strRef>
              <c:f>Stats!$AD$39</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cat>
            <c:strLit>
              <c:ptCount val="4"/>
              <c:pt idx="0">
                <c:v>A</c:v>
              </c:pt>
              <c:pt idx="1">
                <c:v>B</c:v>
              </c:pt>
              <c:pt idx="2">
                <c:v>C</c:v>
              </c:pt>
              <c:pt idx="3">
                <c:v>D</c:v>
              </c:pt>
            </c:strLit>
          </c:cat>
          <c:val>
            <c:numRef>
              <c:f>Stats!$AD$40:$AD$43</c:f>
              <c:numCache>
                <c:formatCode>#,##0.000</c:formatCode>
                <c:ptCount val="4"/>
                <c:pt idx="0">
                  <c:v>0.86696875522138683</c:v>
                </c:pt>
                <c:pt idx="1">
                  <c:v>0.61241954887218042</c:v>
                </c:pt>
                <c:pt idx="2">
                  <c:v>0.3369106766917293</c:v>
                </c:pt>
                <c:pt idx="3">
                  <c:v>0.10735682062298604</c:v>
                </c:pt>
              </c:numCache>
            </c:numRef>
          </c:val>
          <c:extLst>
            <c:ext xmlns:c16="http://schemas.microsoft.com/office/drawing/2014/chart" uri="{C3380CC4-5D6E-409C-BE32-E72D297353CC}">
              <c16:uniqueId val="{00000002-04A2-43A0-BBD4-6C619031F6B1}"/>
            </c:ext>
          </c:extLst>
        </c:ser>
        <c:ser>
          <c:idx val="4"/>
          <c:order val="3"/>
          <c:tx>
            <c:strRef>
              <c:f>Stats!$AF$39</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a:scene3d>
              <a:camera prst="orthographicFront"/>
              <a:lightRig rig="threePt" dir="t"/>
            </a:scene3d>
          </c:spPr>
          <c:invertIfNegative val="0"/>
          <c:cat>
            <c:strLit>
              <c:ptCount val="4"/>
              <c:pt idx="0">
                <c:v>A</c:v>
              </c:pt>
              <c:pt idx="1">
                <c:v>B</c:v>
              </c:pt>
              <c:pt idx="2">
                <c:v>C</c:v>
              </c:pt>
              <c:pt idx="3">
                <c:v>D</c:v>
              </c:pt>
            </c:strLit>
          </c:cat>
          <c:val>
            <c:numRef>
              <c:f>Stats!$AF$40:$AF$43</c:f>
              <c:numCache>
                <c:formatCode>#,##0.000</c:formatCode>
                <c:ptCount val="4"/>
                <c:pt idx="0">
                  <c:v>0.8620051258581235</c:v>
                </c:pt>
                <c:pt idx="1">
                  <c:v>0.60353192546583856</c:v>
                </c:pt>
                <c:pt idx="2">
                  <c:v>0.37480642257818458</c:v>
                </c:pt>
                <c:pt idx="3">
                  <c:v>0.13996823798627001</c:v>
                </c:pt>
              </c:numCache>
            </c:numRef>
          </c:val>
          <c:extLst>
            <c:ext xmlns:c16="http://schemas.microsoft.com/office/drawing/2014/chart" uri="{C3380CC4-5D6E-409C-BE32-E72D297353CC}">
              <c16:uniqueId val="{00000003-04A2-43A0-BBD4-6C619031F6B1}"/>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Stats!$W$39</c15:sqref>
                        </c15:formulaRef>
                      </c:ext>
                    </c:extLst>
                    <c:strCache>
                      <c:ptCount val="1"/>
                      <c:pt idx="0">
                        <c:v># Econ</c:v>
                      </c:pt>
                    </c:strCache>
                  </c:strRef>
                </c:tx>
                <c:spPr>
                  <a:noFill/>
                  <a:ln>
                    <a:noFill/>
                  </a:ln>
                  <a:effectLst/>
                </c:spPr>
                <c:invertIfNegative val="0"/>
                <c:dLbls>
                  <c:spPr>
                    <a:solidFill>
                      <a:schemeClr val="bg1"/>
                    </a:solidFill>
                    <a:ln>
                      <a:noFill/>
                    </a:ln>
                    <a:effectLst/>
                  </c:spPr>
                  <c:txPr>
                    <a:bodyPr rot="0" spcFirstLastPara="1" vertOverflow="overflow" horzOverflow="overflow" vert="horz" wrap="none" lIns="18288" tIns="0" rIns="18288" bIns="0" anchor="ctr" anchorCtr="1">
                      <a:spAutoFit/>
                    </a:bodyPr>
                    <a:lstStyle/>
                    <a:p>
                      <a:pPr>
                        <a:defRPr sz="900" b="0" i="0" u="none" strike="noStrike" kern="1200" baseline="0">
                          <a:solidFill>
                            <a:srgbClr val="0000CC"/>
                          </a:solidFill>
                          <a:latin typeface="+mn-lt"/>
                          <a:ea typeface="+mn-ea"/>
                          <a:cs typeface="+mn-cs"/>
                        </a:defRPr>
                      </a:pPr>
                      <a:endParaRPr lang="en-US"/>
                    </a:p>
                  </c:txPr>
                  <c:dLblPos val="inBase"/>
                  <c:showLegendKey val="0"/>
                  <c:showVal val="1"/>
                  <c:showCatName val="0"/>
                  <c:showSerName val="0"/>
                  <c:showPercent val="0"/>
                  <c:showBubbleSize val="0"/>
                  <c:showLeaderLines val="0"/>
                  <c:extLst>
                    <c:ext uri="{CE6537A1-D6FC-4f65-9D91-7224C49458BB}">
                      <c15:spPr xmlns:c15="http://schemas.microsoft.com/office/drawing/2012/chart">
                        <a:prstGeom prst="rect">
                          <a:avLst/>
                        </a:prstGeom>
                        <a:noFill/>
                        <a:ln>
                          <a:noFill/>
                        </a:ln>
                      </c15:spPr>
                      <c15:showLeaderLines val="0"/>
                    </c:ext>
                  </c:extLst>
                </c:dLbls>
                <c:val>
                  <c:numRef>
                    <c:extLst>
                      <c:ext uri="{02D57815-91ED-43cb-92C2-25804820EDAC}">
                        <c15:formulaRef>
                          <c15:sqref>Stats!$W$40:$W$43</c15:sqref>
                        </c15:formulaRef>
                      </c:ext>
                    </c:extLst>
                    <c:numCache>
                      <c:formatCode>General</c:formatCode>
                      <c:ptCount val="4"/>
                      <c:pt idx="0">
                        <c:v>11</c:v>
                      </c:pt>
                      <c:pt idx="1">
                        <c:v>7</c:v>
                      </c:pt>
                      <c:pt idx="2">
                        <c:v>12</c:v>
                      </c:pt>
                      <c:pt idx="3">
                        <c:v>2</c:v>
                      </c:pt>
                    </c:numCache>
                  </c:numRef>
                </c:val>
                <c:extLst>
                  <c:ext xmlns:c16="http://schemas.microsoft.com/office/drawing/2014/chart" uri="{C3380CC4-5D6E-409C-BE32-E72D297353CC}">
                    <c16:uniqueId val="{00000004-04A2-43A0-BBD4-6C619031F6B1}"/>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15E-4"/>
              <c:y val="0.1609450807285452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93629702537182"/>
          <c:y val="0.12537062177572633"/>
          <c:w val="0.81124665288051112"/>
          <c:h val="0.76053365586354993"/>
        </c:manualLayout>
      </c:layout>
      <c:barChart>
        <c:barDir val="bar"/>
        <c:grouping val="clustered"/>
        <c:varyColors val="0"/>
        <c:ser>
          <c:idx val="1"/>
          <c:order val="0"/>
          <c:tx>
            <c:strRef>
              <c:f>Stats!$AQ$3</c:f>
              <c:strCache>
                <c:ptCount val="1"/>
                <c:pt idx="0">
                  <c:v>Avg</c:v>
                </c:pt>
              </c:strCache>
            </c:strRef>
          </c:tx>
          <c:spPr>
            <a:noFill/>
            <a:ln>
              <a:solidFill>
                <a:schemeClr val="bg1">
                  <a:lumMod val="75000"/>
                </a:schemeClr>
              </a:solidFill>
            </a:ln>
          </c:spPr>
          <c:invertIfNegative val="0"/>
          <c:dLbls>
            <c:dLbl>
              <c:idx val="0"/>
              <c:layout>
                <c:manualLayout>
                  <c:x val="-0.12727272727272734"/>
                  <c:y val="1.2626262626262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EE-4B5F-B453-9D8A001552C7}"/>
                </c:ext>
              </c:extLst>
            </c:dLbl>
            <c:dLbl>
              <c:idx val="1"/>
              <c:layout>
                <c:manualLayout>
                  <c:x val="-0.13148148148148156"/>
                  <c:y val="1.2626262626262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EE-4B5F-B453-9D8A001552C7}"/>
                </c:ext>
              </c:extLst>
            </c:dLbl>
            <c:dLbl>
              <c:idx val="2"/>
              <c:layout>
                <c:manualLayout>
                  <c:x val="-0.12727272727272734"/>
                  <c:y val="1.2626262626262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EE-4B5F-B453-9D8A001552C7}"/>
                </c:ext>
              </c:extLst>
            </c:dLbl>
            <c:dLbl>
              <c:idx val="3"/>
              <c:layout>
                <c:manualLayout>
                  <c:x val="-0.12306397306397314"/>
                  <c:y val="1.2626262626262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EE-4B5F-B453-9D8A001552C7}"/>
                </c:ext>
              </c:extLst>
            </c:dLbl>
            <c:dLbl>
              <c:idx val="4"/>
              <c:layout>
                <c:manualLayout>
                  <c:x val="-0.12306397306397314"/>
                  <c:y val="1.2626262626262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EE-4B5F-B453-9D8A001552C7}"/>
                </c:ext>
              </c:extLst>
            </c:dLbl>
            <c:spPr>
              <a:noFill/>
              <a:ln>
                <a:noFill/>
              </a:ln>
              <a:effectLst/>
            </c:spPr>
            <c:txPr>
              <a:bodyPr wrap="square" lIns="38100" tIns="19050" rIns="38100" bIns="19050" anchor="ctr">
                <a:spAutoFit/>
              </a:bodyPr>
              <a:lstStyle/>
              <a:p>
                <a:pPr>
                  <a:defRPr sz="800">
                    <a:solidFill>
                      <a:schemeClr val="tx1">
                        <a:lumMod val="50000"/>
                        <a:lumOff val="50000"/>
                      </a:schemeClr>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Stats!$AR$1:$AV$1</c:f>
              <c:strCache>
                <c:ptCount val="5"/>
                <c:pt idx="0">
                  <c:v>GTEI</c:v>
                </c:pt>
                <c:pt idx="1">
                  <c:v>DCEI</c:v>
                </c:pt>
                <c:pt idx="2">
                  <c:v>PSDI</c:v>
                </c:pt>
                <c:pt idx="3">
                  <c:v>CGSI</c:v>
                </c:pt>
                <c:pt idx="4">
                  <c:v>GTMI</c:v>
                </c:pt>
              </c:strCache>
            </c:strRef>
          </c:cat>
          <c:val>
            <c:numRef>
              <c:f>Stats!$AR$3:$AV$3</c:f>
              <c:numCache>
                <c:formatCode>#,##0.000</c:formatCode>
                <c:ptCount val="5"/>
                <c:pt idx="0">
                  <c:v>0.60674961544408113</c:v>
                </c:pt>
                <c:pt idx="1">
                  <c:v>0.4739137063540888</c:v>
                </c:pt>
                <c:pt idx="2">
                  <c:v>0.65715225784495757</c:v>
                </c:pt>
                <c:pt idx="3">
                  <c:v>0.61857235640553354</c:v>
                </c:pt>
                <c:pt idx="4">
                  <c:v>0.58909698401216537</c:v>
                </c:pt>
              </c:numCache>
            </c:numRef>
          </c:val>
          <c:extLst>
            <c:ext xmlns:c16="http://schemas.microsoft.com/office/drawing/2014/chart" uri="{C3380CC4-5D6E-409C-BE32-E72D297353CC}">
              <c16:uniqueId val="{00000005-E9EE-4B5F-B453-9D8A001552C7}"/>
            </c:ext>
          </c:extLst>
        </c:ser>
        <c:ser>
          <c:idx val="0"/>
          <c:order val="1"/>
          <c:tx>
            <c:strRef>
              <c:f>Stats!$AP$2</c:f>
              <c:strCache>
                <c:ptCount val="1"/>
                <c:pt idx="0">
                  <c:v>Mozambique</c:v>
                </c:pt>
              </c:strCache>
            </c:strRef>
          </c:tx>
          <c:spPr>
            <a:effectLst>
              <a:innerShdw blurRad="50800" dist="25400" dir="5400000">
                <a:prstClr val="black">
                  <a:alpha val="50000"/>
                </a:prstClr>
              </a:innerShdw>
            </a:effectLst>
          </c:spPr>
          <c:invertIfNegative val="0"/>
          <c:dPt>
            <c:idx val="0"/>
            <c:invertIfNegative val="0"/>
            <c:bubble3D val="0"/>
            <c:spPr>
              <a:solidFill>
                <a:schemeClr val="tx2">
                  <a:lumMod val="20000"/>
                  <a:lumOff val="80000"/>
                </a:schemeClr>
              </a:solidFill>
              <a:effectLst>
                <a:innerShdw blurRad="50800" dist="25400" dir="5400000">
                  <a:prstClr val="black">
                    <a:alpha val="50000"/>
                  </a:prstClr>
                </a:innerShdw>
              </a:effectLst>
            </c:spPr>
            <c:extLst>
              <c:ext xmlns:c16="http://schemas.microsoft.com/office/drawing/2014/chart" uri="{C3380CC4-5D6E-409C-BE32-E72D297353CC}">
                <c16:uniqueId val="{00000007-E9EE-4B5F-B453-9D8A001552C7}"/>
              </c:ext>
            </c:extLst>
          </c:dPt>
          <c:dPt>
            <c:idx val="1"/>
            <c:invertIfNegative val="0"/>
            <c:bubble3D val="0"/>
            <c:spPr>
              <a:solidFill>
                <a:schemeClr val="accent2">
                  <a:lumMod val="40000"/>
                  <a:lumOff val="60000"/>
                </a:schemeClr>
              </a:solidFill>
              <a:effectLst>
                <a:innerShdw blurRad="50800" dist="25400" dir="5400000">
                  <a:prstClr val="black">
                    <a:alpha val="50000"/>
                  </a:prstClr>
                </a:innerShdw>
              </a:effectLst>
            </c:spPr>
            <c:extLst>
              <c:ext xmlns:c16="http://schemas.microsoft.com/office/drawing/2014/chart" uri="{C3380CC4-5D6E-409C-BE32-E72D297353CC}">
                <c16:uniqueId val="{00000009-E9EE-4B5F-B453-9D8A001552C7}"/>
              </c:ext>
            </c:extLst>
          </c:dPt>
          <c:dPt>
            <c:idx val="2"/>
            <c:invertIfNegative val="0"/>
            <c:bubble3D val="0"/>
            <c:spPr>
              <a:solidFill>
                <a:srgbClr val="00B0F0"/>
              </a:solidFill>
              <a:effectLst>
                <a:innerShdw blurRad="50800" dist="25400" dir="5400000">
                  <a:prstClr val="black">
                    <a:alpha val="50000"/>
                  </a:prstClr>
                </a:innerShdw>
              </a:effectLst>
            </c:spPr>
            <c:extLst>
              <c:ext xmlns:c16="http://schemas.microsoft.com/office/drawing/2014/chart" uri="{C3380CC4-5D6E-409C-BE32-E72D297353CC}">
                <c16:uniqueId val="{0000000B-E9EE-4B5F-B453-9D8A001552C7}"/>
              </c:ext>
            </c:extLst>
          </c:dPt>
          <c:dPt>
            <c:idx val="3"/>
            <c:invertIfNegative val="0"/>
            <c:bubble3D val="0"/>
            <c:spPr>
              <a:solidFill>
                <a:srgbClr val="FFFFCC"/>
              </a:solidFill>
              <a:effectLst>
                <a:innerShdw blurRad="50800" dist="25400" dir="5400000">
                  <a:prstClr val="black">
                    <a:alpha val="50000"/>
                  </a:prstClr>
                </a:innerShdw>
              </a:effectLst>
            </c:spPr>
            <c:extLst>
              <c:ext xmlns:c16="http://schemas.microsoft.com/office/drawing/2014/chart" uri="{C3380CC4-5D6E-409C-BE32-E72D297353CC}">
                <c16:uniqueId val="{0000000D-E9EE-4B5F-B453-9D8A001552C7}"/>
              </c:ext>
            </c:extLst>
          </c:dPt>
          <c:dLbls>
            <c:dLbl>
              <c:idx val="4"/>
              <c:numFmt formatCode="#,##0.000" sourceLinked="0"/>
              <c:spPr>
                <a:noFill/>
                <a:ln>
                  <a:noFill/>
                </a:ln>
                <a:effectLst/>
              </c:spPr>
              <c:txPr>
                <a:bodyPr wrap="square" lIns="38100" tIns="19050" rIns="38100" bIns="19050" anchor="ctr">
                  <a:spAutoFit/>
                </a:bodyPr>
                <a:lstStyle/>
                <a:p>
                  <a:pPr>
                    <a:defRPr sz="900" b="1">
                      <a:solidFill>
                        <a:schemeClr val="bg1"/>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E-E9EE-4B5F-B453-9D8A001552C7}"/>
                </c:ext>
              </c:extLst>
            </c:dLbl>
            <c:numFmt formatCode="#,##0.000" sourceLinked="0"/>
            <c:spPr>
              <a:noFill/>
              <a:ln>
                <a:noFill/>
              </a:ln>
              <a:effectLst/>
            </c:spPr>
            <c:txPr>
              <a:bodyPr wrap="square" lIns="38100" tIns="19050" rIns="38100" bIns="19050" anchor="ctr">
                <a:spAutoFit/>
              </a:bodyPr>
              <a:lstStyle/>
              <a:p>
                <a:pPr>
                  <a:defRPr sz="900"/>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Stats!$AR$1:$AV$1</c:f>
              <c:strCache>
                <c:ptCount val="5"/>
                <c:pt idx="0">
                  <c:v>GTEI</c:v>
                </c:pt>
                <c:pt idx="1">
                  <c:v>DCEI</c:v>
                </c:pt>
                <c:pt idx="2">
                  <c:v>PSDI</c:v>
                </c:pt>
                <c:pt idx="3">
                  <c:v>CGSI</c:v>
                </c:pt>
                <c:pt idx="4">
                  <c:v>GTMI</c:v>
                </c:pt>
              </c:strCache>
            </c:strRef>
          </c:cat>
          <c:val>
            <c:numRef>
              <c:f>Stats!$AR$2:$AV$2</c:f>
              <c:numCache>
                <c:formatCode>General</c:formatCode>
                <c:ptCount val="5"/>
                <c:pt idx="0">
                  <c:v>0.51793263157894731</c:v>
                </c:pt>
                <c:pt idx="1">
                  <c:v>0.13482706766917293</c:v>
                </c:pt>
                <c:pt idx="2">
                  <c:v>0.43470138775510203</c:v>
                </c:pt>
                <c:pt idx="3">
                  <c:v>0.48447518672199175</c:v>
                </c:pt>
                <c:pt idx="4" formatCode="0.000">
                  <c:v>0.39298406843130351</c:v>
                </c:pt>
              </c:numCache>
            </c:numRef>
          </c:val>
          <c:extLst>
            <c:ext xmlns:c16="http://schemas.microsoft.com/office/drawing/2014/chart" uri="{C3380CC4-5D6E-409C-BE32-E72D297353CC}">
              <c16:uniqueId val="{0000000F-E9EE-4B5F-B453-9D8A001552C7}"/>
            </c:ext>
          </c:extLst>
        </c:ser>
        <c:dLbls>
          <c:showLegendKey val="0"/>
          <c:showVal val="0"/>
          <c:showCatName val="0"/>
          <c:showSerName val="0"/>
          <c:showPercent val="0"/>
          <c:showBubbleSize val="0"/>
        </c:dLbls>
        <c:gapWidth val="40"/>
        <c:overlap val="30"/>
        <c:axId val="1878475327"/>
        <c:axId val="1679203727"/>
      </c:barChart>
      <c:catAx>
        <c:axId val="187847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ysClr val="windowText" lastClr="000000"/>
                </a:solidFill>
                <a:latin typeface="+mn-lt"/>
                <a:ea typeface="+mn-ea"/>
                <a:cs typeface="+mn-cs"/>
              </a:defRPr>
            </a:pPr>
            <a:endParaRPr lang="en-US"/>
          </a:p>
        </c:txPr>
        <c:crossAx val="1679203727"/>
        <c:crosses val="autoZero"/>
        <c:auto val="1"/>
        <c:lblAlgn val="ctr"/>
        <c:lblOffset val="100"/>
        <c:noMultiLvlLbl val="0"/>
      </c:catAx>
      <c:valAx>
        <c:axId val="1679203727"/>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75327"/>
        <c:crosses val="autoZero"/>
        <c:crossBetween val="between"/>
        <c:majorUnit val="0.25"/>
        <c:minorUnit val="0.1"/>
      </c:valAx>
      <c:spPr>
        <a:noFill/>
        <a:ln w="3175">
          <a:solidFill>
            <a:schemeClr val="bg1">
              <a:lumMod val="75000"/>
            </a:schemeClr>
          </a:solidFill>
        </a:ln>
        <a:effectLst/>
      </c:spPr>
    </c:plotArea>
    <c:legend>
      <c:legendPos val="l"/>
      <c:legendEntry>
        <c:idx val="1"/>
        <c:delete val="1"/>
      </c:legendEntry>
      <c:layout>
        <c:manualLayout>
          <c:xMode val="edge"/>
          <c:yMode val="edge"/>
          <c:x val="1.2733446519524618E-2"/>
          <c:y val="6.6739786153519583E-3"/>
          <c:w val="0.98202545352459125"/>
          <c:h val="0.13265175647237362"/>
        </c:manualLayout>
      </c:layout>
      <c:overlay val="0"/>
      <c:spPr>
        <a:noFill/>
        <a:ln>
          <a:noFill/>
        </a:ln>
        <a:effectLst/>
      </c:spPr>
      <c:txPr>
        <a:bodyPr rot="0" spcFirstLastPara="1" vertOverflow="ellipsis" vert="horz" wrap="square" anchor="ctr" anchorCtr="0"/>
        <a:lstStyle/>
        <a:p>
          <a:pPr>
            <a:defRPr sz="1200" b="0" i="0" u="none" strike="noStrike" kern="1200" baseline="0">
              <a:solidFill>
                <a:srgbClr val="0000CC"/>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000CC"/>
                </a:solidFill>
              </a:rPr>
              <a:t>GovTech Maturity Index Components</a:t>
            </a:r>
          </a:p>
        </c:rich>
      </c:tx>
      <c:layout>
        <c:manualLayout>
          <c:xMode val="edge"/>
          <c:yMode val="edge"/>
          <c:x val="0.16638963323301864"/>
          <c:y val="4.73776466987562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432578740157484"/>
          <c:y val="0.15800306211723533"/>
          <c:w val="0.52811515748031501"/>
          <c:h val="0.70415354330708668"/>
        </c:manualLayout>
      </c:layout>
      <c:radarChart>
        <c:radarStyle val="marker"/>
        <c:varyColors val="0"/>
        <c:ser>
          <c:idx val="1"/>
          <c:order val="0"/>
          <c:tx>
            <c:strRef>
              <c:f>Stats!$AQ$21</c:f>
              <c:strCache>
                <c:ptCount val="1"/>
                <c:pt idx="0">
                  <c:v>Regional Avg </c:v>
                </c:pt>
              </c:strCache>
            </c:strRef>
          </c:tx>
          <c:spPr>
            <a:ln w="25400" cap="rnd">
              <a:solidFill>
                <a:srgbClr val="FFC000"/>
              </a:solidFill>
              <a:round/>
            </a:ln>
            <a:effectLst/>
          </c:spPr>
          <c:marker>
            <c:symbol val="none"/>
          </c:marker>
          <c:cat>
            <c:strRef>
              <c:extLst>
                <c:ext xmlns:c15="http://schemas.microsoft.com/office/drawing/2012/chart" uri="{02D57815-91ED-43cb-92C2-25804820EDAC}">
                  <c15:fullRef>
                    <c15:sqref>Stats!$AR$19:$AV$19</c15:sqref>
                  </c15:fullRef>
                </c:ext>
              </c:extLst>
              <c:f>Stats!$AS$19:$AV$19</c:f>
              <c:strCache>
                <c:ptCount val="4"/>
                <c:pt idx="0">
                  <c:v>CGSI</c:v>
                </c:pt>
                <c:pt idx="1">
                  <c:v>PSDI</c:v>
                </c:pt>
                <c:pt idx="2">
                  <c:v>DCEI</c:v>
                </c:pt>
                <c:pt idx="3">
                  <c:v>GTEI</c:v>
                </c:pt>
              </c:strCache>
            </c:strRef>
          </c:cat>
          <c:val>
            <c:numRef>
              <c:extLst>
                <c:ext xmlns:c15="http://schemas.microsoft.com/office/drawing/2012/chart" uri="{02D57815-91ED-43cb-92C2-25804820EDAC}">
                  <c15:fullRef>
                    <c15:sqref>Stats!$AR$21:$AV$21</c15:sqref>
                  </c15:fullRef>
                </c:ext>
              </c:extLst>
              <c:f>Stats!$AS$21:$AV$21</c:f>
              <c:numCache>
                <c:formatCode>#,##0.000</c:formatCode>
                <c:ptCount val="4"/>
                <c:pt idx="0">
                  <c:v>0.48733094398340238</c:v>
                </c:pt>
                <c:pt idx="1">
                  <c:v>0.50637748979591835</c:v>
                </c:pt>
                <c:pt idx="2">
                  <c:v>0.24590902255639102</c:v>
                </c:pt>
                <c:pt idx="3">
                  <c:v>0.45991463386727688</c:v>
                </c:pt>
              </c:numCache>
            </c:numRef>
          </c:val>
          <c:extLst>
            <c:ext xmlns:c16="http://schemas.microsoft.com/office/drawing/2014/chart" uri="{C3380CC4-5D6E-409C-BE32-E72D297353CC}">
              <c16:uniqueId val="{00000000-CF71-47B5-8BCB-FF79BF846EEA}"/>
            </c:ext>
          </c:extLst>
        </c:ser>
        <c:ser>
          <c:idx val="2"/>
          <c:order val="1"/>
          <c:tx>
            <c:strRef>
              <c:f>Stats!$AQ$22</c:f>
              <c:strCache>
                <c:ptCount val="1"/>
                <c:pt idx="0">
                  <c:v>Global Avg </c:v>
                </c:pt>
              </c:strCache>
            </c:strRef>
          </c:tx>
          <c:spPr>
            <a:ln w="25400" cap="rnd">
              <a:solidFill>
                <a:srgbClr val="00B050"/>
              </a:solidFill>
              <a:round/>
            </a:ln>
            <a:effectLst/>
          </c:spPr>
          <c:marker>
            <c:symbol val="none"/>
          </c:marker>
          <c:cat>
            <c:strLit>
              <c:ptCount val="4"/>
              <c:pt idx="0">
                <c:v>CGSI</c:v>
              </c:pt>
              <c:pt idx="1">
                <c:v>PSDI</c:v>
              </c:pt>
              <c:pt idx="2">
                <c:v>DCEI</c:v>
              </c:pt>
              <c:pt idx="3">
                <c:v>GTEI</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Stats!$AR$22:$AV$22</c15:sqref>
                  </c15:fullRef>
                </c:ext>
              </c:extLst>
              <c:f>Stats!$AS$22:$AV$22</c:f>
              <c:numCache>
                <c:formatCode>#,##0.000</c:formatCode>
                <c:ptCount val="4"/>
                <c:pt idx="0">
                  <c:v>0.61857235640553354</c:v>
                </c:pt>
                <c:pt idx="1">
                  <c:v>0.65715225784495757</c:v>
                </c:pt>
                <c:pt idx="2">
                  <c:v>0.4739137063540888</c:v>
                </c:pt>
                <c:pt idx="3">
                  <c:v>0.60674961544408113</c:v>
                </c:pt>
              </c:numCache>
            </c:numRef>
          </c:val>
          <c:extLst>
            <c:ext xmlns:c16="http://schemas.microsoft.com/office/drawing/2014/chart" uri="{C3380CC4-5D6E-409C-BE32-E72D297353CC}">
              <c16:uniqueId val="{00000001-CF71-47B5-8BCB-FF79BF846EEA}"/>
            </c:ext>
          </c:extLst>
        </c:ser>
        <c:ser>
          <c:idx val="0"/>
          <c:order val="2"/>
          <c:tx>
            <c:strRef>
              <c:f>Stats!$AP$2</c:f>
              <c:strCache>
                <c:ptCount val="1"/>
                <c:pt idx="0">
                  <c:v>Mozambique</c:v>
                </c:pt>
              </c:strCache>
            </c:strRef>
          </c:tx>
          <c:spPr>
            <a:ln w="31750" cap="rnd">
              <a:solidFill>
                <a:srgbClr val="0000CC"/>
              </a:solidFill>
              <a:round/>
            </a:ln>
            <a:effectLst/>
          </c:spPr>
          <c:marker>
            <c:symbol val="none"/>
          </c:marker>
          <c:cat>
            <c:strRef>
              <c:extLst>
                <c:ext xmlns:c15="http://schemas.microsoft.com/office/drawing/2012/chart" uri="{02D57815-91ED-43cb-92C2-25804820EDAC}">
                  <c15:fullRef>
                    <c15:sqref>Stats!$AR$19:$AV$19</c15:sqref>
                  </c15:fullRef>
                </c:ext>
              </c:extLst>
              <c:f>Stats!$AS$19:$AV$19</c:f>
              <c:strCache>
                <c:ptCount val="4"/>
                <c:pt idx="0">
                  <c:v>CGSI</c:v>
                </c:pt>
                <c:pt idx="1">
                  <c:v>PSDI</c:v>
                </c:pt>
                <c:pt idx="2">
                  <c:v>DCEI</c:v>
                </c:pt>
                <c:pt idx="3">
                  <c:v>GTEI</c:v>
                </c:pt>
              </c:strCache>
            </c:strRef>
          </c:cat>
          <c:val>
            <c:numRef>
              <c:extLst>
                <c:ext xmlns:c15="http://schemas.microsoft.com/office/drawing/2012/chart" uri="{02D57815-91ED-43cb-92C2-25804820EDAC}">
                  <c15:fullRef>
                    <c15:sqref>Stats!$AR$20:$AV$20</c15:sqref>
                  </c15:fullRef>
                </c:ext>
              </c:extLst>
              <c:f>Stats!$AS$20:$AV$20</c:f>
              <c:numCache>
                <c:formatCode>General</c:formatCode>
                <c:ptCount val="4"/>
                <c:pt idx="0">
                  <c:v>0.48447518672199175</c:v>
                </c:pt>
                <c:pt idx="1">
                  <c:v>0.43470138775510203</c:v>
                </c:pt>
                <c:pt idx="2">
                  <c:v>0.13482706766917293</c:v>
                </c:pt>
                <c:pt idx="3">
                  <c:v>0.51793263157894731</c:v>
                </c:pt>
              </c:numCache>
            </c:numRef>
          </c:val>
          <c:extLst>
            <c:ext xmlns:c16="http://schemas.microsoft.com/office/drawing/2014/chart" uri="{C3380CC4-5D6E-409C-BE32-E72D297353CC}">
              <c16:uniqueId val="{00000002-CF71-47B5-8BCB-FF79BF846EEA}"/>
            </c:ext>
          </c:extLst>
        </c:ser>
        <c:dLbls>
          <c:showLegendKey val="0"/>
          <c:showVal val="0"/>
          <c:showCatName val="0"/>
          <c:showSerName val="0"/>
          <c:showPercent val="0"/>
          <c:showBubbleSize val="0"/>
        </c:dLbls>
        <c:axId val="1121329087"/>
        <c:axId val="1121353631"/>
      </c:radarChart>
      <c:catAx>
        <c:axId val="112132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CC"/>
                </a:solidFill>
                <a:latin typeface="+mn-lt"/>
                <a:ea typeface="+mn-ea"/>
                <a:cs typeface="+mn-cs"/>
              </a:defRPr>
            </a:pPr>
            <a:endParaRPr lang="en-US"/>
          </a:p>
        </c:txPr>
        <c:crossAx val="1121353631"/>
        <c:crosses val="autoZero"/>
        <c:auto val="1"/>
        <c:lblAlgn val="ctr"/>
        <c:lblOffset val="100"/>
        <c:noMultiLvlLbl val="0"/>
      </c:catAx>
      <c:valAx>
        <c:axId val="11213536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210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329087"/>
        <c:crosses val="autoZero"/>
        <c:crossBetween val="between"/>
        <c:majorUnit val="0.25"/>
        <c:minorUnit val="0.1"/>
      </c:valAx>
      <c:spPr>
        <a:noFill/>
        <a:ln>
          <a:noFill/>
        </a:ln>
        <a:effectLst/>
      </c:spPr>
    </c:plotArea>
    <c:legend>
      <c:legendPos val="r"/>
      <c:layout>
        <c:manualLayout>
          <c:xMode val="edge"/>
          <c:yMode val="edge"/>
          <c:x val="3.0717277764521866E-3"/>
          <c:y val="0.92627187226596674"/>
          <c:w val="0.99692827222354785"/>
          <c:h val="7.372812773403324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200" b="0" i="0" u="none" strike="noStrike" baseline="0">
                <a:solidFill>
                  <a:srgbClr val="0000CC"/>
                </a:solidFill>
                <a:latin typeface="Calibri" panose="020F0502020204030204"/>
              </a:rPr>
              <a:t>Institutional Responsibility for GovTech</a:t>
            </a:r>
          </a:p>
        </c:rich>
      </c:tx>
      <c:layout>
        <c:manualLayout>
          <c:xMode val="edge"/>
          <c:yMode val="edge"/>
          <c:x val="0.22573600174978128"/>
          <c:y val="0"/>
        </c:manualLayout>
      </c:layout>
      <c:overlay val="0"/>
      <c:spPr>
        <a:noFill/>
        <a:ln>
          <a:noFill/>
        </a:ln>
        <a:effectLst/>
      </c:spPr>
    </c:title>
    <c:autoTitleDeleted val="0"/>
    <c:plotArea>
      <c:layout/>
      <c:doughnutChart>
        <c:varyColors val="1"/>
        <c:ser>
          <c:idx val="0"/>
          <c:order val="0"/>
          <c:tx>
            <c:strRef>
              <c:f>Stats!$BR$26</c:f>
              <c:strCache>
                <c:ptCount val="1"/>
                <c:pt idx="0">
                  <c:v>Economies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35-407E-88B3-C7B2B95D42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35-407E-88B3-C7B2B95D42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35-407E-88B3-C7B2B95D42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35-407E-88B3-C7B2B95D42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35-407E-88B3-C7B2B95D42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35-407E-88B3-C7B2B95D42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35-407E-88B3-C7B2B95D421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35-407E-88B3-C7B2B95D421B}"/>
              </c:ext>
            </c:extLst>
          </c:dPt>
          <c:dLbls>
            <c:dLbl>
              <c:idx val="0"/>
              <c:layout>
                <c:manualLayout>
                  <c:x val="-0.19305555555555562"/>
                  <c:y val="0.14192202537182852"/>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529076990376203"/>
                      <c:h val="0.11538449935137418"/>
                    </c:manualLayout>
                  </c15:layout>
                </c:ext>
                <c:ext xmlns:c16="http://schemas.microsoft.com/office/drawing/2014/chart" uri="{C3380CC4-5D6E-409C-BE32-E72D297353CC}">
                  <c16:uniqueId val="{00000001-3E35-407E-88B3-C7B2B95D421B}"/>
                </c:ext>
              </c:extLst>
            </c:dLbl>
            <c:dLbl>
              <c:idx val="1"/>
              <c:layout>
                <c:manualLayout>
                  <c:x val="-0.22777777777777777"/>
                  <c:y val="-1.3569604086845467E-2"/>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accentCallout1">
                      <a:avLst/>
                    </a:prstGeom>
                  </c15:spPr>
                  <c15:layout>
                    <c:manualLayout>
                      <c:w val="0.15935039370078738"/>
                      <c:h val="0.12540501402841886"/>
                    </c:manualLayout>
                  </c15:layout>
                </c:ext>
                <c:ext xmlns:c16="http://schemas.microsoft.com/office/drawing/2014/chart" uri="{C3380CC4-5D6E-409C-BE32-E72D297353CC}">
                  <c16:uniqueId val="{00000003-3E35-407E-88B3-C7B2B95D421B}"/>
                </c:ext>
              </c:extLst>
            </c:dLbl>
            <c:dLbl>
              <c:idx val="2"/>
              <c:layout>
                <c:manualLayout>
                  <c:x val="-0.19444444444444445"/>
                  <c:y val="-0.13657389180519106"/>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accentCallout1">
                      <a:avLst/>
                    </a:prstGeom>
                  </c15:spPr>
                  <c15:layout>
                    <c:manualLayout>
                      <c:w val="0.22338167104111989"/>
                      <c:h val="0.18702974628171476"/>
                    </c:manualLayout>
                  </c15:layout>
                </c:ext>
                <c:ext xmlns:c16="http://schemas.microsoft.com/office/drawing/2014/chart" uri="{C3380CC4-5D6E-409C-BE32-E72D297353CC}">
                  <c16:uniqueId val="{00000005-3E35-407E-88B3-C7B2B95D421B}"/>
                </c:ext>
              </c:extLst>
            </c:dLbl>
            <c:dLbl>
              <c:idx val="3"/>
              <c:layout>
                <c:manualLayout>
                  <c:x val="0.22222222222222221"/>
                  <c:y val="-0.11302681992337166"/>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151815398075237"/>
                      <c:h val="0.12061574199776752"/>
                    </c:manualLayout>
                  </c15:layout>
                </c:ext>
                <c:ext xmlns:c16="http://schemas.microsoft.com/office/drawing/2014/chart" uri="{C3380CC4-5D6E-409C-BE32-E72D297353CC}">
                  <c16:uniqueId val="{00000007-3E35-407E-88B3-C7B2B95D421B}"/>
                </c:ext>
              </c:extLst>
            </c:dLbl>
            <c:dLbl>
              <c:idx val="4"/>
              <c:layout>
                <c:manualLayout>
                  <c:x val="0.19983847331583562"/>
                  <c:y val="-0.16091954022988508"/>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1711482939632543"/>
                      <c:h val="0.14759819893203002"/>
                    </c:manualLayout>
                  </c15:layout>
                </c:ext>
                <c:ext xmlns:c16="http://schemas.microsoft.com/office/drawing/2014/chart" uri="{C3380CC4-5D6E-409C-BE32-E72D297353CC}">
                  <c16:uniqueId val="{00000009-3E35-407E-88B3-C7B2B95D421B}"/>
                </c:ext>
              </c:extLst>
            </c:dLbl>
            <c:dLbl>
              <c:idx val="5"/>
              <c:layout>
                <c:manualLayout>
                  <c:x val="0.23333333333333334"/>
                  <c:y val="8.7806211723533718E-3"/>
                </c:manualLayout>
              </c:layout>
              <c:spPr>
                <a:noFill/>
                <a:ln w="3175">
                  <a:noFill/>
                </a:ln>
                <a:effectLst/>
              </c:spPr>
              <c:txPr>
                <a:bodyPr rot="0" spcFirstLastPara="1" vertOverflow="ellipsis" vert="horz" wrap="square" lIns="18288" tIns="0" rIns="18288" bIns="0" anchor="ctr" anchorCtr="1">
                  <a:no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726727909011375"/>
                      <c:h val="0.15981385947446225"/>
                    </c:manualLayout>
                  </c15:layout>
                </c:ext>
                <c:ext xmlns:c16="http://schemas.microsoft.com/office/drawing/2014/chart" uri="{C3380CC4-5D6E-409C-BE32-E72D297353CC}">
                  <c16:uniqueId val="{0000000B-3E35-407E-88B3-C7B2B95D421B}"/>
                </c:ext>
              </c:extLst>
            </c:dLbl>
            <c:dLbl>
              <c:idx val="6"/>
              <c:layout>
                <c:manualLayout>
                  <c:x val="0.20833344269466306"/>
                  <c:y val="0.15245826042578012"/>
                </c:manualLayout>
              </c:layout>
              <c:showLegendKey val="0"/>
              <c:showVal val="1"/>
              <c:showCatName val="1"/>
              <c:showSerName val="0"/>
              <c:showPercent val="1"/>
              <c:showBubbleSize val="0"/>
              <c:extLst>
                <c:ext xmlns:c15="http://schemas.microsoft.com/office/drawing/2012/chart" uri="{CE6537A1-D6FC-4f65-9D91-7224C49458BB}">
                  <c15:layout>
                    <c:manualLayout>
                      <c:w val="0.20400634295713033"/>
                      <c:h val="0.15937188885872022"/>
                    </c:manualLayout>
                  </c15:layout>
                </c:ext>
                <c:ext xmlns:c16="http://schemas.microsoft.com/office/drawing/2014/chart" uri="{C3380CC4-5D6E-409C-BE32-E72D297353CC}">
                  <c16:uniqueId val="{0000000D-3E35-407E-88B3-C7B2B95D421B}"/>
                </c:ext>
              </c:extLst>
            </c:dLbl>
            <c:dLbl>
              <c:idx val="7"/>
              <c:layout>
                <c:manualLayout>
                  <c:x val="8.7499999999999994E-2"/>
                  <c:y val="0.21264362787984836"/>
                </c:manualLayout>
              </c:layout>
              <c:showLegendKey val="0"/>
              <c:showVal val="1"/>
              <c:showCatName val="1"/>
              <c:showSerName val="0"/>
              <c:showPercent val="1"/>
              <c:showBubbleSize val="0"/>
              <c:extLst>
                <c:ext xmlns:c15="http://schemas.microsoft.com/office/drawing/2012/chart" uri="{CE6537A1-D6FC-4f65-9D91-7224C49458BB}">
                  <c15:layout>
                    <c:manualLayout>
                      <c:w val="8.7337051618547684E-2"/>
                      <c:h val="0.1062479259058135"/>
                    </c:manualLayout>
                  </c15:layout>
                </c:ext>
                <c:ext xmlns:c16="http://schemas.microsoft.com/office/drawing/2014/chart" uri="{C3380CC4-5D6E-409C-BE32-E72D297353CC}">
                  <c16:uniqueId val="{0000000F-3E35-407E-88B3-C7B2B95D421B}"/>
                </c:ext>
              </c:extLst>
            </c:dLbl>
            <c:spPr>
              <a:noFill/>
              <a:ln w="3175">
                <a:noFill/>
              </a:ln>
              <a:effectLst/>
            </c:spPr>
            <c:txPr>
              <a:bodyPr rot="0" spcFirstLastPara="1" vertOverflow="ellipsis" vert="horz" wrap="square" lIns="18288" tIns="0" rIns="18288" bIns="0" anchor="ctr" anchorCtr="1">
                <a:spAutoFit/>
              </a:bodyPr>
              <a:lstStyle/>
              <a:p>
                <a:pPr>
                  <a:defRPr sz="900" b="0" i="0" u="none" strike="noStrike" baseline="0">
                    <a:solidFill>
                      <a:sysClr val="windowText" lastClr="000000"/>
                    </a:solidFill>
                    <a:latin typeface="+mn-lt"/>
                    <a:ea typeface="+mn-ea"/>
                    <a:cs typeface="+mn-cs"/>
                  </a:defRPr>
                </a:pPr>
                <a:endParaRPr lang="en-US"/>
              </a:p>
            </c:txPr>
            <c:showLegendKey val="0"/>
            <c:showVal val="1"/>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Stats!$BQ$27:$BQ$34</c:f>
              <c:strCache>
                <c:ptCount val="8"/>
                <c:pt idx="0">
                  <c:v>Unknown</c:v>
                </c:pt>
                <c:pt idx="1">
                  <c:v>Autonomous Entity</c:v>
                </c:pt>
                <c:pt idx="2">
                  <c:v>President's / Prime Minister's Office</c:v>
                </c:pt>
                <c:pt idx="3">
                  <c:v>Ministry of ICT</c:v>
                </c:pt>
                <c:pt idx="4">
                  <c:v>Ministry of Finance / Economy</c:v>
                </c:pt>
                <c:pt idx="5">
                  <c:v>Ministry of Interior / Home Affairs</c:v>
                </c:pt>
                <c:pt idx="6">
                  <c:v>Ministry of Public Administration</c:v>
                </c:pt>
                <c:pt idx="7">
                  <c:v>Other</c:v>
                </c:pt>
              </c:strCache>
            </c:strRef>
          </c:cat>
          <c:val>
            <c:numRef>
              <c:f>Stats!$BR$27:$BR$34</c:f>
              <c:numCache>
                <c:formatCode>General</c:formatCode>
                <c:ptCount val="8"/>
                <c:pt idx="0">
                  <c:v>15</c:v>
                </c:pt>
                <c:pt idx="1">
                  <c:v>14</c:v>
                </c:pt>
                <c:pt idx="2">
                  <c:v>34</c:v>
                </c:pt>
                <c:pt idx="3">
                  <c:v>93</c:v>
                </c:pt>
                <c:pt idx="4">
                  <c:v>5</c:v>
                </c:pt>
                <c:pt idx="5">
                  <c:v>4</c:v>
                </c:pt>
                <c:pt idx="6">
                  <c:v>16</c:v>
                </c:pt>
                <c:pt idx="7">
                  <c:v>16</c:v>
                </c:pt>
              </c:numCache>
            </c:numRef>
          </c:val>
          <c:extLst>
            <c:ext xmlns:c16="http://schemas.microsoft.com/office/drawing/2014/chart" uri="{C3380CC4-5D6E-409C-BE32-E72D297353CC}">
              <c16:uniqueId val="{00000010-3E35-407E-88B3-C7B2B95D421B}"/>
            </c:ext>
          </c:extLst>
        </c:ser>
        <c:dLbls>
          <c:showLegendKey val="0"/>
          <c:showVal val="0"/>
          <c:showCatName val="0"/>
          <c:showSerName val="0"/>
          <c:showPercent val="0"/>
          <c:showBubbleSize val="0"/>
          <c:showLeaderLines val="1"/>
        </c:dLbls>
        <c:firstSliceAng val="147"/>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0">
                <a:solidFill>
                  <a:srgbClr val="0000CC"/>
                </a:solidFill>
              </a:rPr>
              <a:t>Distribution of Responses</a:t>
            </a:r>
          </a:p>
        </c:rich>
      </c:tx>
      <c:layout>
        <c:manualLayout>
          <c:xMode val="edge"/>
          <c:yMode val="edge"/>
          <c:x val="2.8834033310032687E-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625564661560161"/>
          <c:y val="0.11857502187226598"/>
          <c:w val="0.78807760637063218"/>
          <c:h val="0.69507349081364833"/>
        </c:manualLayout>
      </c:layout>
      <c:barChart>
        <c:barDir val="bar"/>
        <c:grouping val="clustered"/>
        <c:varyColors val="1"/>
        <c:ser>
          <c:idx val="0"/>
          <c:order val="0"/>
          <c:tx>
            <c:strRef>
              <c:f>Stats!$BR$3</c:f>
              <c:strCache>
                <c:ptCount val="1"/>
                <c:pt idx="0">
                  <c:v>Econ</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30-47BA-9300-2FDD8D2E2C21}"/>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30-47BA-9300-2FDD8D2E2C21}"/>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30-47BA-9300-2FDD8D2E2C21}"/>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30-47BA-9300-2FDD8D2E2C21}"/>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30-47BA-9300-2FDD8D2E2C21}"/>
              </c:ext>
            </c:extLst>
          </c:dPt>
          <c:cat>
            <c:strRef>
              <c:f>Stats!$BT$4:$BT$8</c:f>
              <c:strCache>
                <c:ptCount val="5"/>
                <c:pt idx="0">
                  <c:v>No  0</c:v>
                </c:pt>
                <c:pt idx="1">
                  <c:v>Impl in progress  1</c:v>
                </c:pt>
                <c:pt idx="2">
                  <c:v>Yes (Customs Online Services)  2</c:v>
                </c:pt>
                <c:pt idx="3">
                  <c:v>Yes (Single Window)  3</c:v>
                </c:pt>
                <c:pt idx="4">
                  <c:v>  </c:v>
                </c:pt>
              </c:strCache>
            </c:strRef>
          </c:cat>
          <c:val>
            <c:numRef>
              <c:f>Stats!$BR$4:$BR$8</c:f>
              <c:numCache>
                <c:formatCode>General</c:formatCode>
                <c:ptCount val="5"/>
                <c:pt idx="0">
                  <c:v>44</c:v>
                </c:pt>
                <c:pt idx="1">
                  <c:v>0</c:v>
                </c:pt>
                <c:pt idx="2">
                  <c:v>85</c:v>
                </c:pt>
                <c:pt idx="3">
                  <c:v>68</c:v>
                </c:pt>
                <c:pt idx="4">
                  <c:v>0</c:v>
                </c:pt>
              </c:numCache>
            </c:numRef>
          </c:val>
          <c:extLst>
            <c:ext xmlns:c16="http://schemas.microsoft.com/office/drawing/2014/chart" uri="{C3380CC4-5D6E-409C-BE32-E72D297353CC}">
              <c16:uniqueId val="{0000000A-DF30-47BA-9300-2FDD8D2E2C21}"/>
            </c:ext>
          </c:extLst>
        </c:ser>
        <c:dLbls>
          <c:showLegendKey val="0"/>
          <c:showVal val="0"/>
          <c:showCatName val="0"/>
          <c:showSerName val="0"/>
          <c:showPercent val="0"/>
          <c:showBubbleSize val="0"/>
        </c:dLbls>
        <c:gapWidth val="50"/>
        <c:axId val="1121333663"/>
        <c:axId val="1121345727"/>
      </c:barChart>
      <c:catAx>
        <c:axId val="11213336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crossAx val="1121345727"/>
        <c:crosses val="autoZero"/>
        <c:auto val="1"/>
        <c:lblAlgn val="ctr"/>
        <c:lblOffset val="100"/>
        <c:noMultiLvlLbl val="0"/>
      </c:catAx>
      <c:valAx>
        <c:axId val="1121345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CC"/>
                    </a:solidFill>
                    <a:latin typeface="+mn-lt"/>
                    <a:ea typeface="+mn-ea"/>
                    <a:cs typeface="+mn-cs"/>
                  </a:defRPr>
                </a:pPr>
                <a:r>
                  <a:rPr lang="en-US" sz="1000">
                    <a:solidFill>
                      <a:srgbClr val="0000CC"/>
                    </a:solidFill>
                  </a:rPr>
                  <a:t># of Economies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33663"/>
        <c:crosses val="autoZero"/>
        <c:crossBetween val="between"/>
      </c:valAx>
      <c:spPr>
        <a:noFill/>
        <a:ln w="3175">
          <a:solidFill>
            <a:schemeClr val="bg1">
              <a:lumMod val="75000"/>
            </a:schemeClr>
          </a:solid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906704843712E-2"/>
          <c:w val="0.86098385429094093"/>
          <c:h val="0.77830171796707226"/>
        </c:manualLayout>
      </c:layout>
      <c:barChart>
        <c:barDir val="col"/>
        <c:grouping val="clustered"/>
        <c:varyColors val="0"/>
        <c:ser>
          <c:idx val="1"/>
          <c:order val="0"/>
          <c:tx>
            <c:strRef>
              <c:f>Stats!$AA$70</c:f>
              <c:strCache>
                <c:ptCount val="1"/>
                <c:pt idx="0">
                  <c:v>High</c:v>
                </c:pt>
              </c:strCache>
            </c:strRef>
          </c:tx>
          <c:spPr>
            <a:solidFill>
              <a:schemeClr val="accent5">
                <a:lumMod val="40000"/>
                <a:lumOff val="60000"/>
              </a:schemeClr>
            </a:solidFill>
            <a:ln>
              <a:noFill/>
            </a:ln>
            <a:effectLst>
              <a:innerShdw blurRad="50800" dist="25400">
                <a:prstClr val="black">
                  <a:alpha val="50000"/>
                </a:prstClr>
              </a:innerShdw>
            </a:effectLst>
          </c:spPr>
          <c:invertIfNegative val="0"/>
          <c:cat>
            <c:strRef>
              <c:f>Stats!$AB$63:$AE$63</c:f>
              <c:strCache>
                <c:ptCount val="4"/>
                <c:pt idx="0">
                  <c:v>A</c:v>
                </c:pt>
                <c:pt idx="1">
                  <c:v>B</c:v>
                </c:pt>
                <c:pt idx="2">
                  <c:v>C</c:v>
                </c:pt>
                <c:pt idx="3">
                  <c:v>D</c:v>
                </c:pt>
              </c:strCache>
            </c:strRef>
          </c:cat>
          <c:val>
            <c:numRef>
              <c:f>Stats!$AB$64:$AE$64</c:f>
              <c:numCache>
                <c:formatCode>General</c:formatCode>
                <c:ptCount val="4"/>
                <c:pt idx="0">
                  <c:v>46</c:v>
                </c:pt>
                <c:pt idx="1">
                  <c:v>9</c:v>
                </c:pt>
                <c:pt idx="2">
                  <c:v>8</c:v>
                </c:pt>
                <c:pt idx="3">
                  <c:v>4</c:v>
                </c:pt>
              </c:numCache>
            </c:numRef>
          </c:val>
          <c:extLst>
            <c:ext xmlns:c16="http://schemas.microsoft.com/office/drawing/2014/chart" uri="{C3380CC4-5D6E-409C-BE32-E72D297353CC}">
              <c16:uniqueId val="{00000000-7057-4253-A167-4A533325CC76}"/>
            </c:ext>
          </c:extLst>
        </c:ser>
        <c:ser>
          <c:idx val="2"/>
          <c:order val="1"/>
          <c:tx>
            <c:strRef>
              <c:f>Stats!$AA$71</c:f>
              <c:strCache>
                <c:ptCount val="1"/>
                <c:pt idx="0">
                  <c:v>Upper Middle</c:v>
                </c:pt>
              </c:strCache>
            </c:strRef>
          </c:tx>
          <c:spPr>
            <a:solidFill>
              <a:schemeClr val="accent6">
                <a:lumMod val="40000"/>
                <a:lumOff val="60000"/>
              </a:schemeClr>
            </a:solidFill>
            <a:ln>
              <a:noFill/>
            </a:ln>
            <a:effectLst>
              <a:innerShdw blurRad="50800" dist="25400">
                <a:prstClr val="black">
                  <a:alpha val="50000"/>
                </a:prstClr>
              </a:innerShdw>
            </a:effectLst>
          </c:spPr>
          <c:invertIfNegative val="0"/>
          <c:cat>
            <c:strRef>
              <c:f>Stats!$AB$63:$AE$63</c:f>
              <c:strCache>
                <c:ptCount val="4"/>
                <c:pt idx="0">
                  <c:v>A</c:v>
                </c:pt>
                <c:pt idx="1">
                  <c:v>B</c:v>
                </c:pt>
                <c:pt idx="2">
                  <c:v>C</c:v>
                </c:pt>
                <c:pt idx="3">
                  <c:v>D</c:v>
                </c:pt>
              </c:strCache>
            </c:strRef>
          </c:cat>
          <c:val>
            <c:numRef>
              <c:f>Stats!$AB$65:$AE$65</c:f>
              <c:numCache>
                <c:formatCode>General</c:formatCode>
                <c:ptCount val="4"/>
                <c:pt idx="0">
                  <c:v>24</c:v>
                </c:pt>
                <c:pt idx="1">
                  <c:v>11</c:v>
                </c:pt>
                <c:pt idx="2">
                  <c:v>15</c:v>
                </c:pt>
                <c:pt idx="3">
                  <c:v>5</c:v>
                </c:pt>
              </c:numCache>
            </c:numRef>
          </c:val>
          <c:extLst>
            <c:ext xmlns:c16="http://schemas.microsoft.com/office/drawing/2014/chart" uri="{C3380CC4-5D6E-409C-BE32-E72D297353CC}">
              <c16:uniqueId val="{00000001-7057-4253-A167-4A533325CC76}"/>
            </c:ext>
          </c:extLst>
        </c:ser>
        <c:ser>
          <c:idx val="3"/>
          <c:order val="2"/>
          <c:tx>
            <c:strRef>
              <c:f>Stats!$AA$72</c:f>
              <c:strCache>
                <c:ptCount val="1"/>
                <c:pt idx="0">
                  <c:v>Lower Middle</c:v>
                </c:pt>
              </c:strCache>
            </c:strRef>
          </c:tx>
          <c:spPr>
            <a:solidFill>
              <a:schemeClr val="accent4">
                <a:lumMod val="40000"/>
                <a:lumOff val="60000"/>
              </a:schemeClr>
            </a:solidFill>
            <a:ln>
              <a:noFill/>
            </a:ln>
            <a:effectLst>
              <a:innerShdw blurRad="50800" dist="25400">
                <a:prstClr val="black">
                  <a:alpha val="50000"/>
                </a:prstClr>
              </a:innerShdw>
            </a:effectLst>
          </c:spPr>
          <c:invertIfNegative val="0"/>
          <c:cat>
            <c:strRef>
              <c:f>Stats!$AB$63:$AE$63</c:f>
              <c:strCache>
                <c:ptCount val="4"/>
                <c:pt idx="0">
                  <c:v>A</c:v>
                </c:pt>
                <c:pt idx="1">
                  <c:v>B</c:v>
                </c:pt>
                <c:pt idx="2">
                  <c:v>C</c:v>
                </c:pt>
                <c:pt idx="3">
                  <c:v>D</c:v>
                </c:pt>
              </c:strCache>
            </c:strRef>
          </c:cat>
          <c:val>
            <c:numRef>
              <c:f>Stats!$AB$66:$AE$66</c:f>
              <c:numCache>
                <c:formatCode>General</c:formatCode>
                <c:ptCount val="4"/>
                <c:pt idx="0">
                  <c:v>8</c:v>
                </c:pt>
                <c:pt idx="1">
                  <c:v>20</c:v>
                </c:pt>
                <c:pt idx="2">
                  <c:v>15</c:v>
                </c:pt>
                <c:pt idx="3">
                  <c:v>6</c:v>
                </c:pt>
              </c:numCache>
            </c:numRef>
          </c:val>
          <c:extLst>
            <c:ext xmlns:c16="http://schemas.microsoft.com/office/drawing/2014/chart" uri="{C3380CC4-5D6E-409C-BE32-E72D297353CC}">
              <c16:uniqueId val="{00000002-7057-4253-A167-4A533325CC76}"/>
            </c:ext>
          </c:extLst>
        </c:ser>
        <c:ser>
          <c:idx val="4"/>
          <c:order val="3"/>
          <c:tx>
            <c:strRef>
              <c:f>Stats!$AA$73</c:f>
              <c:strCache>
                <c:ptCount val="1"/>
                <c:pt idx="0">
                  <c:v>Low</c:v>
                </c:pt>
              </c:strCache>
            </c:strRef>
          </c:tx>
          <c:spPr>
            <a:solidFill>
              <a:srgbClr val="FFC000"/>
            </a:solidFill>
            <a:ln>
              <a:noFill/>
            </a:ln>
            <a:effectLst>
              <a:innerShdw blurRad="50800" dist="25400">
                <a:prstClr val="black">
                  <a:alpha val="50000"/>
                </a:prstClr>
              </a:innerShdw>
            </a:effectLst>
          </c:spPr>
          <c:invertIfNegative val="0"/>
          <c:cat>
            <c:strRef>
              <c:f>Stats!$AB$63:$AE$63</c:f>
              <c:strCache>
                <c:ptCount val="4"/>
                <c:pt idx="0">
                  <c:v>A</c:v>
                </c:pt>
                <c:pt idx="1">
                  <c:v>B</c:v>
                </c:pt>
                <c:pt idx="2">
                  <c:v>C</c:v>
                </c:pt>
                <c:pt idx="3">
                  <c:v>D</c:v>
                </c:pt>
              </c:strCache>
            </c:strRef>
          </c:cat>
          <c:val>
            <c:numRef>
              <c:f>Stats!$AB$67:$AE$67</c:f>
              <c:numCache>
                <c:formatCode>General</c:formatCode>
                <c:ptCount val="4"/>
                <c:pt idx="0">
                  <c:v>2</c:v>
                </c:pt>
                <c:pt idx="1">
                  <c:v>2</c:v>
                </c:pt>
                <c:pt idx="2">
                  <c:v>9</c:v>
                </c:pt>
                <c:pt idx="3">
                  <c:v>13</c:v>
                </c:pt>
              </c:numCache>
            </c:numRef>
          </c:val>
          <c:extLst>
            <c:ext xmlns:c16="http://schemas.microsoft.com/office/drawing/2014/chart" uri="{C3380CC4-5D6E-409C-BE32-E72D297353CC}">
              <c16:uniqueId val="{00000003-7057-4253-A167-4A533325CC76}"/>
            </c:ext>
          </c:extLst>
        </c:ser>
        <c:dLbls>
          <c:showLegendKey val="0"/>
          <c:showVal val="0"/>
          <c:showCatName val="0"/>
          <c:showSerName val="0"/>
          <c:showPercent val="0"/>
          <c:showBubbleSize val="0"/>
        </c:dLbls>
        <c:gapWidth val="150"/>
        <c:overlap val="-20"/>
        <c:axId val="1432596528"/>
        <c:axId val="1720372240"/>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 of Economies</a:t>
                </a:r>
              </a:p>
            </c:rich>
          </c:tx>
          <c:layout>
            <c:manualLayout>
              <c:xMode val="edge"/>
              <c:yMode val="edge"/>
              <c:x val="6.9228207269545856E-3"/>
              <c:y val="0.26321795713035873"/>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General"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10"/>
        <c:minorUnit val="5"/>
      </c:val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000CC"/>
                </a:solidFill>
              </a:rPr>
              <a:t>Income Level Distribution</a:t>
            </a:r>
          </a:p>
        </c:rich>
      </c:tx>
      <c:layout>
        <c:manualLayout>
          <c:xMode val="edge"/>
          <c:yMode val="edge"/>
          <c:x val="0.3514559638378536"/>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788458734324879E-2"/>
          <c:y val="0.10588451443569555"/>
          <c:w val="0.89314129483814531"/>
          <c:h val="0.74836876640419947"/>
        </c:manualLayout>
      </c:layout>
      <c:barChart>
        <c:barDir val="col"/>
        <c:grouping val="clustered"/>
        <c:varyColors val="0"/>
        <c:ser>
          <c:idx val="0"/>
          <c:order val="0"/>
          <c:tx>
            <c:strRef>
              <c:f>Stats!$BV$4</c:f>
              <c:strCache>
                <c:ptCount val="1"/>
                <c:pt idx="0">
                  <c:v>H</c:v>
                </c:pt>
              </c:strCache>
            </c:strRef>
          </c:tx>
          <c:spPr>
            <a:solidFill>
              <a:schemeClr val="accent1"/>
            </a:solidFill>
            <a:ln>
              <a:noFill/>
            </a:ln>
            <a:effectLst>
              <a:innerShdw blurRad="50800" dist="25400">
                <a:prstClr val="black">
                  <a:alpha val="50000"/>
                </a:prstClr>
              </a:innerShdw>
            </a:effectLst>
          </c:spPr>
          <c:invertIfNegative val="0"/>
          <c:cat>
            <c:numRef>
              <c:f>Stats!$BW$3:$CA$3</c:f>
              <c:numCache>
                <c:formatCode>General</c:formatCode>
                <c:ptCount val="5"/>
                <c:pt idx="0">
                  <c:v>0</c:v>
                </c:pt>
                <c:pt idx="1">
                  <c:v>1</c:v>
                </c:pt>
                <c:pt idx="2">
                  <c:v>2</c:v>
                </c:pt>
                <c:pt idx="3">
                  <c:v>3</c:v>
                </c:pt>
                <c:pt idx="4">
                  <c:v>4</c:v>
                </c:pt>
              </c:numCache>
            </c:numRef>
          </c:cat>
          <c:val>
            <c:numRef>
              <c:f>Stats!$BW$4:$CA$4</c:f>
              <c:numCache>
                <c:formatCode>General</c:formatCode>
                <c:ptCount val="5"/>
                <c:pt idx="0">
                  <c:v>8</c:v>
                </c:pt>
                <c:pt idx="1">
                  <c:v>0</c:v>
                </c:pt>
                <c:pt idx="2">
                  <c:v>27</c:v>
                </c:pt>
                <c:pt idx="3">
                  <c:v>32</c:v>
                </c:pt>
                <c:pt idx="4">
                  <c:v>0</c:v>
                </c:pt>
              </c:numCache>
            </c:numRef>
          </c:val>
          <c:extLst>
            <c:ext xmlns:c16="http://schemas.microsoft.com/office/drawing/2014/chart" uri="{C3380CC4-5D6E-409C-BE32-E72D297353CC}">
              <c16:uniqueId val="{00000000-DECA-419E-B724-8D1A237F07E4}"/>
            </c:ext>
          </c:extLst>
        </c:ser>
        <c:ser>
          <c:idx val="1"/>
          <c:order val="1"/>
          <c:tx>
            <c:strRef>
              <c:f>Stats!$BV$5</c:f>
              <c:strCache>
                <c:ptCount val="1"/>
                <c:pt idx="0">
                  <c:v>UM</c:v>
                </c:pt>
              </c:strCache>
            </c:strRef>
          </c:tx>
          <c:spPr>
            <a:solidFill>
              <a:schemeClr val="accent2"/>
            </a:solidFill>
            <a:ln>
              <a:noFill/>
            </a:ln>
            <a:effectLst>
              <a:innerShdw blurRad="50800" dist="25400">
                <a:prstClr val="black">
                  <a:alpha val="50000"/>
                </a:prstClr>
              </a:innerShdw>
            </a:effectLst>
          </c:spPr>
          <c:invertIfNegative val="0"/>
          <c:cat>
            <c:numRef>
              <c:f>Stats!$BW$3:$CA$3</c:f>
              <c:numCache>
                <c:formatCode>General</c:formatCode>
                <c:ptCount val="5"/>
                <c:pt idx="0">
                  <c:v>0</c:v>
                </c:pt>
                <c:pt idx="1">
                  <c:v>1</c:v>
                </c:pt>
                <c:pt idx="2">
                  <c:v>2</c:v>
                </c:pt>
                <c:pt idx="3">
                  <c:v>3</c:v>
                </c:pt>
                <c:pt idx="4">
                  <c:v>4</c:v>
                </c:pt>
              </c:numCache>
            </c:numRef>
          </c:cat>
          <c:val>
            <c:numRef>
              <c:f>Stats!$BW$5:$CA$5</c:f>
              <c:numCache>
                <c:formatCode>General</c:formatCode>
                <c:ptCount val="5"/>
                <c:pt idx="0">
                  <c:v>8</c:v>
                </c:pt>
                <c:pt idx="1">
                  <c:v>0</c:v>
                </c:pt>
                <c:pt idx="2">
                  <c:v>30</c:v>
                </c:pt>
                <c:pt idx="3">
                  <c:v>17</c:v>
                </c:pt>
                <c:pt idx="4">
                  <c:v>0</c:v>
                </c:pt>
              </c:numCache>
            </c:numRef>
          </c:val>
          <c:extLst>
            <c:ext xmlns:c16="http://schemas.microsoft.com/office/drawing/2014/chart" uri="{C3380CC4-5D6E-409C-BE32-E72D297353CC}">
              <c16:uniqueId val="{00000001-DECA-419E-B724-8D1A237F07E4}"/>
            </c:ext>
          </c:extLst>
        </c:ser>
        <c:ser>
          <c:idx val="2"/>
          <c:order val="2"/>
          <c:tx>
            <c:strRef>
              <c:f>Stats!$BV$6</c:f>
              <c:strCache>
                <c:ptCount val="1"/>
                <c:pt idx="0">
                  <c:v>LM</c:v>
                </c:pt>
              </c:strCache>
            </c:strRef>
          </c:tx>
          <c:spPr>
            <a:solidFill>
              <a:schemeClr val="accent3"/>
            </a:solidFill>
            <a:ln>
              <a:noFill/>
            </a:ln>
            <a:effectLst>
              <a:innerShdw blurRad="50800" dist="25400">
                <a:prstClr val="black">
                  <a:alpha val="50000"/>
                </a:prstClr>
              </a:innerShdw>
            </a:effectLst>
          </c:spPr>
          <c:invertIfNegative val="0"/>
          <c:cat>
            <c:numRef>
              <c:f>Stats!$BW$3:$CA$3</c:f>
              <c:numCache>
                <c:formatCode>General</c:formatCode>
                <c:ptCount val="5"/>
                <c:pt idx="0">
                  <c:v>0</c:v>
                </c:pt>
                <c:pt idx="1">
                  <c:v>1</c:v>
                </c:pt>
                <c:pt idx="2">
                  <c:v>2</c:v>
                </c:pt>
                <c:pt idx="3">
                  <c:v>3</c:v>
                </c:pt>
                <c:pt idx="4">
                  <c:v>4</c:v>
                </c:pt>
              </c:numCache>
            </c:numRef>
          </c:cat>
          <c:val>
            <c:numRef>
              <c:f>Stats!$BW$6:$CA$6</c:f>
              <c:numCache>
                <c:formatCode>General</c:formatCode>
                <c:ptCount val="5"/>
                <c:pt idx="0">
                  <c:v>12</c:v>
                </c:pt>
                <c:pt idx="1">
                  <c:v>0</c:v>
                </c:pt>
                <c:pt idx="2">
                  <c:v>21</c:v>
                </c:pt>
                <c:pt idx="3">
                  <c:v>16</c:v>
                </c:pt>
                <c:pt idx="4">
                  <c:v>0</c:v>
                </c:pt>
              </c:numCache>
            </c:numRef>
          </c:val>
          <c:extLst>
            <c:ext xmlns:c16="http://schemas.microsoft.com/office/drawing/2014/chart" uri="{C3380CC4-5D6E-409C-BE32-E72D297353CC}">
              <c16:uniqueId val="{00000002-DECA-419E-B724-8D1A237F07E4}"/>
            </c:ext>
          </c:extLst>
        </c:ser>
        <c:ser>
          <c:idx val="3"/>
          <c:order val="3"/>
          <c:tx>
            <c:strRef>
              <c:f>Stats!$BV$7</c:f>
              <c:strCache>
                <c:ptCount val="1"/>
                <c:pt idx="0">
                  <c:v>L</c:v>
                </c:pt>
              </c:strCache>
            </c:strRef>
          </c:tx>
          <c:spPr>
            <a:solidFill>
              <a:schemeClr val="accent4"/>
            </a:solidFill>
            <a:ln>
              <a:noFill/>
            </a:ln>
            <a:effectLst>
              <a:innerShdw blurRad="50800" dist="25400">
                <a:prstClr val="black">
                  <a:alpha val="50000"/>
                </a:prstClr>
              </a:innerShdw>
            </a:effectLst>
          </c:spPr>
          <c:invertIfNegative val="0"/>
          <c:cat>
            <c:numRef>
              <c:f>Stats!$BW$3:$CA$3</c:f>
              <c:numCache>
                <c:formatCode>General</c:formatCode>
                <c:ptCount val="5"/>
                <c:pt idx="0">
                  <c:v>0</c:v>
                </c:pt>
                <c:pt idx="1">
                  <c:v>1</c:v>
                </c:pt>
                <c:pt idx="2">
                  <c:v>2</c:v>
                </c:pt>
                <c:pt idx="3">
                  <c:v>3</c:v>
                </c:pt>
                <c:pt idx="4">
                  <c:v>4</c:v>
                </c:pt>
              </c:numCache>
            </c:numRef>
          </c:cat>
          <c:val>
            <c:numRef>
              <c:f>Stats!$BW$7:$CA$7</c:f>
              <c:numCache>
                <c:formatCode>General</c:formatCode>
                <c:ptCount val="5"/>
                <c:pt idx="0">
                  <c:v>16</c:v>
                </c:pt>
                <c:pt idx="1">
                  <c:v>0</c:v>
                </c:pt>
                <c:pt idx="2">
                  <c:v>7</c:v>
                </c:pt>
                <c:pt idx="3">
                  <c:v>3</c:v>
                </c:pt>
                <c:pt idx="4">
                  <c:v>0</c:v>
                </c:pt>
              </c:numCache>
            </c:numRef>
          </c:val>
          <c:extLst>
            <c:ext xmlns:c16="http://schemas.microsoft.com/office/drawing/2014/chart" uri="{C3380CC4-5D6E-409C-BE32-E72D297353CC}">
              <c16:uniqueId val="{00000003-DECA-419E-B724-8D1A237F07E4}"/>
            </c:ext>
          </c:extLst>
        </c:ser>
        <c:dLbls>
          <c:showLegendKey val="0"/>
          <c:showVal val="0"/>
          <c:showCatName val="0"/>
          <c:showSerName val="0"/>
          <c:showPercent val="0"/>
          <c:showBubbleSize val="0"/>
        </c:dLbls>
        <c:gapWidth val="150"/>
        <c:overlap val="-20"/>
        <c:axId val="476968032"/>
        <c:axId val="476980096"/>
      </c:barChart>
      <c:catAx>
        <c:axId val="476968032"/>
        <c:scaling>
          <c:orientation val="minMax"/>
        </c:scaling>
        <c:delete val="0"/>
        <c:axPos val="b"/>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Points</a:t>
                </a:r>
              </a:p>
            </c:rich>
          </c:tx>
          <c:layout>
            <c:manualLayout>
              <c:xMode val="edge"/>
              <c:yMode val="edge"/>
              <c:x val="4.5484033245844269E-2"/>
              <c:y val="0.8780188101487312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80096"/>
        <c:crosses val="autoZero"/>
        <c:auto val="1"/>
        <c:lblAlgn val="ctr"/>
        <c:lblOffset val="100"/>
        <c:noMultiLvlLbl val="0"/>
      </c:catAx>
      <c:valAx>
        <c:axId val="47698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Economies</a:t>
                </a:r>
              </a:p>
            </c:rich>
          </c:tx>
          <c:layout>
            <c:manualLayout>
              <c:xMode val="edge"/>
              <c:yMode val="edge"/>
              <c:x val="5.6867891513564158E-6"/>
              <c:y val="0.358135608048993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68032"/>
        <c:crosses val="autoZero"/>
        <c:crossBetween val="between"/>
      </c:valAx>
      <c:spPr>
        <a:noFill/>
        <a:ln w="3175">
          <a:solidFill>
            <a:schemeClr val="bg1">
              <a:lumMod val="75000"/>
            </a:schemeClr>
          </a:solidFill>
        </a:ln>
        <a:effectLst/>
      </c:spPr>
    </c:plotArea>
    <c:legend>
      <c:legendPos val="b"/>
      <c:layout>
        <c:manualLayout>
          <c:xMode val="edge"/>
          <c:yMode val="edge"/>
          <c:x val="0.33025043744531934"/>
          <c:y val="0.92187445319335082"/>
          <c:w val="0.339499125109361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000CC"/>
                </a:solidFill>
              </a:rPr>
              <a:t>Regional Distribution</a:t>
            </a:r>
          </a:p>
        </c:rich>
      </c:tx>
      <c:layout>
        <c:manualLayout>
          <c:xMode val="edge"/>
          <c:yMode val="edge"/>
          <c:x val="0.37228929717118692"/>
          <c:y val="1.15731627296587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7814231554389E-2"/>
          <c:y val="0.10711504811898513"/>
          <c:w val="0.90601487314085738"/>
          <c:h val="0.73622790901137347"/>
        </c:manualLayout>
      </c:layout>
      <c:barChart>
        <c:barDir val="col"/>
        <c:grouping val="clustered"/>
        <c:varyColors val="0"/>
        <c:ser>
          <c:idx val="1"/>
          <c:order val="0"/>
          <c:tx>
            <c:strRef>
              <c:f>Stats!$CD$4</c:f>
              <c:strCache>
                <c:ptCount val="1"/>
                <c:pt idx="0">
                  <c:v>AFR</c:v>
                </c:pt>
              </c:strCache>
            </c:strRef>
          </c:tx>
          <c:spPr>
            <a:solidFill>
              <a:schemeClr val="accent2"/>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Stats!$CE$4:$CI$4</c:f>
              <c:numCache>
                <c:formatCode>General</c:formatCode>
                <c:ptCount val="5"/>
                <c:pt idx="0">
                  <c:v>18</c:v>
                </c:pt>
                <c:pt idx="1">
                  <c:v>0</c:v>
                </c:pt>
                <c:pt idx="2">
                  <c:v>19</c:v>
                </c:pt>
                <c:pt idx="3">
                  <c:v>11</c:v>
                </c:pt>
                <c:pt idx="4">
                  <c:v>0</c:v>
                </c:pt>
              </c:numCache>
            </c:numRef>
          </c:val>
          <c:extLst>
            <c:ext xmlns:c16="http://schemas.microsoft.com/office/drawing/2014/chart" uri="{C3380CC4-5D6E-409C-BE32-E72D297353CC}">
              <c16:uniqueId val="{00000000-23F8-4C34-B7C8-D93ACFD4DEA4}"/>
            </c:ext>
          </c:extLst>
        </c:ser>
        <c:ser>
          <c:idx val="2"/>
          <c:order val="1"/>
          <c:tx>
            <c:strRef>
              <c:f>Stats!$CD$5</c:f>
              <c:strCache>
                <c:ptCount val="1"/>
                <c:pt idx="0">
                  <c:v>EAP</c:v>
                </c:pt>
              </c:strCache>
            </c:strRef>
          </c:tx>
          <c:spPr>
            <a:solidFill>
              <a:schemeClr val="accent3"/>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Stats!$CE$5:$CI$5</c:f>
              <c:numCache>
                <c:formatCode>General</c:formatCode>
                <c:ptCount val="5"/>
                <c:pt idx="0">
                  <c:v>6</c:v>
                </c:pt>
                <c:pt idx="1">
                  <c:v>0</c:v>
                </c:pt>
                <c:pt idx="2">
                  <c:v>13</c:v>
                </c:pt>
                <c:pt idx="3">
                  <c:v>14</c:v>
                </c:pt>
                <c:pt idx="4">
                  <c:v>0</c:v>
                </c:pt>
              </c:numCache>
            </c:numRef>
          </c:val>
          <c:extLst>
            <c:ext xmlns:c16="http://schemas.microsoft.com/office/drawing/2014/chart" uri="{C3380CC4-5D6E-409C-BE32-E72D297353CC}">
              <c16:uniqueId val="{00000001-23F8-4C34-B7C8-D93ACFD4DEA4}"/>
            </c:ext>
          </c:extLst>
        </c:ser>
        <c:ser>
          <c:idx val="3"/>
          <c:order val="2"/>
          <c:tx>
            <c:strRef>
              <c:f>Stats!$CD$6</c:f>
              <c:strCache>
                <c:ptCount val="1"/>
                <c:pt idx="0">
                  <c:v>ECA</c:v>
                </c:pt>
              </c:strCache>
            </c:strRef>
          </c:tx>
          <c:spPr>
            <a:solidFill>
              <a:schemeClr val="accent4"/>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Stats!$CE$6:$CI$6</c:f>
              <c:numCache>
                <c:formatCode>General</c:formatCode>
                <c:ptCount val="5"/>
                <c:pt idx="0">
                  <c:v>8</c:v>
                </c:pt>
                <c:pt idx="1">
                  <c:v>0</c:v>
                </c:pt>
                <c:pt idx="2">
                  <c:v>22</c:v>
                </c:pt>
                <c:pt idx="3">
                  <c:v>23</c:v>
                </c:pt>
                <c:pt idx="4">
                  <c:v>0</c:v>
                </c:pt>
              </c:numCache>
            </c:numRef>
          </c:val>
          <c:extLst>
            <c:ext xmlns:c16="http://schemas.microsoft.com/office/drawing/2014/chart" uri="{C3380CC4-5D6E-409C-BE32-E72D297353CC}">
              <c16:uniqueId val="{00000002-23F8-4C34-B7C8-D93ACFD4DEA4}"/>
            </c:ext>
          </c:extLst>
        </c:ser>
        <c:ser>
          <c:idx val="4"/>
          <c:order val="3"/>
          <c:tx>
            <c:strRef>
              <c:f>Stats!$CD$7</c:f>
              <c:strCache>
                <c:ptCount val="1"/>
                <c:pt idx="0">
                  <c:v>LCR</c:v>
                </c:pt>
              </c:strCache>
            </c:strRef>
          </c:tx>
          <c:spPr>
            <a:solidFill>
              <a:schemeClr val="accent5"/>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Stats!$CE$7:$CI$7</c:f>
              <c:numCache>
                <c:formatCode>General</c:formatCode>
                <c:ptCount val="5"/>
                <c:pt idx="0">
                  <c:v>5</c:v>
                </c:pt>
                <c:pt idx="1">
                  <c:v>0</c:v>
                </c:pt>
                <c:pt idx="2">
                  <c:v>17</c:v>
                </c:pt>
                <c:pt idx="3">
                  <c:v>10</c:v>
                </c:pt>
                <c:pt idx="4">
                  <c:v>0</c:v>
                </c:pt>
              </c:numCache>
            </c:numRef>
          </c:val>
          <c:extLst>
            <c:ext xmlns:c16="http://schemas.microsoft.com/office/drawing/2014/chart" uri="{C3380CC4-5D6E-409C-BE32-E72D297353CC}">
              <c16:uniqueId val="{00000003-23F8-4C34-B7C8-D93ACFD4DEA4}"/>
            </c:ext>
          </c:extLst>
        </c:ser>
        <c:ser>
          <c:idx val="5"/>
          <c:order val="4"/>
          <c:tx>
            <c:strRef>
              <c:f>Stats!$CD$8</c:f>
              <c:strCache>
                <c:ptCount val="1"/>
                <c:pt idx="0">
                  <c:v>MNA</c:v>
                </c:pt>
              </c:strCache>
            </c:strRef>
          </c:tx>
          <c:spPr>
            <a:solidFill>
              <a:schemeClr val="accent6"/>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Stats!$CE$8:$CI$8</c:f>
              <c:numCache>
                <c:formatCode>General</c:formatCode>
                <c:ptCount val="5"/>
                <c:pt idx="0">
                  <c:v>6</c:v>
                </c:pt>
                <c:pt idx="1">
                  <c:v>0</c:v>
                </c:pt>
                <c:pt idx="2">
                  <c:v>11</c:v>
                </c:pt>
                <c:pt idx="3">
                  <c:v>6</c:v>
                </c:pt>
                <c:pt idx="4">
                  <c:v>0</c:v>
                </c:pt>
              </c:numCache>
            </c:numRef>
          </c:val>
          <c:extLst>
            <c:ext xmlns:c16="http://schemas.microsoft.com/office/drawing/2014/chart" uri="{C3380CC4-5D6E-409C-BE32-E72D297353CC}">
              <c16:uniqueId val="{00000004-23F8-4C34-B7C8-D93ACFD4DEA4}"/>
            </c:ext>
          </c:extLst>
        </c:ser>
        <c:ser>
          <c:idx val="6"/>
          <c:order val="5"/>
          <c:tx>
            <c:strRef>
              <c:f>Stats!$CD$9</c:f>
              <c:strCache>
                <c:ptCount val="1"/>
                <c:pt idx="0">
                  <c:v>SAR</c:v>
                </c:pt>
              </c:strCache>
            </c:strRef>
          </c:tx>
          <c:spPr>
            <a:solidFill>
              <a:schemeClr val="accent1">
                <a:lumMod val="60000"/>
              </a:schemeClr>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Stats!$CE$9:$CI$9</c:f>
              <c:numCache>
                <c:formatCode>General</c:formatCode>
                <c:ptCount val="5"/>
                <c:pt idx="0">
                  <c:v>1</c:v>
                </c:pt>
                <c:pt idx="1">
                  <c:v>0</c:v>
                </c:pt>
                <c:pt idx="2">
                  <c:v>3</c:v>
                </c:pt>
                <c:pt idx="3">
                  <c:v>2</c:v>
                </c:pt>
                <c:pt idx="4">
                  <c:v>0</c:v>
                </c:pt>
              </c:numCache>
            </c:numRef>
          </c:val>
          <c:extLst>
            <c:ext xmlns:c16="http://schemas.microsoft.com/office/drawing/2014/chart" uri="{C3380CC4-5D6E-409C-BE32-E72D297353CC}">
              <c16:uniqueId val="{00000005-23F8-4C34-B7C8-D93ACFD4DEA4}"/>
            </c:ext>
          </c:extLst>
        </c:ser>
        <c:ser>
          <c:idx val="7"/>
          <c:order val="6"/>
          <c:tx>
            <c:strRef>
              <c:f>Stats!$CD$10</c:f>
              <c:strCache>
                <c:ptCount val="1"/>
                <c:pt idx="0">
                  <c:v>NAM</c:v>
                </c:pt>
              </c:strCache>
            </c:strRef>
          </c:tx>
          <c:spPr>
            <a:solidFill>
              <a:schemeClr val="accent2">
                <a:lumMod val="60000"/>
              </a:schemeClr>
            </a:solidFill>
            <a:ln>
              <a:noFill/>
            </a:ln>
            <a:effectLst>
              <a:innerShdw blurRad="50800" dist="25400">
                <a:prstClr val="black">
                  <a:alpha val="50000"/>
                </a:prstClr>
              </a:innerShdw>
            </a:effectLst>
          </c:spPr>
          <c:invertIfNegative val="0"/>
          <c:cat>
            <c:numRef>
              <c:f>Stats!$CE$3:$CI$3</c:f>
              <c:numCache>
                <c:formatCode>General</c:formatCode>
                <c:ptCount val="5"/>
                <c:pt idx="0">
                  <c:v>0</c:v>
                </c:pt>
                <c:pt idx="1">
                  <c:v>1</c:v>
                </c:pt>
                <c:pt idx="2">
                  <c:v>2</c:v>
                </c:pt>
                <c:pt idx="3">
                  <c:v>3</c:v>
                </c:pt>
                <c:pt idx="4">
                  <c:v>4</c:v>
                </c:pt>
              </c:numCache>
            </c:numRef>
          </c:cat>
          <c:val>
            <c:numRef>
              <c:f>Stats!$CE$10:$CI$10</c:f>
              <c:numCache>
                <c:formatCode>General</c:formatCode>
                <c:ptCount val="5"/>
                <c:pt idx="0">
                  <c:v>0</c:v>
                </c:pt>
                <c:pt idx="1">
                  <c:v>0</c:v>
                </c:pt>
                <c:pt idx="2">
                  <c:v>0</c:v>
                </c:pt>
                <c:pt idx="3">
                  <c:v>2</c:v>
                </c:pt>
                <c:pt idx="4">
                  <c:v>0</c:v>
                </c:pt>
              </c:numCache>
            </c:numRef>
          </c:val>
          <c:extLst>
            <c:ext xmlns:c16="http://schemas.microsoft.com/office/drawing/2014/chart" uri="{C3380CC4-5D6E-409C-BE32-E72D297353CC}">
              <c16:uniqueId val="{00000006-23F8-4C34-B7C8-D93ACFD4DEA4}"/>
            </c:ext>
          </c:extLst>
        </c:ser>
        <c:dLbls>
          <c:showLegendKey val="0"/>
          <c:showVal val="0"/>
          <c:showCatName val="0"/>
          <c:showSerName val="0"/>
          <c:showPercent val="0"/>
          <c:showBubbleSize val="0"/>
        </c:dLbls>
        <c:gapWidth val="150"/>
        <c:overlap val="-20"/>
        <c:axId val="476968032"/>
        <c:axId val="476980096"/>
      </c:barChart>
      <c:catAx>
        <c:axId val="476968032"/>
        <c:scaling>
          <c:orientation val="minMax"/>
        </c:scaling>
        <c:delete val="0"/>
        <c:axPos val="b"/>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Points</a:t>
                </a:r>
              </a:p>
            </c:rich>
          </c:tx>
          <c:layout>
            <c:manualLayout>
              <c:xMode val="edge"/>
              <c:yMode val="edge"/>
              <c:x val="3.9465405365995909E-2"/>
              <c:y val="0.8673105861767279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80096"/>
        <c:crosses val="autoZero"/>
        <c:auto val="1"/>
        <c:lblAlgn val="ctr"/>
        <c:lblOffset val="100"/>
        <c:noMultiLvlLbl val="0"/>
      </c:catAx>
      <c:valAx>
        <c:axId val="47698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Economies</a:t>
                </a:r>
              </a:p>
            </c:rich>
          </c:tx>
          <c:layout>
            <c:manualLayout>
              <c:xMode val="edge"/>
              <c:yMode val="edge"/>
              <c:x val="9.3157626130067124E-4"/>
              <c:y val="0.3714300087489063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68032"/>
        <c:crosses val="autoZero"/>
        <c:crossBetween val="between"/>
      </c:valAx>
      <c:spPr>
        <a:noFill/>
        <a:ln w="3175">
          <a:solidFill>
            <a:schemeClr val="bg1">
              <a:lumMod val="75000"/>
            </a:schemeClr>
          </a:solidFill>
        </a:ln>
        <a:effectLst/>
      </c:spPr>
    </c:plotArea>
    <c:legend>
      <c:legendPos val="b"/>
      <c:layout>
        <c:manualLayout>
          <c:xMode val="edge"/>
          <c:yMode val="edge"/>
          <c:x val="0.23070446923301255"/>
          <c:y val="0.93197462817147858"/>
          <c:w val="0.53859106153397496"/>
          <c:h val="6.80253718285214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906704843712E-2"/>
          <c:w val="0.86098385429094093"/>
          <c:h val="0.77830171796707226"/>
        </c:manualLayout>
      </c:layout>
      <c:barChart>
        <c:barDir val="col"/>
        <c:grouping val="clustered"/>
        <c:varyColors val="0"/>
        <c:ser>
          <c:idx val="1"/>
          <c:order val="0"/>
          <c:tx>
            <c:strRef>
              <c:f>Stats!$AA$119</c:f>
              <c:strCache>
                <c:ptCount val="1"/>
                <c:pt idx="0">
                  <c:v>Conflict (FCS-1)</c:v>
                </c:pt>
              </c:strCache>
            </c:strRef>
          </c:tx>
          <c:spPr>
            <a:solidFill>
              <a:srgbClr val="FF0000"/>
            </a:solidFill>
            <a:ln>
              <a:noFill/>
            </a:ln>
            <a:effectLst>
              <a:innerShdw blurRad="635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Stats!$AB$112:$AE$112</c:f>
              <c:strCache>
                <c:ptCount val="4"/>
                <c:pt idx="0">
                  <c:v>A</c:v>
                </c:pt>
                <c:pt idx="1">
                  <c:v>B</c:v>
                </c:pt>
                <c:pt idx="2">
                  <c:v>C</c:v>
                </c:pt>
                <c:pt idx="3">
                  <c:v>D</c:v>
                </c:pt>
              </c:strCache>
            </c:strRef>
          </c:cat>
          <c:val>
            <c:numRef>
              <c:f>Stats!$AB$113:$AE$113</c:f>
              <c:numCache>
                <c:formatCode>General</c:formatCode>
                <c:ptCount val="4"/>
                <c:pt idx="0">
                  <c:v>1</c:v>
                </c:pt>
                <c:pt idx="1">
                  <c:v>3</c:v>
                </c:pt>
                <c:pt idx="2">
                  <c:v>8</c:v>
                </c:pt>
                <c:pt idx="3">
                  <c:v>9</c:v>
                </c:pt>
              </c:numCache>
            </c:numRef>
          </c:val>
          <c:extLst>
            <c:ext xmlns:c16="http://schemas.microsoft.com/office/drawing/2014/chart" uri="{C3380CC4-5D6E-409C-BE32-E72D297353CC}">
              <c16:uniqueId val="{00000000-9456-4CC9-9161-E2CEDA9F1458}"/>
            </c:ext>
          </c:extLst>
        </c:ser>
        <c:ser>
          <c:idx val="2"/>
          <c:order val="1"/>
          <c:tx>
            <c:strRef>
              <c:f>Stats!$AA$120</c:f>
              <c:strCache>
                <c:ptCount val="1"/>
                <c:pt idx="0">
                  <c:v>Fragile (FCS-2)</c:v>
                </c:pt>
              </c:strCache>
            </c:strRef>
          </c:tx>
          <c:spPr>
            <a:solidFill>
              <a:srgbClr val="0070C0"/>
            </a:solidFill>
            <a:ln>
              <a:noFill/>
            </a:ln>
            <a:effectLst>
              <a:innerShdw blurRad="635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Stats!$AB$112:$AE$112</c:f>
              <c:strCache>
                <c:ptCount val="4"/>
                <c:pt idx="0">
                  <c:v>A</c:v>
                </c:pt>
                <c:pt idx="1">
                  <c:v>B</c:v>
                </c:pt>
                <c:pt idx="2">
                  <c:v>C</c:v>
                </c:pt>
                <c:pt idx="3">
                  <c:v>D</c:v>
                </c:pt>
              </c:strCache>
            </c:strRef>
          </c:cat>
          <c:val>
            <c:numRef>
              <c:f>Stats!$AB$114:$AE$114</c:f>
              <c:numCache>
                <c:formatCode>General</c:formatCode>
                <c:ptCount val="4"/>
                <c:pt idx="0">
                  <c:v>1</c:v>
                </c:pt>
                <c:pt idx="1">
                  <c:v>1</c:v>
                </c:pt>
                <c:pt idx="2">
                  <c:v>6</c:v>
                </c:pt>
                <c:pt idx="3">
                  <c:v>10</c:v>
                </c:pt>
              </c:numCache>
            </c:numRef>
          </c:val>
          <c:extLst>
            <c:ext xmlns:c16="http://schemas.microsoft.com/office/drawing/2014/chart" uri="{C3380CC4-5D6E-409C-BE32-E72D297353CC}">
              <c16:uniqueId val="{00000001-9456-4CC9-9161-E2CEDA9F1458}"/>
            </c:ext>
          </c:extLst>
        </c:ser>
        <c:ser>
          <c:idx val="3"/>
          <c:order val="2"/>
          <c:tx>
            <c:strRef>
              <c:f>Stats!$AA$121</c:f>
              <c:strCache>
                <c:ptCount val="1"/>
                <c:pt idx="0">
                  <c:v>Other</c:v>
                </c:pt>
              </c:strCache>
            </c:strRef>
          </c:tx>
          <c:spPr>
            <a:solidFill>
              <a:schemeClr val="bg1">
                <a:lumMod val="95000"/>
              </a:schemeClr>
            </a:solidFill>
            <a:ln>
              <a:noFill/>
            </a:ln>
            <a:effectLst>
              <a:innerShdw blurRad="63500" dist="25400">
                <a:prstClr val="black">
                  <a:alpha val="50000"/>
                </a:prstClr>
              </a:innerShdw>
            </a:effectLst>
          </c:spPr>
          <c:invertIfNegative val="0"/>
          <c:cat>
            <c:strRef>
              <c:f>Stats!$AB$112:$AE$112</c:f>
              <c:strCache>
                <c:ptCount val="4"/>
                <c:pt idx="0">
                  <c:v>A</c:v>
                </c:pt>
                <c:pt idx="1">
                  <c:v>B</c:v>
                </c:pt>
                <c:pt idx="2">
                  <c:v>C</c:v>
                </c:pt>
                <c:pt idx="3">
                  <c:v>D</c:v>
                </c:pt>
              </c:strCache>
            </c:strRef>
          </c:cat>
          <c:val>
            <c:numRef>
              <c:f>Stats!$AB$115:$AE$115</c:f>
              <c:numCache>
                <c:formatCode>General</c:formatCode>
                <c:ptCount val="4"/>
                <c:pt idx="0">
                  <c:v>78</c:v>
                </c:pt>
                <c:pt idx="1">
                  <c:v>38</c:v>
                </c:pt>
                <c:pt idx="2">
                  <c:v>33</c:v>
                </c:pt>
                <c:pt idx="3">
                  <c:v>9</c:v>
                </c:pt>
              </c:numCache>
            </c:numRef>
          </c:val>
          <c:extLst>
            <c:ext xmlns:c16="http://schemas.microsoft.com/office/drawing/2014/chart" uri="{C3380CC4-5D6E-409C-BE32-E72D297353CC}">
              <c16:uniqueId val="{00000002-9456-4CC9-9161-E2CEDA9F1458}"/>
            </c:ext>
          </c:extLst>
        </c:ser>
        <c:dLbls>
          <c:showLegendKey val="0"/>
          <c:showVal val="0"/>
          <c:showCatName val="0"/>
          <c:showSerName val="0"/>
          <c:showPercent val="0"/>
          <c:showBubbleSize val="0"/>
        </c:dLbls>
        <c:gapWidth val="150"/>
        <c:overlap val="-20"/>
        <c:axId val="1432596528"/>
        <c:axId val="1720372240"/>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t>
                </a:r>
                <a:r>
                  <a:rPr lang="en-US" sz="800" baseline="0">
                    <a:solidFill>
                      <a:srgbClr val="0000CC"/>
                    </a:solidFill>
                  </a:rPr>
                  <a:t> of Economies</a:t>
                </a:r>
                <a:endParaRPr lang="en-US" sz="800">
                  <a:solidFill>
                    <a:srgbClr val="0000CC"/>
                  </a:solidFill>
                </a:endParaRPr>
              </a:p>
            </c:rich>
          </c:tx>
          <c:layout>
            <c:manualLayout>
              <c:xMode val="edge"/>
              <c:yMode val="edge"/>
              <c:x val="3.7662550703889287E-3"/>
              <c:y val="0.28720770699117154"/>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General"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10"/>
        <c:minorUnit val="5"/>
      </c:val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906704843712E-2"/>
          <c:w val="0.86098385429094093"/>
          <c:h val="0.77830171796707226"/>
        </c:manualLayout>
      </c:layout>
      <c:barChart>
        <c:barDir val="col"/>
        <c:grouping val="clustered"/>
        <c:varyColors val="0"/>
        <c:ser>
          <c:idx val="1"/>
          <c:order val="0"/>
          <c:tx>
            <c:strRef>
              <c:f>Stats!$Z$124</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Ref>
              <c:f>Stats!$AA$119:$AA$121</c:f>
              <c:strCache>
                <c:ptCount val="3"/>
                <c:pt idx="0">
                  <c:v>Conflict (FCS-1)</c:v>
                </c:pt>
                <c:pt idx="1">
                  <c:v>Fragile (FCS-2)</c:v>
                </c:pt>
                <c:pt idx="2">
                  <c:v>Other</c:v>
                </c:pt>
              </c:strCache>
            </c:strRef>
          </c:cat>
          <c:val>
            <c:numRef>
              <c:f>Stats!$Z$125:$Z$127</c:f>
              <c:numCache>
                <c:formatCode>#,##0.000</c:formatCode>
                <c:ptCount val="3"/>
                <c:pt idx="0">
                  <c:v>0.37335657157352786</c:v>
                </c:pt>
                <c:pt idx="1">
                  <c:v>0.35793624884991171</c:v>
                </c:pt>
                <c:pt idx="2">
                  <c:v>0.68085704892118715</c:v>
                </c:pt>
              </c:numCache>
            </c:numRef>
          </c:val>
          <c:extLst>
            <c:ext xmlns:c16="http://schemas.microsoft.com/office/drawing/2014/chart" uri="{C3380CC4-5D6E-409C-BE32-E72D297353CC}">
              <c16:uniqueId val="{00000000-867F-42FC-A077-CD558ED22A70}"/>
            </c:ext>
          </c:extLst>
        </c:ser>
        <c:ser>
          <c:idx val="2"/>
          <c:order val="1"/>
          <c:tx>
            <c:strRef>
              <c:f>Stats!$AB$124</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Ref>
              <c:f>Stats!$AA$119:$AA$121</c:f>
              <c:strCache>
                <c:ptCount val="3"/>
                <c:pt idx="0">
                  <c:v>Conflict (FCS-1)</c:v>
                </c:pt>
                <c:pt idx="1">
                  <c:v>Fragile (FCS-2)</c:v>
                </c:pt>
                <c:pt idx="2">
                  <c:v>Other</c:v>
                </c:pt>
              </c:strCache>
            </c:strRef>
          </c:cat>
          <c:val>
            <c:numRef>
              <c:f>Stats!$AB$125:$AB$127</c:f>
              <c:numCache>
                <c:formatCode>#,##0.000</c:formatCode>
                <c:ptCount val="3"/>
                <c:pt idx="0">
                  <c:v>0.38857210963506283</c:v>
                </c:pt>
                <c:pt idx="1">
                  <c:v>0.28655928668903463</c:v>
                </c:pt>
                <c:pt idx="2">
                  <c:v>0.73506907172606128</c:v>
                </c:pt>
              </c:numCache>
            </c:numRef>
          </c:val>
          <c:extLst>
            <c:ext xmlns:c16="http://schemas.microsoft.com/office/drawing/2014/chart" uri="{C3380CC4-5D6E-409C-BE32-E72D297353CC}">
              <c16:uniqueId val="{00000001-867F-42FC-A077-CD558ED22A70}"/>
            </c:ext>
          </c:extLst>
        </c:ser>
        <c:ser>
          <c:idx val="3"/>
          <c:order val="2"/>
          <c:tx>
            <c:strRef>
              <c:f>Stats!$AD$124</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cat>
            <c:strRef>
              <c:f>Stats!$AA$119:$AA$121</c:f>
              <c:strCache>
                <c:ptCount val="3"/>
                <c:pt idx="0">
                  <c:v>Conflict (FCS-1)</c:v>
                </c:pt>
                <c:pt idx="1">
                  <c:v>Fragile (FCS-2)</c:v>
                </c:pt>
                <c:pt idx="2">
                  <c:v>Other</c:v>
                </c:pt>
              </c:strCache>
            </c:strRef>
          </c:cat>
          <c:val>
            <c:numRef>
              <c:f>Stats!$AD$125:$AD$127</c:f>
              <c:numCache>
                <c:formatCode>#,##0.000</c:formatCode>
                <c:ptCount val="3"/>
                <c:pt idx="0">
                  <c:v>0.19308197623810511</c:v>
                </c:pt>
                <c:pt idx="1">
                  <c:v>0.17142078744261266</c:v>
                </c:pt>
                <c:pt idx="2">
                  <c:v>0.54570066124549566</c:v>
                </c:pt>
              </c:numCache>
            </c:numRef>
          </c:val>
          <c:extLst>
            <c:ext xmlns:c16="http://schemas.microsoft.com/office/drawing/2014/chart" uri="{C3380CC4-5D6E-409C-BE32-E72D297353CC}">
              <c16:uniqueId val="{00000002-867F-42FC-A077-CD558ED22A70}"/>
            </c:ext>
          </c:extLst>
        </c:ser>
        <c:ser>
          <c:idx val="4"/>
          <c:order val="3"/>
          <c:tx>
            <c:strRef>
              <c:f>Stats!$AF$124</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c:spPr>
          <c:invertIfNegative val="0"/>
          <c:cat>
            <c:strRef>
              <c:f>Stats!$AA$119:$AA$121</c:f>
              <c:strCache>
                <c:ptCount val="3"/>
                <c:pt idx="0">
                  <c:v>Conflict (FCS-1)</c:v>
                </c:pt>
                <c:pt idx="1">
                  <c:v>Fragile (FCS-2)</c:v>
                </c:pt>
                <c:pt idx="2">
                  <c:v>Other</c:v>
                </c:pt>
              </c:strCache>
            </c:strRef>
          </c:cat>
          <c:val>
            <c:numRef>
              <c:f>Stats!$AF$125:$AF$127</c:f>
              <c:numCache>
                <c:formatCode>#,##0.000</c:formatCode>
                <c:ptCount val="3"/>
                <c:pt idx="0">
                  <c:v>0.33678652010592858</c:v>
                </c:pt>
                <c:pt idx="1">
                  <c:v>0.27654960100971476</c:v>
                </c:pt>
                <c:pt idx="2">
                  <c:v>0.68024850950686444</c:v>
                </c:pt>
              </c:numCache>
            </c:numRef>
          </c:val>
          <c:extLst>
            <c:ext xmlns:c16="http://schemas.microsoft.com/office/drawing/2014/chart" uri="{C3380CC4-5D6E-409C-BE32-E72D297353CC}">
              <c16:uniqueId val="{00000003-867F-42FC-A077-CD558ED22A70}"/>
            </c:ext>
          </c:extLst>
        </c:ser>
        <c:dLbls>
          <c:showLegendKey val="0"/>
          <c:showVal val="0"/>
          <c:showCatName val="0"/>
          <c:showSerName val="0"/>
          <c:showPercent val="0"/>
          <c:showBubbleSize val="0"/>
        </c:dLbls>
        <c:gapWidth val="150"/>
        <c:overlap val="-20"/>
        <c:axId val="1432596528"/>
        <c:axId val="1720372240"/>
        <c:extLst/>
      </c:barChart>
      <c:barChart>
        <c:barDir val="col"/>
        <c:grouping val="clustered"/>
        <c:varyColors val="0"/>
        <c:dLbls>
          <c:showLegendKey val="0"/>
          <c:showVal val="0"/>
          <c:showCatName val="0"/>
          <c:showSerName val="0"/>
          <c:showPercent val="0"/>
          <c:showBubbleSize val="0"/>
        </c:dLbls>
        <c:gapWidth val="150"/>
        <c:overlap val="-20"/>
        <c:axId val="1995471423"/>
        <c:axId val="586327183"/>
        <c:extLst>
          <c:ext xmlns:c15="http://schemas.microsoft.com/office/drawing/2012/chart" uri="{02D57815-91ED-43cb-92C2-25804820EDAC}">
            <c15:filteredBarSeries>
              <c15:ser>
                <c:idx val="0"/>
                <c:order val="4"/>
                <c:tx>
                  <c:strRef>
                    <c:extLst>
                      <c:ext uri="{02D57815-91ED-43cb-92C2-25804820EDAC}">
                        <c15:formulaRef>
                          <c15:sqref>Stats!$W$124</c15:sqref>
                        </c15:formulaRef>
                      </c:ext>
                    </c:extLst>
                    <c:strCache>
                      <c:ptCount val="1"/>
                      <c:pt idx="0">
                        <c:v># Econ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Stats!$V$125:$V$127</c15:sqref>
                        </c15:formulaRef>
                      </c:ext>
                    </c:extLst>
                    <c:strCache>
                      <c:ptCount val="3"/>
                      <c:pt idx="0">
                        <c:v>FCS-1</c:v>
                      </c:pt>
                      <c:pt idx="1">
                        <c:v>FCS-2</c:v>
                      </c:pt>
                      <c:pt idx="2">
                        <c:v>-</c:v>
                      </c:pt>
                    </c:strCache>
                  </c:strRef>
                </c:cat>
                <c:val>
                  <c:numRef>
                    <c:extLst>
                      <c:ext uri="{02D57815-91ED-43cb-92C2-25804820EDAC}">
                        <c15:formulaRef>
                          <c15:sqref>Stats!$W$125:$W$127</c15:sqref>
                        </c15:formulaRef>
                      </c:ext>
                    </c:extLst>
                    <c:numCache>
                      <c:formatCode>General</c:formatCode>
                      <c:ptCount val="3"/>
                      <c:pt idx="0">
                        <c:v>21</c:v>
                      </c:pt>
                      <c:pt idx="1">
                        <c:v>18</c:v>
                      </c:pt>
                      <c:pt idx="2">
                        <c:v>158</c:v>
                      </c:pt>
                    </c:numCache>
                  </c:numRef>
                </c:val>
                <c:extLst>
                  <c:ext xmlns:c16="http://schemas.microsoft.com/office/drawing/2014/chart" uri="{C3380CC4-5D6E-409C-BE32-E72D297353CC}">
                    <c16:uniqueId val="{00000004-867F-42FC-A077-CD558ED22A70}"/>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05E-4"/>
              <c:y val="0.1546319494154139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586327183"/>
        <c:scaling>
          <c:orientation val="minMax"/>
        </c:scaling>
        <c:delete val="1"/>
        <c:axPos val="r"/>
        <c:numFmt formatCode="General" sourceLinked="1"/>
        <c:majorTickMark val="out"/>
        <c:minorTickMark val="none"/>
        <c:tickLblPos val="nextTo"/>
        <c:crossAx val="1995471423"/>
        <c:crosses val="max"/>
        <c:crossBetween val="between"/>
      </c:valAx>
      <c:catAx>
        <c:axId val="1995471423"/>
        <c:scaling>
          <c:orientation val="minMax"/>
        </c:scaling>
        <c:delete val="1"/>
        <c:axPos val="b"/>
        <c:numFmt formatCode="General" sourceLinked="1"/>
        <c:majorTickMark val="out"/>
        <c:minorTickMark val="none"/>
        <c:tickLblPos val="nextTo"/>
        <c:crossAx val="586327183"/>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5.68877753917124E-2"/>
          <c:w val="0.86098385429094093"/>
          <c:h val="0.78461484928020364"/>
        </c:manualLayout>
      </c:layout>
      <c:barChart>
        <c:barDir val="col"/>
        <c:grouping val="clustered"/>
        <c:varyColors val="0"/>
        <c:ser>
          <c:idx val="1"/>
          <c:order val="0"/>
          <c:tx>
            <c:strRef>
              <c:f>Stats!$AA$94</c:f>
              <c:strCache>
                <c:ptCount val="1"/>
                <c:pt idx="0">
                  <c:v>IDA</c:v>
                </c:pt>
              </c:strCache>
            </c:strRef>
          </c:tx>
          <c:spPr>
            <a:solidFill>
              <a:srgbClr val="00B0F0"/>
            </a:solidFill>
            <a:ln>
              <a:noFill/>
            </a:ln>
            <a:effectLst>
              <a:innerShdw blurRad="50800" dist="25400">
                <a:prstClr val="black">
                  <a:alpha val="50000"/>
                </a:prstClr>
              </a:innerShdw>
            </a:effectLst>
          </c:spPr>
          <c:invertIfNegative val="0"/>
          <c:cat>
            <c:strRef>
              <c:f>Stats!$AB$87:$AE$87</c:f>
              <c:strCache>
                <c:ptCount val="4"/>
                <c:pt idx="0">
                  <c:v>A</c:v>
                </c:pt>
                <c:pt idx="1">
                  <c:v>B</c:v>
                </c:pt>
                <c:pt idx="2">
                  <c:v>C</c:v>
                </c:pt>
                <c:pt idx="3">
                  <c:v>D</c:v>
                </c:pt>
              </c:strCache>
            </c:strRef>
          </c:cat>
          <c:val>
            <c:numRef>
              <c:f>Stats!$AB$88:$AE$88</c:f>
              <c:numCache>
                <c:formatCode>General</c:formatCode>
                <c:ptCount val="4"/>
                <c:pt idx="0">
                  <c:v>6</c:v>
                </c:pt>
                <c:pt idx="1">
                  <c:v>12</c:v>
                </c:pt>
                <c:pt idx="2">
                  <c:v>22</c:v>
                </c:pt>
                <c:pt idx="3">
                  <c:v>19</c:v>
                </c:pt>
              </c:numCache>
            </c:numRef>
          </c:val>
          <c:extLst>
            <c:ext xmlns:c16="http://schemas.microsoft.com/office/drawing/2014/chart" uri="{C3380CC4-5D6E-409C-BE32-E72D297353CC}">
              <c16:uniqueId val="{00000000-94C4-467E-9B1B-F8D47E5F4E0E}"/>
            </c:ext>
          </c:extLst>
        </c:ser>
        <c:ser>
          <c:idx val="2"/>
          <c:order val="1"/>
          <c:tx>
            <c:strRef>
              <c:f>Stats!$AA$95</c:f>
              <c:strCache>
                <c:ptCount val="1"/>
                <c:pt idx="0">
                  <c:v>IBRD</c:v>
                </c:pt>
              </c:strCache>
            </c:strRef>
          </c:tx>
          <c:spPr>
            <a:solidFill>
              <a:srgbClr val="FFC000"/>
            </a:solidFill>
            <a:ln>
              <a:noFill/>
            </a:ln>
            <a:effectLst>
              <a:innerShdw blurRad="50800" dist="25400">
                <a:prstClr val="black">
                  <a:alpha val="50000"/>
                </a:prstClr>
              </a:innerShdw>
            </a:effectLst>
          </c:spPr>
          <c:invertIfNegative val="0"/>
          <c:cat>
            <c:strRef>
              <c:f>Stats!$AB$87:$AE$87</c:f>
              <c:strCache>
                <c:ptCount val="4"/>
                <c:pt idx="0">
                  <c:v>A</c:v>
                </c:pt>
                <c:pt idx="1">
                  <c:v>B</c:v>
                </c:pt>
                <c:pt idx="2">
                  <c:v>C</c:v>
                </c:pt>
                <c:pt idx="3">
                  <c:v>D</c:v>
                </c:pt>
              </c:strCache>
            </c:strRef>
          </c:cat>
          <c:val>
            <c:numRef>
              <c:f>Stats!$AB$89:$AE$89</c:f>
              <c:numCache>
                <c:formatCode>General</c:formatCode>
                <c:ptCount val="4"/>
                <c:pt idx="0">
                  <c:v>32</c:v>
                </c:pt>
                <c:pt idx="1">
                  <c:v>18</c:v>
                </c:pt>
                <c:pt idx="2">
                  <c:v>11</c:v>
                </c:pt>
                <c:pt idx="3">
                  <c:v>6</c:v>
                </c:pt>
              </c:numCache>
            </c:numRef>
          </c:val>
          <c:extLst>
            <c:ext xmlns:c16="http://schemas.microsoft.com/office/drawing/2014/chart" uri="{C3380CC4-5D6E-409C-BE32-E72D297353CC}">
              <c16:uniqueId val="{00000001-94C4-467E-9B1B-F8D47E5F4E0E}"/>
            </c:ext>
          </c:extLst>
        </c:ser>
        <c:ser>
          <c:idx val="3"/>
          <c:order val="2"/>
          <c:tx>
            <c:strRef>
              <c:f>Stats!$AA$96</c:f>
              <c:strCache>
                <c:ptCount val="1"/>
                <c:pt idx="0">
                  <c:v>Blend</c:v>
                </c:pt>
              </c:strCache>
            </c:strRef>
          </c:tx>
          <c:spPr>
            <a:solidFill>
              <a:srgbClr val="92D050"/>
            </a:solidFill>
            <a:ln>
              <a:noFill/>
            </a:ln>
            <a:effectLst>
              <a:innerShdw blurRad="50800" dist="25400">
                <a:prstClr val="black">
                  <a:alpha val="50000"/>
                </a:prstClr>
              </a:innerShdw>
            </a:effectLst>
          </c:spPr>
          <c:invertIfNegative val="0"/>
          <c:cat>
            <c:strRef>
              <c:f>Stats!$AB$87:$AE$87</c:f>
              <c:strCache>
                <c:ptCount val="4"/>
                <c:pt idx="0">
                  <c:v>A</c:v>
                </c:pt>
                <c:pt idx="1">
                  <c:v>B</c:v>
                </c:pt>
                <c:pt idx="2">
                  <c:v>C</c:v>
                </c:pt>
                <c:pt idx="3">
                  <c:v>D</c:v>
                </c:pt>
              </c:strCache>
            </c:strRef>
          </c:cat>
          <c:val>
            <c:numRef>
              <c:f>Stats!$AB$90:$AE$90</c:f>
              <c:numCache>
                <c:formatCode>General</c:formatCode>
                <c:ptCount val="4"/>
                <c:pt idx="0">
                  <c:v>3</c:v>
                </c:pt>
                <c:pt idx="1">
                  <c:v>4</c:v>
                </c:pt>
                <c:pt idx="2">
                  <c:v>10</c:v>
                </c:pt>
                <c:pt idx="3">
                  <c:v>1</c:v>
                </c:pt>
              </c:numCache>
            </c:numRef>
          </c:val>
          <c:extLst>
            <c:ext xmlns:c16="http://schemas.microsoft.com/office/drawing/2014/chart" uri="{C3380CC4-5D6E-409C-BE32-E72D297353CC}">
              <c16:uniqueId val="{00000002-94C4-467E-9B1B-F8D47E5F4E0E}"/>
            </c:ext>
          </c:extLst>
        </c:ser>
        <c:ser>
          <c:idx val="4"/>
          <c:order val="3"/>
          <c:tx>
            <c:strRef>
              <c:f>Stats!$AA$97</c:f>
              <c:strCache>
                <c:ptCount val="1"/>
                <c:pt idx="0">
                  <c:v>Non-borrowing</c:v>
                </c:pt>
              </c:strCache>
            </c:strRef>
          </c:tx>
          <c:spPr>
            <a:solidFill>
              <a:schemeClr val="bg1">
                <a:lumMod val="95000"/>
              </a:schemeClr>
            </a:solidFill>
            <a:ln>
              <a:noFill/>
            </a:ln>
            <a:effectLst>
              <a:innerShdw blurRad="50800" dist="25400">
                <a:prstClr val="black">
                  <a:alpha val="50000"/>
                </a:prstClr>
              </a:innerShdw>
            </a:effectLst>
          </c:spPr>
          <c:invertIfNegative val="0"/>
          <c:cat>
            <c:strRef>
              <c:f>Stats!$AB$87:$AE$87</c:f>
              <c:strCache>
                <c:ptCount val="4"/>
                <c:pt idx="0">
                  <c:v>A</c:v>
                </c:pt>
                <c:pt idx="1">
                  <c:v>B</c:v>
                </c:pt>
                <c:pt idx="2">
                  <c:v>C</c:v>
                </c:pt>
                <c:pt idx="3">
                  <c:v>D</c:v>
                </c:pt>
              </c:strCache>
            </c:strRef>
          </c:cat>
          <c:val>
            <c:numRef>
              <c:f>Stats!$AB$91:$AE$91</c:f>
              <c:numCache>
                <c:formatCode>General</c:formatCode>
                <c:ptCount val="4"/>
                <c:pt idx="0">
                  <c:v>39</c:v>
                </c:pt>
                <c:pt idx="1">
                  <c:v>8</c:v>
                </c:pt>
                <c:pt idx="2">
                  <c:v>4</c:v>
                </c:pt>
                <c:pt idx="3">
                  <c:v>2</c:v>
                </c:pt>
              </c:numCache>
            </c:numRef>
          </c:val>
          <c:extLst>
            <c:ext xmlns:c16="http://schemas.microsoft.com/office/drawing/2014/chart" uri="{C3380CC4-5D6E-409C-BE32-E72D297353CC}">
              <c16:uniqueId val="{00000003-94C4-467E-9B1B-F8D47E5F4E0E}"/>
            </c:ext>
          </c:extLst>
        </c:ser>
        <c:dLbls>
          <c:showLegendKey val="0"/>
          <c:showVal val="0"/>
          <c:showCatName val="0"/>
          <c:showSerName val="0"/>
          <c:showPercent val="0"/>
          <c:showBubbleSize val="0"/>
        </c:dLbls>
        <c:gapWidth val="150"/>
        <c:overlap val="-20"/>
        <c:axId val="1432596528"/>
        <c:axId val="1720372240"/>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 of Economies</a:t>
                </a:r>
              </a:p>
            </c:rich>
          </c:tx>
          <c:layout>
            <c:manualLayout>
              <c:xMode val="edge"/>
              <c:yMode val="edge"/>
              <c:x val="3.7662550703889287E-3"/>
              <c:y val="0.2935208383043028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General"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10"/>
        <c:minorUnit val="5"/>
      </c:val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5.68877753917124E-2"/>
          <c:w val="0.86098385429094093"/>
          <c:h val="0.78461484928020364"/>
        </c:manualLayout>
      </c:layout>
      <c:barChart>
        <c:barDir val="col"/>
        <c:grouping val="clustered"/>
        <c:varyColors val="0"/>
        <c:ser>
          <c:idx val="1"/>
          <c:order val="0"/>
          <c:tx>
            <c:strRef>
              <c:f>Stats!$Z$99</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Ref>
              <c:f>Stats!$AA$94:$AA$97</c:f>
              <c:strCache>
                <c:ptCount val="4"/>
                <c:pt idx="0">
                  <c:v>IDA</c:v>
                </c:pt>
                <c:pt idx="1">
                  <c:v>IBRD</c:v>
                </c:pt>
                <c:pt idx="2">
                  <c:v>Blend</c:v>
                </c:pt>
                <c:pt idx="3">
                  <c:v>Non-borrowing</c:v>
                </c:pt>
              </c:strCache>
            </c:strRef>
          </c:cat>
          <c:val>
            <c:numRef>
              <c:f>Stats!$Z$100:$Z$103</c:f>
              <c:numCache>
                <c:formatCode>#,##0.000</c:formatCode>
                <c:ptCount val="4"/>
                <c:pt idx="0">
                  <c:v>0.45745945899929069</c:v>
                </c:pt>
                <c:pt idx="1">
                  <c:v>0.67962880782807977</c:v>
                </c:pt>
                <c:pt idx="2">
                  <c:v>0.5460646657445829</c:v>
                </c:pt>
                <c:pt idx="3">
                  <c:v>0.74536513251034087</c:v>
                </c:pt>
              </c:numCache>
            </c:numRef>
          </c:val>
          <c:extLst>
            <c:ext xmlns:c16="http://schemas.microsoft.com/office/drawing/2014/chart" uri="{C3380CC4-5D6E-409C-BE32-E72D297353CC}">
              <c16:uniqueId val="{00000000-EBDA-4595-8EFC-A13E24DA0407}"/>
            </c:ext>
          </c:extLst>
        </c:ser>
        <c:ser>
          <c:idx val="2"/>
          <c:order val="1"/>
          <c:tx>
            <c:strRef>
              <c:f>Stats!$AB$99</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Ref>
              <c:f>Stats!$AA$94:$AA$97</c:f>
              <c:strCache>
                <c:ptCount val="4"/>
                <c:pt idx="0">
                  <c:v>IDA</c:v>
                </c:pt>
                <c:pt idx="1">
                  <c:v>IBRD</c:v>
                </c:pt>
                <c:pt idx="2">
                  <c:v>Blend</c:v>
                </c:pt>
                <c:pt idx="3">
                  <c:v>Non-borrowing</c:v>
                </c:pt>
              </c:strCache>
            </c:strRef>
          </c:cat>
          <c:val>
            <c:numRef>
              <c:f>Stats!$AB$100:$AB$103</c:f>
              <c:numCache>
                <c:formatCode>#,##0.000</c:formatCode>
                <c:ptCount val="4"/>
                <c:pt idx="0">
                  <c:v>0.45055781766161485</c:v>
                </c:pt>
                <c:pt idx="1">
                  <c:v>0.72153385561985994</c:v>
                </c:pt>
                <c:pt idx="2">
                  <c:v>0.58619259863945583</c:v>
                </c:pt>
                <c:pt idx="3">
                  <c:v>0.82984619719585961</c:v>
                </c:pt>
              </c:numCache>
            </c:numRef>
          </c:val>
          <c:extLst>
            <c:ext xmlns:c16="http://schemas.microsoft.com/office/drawing/2014/chart" uri="{C3380CC4-5D6E-409C-BE32-E72D297353CC}">
              <c16:uniqueId val="{00000001-EBDA-4595-8EFC-A13E24DA0407}"/>
            </c:ext>
          </c:extLst>
        </c:ser>
        <c:ser>
          <c:idx val="3"/>
          <c:order val="2"/>
          <c:tx>
            <c:strRef>
              <c:f>Stats!$AD$99</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cat>
            <c:strRef>
              <c:f>Stats!$AA$94:$AA$97</c:f>
              <c:strCache>
                <c:ptCount val="4"/>
                <c:pt idx="0">
                  <c:v>IDA</c:v>
                </c:pt>
                <c:pt idx="1">
                  <c:v>IBRD</c:v>
                </c:pt>
                <c:pt idx="2">
                  <c:v>Blend</c:v>
                </c:pt>
                <c:pt idx="3">
                  <c:v>Non-borrowing</c:v>
                </c:pt>
              </c:strCache>
            </c:strRef>
          </c:cat>
          <c:val>
            <c:numRef>
              <c:f>Stats!$AD$100:$AD$103</c:f>
              <c:numCache>
                <c:formatCode>#,##0.000</c:formatCode>
                <c:ptCount val="4"/>
                <c:pt idx="0">
                  <c:v>0.24384052059865102</c:v>
                </c:pt>
                <c:pt idx="1">
                  <c:v>0.54629819324430462</c:v>
                </c:pt>
                <c:pt idx="2">
                  <c:v>0.29208621553884712</c:v>
                </c:pt>
                <c:pt idx="3">
                  <c:v>0.70028072847863132</c:v>
                </c:pt>
              </c:numCache>
            </c:numRef>
          </c:val>
          <c:extLst>
            <c:ext xmlns:c16="http://schemas.microsoft.com/office/drawing/2014/chart" uri="{C3380CC4-5D6E-409C-BE32-E72D297353CC}">
              <c16:uniqueId val="{00000002-EBDA-4595-8EFC-A13E24DA0407}"/>
            </c:ext>
          </c:extLst>
        </c:ser>
        <c:ser>
          <c:idx val="4"/>
          <c:order val="3"/>
          <c:tx>
            <c:strRef>
              <c:f>Stats!$AF$99</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c:spPr>
          <c:invertIfNegative val="0"/>
          <c:cat>
            <c:strRef>
              <c:f>Stats!$AA$94:$AA$97</c:f>
              <c:strCache>
                <c:ptCount val="4"/>
                <c:pt idx="0">
                  <c:v>IDA</c:v>
                </c:pt>
                <c:pt idx="1">
                  <c:v>IBRD</c:v>
                </c:pt>
                <c:pt idx="2">
                  <c:v>Blend</c:v>
                </c:pt>
                <c:pt idx="3">
                  <c:v>Non-borrowing</c:v>
                </c:pt>
              </c:strCache>
            </c:strRef>
          </c:cat>
          <c:val>
            <c:numRef>
              <c:f>Stats!$AF$100:$AF$103</c:f>
              <c:numCache>
                <c:formatCode>#,##0.000</c:formatCode>
                <c:ptCount val="4"/>
                <c:pt idx="0">
                  <c:v>0.41535249278758946</c:v>
                </c:pt>
                <c:pt idx="1">
                  <c:v>0.65627235239298776</c:v>
                </c:pt>
                <c:pt idx="2">
                  <c:v>0.49845647597254011</c:v>
                </c:pt>
                <c:pt idx="3">
                  <c:v>0.79398892434302326</c:v>
                </c:pt>
              </c:numCache>
            </c:numRef>
          </c:val>
          <c:extLst>
            <c:ext xmlns:c16="http://schemas.microsoft.com/office/drawing/2014/chart" uri="{C3380CC4-5D6E-409C-BE32-E72D297353CC}">
              <c16:uniqueId val="{00000003-EBDA-4595-8EFC-A13E24DA0407}"/>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Stats!$W$99</c15:sqref>
                        </c15:formulaRef>
                      </c:ext>
                    </c:extLst>
                    <c:strCache>
                      <c:ptCount val="1"/>
                      <c:pt idx="0">
                        <c:v># Econ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Stats!$AA$94:$AA$97</c15:sqref>
                        </c15:formulaRef>
                      </c:ext>
                    </c:extLst>
                    <c:strCache>
                      <c:ptCount val="4"/>
                      <c:pt idx="0">
                        <c:v>IDA</c:v>
                      </c:pt>
                      <c:pt idx="1">
                        <c:v>IBRD</c:v>
                      </c:pt>
                      <c:pt idx="2">
                        <c:v>Blend</c:v>
                      </c:pt>
                      <c:pt idx="3">
                        <c:v>Non-borrowing</c:v>
                      </c:pt>
                    </c:strCache>
                  </c:strRef>
                </c:cat>
                <c:val>
                  <c:numRef>
                    <c:extLst>
                      <c:ext uri="{02D57815-91ED-43cb-92C2-25804820EDAC}">
                        <c15:formulaRef>
                          <c15:sqref>Stats!$W$100:$W$103</c15:sqref>
                        </c15:formulaRef>
                      </c:ext>
                    </c:extLst>
                    <c:numCache>
                      <c:formatCode>General</c:formatCode>
                      <c:ptCount val="4"/>
                      <c:pt idx="0">
                        <c:v>59</c:v>
                      </c:pt>
                      <c:pt idx="1">
                        <c:v>67</c:v>
                      </c:pt>
                      <c:pt idx="2">
                        <c:v>18</c:v>
                      </c:pt>
                      <c:pt idx="3">
                        <c:v>53</c:v>
                      </c:pt>
                    </c:numCache>
                  </c:numRef>
                </c:val>
                <c:extLst>
                  <c:ext xmlns:c16="http://schemas.microsoft.com/office/drawing/2014/chart" uri="{C3380CC4-5D6E-409C-BE32-E72D297353CC}">
                    <c16:uniqueId val="{00000004-EBDA-4595-8EFC-A13E24DA0407}"/>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05E-4"/>
              <c:y val="0.129379424162888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875287881125E-2"/>
          <c:w val="0.86098385429094093"/>
          <c:h val="0.77830182817255822"/>
        </c:manualLayout>
      </c:layout>
      <c:barChart>
        <c:barDir val="col"/>
        <c:grouping val="clustered"/>
        <c:varyColors val="0"/>
        <c:ser>
          <c:idx val="1"/>
          <c:order val="0"/>
          <c:tx>
            <c:strRef>
              <c:f>Stats!$Z$75</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Ref>
              <c:f>Stats!$AA$70:$AA$73</c:f>
              <c:strCache>
                <c:ptCount val="4"/>
                <c:pt idx="0">
                  <c:v>High</c:v>
                </c:pt>
                <c:pt idx="1">
                  <c:v>Upper Middle</c:v>
                </c:pt>
                <c:pt idx="2">
                  <c:v>Lower Middle</c:v>
                </c:pt>
                <c:pt idx="3">
                  <c:v>Low</c:v>
                </c:pt>
              </c:strCache>
            </c:strRef>
          </c:cat>
          <c:val>
            <c:numRef>
              <c:f>Stats!$Z$76:$Z$79</c:f>
              <c:numCache>
                <c:formatCode>#,##0.000</c:formatCode>
                <c:ptCount val="4"/>
                <c:pt idx="0">
                  <c:v>0.71882896072465219</c:v>
                </c:pt>
                <c:pt idx="1">
                  <c:v>0.64346470067981265</c:v>
                </c:pt>
                <c:pt idx="2">
                  <c:v>0.59170196703646583</c:v>
                </c:pt>
                <c:pt idx="3">
                  <c:v>0.35820226619853174</c:v>
                </c:pt>
              </c:numCache>
            </c:numRef>
          </c:val>
          <c:extLst>
            <c:ext xmlns:c16="http://schemas.microsoft.com/office/drawing/2014/chart" uri="{C3380CC4-5D6E-409C-BE32-E72D297353CC}">
              <c16:uniqueId val="{00000000-8F66-4880-AE65-B5A5C7FBB1A7}"/>
            </c:ext>
          </c:extLst>
        </c:ser>
        <c:ser>
          <c:idx val="2"/>
          <c:order val="1"/>
          <c:tx>
            <c:strRef>
              <c:f>Stats!$AB$75</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Ref>
              <c:f>Stats!$AA$70:$AA$73</c:f>
              <c:strCache>
                <c:ptCount val="4"/>
                <c:pt idx="0">
                  <c:v>High</c:v>
                </c:pt>
                <c:pt idx="1">
                  <c:v>Upper Middle</c:v>
                </c:pt>
                <c:pt idx="2">
                  <c:v>Lower Middle</c:v>
                </c:pt>
                <c:pt idx="3">
                  <c:v>Low</c:v>
                </c:pt>
              </c:strCache>
            </c:strRef>
          </c:cat>
          <c:val>
            <c:numRef>
              <c:f>Stats!$AB$76:$AB$79</c:f>
              <c:numCache>
                <c:formatCode>#,##0.000</c:formatCode>
                <c:ptCount val="4"/>
                <c:pt idx="0">
                  <c:v>0.80164746430190903</c:v>
                </c:pt>
                <c:pt idx="1">
                  <c:v>0.67683536432642977</c:v>
                </c:pt>
                <c:pt idx="2">
                  <c:v>0.6017413930922445</c:v>
                </c:pt>
                <c:pt idx="3">
                  <c:v>0.34759005337519622</c:v>
                </c:pt>
              </c:numCache>
            </c:numRef>
          </c:val>
          <c:extLst>
            <c:ext xmlns:c16="http://schemas.microsoft.com/office/drawing/2014/chart" uri="{C3380CC4-5D6E-409C-BE32-E72D297353CC}">
              <c16:uniqueId val="{00000001-8F66-4880-AE65-B5A5C7FBB1A7}"/>
            </c:ext>
          </c:extLst>
        </c:ser>
        <c:ser>
          <c:idx val="3"/>
          <c:order val="2"/>
          <c:tx>
            <c:strRef>
              <c:f>Stats!$AD$75</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cat>
            <c:strRef>
              <c:f>Stats!$AA$70:$AA$73</c:f>
              <c:strCache>
                <c:ptCount val="4"/>
                <c:pt idx="0">
                  <c:v>High</c:v>
                </c:pt>
                <c:pt idx="1">
                  <c:v>Upper Middle</c:v>
                </c:pt>
                <c:pt idx="2">
                  <c:v>Lower Middle</c:v>
                </c:pt>
                <c:pt idx="3">
                  <c:v>Low</c:v>
                </c:pt>
              </c:strCache>
            </c:strRef>
          </c:cat>
          <c:val>
            <c:numRef>
              <c:f>Stats!$AD$76:$AD$79</c:f>
              <c:numCache>
                <c:formatCode>#,##0.000</c:formatCode>
                <c:ptCount val="4"/>
                <c:pt idx="0">
                  <c:v>0.65560912304038177</c:v>
                </c:pt>
                <c:pt idx="1">
                  <c:v>0.49394730897301631</c:v>
                </c:pt>
                <c:pt idx="2">
                  <c:v>0.36903267755608837</c:v>
                </c:pt>
                <c:pt idx="3">
                  <c:v>0.16098021978021976</c:v>
                </c:pt>
              </c:numCache>
            </c:numRef>
          </c:val>
          <c:extLst>
            <c:ext xmlns:c16="http://schemas.microsoft.com/office/drawing/2014/chart" uri="{C3380CC4-5D6E-409C-BE32-E72D297353CC}">
              <c16:uniqueId val="{00000002-8F66-4880-AE65-B5A5C7FBB1A7}"/>
            </c:ext>
          </c:extLst>
        </c:ser>
        <c:ser>
          <c:idx val="4"/>
          <c:order val="3"/>
          <c:tx>
            <c:strRef>
              <c:f>Stats!$AF$75</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c:spPr>
          <c:invertIfNegative val="0"/>
          <c:cat>
            <c:strRef>
              <c:f>Stats!$AA$70:$AA$73</c:f>
              <c:strCache>
                <c:ptCount val="4"/>
                <c:pt idx="0">
                  <c:v>High</c:v>
                </c:pt>
                <c:pt idx="1">
                  <c:v>Upper Middle</c:v>
                </c:pt>
                <c:pt idx="2">
                  <c:v>Lower Middle</c:v>
                </c:pt>
                <c:pt idx="3">
                  <c:v>Low</c:v>
                </c:pt>
              </c:strCache>
            </c:strRef>
          </c:cat>
          <c:val>
            <c:numRef>
              <c:f>Stats!$AD$76:$AD$79</c:f>
              <c:numCache>
                <c:formatCode>#,##0.000</c:formatCode>
                <c:ptCount val="4"/>
                <c:pt idx="0">
                  <c:v>0.65560912304038177</c:v>
                </c:pt>
                <c:pt idx="1">
                  <c:v>0.49394730897301631</c:v>
                </c:pt>
                <c:pt idx="2">
                  <c:v>0.36903267755608837</c:v>
                </c:pt>
                <c:pt idx="3">
                  <c:v>0.16098021978021976</c:v>
                </c:pt>
              </c:numCache>
            </c:numRef>
          </c:val>
          <c:extLst>
            <c:ext xmlns:c16="http://schemas.microsoft.com/office/drawing/2014/chart" uri="{C3380CC4-5D6E-409C-BE32-E72D297353CC}">
              <c16:uniqueId val="{00000003-8F66-4880-AE65-B5A5C7FBB1A7}"/>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Stats!$W$75</c15:sqref>
                        </c15:formulaRef>
                      </c:ext>
                    </c:extLst>
                    <c:strCache>
                      <c:ptCount val="1"/>
                      <c:pt idx="0">
                        <c:v># Econ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Stats!$V$76:$V$79</c15:sqref>
                        </c15:formulaRef>
                      </c:ext>
                    </c:extLst>
                    <c:strCache>
                      <c:ptCount val="4"/>
                      <c:pt idx="0">
                        <c:v>H</c:v>
                      </c:pt>
                      <c:pt idx="1">
                        <c:v>UM</c:v>
                      </c:pt>
                      <c:pt idx="2">
                        <c:v>LM</c:v>
                      </c:pt>
                      <c:pt idx="3">
                        <c:v>L</c:v>
                      </c:pt>
                    </c:strCache>
                  </c:strRef>
                </c:cat>
                <c:val>
                  <c:numRef>
                    <c:extLst>
                      <c:ext uri="{02D57815-91ED-43cb-92C2-25804820EDAC}">
                        <c15:formulaRef>
                          <c15:sqref>Stats!$W$76:$W$79</c15:sqref>
                        </c15:formulaRef>
                      </c:ext>
                    </c:extLst>
                    <c:numCache>
                      <c:formatCode>General</c:formatCode>
                      <c:ptCount val="4"/>
                      <c:pt idx="0">
                        <c:v>67</c:v>
                      </c:pt>
                      <c:pt idx="1">
                        <c:v>55</c:v>
                      </c:pt>
                      <c:pt idx="2">
                        <c:v>49</c:v>
                      </c:pt>
                      <c:pt idx="3">
                        <c:v>26</c:v>
                      </c:pt>
                    </c:numCache>
                  </c:numRef>
                </c:val>
                <c:extLst>
                  <c:ext xmlns:c16="http://schemas.microsoft.com/office/drawing/2014/chart" uri="{C3380CC4-5D6E-409C-BE32-E72D297353CC}">
                    <c16:uniqueId val="{00000004-8F66-4880-AE65-B5A5C7FBB1A7}"/>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05E-4"/>
              <c:y val="0.1167531034990140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numFmt formatCode="General" sourceLinked="1"/>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906704843712E-2"/>
          <c:w val="0.86098385429094093"/>
          <c:h val="0.77830171796707226"/>
        </c:manualLayout>
      </c:layout>
      <c:barChart>
        <c:barDir val="col"/>
        <c:grouping val="clustered"/>
        <c:varyColors val="0"/>
        <c:ser>
          <c:idx val="1"/>
          <c:order val="0"/>
          <c:tx>
            <c:strRef>
              <c:f>Stats!$Z$51</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Ref>
              <c:f>Stats!$V$52:$V$58</c:f>
              <c:strCache>
                <c:ptCount val="7"/>
                <c:pt idx="0">
                  <c:v>AFR</c:v>
                </c:pt>
                <c:pt idx="1">
                  <c:v>EAP</c:v>
                </c:pt>
                <c:pt idx="2">
                  <c:v>ECA</c:v>
                </c:pt>
                <c:pt idx="3">
                  <c:v>LCR</c:v>
                </c:pt>
                <c:pt idx="4">
                  <c:v>MNA</c:v>
                </c:pt>
                <c:pt idx="5">
                  <c:v>NAM</c:v>
                </c:pt>
                <c:pt idx="6">
                  <c:v>SAR</c:v>
                </c:pt>
              </c:strCache>
            </c:strRef>
          </c:cat>
          <c:val>
            <c:numRef>
              <c:f>Stats!$Z$52:$Z$58</c:f>
              <c:numCache>
                <c:formatCode>#,##0.000</c:formatCode>
                <c:ptCount val="7"/>
                <c:pt idx="0">
                  <c:v>0.48733094398340238</c:v>
                </c:pt>
                <c:pt idx="1">
                  <c:v>0.55123602022142093</c:v>
                </c:pt>
                <c:pt idx="2">
                  <c:v>0.76814835101471202</c:v>
                </c:pt>
                <c:pt idx="3">
                  <c:v>0.59715220435684635</c:v>
                </c:pt>
                <c:pt idx="4">
                  <c:v>0.60903918613271235</c:v>
                </c:pt>
                <c:pt idx="5">
                  <c:v>0.85107900414937765</c:v>
                </c:pt>
                <c:pt idx="6">
                  <c:v>0.79088130013831259</c:v>
                </c:pt>
              </c:numCache>
            </c:numRef>
          </c:val>
          <c:extLst>
            <c:ext xmlns:c16="http://schemas.microsoft.com/office/drawing/2014/chart" uri="{C3380CC4-5D6E-409C-BE32-E72D297353CC}">
              <c16:uniqueId val="{00000000-4659-47EB-8EC2-6380C77FE308}"/>
            </c:ext>
          </c:extLst>
        </c:ser>
        <c:ser>
          <c:idx val="2"/>
          <c:order val="1"/>
          <c:tx>
            <c:strRef>
              <c:f>Stats!$AB$51</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Ref>
              <c:f>Stats!$V$52:$V$58</c:f>
              <c:strCache>
                <c:ptCount val="7"/>
                <c:pt idx="0">
                  <c:v>AFR</c:v>
                </c:pt>
                <c:pt idx="1">
                  <c:v>EAP</c:v>
                </c:pt>
                <c:pt idx="2">
                  <c:v>ECA</c:v>
                </c:pt>
                <c:pt idx="3">
                  <c:v>LCR</c:v>
                </c:pt>
                <c:pt idx="4">
                  <c:v>MNA</c:v>
                </c:pt>
                <c:pt idx="5">
                  <c:v>NAM</c:v>
                </c:pt>
                <c:pt idx="6">
                  <c:v>SAR</c:v>
                </c:pt>
              </c:strCache>
            </c:strRef>
          </c:cat>
          <c:val>
            <c:numRef>
              <c:f>Stats!$AB$52:$AB$58</c:f>
              <c:numCache>
                <c:formatCode>#,##0.000</c:formatCode>
                <c:ptCount val="7"/>
                <c:pt idx="0">
                  <c:v>0.50637748979591835</c:v>
                </c:pt>
                <c:pt idx="1">
                  <c:v>0.59915941206132806</c:v>
                </c:pt>
                <c:pt idx="2">
                  <c:v>0.81839697915276444</c:v>
                </c:pt>
                <c:pt idx="3">
                  <c:v>0.65353670408163267</c:v>
                </c:pt>
                <c:pt idx="4">
                  <c:v>0.63866090932961805</c:v>
                </c:pt>
                <c:pt idx="5">
                  <c:v>0.87234644897959179</c:v>
                </c:pt>
                <c:pt idx="6">
                  <c:v>0.7764177414965987</c:v>
                </c:pt>
              </c:numCache>
            </c:numRef>
          </c:val>
          <c:extLst>
            <c:ext xmlns:c16="http://schemas.microsoft.com/office/drawing/2014/chart" uri="{C3380CC4-5D6E-409C-BE32-E72D297353CC}">
              <c16:uniqueId val="{00000001-4659-47EB-8EC2-6380C77FE308}"/>
            </c:ext>
          </c:extLst>
        </c:ser>
        <c:ser>
          <c:idx val="3"/>
          <c:order val="2"/>
          <c:tx>
            <c:strRef>
              <c:f>Stats!$AD$51</c:f>
              <c:strCache>
                <c:ptCount val="1"/>
                <c:pt idx="0">
                  <c:v>Avg DCEI</c:v>
                </c:pt>
              </c:strCache>
            </c:strRef>
          </c:tx>
          <c:spPr>
            <a:solidFill>
              <a:schemeClr val="accent2">
                <a:lumMod val="40000"/>
                <a:lumOff val="60000"/>
              </a:schemeClr>
            </a:solidFill>
            <a:ln>
              <a:noFill/>
            </a:ln>
            <a:effectLst>
              <a:innerShdw blurRad="50800" dist="25400">
                <a:prstClr val="black">
                  <a:alpha val="50000"/>
                </a:prstClr>
              </a:innerShdw>
            </a:effectLst>
          </c:spPr>
          <c:invertIfNegative val="0"/>
          <c:cat>
            <c:strRef>
              <c:f>Stats!$V$52:$V$58</c:f>
              <c:strCache>
                <c:ptCount val="7"/>
                <c:pt idx="0">
                  <c:v>AFR</c:v>
                </c:pt>
                <c:pt idx="1">
                  <c:v>EAP</c:v>
                </c:pt>
                <c:pt idx="2">
                  <c:v>ECA</c:v>
                </c:pt>
                <c:pt idx="3">
                  <c:v>LCR</c:v>
                </c:pt>
                <c:pt idx="4">
                  <c:v>MNA</c:v>
                </c:pt>
                <c:pt idx="5">
                  <c:v>NAM</c:v>
                </c:pt>
                <c:pt idx="6">
                  <c:v>SAR</c:v>
                </c:pt>
              </c:strCache>
            </c:strRef>
          </c:cat>
          <c:val>
            <c:numRef>
              <c:f>Stats!$AD$52:$AD$58</c:f>
              <c:numCache>
                <c:formatCode>#,##0.000</c:formatCode>
                <c:ptCount val="7"/>
                <c:pt idx="0">
                  <c:v>0.24590902255639102</c:v>
                </c:pt>
                <c:pt idx="1">
                  <c:v>0.46200284698401556</c:v>
                </c:pt>
                <c:pt idx="2">
                  <c:v>0.67939244788446784</c:v>
                </c:pt>
                <c:pt idx="3">
                  <c:v>0.41999830827067675</c:v>
                </c:pt>
                <c:pt idx="4">
                  <c:v>0.51915461249853789</c:v>
                </c:pt>
                <c:pt idx="5">
                  <c:v>0.84478195488721797</c:v>
                </c:pt>
                <c:pt idx="6">
                  <c:v>0.5389012531328321</c:v>
                </c:pt>
              </c:numCache>
            </c:numRef>
          </c:val>
          <c:extLst>
            <c:ext xmlns:c16="http://schemas.microsoft.com/office/drawing/2014/chart" uri="{C3380CC4-5D6E-409C-BE32-E72D297353CC}">
              <c16:uniqueId val="{00000002-4659-47EB-8EC2-6380C77FE308}"/>
            </c:ext>
          </c:extLst>
        </c:ser>
        <c:ser>
          <c:idx val="4"/>
          <c:order val="3"/>
          <c:tx>
            <c:strRef>
              <c:f>Stats!$AF$51</c:f>
              <c:strCache>
                <c:ptCount val="1"/>
                <c:pt idx="0">
                  <c:v>Avg GTEI</c:v>
                </c:pt>
              </c:strCache>
            </c:strRef>
          </c:tx>
          <c:spPr>
            <a:solidFill>
              <a:schemeClr val="tx2">
                <a:lumMod val="20000"/>
                <a:lumOff val="80000"/>
              </a:schemeClr>
            </a:solidFill>
            <a:ln>
              <a:noFill/>
            </a:ln>
            <a:effectLst>
              <a:innerShdw blurRad="50800" dist="25400">
                <a:prstClr val="black">
                  <a:alpha val="50000"/>
                </a:prstClr>
              </a:innerShdw>
            </a:effectLst>
          </c:spPr>
          <c:invertIfNegative val="0"/>
          <c:cat>
            <c:strRef>
              <c:f>Stats!$V$52:$V$58</c:f>
              <c:strCache>
                <c:ptCount val="7"/>
                <c:pt idx="0">
                  <c:v>AFR</c:v>
                </c:pt>
                <c:pt idx="1">
                  <c:v>EAP</c:v>
                </c:pt>
                <c:pt idx="2">
                  <c:v>ECA</c:v>
                </c:pt>
                <c:pt idx="3">
                  <c:v>LCR</c:v>
                </c:pt>
                <c:pt idx="4">
                  <c:v>MNA</c:v>
                </c:pt>
                <c:pt idx="5">
                  <c:v>NAM</c:v>
                </c:pt>
                <c:pt idx="6">
                  <c:v>SAR</c:v>
                </c:pt>
              </c:strCache>
            </c:strRef>
          </c:cat>
          <c:val>
            <c:numRef>
              <c:f>Stats!$AF$52:$AF$58</c:f>
              <c:numCache>
                <c:formatCode>#,##0.000</c:formatCode>
                <c:ptCount val="7"/>
                <c:pt idx="0">
                  <c:v>0.45991463386727688</c:v>
                </c:pt>
                <c:pt idx="1">
                  <c:v>0.5459427631517193</c:v>
                </c:pt>
                <c:pt idx="2">
                  <c:v>0.78074901953898423</c:v>
                </c:pt>
                <c:pt idx="3">
                  <c:v>0.57763729405034336</c:v>
                </c:pt>
                <c:pt idx="4">
                  <c:v>0.59453094567825149</c:v>
                </c:pt>
                <c:pt idx="5">
                  <c:v>0.87127130434782607</c:v>
                </c:pt>
                <c:pt idx="6">
                  <c:v>0.69280247139588091</c:v>
                </c:pt>
              </c:numCache>
            </c:numRef>
          </c:val>
          <c:extLst>
            <c:ext xmlns:c16="http://schemas.microsoft.com/office/drawing/2014/chart" uri="{C3380CC4-5D6E-409C-BE32-E72D297353CC}">
              <c16:uniqueId val="{00000003-4659-47EB-8EC2-6380C77FE308}"/>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Stats!$W$51</c15:sqref>
                        </c15:formulaRef>
                      </c:ext>
                    </c:extLst>
                    <c:strCache>
                      <c:ptCount val="1"/>
                      <c:pt idx="0">
                        <c:v># Econ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Stats!$V$52:$V$58</c15:sqref>
                        </c15:formulaRef>
                      </c:ext>
                    </c:extLst>
                    <c:strCache>
                      <c:ptCount val="7"/>
                      <c:pt idx="0">
                        <c:v>AFR</c:v>
                      </c:pt>
                      <c:pt idx="1">
                        <c:v>EAP</c:v>
                      </c:pt>
                      <c:pt idx="2">
                        <c:v>ECA</c:v>
                      </c:pt>
                      <c:pt idx="3">
                        <c:v>LCR</c:v>
                      </c:pt>
                      <c:pt idx="4">
                        <c:v>MNA</c:v>
                      </c:pt>
                      <c:pt idx="5">
                        <c:v>NAM</c:v>
                      </c:pt>
                      <c:pt idx="6">
                        <c:v>SAR</c:v>
                      </c:pt>
                    </c:strCache>
                  </c:strRef>
                </c:cat>
                <c:val>
                  <c:numRef>
                    <c:extLst>
                      <c:ext uri="{02D57815-91ED-43cb-92C2-25804820EDAC}">
                        <c15:formulaRef>
                          <c15:sqref>Stats!$W$52:$W$58</c15:sqref>
                        </c15:formulaRef>
                      </c:ext>
                    </c:extLst>
                    <c:numCache>
                      <c:formatCode>General</c:formatCode>
                      <c:ptCount val="7"/>
                      <c:pt idx="0">
                        <c:v>48</c:v>
                      </c:pt>
                      <c:pt idx="1">
                        <c:v>33</c:v>
                      </c:pt>
                      <c:pt idx="2">
                        <c:v>53</c:v>
                      </c:pt>
                      <c:pt idx="3">
                        <c:v>32</c:v>
                      </c:pt>
                      <c:pt idx="4">
                        <c:v>23</c:v>
                      </c:pt>
                      <c:pt idx="5">
                        <c:v>2</c:v>
                      </c:pt>
                      <c:pt idx="6">
                        <c:v>6</c:v>
                      </c:pt>
                    </c:numCache>
                  </c:numRef>
                </c:val>
                <c:extLst>
                  <c:ext xmlns:c16="http://schemas.microsoft.com/office/drawing/2014/chart" uri="{C3380CC4-5D6E-409C-BE32-E72D297353CC}">
                    <c16:uniqueId val="{00000004-4659-47EB-8EC2-6380C77FE308}"/>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05E-4"/>
              <c:y val="0.1356925554760200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rgbClr val="0000CC"/>
                </a:solidFill>
              </a:rPr>
              <a:t>Distribution by Groups</a:t>
            </a:r>
          </a:p>
        </c:rich>
      </c:tx>
      <c:layout>
        <c:manualLayout>
          <c:xMode val="edge"/>
          <c:yMode val="edge"/>
          <c:x val="0.3514559638378536"/>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788458734324879E-2"/>
          <c:y val="0.10588451443569555"/>
          <c:w val="0.89314129483814531"/>
          <c:h val="0.74836876640419947"/>
        </c:manualLayout>
      </c:layout>
      <c:barChart>
        <c:barDir val="col"/>
        <c:grouping val="clustered"/>
        <c:varyColors val="0"/>
        <c:ser>
          <c:idx val="0"/>
          <c:order val="0"/>
          <c:tx>
            <c:strRef>
              <c:f>Stats!$CL$4</c:f>
              <c:strCache>
                <c:ptCount val="1"/>
                <c:pt idx="0">
                  <c:v>A</c:v>
                </c:pt>
              </c:strCache>
            </c:strRef>
          </c:tx>
          <c:spPr>
            <a:solidFill>
              <a:srgbClr val="0070C0"/>
            </a:solidFill>
            <a:ln>
              <a:noFill/>
            </a:ln>
            <a:effectLst>
              <a:innerShdw blurRad="50800" dist="254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Stats!$CM$4:$CQ$4</c:f>
              <c:numCache>
                <c:formatCode>General</c:formatCode>
                <c:ptCount val="5"/>
                <c:pt idx="0">
                  <c:v>2</c:v>
                </c:pt>
                <c:pt idx="1">
                  <c:v>0</c:v>
                </c:pt>
                <c:pt idx="2">
                  <c:v>30</c:v>
                </c:pt>
                <c:pt idx="3">
                  <c:v>48</c:v>
                </c:pt>
                <c:pt idx="4">
                  <c:v>0</c:v>
                </c:pt>
              </c:numCache>
            </c:numRef>
          </c:val>
          <c:extLst>
            <c:ext xmlns:c16="http://schemas.microsoft.com/office/drawing/2014/chart" uri="{C3380CC4-5D6E-409C-BE32-E72D297353CC}">
              <c16:uniqueId val="{00000000-D695-415C-A6A3-6795943DA8EA}"/>
            </c:ext>
          </c:extLst>
        </c:ser>
        <c:ser>
          <c:idx val="1"/>
          <c:order val="1"/>
          <c:tx>
            <c:strRef>
              <c:f>Stats!$CL$5</c:f>
              <c:strCache>
                <c:ptCount val="1"/>
                <c:pt idx="0">
                  <c:v>B</c:v>
                </c:pt>
              </c:strCache>
            </c:strRef>
          </c:tx>
          <c:spPr>
            <a:solidFill>
              <a:srgbClr val="92D050"/>
            </a:solidFill>
            <a:ln>
              <a:noFill/>
            </a:ln>
            <a:effectLst>
              <a:innerShdw blurRad="50800" dist="254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Stats!$CM$5:$CQ$5</c:f>
              <c:numCache>
                <c:formatCode>General</c:formatCode>
                <c:ptCount val="5"/>
                <c:pt idx="0">
                  <c:v>3</c:v>
                </c:pt>
                <c:pt idx="1">
                  <c:v>0</c:v>
                </c:pt>
                <c:pt idx="2">
                  <c:v>22</c:v>
                </c:pt>
                <c:pt idx="3">
                  <c:v>17</c:v>
                </c:pt>
                <c:pt idx="4">
                  <c:v>0</c:v>
                </c:pt>
              </c:numCache>
            </c:numRef>
          </c:val>
          <c:extLst>
            <c:ext xmlns:c16="http://schemas.microsoft.com/office/drawing/2014/chart" uri="{C3380CC4-5D6E-409C-BE32-E72D297353CC}">
              <c16:uniqueId val="{00000001-D695-415C-A6A3-6795943DA8EA}"/>
            </c:ext>
          </c:extLst>
        </c:ser>
        <c:ser>
          <c:idx val="2"/>
          <c:order val="2"/>
          <c:tx>
            <c:strRef>
              <c:f>Stats!$CL$6</c:f>
              <c:strCache>
                <c:ptCount val="1"/>
                <c:pt idx="0">
                  <c:v>C</c:v>
                </c:pt>
              </c:strCache>
            </c:strRef>
          </c:tx>
          <c:spPr>
            <a:solidFill>
              <a:srgbClr val="00B0F0"/>
            </a:solidFill>
            <a:ln>
              <a:noFill/>
            </a:ln>
            <a:effectLst>
              <a:innerShdw blurRad="50800" dist="254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Stats!$CM$6:$CQ$6</c:f>
              <c:numCache>
                <c:formatCode>General</c:formatCode>
                <c:ptCount val="5"/>
                <c:pt idx="0">
                  <c:v>16</c:v>
                </c:pt>
                <c:pt idx="1">
                  <c:v>0</c:v>
                </c:pt>
                <c:pt idx="2">
                  <c:v>28</c:v>
                </c:pt>
                <c:pt idx="3">
                  <c:v>3</c:v>
                </c:pt>
                <c:pt idx="4">
                  <c:v>0</c:v>
                </c:pt>
              </c:numCache>
            </c:numRef>
          </c:val>
          <c:extLst>
            <c:ext xmlns:c16="http://schemas.microsoft.com/office/drawing/2014/chart" uri="{C3380CC4-5D6E-409C-BE32-E72D297353CC}">
              <c16:uniqueId val="{00000002-D695-415C-A6A3-6795943DA8EA}"/>
            </c:ext>
          </c:extLst>
        </c:ser>
        <c:ser>
          <c:idx val="3"/>
          <c:order val="3"/>
          <c:tx>
            <c:strRef>
              <c:f>Stats!$CL$7</c:f>
              <c:strCache>
                <c:ptCount val="1"/>
                <c:pt idx="0">
                  <c:v>D</c:v>
                </c:pt>
              </c:strCache>
            </c:strRef>
          </c:tx>
          <c:spPr>
            <a:solidFill>
              <a:srgbClr val="FF0000"/>
            </a:solidFill>
            <a:ln>
              <a:noFill/>
            </a:ln>
            <a:effectLst>
              <a:innerShdw blurRad="50800" dist="254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Stats!$CM$7:$CQ$7</c:f>
              <c:numCache>
                <c:formatCode>General</c:formatCode>
                <c:ptCount val="5"/>
                <c:pt idx="0">
                  <c:v>23</c:v>
                </c:pt>
                <c:pt idx="1">
                  <c:v>0</c:v>
                </c:pt>
                <c:pt idx="2">
                  <c:v>5</c:v>
                </c:pt>
                <c:pt idx="3">
                  <c:v>0</c:v>
                </c:pt>
                <c:pt idx="4">
                  <c:v>0</c:v>
                </c:pt>
              </c:numCache>
            </c:numRef>
          </c:val>
          <c:extLst>
            <c:ext xmlns:c16="http://schemas.microsoft.com/office/drawing/2014/chart" uri="{C3380CC4-5D6E-409C-BE32-E72D297353CC}">
              <c16:uniqueId val="{00000003-D695-415C-A6A3-6795943DA8EA}"/>
            </c:ext>
          </c:extLst>
        </c:ser>
        <c:dLbls>
          <c:showLegendKey val="0"/>
          <c:showVal val="0"/>
          <c:showCatName val="0"/>
          <c:showSerName val="0"/>
          <c:showPercent val="0"/>
          <c:showBubbleSize val="0"/>
        </c:dLbls>
        <c:gapWidth val="150"/>
        <c:overlap val="-20"/>
        <c:axId val="476968032"/>
        <c:axId val="476980096"/>
      </c:barChart>
      <c:catAx>
        <c:axId val="476968032"/>
        <c:scaling>
          <c:orientation val="minMax"/>
        </c:scaling>
        <c:delete val="0"/>
        <c:axPos val="b"/>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Points</a:t>
                </a:r>
              </a:p>
            </c:rich>
          </c:tx>
          <c:layout>
            <c:manualLayout>
              <c:xMode val="edge"/>
              <c:yMode val="edge"/>
              <c:x val="4.5484033245844269E-2"/>
              <c:y val="0.8780188101487312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80096"/>
        <c:crosses val="autoZero"/>
        <c:auto val="1"/>
        <c:lblAlgn val="ctr"/>
        <c:lblOffset val="100"/>
        <c:noMultiLvlLbl val="0"/>
      </c:catAx>
      <c:valAx>
        <c:axId val="47698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sz="900">
                    <a:solidFill>
                      <a:srgbClr val="0000CC"/>
                    </a:solidFill>
                  </a:rPr>
                  <a:t>Economies</a:t>
                </a:r>
              </a:p>
            </c:rich>
          </c:tx>
          <c:layout>
            <c:manualLayout>
              <c:xMode val="edge"/>
              <c:yMode val="edge"/>
              <c:x val="5.6867891513564158E-6"/>
              <c:y val="0.3581356080489938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68032"/>
        <c:crosses val="autoZero"/>
        <c:crossBetween val="between"/>
      </c:valAx>
      <c:spPr>
        <a:noFill/>
        <a:ln w="3175">
          <a:solidFill>
            <a:schemeClr val="bg1">
              <a:lumMod val="75000"/>
            </a:schemeClr>
          </a:solidFill>
        </a:ln>
        <a:effectLst/>
      </c:spPr>
    </c:plotArea>
    <c:legend>
      <c:legendPos val="b"/>
      <c:layout>
        <c:manualLayout>
          <c:xMode val="edge"/>
          <c:yMode val="edge"/>
          <c:x val="0.33025043744531934"/>
          <c:y val="0.92187445319335082"/>
          <c:w val="0.3394991251093613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baseline="0">
                <a:solidFill>
                  <a:srgbClr val="0000CC"/>
                </a:solidFill>
                <a:latin typeface="+mn-lt"/>
                <a:ea typeface="+mn-ea"/>
                <a:cs typeface="+mn-cs"/>
              </a:defRPr>
            </a:pPr>
            <a:r>
              <a:rPr lang="en-US" sz="1100" b="0" baseline="0">
                <a:solidFill>
                  <a:srgbClr val="0000CC"/>
                </a:solidFill>
              </a:rPr>
              <a:t>Responses, by Group</a:t>
            </a:r>
            <a:endParaRPr lang="en-US" sz="1100" b="0">
              <a:solidFill>
                <a:srgbClr val="0000CC"/>
              </a:solidFill>
            </a:endParaRPr>
          </a:p>
        </c:rich>
      </c:tx>
      <c:layout>
        <c:manualLayout>
          <c:xMode val="edge"/>
          <c:yMode val="edge"/>
          <c:x val="0.3702785731329038"/>
          <c:y val="4.6294639306450327E-3"/>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00CC"/>
              </a:solidFill>
              <a:latin typeface="+mn-lt"/>
              <a:ea typeface="+mn-ea"/>
              <a:cs typeface="+mn-cs"/>
            </a:defRPr>
          </a:pPr>
          <a:endParaRPr lang="en-US"/>
        </a:p>
      </c:txPr>
    </c:title>
    <c:autoTitleDeleted val="0"/>
    <c:plotArea>
      <c:layout>
        <c:manualLayout>
          <c:layoutTarget val="inner"/>
          <c:xMode val="edge"/>
          <c:yMode val="edge"/>
          <c:x val="9.930949256342958E-2"/>
          <c:y val="0.12003151594687027"/>
          <c:w val="0.86748293963254586"/>
          <c:h val="0.70831344945518171"/>
        </c:manualLayout>
      </c:layout>
      <c:barChart>
        <c:barDir val="bar"/>
        <c:grouping val="stacked"/>
        <c:varyColors val="0"/>
        <c:ser>
          <c:idx val="0"/>
          <c:order val="0"/>
          <c:tx>
            <c:strRef>
              <c:f>Stats!$CL$7</c:f>
              <c:strCache>
                <c:ptCount val="1"/>
                <c:pt idx="0">
                  <c:v>D</c:v>
                </c:pt>
              </c:strCache>
            </c:strRef>
          </c:tx>
          <c:spPr>
            <a:solidFill>
              <a:schemeClr val="accent2"/>
            </a:solidFill>
            <a:ln>
              <a:noFill/>
            </a:ln>
            <a:effectLst>
              <a:innerShdw blurRad="50800" dist="25400" dir="54000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Stats!$CM$7:$CQ$7</c:f>
              <c:numCache>
                <c:formatCode>General</c:formatCode>
                <c:ptCount val="5"/>
                <c:pt idx="0">
                  <c:v>23</c:v>
                </c:pt>
                <c:pt idx="1">
                  <c:v>0</c:v>
                </c:pt>
                <c:pt idx="2">
                  <c:v>5</c:v>
                </c:pt>
                <c:pt idx="3">
                  <c:v>0</c:v>
                </c:pt>
                <c:pt idx="4">
                  <c:v>0</c:v>
                </c:pt>
              </c:numCache>
            </c:numRef>
          </c:val>
          <c:extLst>
            <c:ext xmlns:c16="http://schemas.microsoft.com/office/drawing/2014/chart" uri="{C3380CC4-5D6E-409C-BE32-E72D297353CC}">
              <c16:uniqueId val="{00000000-FB2D-47C1-BB62-A11271C6A108}"/>
            </c:ext>
          </c:extLst>
        </c:ser>
        <c:ser>
          <c:idx val="1"/>
          <c:order val="1"/>
          <c:tx>
            <c:strRef>
              <c:f>Stats!$CL$6</c:f>
              <c:strCache>
                <c:ptCount val="1"/>
                <c:pt idx="0">
                  <c:v>C</c:v>
                </c:pt>
              </c:strCache>
            </c:strRef>
          </c:tx>
          <c:spPr>
            <a:solidFill>
              <a:schemeClr val="accent4"/>
            </a:solidFill>
            <a:ln>
              <a:noFill/>
            </a:ln>
            <a:effectLst>
              <a:innerShdw blurRad="50800" dist="25400" dir="54000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Stats!$CM$6:$CQ$6</c:f>
              <c:numCache>
                <c:formatCode>General</c:formatCode>
                <c:ptCount val="5"/>
                <c:pt idx="0">
                  <c:v>16</c:v>
                </c:pt>
                <c:pt idx="1">
                  <c:v>0</c:v>
                </c:pt>
                <c:pt idx="2">
                  <c:v>28</c:v>
                </c:pt>
                <c:pt idx="3">
                  <c:v>3</c:v>
                </c:pt>
                <c:pt idx="4">
                  <c:v>0</c:v>
                </c:pt>
              </c:numCache>
            </c:numRef>
          </c:val>
          <c:extLst>
            <c:ext xmlns:c16="http://schemas.microsoft.com/office/drawing/2014/chart" uri="{C3380CC4-5D6E-409C-BE32-E72D297353CC}">
              <c16:uniqueId val="{00000001-FB2D-47C1-BB62-A11271C6A108}"/>
            </c:ext>
          </c:extLst>
        </c:ser>
        <c:ser>
          <c:idx val="2"/>
          <c:order val="2"/>
          <c:tx>
            <c:strRef>
              <c:f>Stats!$CL$5</c:f>
              <c:strCache>
                <c:ptCount val="1"/>
                <c:pt idx="0">
                  <c:v>B</c:v>
                </c:pt>
              </c:strCache>
            </c:strRef>
          </c:tx>
          <c:spPr>
            <a:solidFill>
              <a:schemeClr val="accent5"/>
            </a:solidFill>
            <a:ln>
              <a:noFill/>
            </a:ln>
            <a:effectLst>
              <a:innerShdw blurRad="50800" dist="25400" dir="54000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Stats!$CM$5:$CQ$5</c:f>
              <c:numCache>
                <c:formatCode>General</c:formatCode>
                <c:ptCount val="5"/>
                <c:pt idx="0">
                  <c:v>3</c:v>
                </c:pt>
                <c:pt idx="1">
                  <c:v>0</c:v>
                </c:pt>
                <c:pt idx="2">
                  <c:v>22</c:v>
                </c:pt>
                <c:pt idx="3">
                  <c:v>17</c:v>
                </c:pt>
                <c:pt idx="4">
                  <c:v>0</c:v>
                </c:pt>
              </c:numCache>
            </c:numRef>
          </c:val>
          <c:extLst>
            <c:ext xmlns:c16="http://schemas.microsoft.com/office/drawing/2014/chart" uri="{C3380CC4-5D6E-409C-BE32-E72D297353CC}">
              <c16:uniqueId val="{00000002-FB2D-47C1-BB62-A11271C6A108}"/>
            </c:ext>
          </c:extLst>
        </c:ser>
        <c:ser>
          <c:idx val="3"/>
          <c:order val="3"/>
          <c:tx>
            <c:strRef>
              <c:f>Stats!$CL$4</c:f>
              <c:strCache>
                <c:ptCount val="1"/>
                <c:pt idx="0">
                  <c:v>A</c:v>
                </c:pt>
              </c:strCache>
            </c:strRef>
          </c:tx>
          <c:spPr>
            <a:solidFill>
              <a:schemeClr val="accent6">
                <a:lumMod val="40000"/>
                <a:lumOff val="60000"/>
              </a:schemeClr>
            </a:solidFill>
            <a:ln>
              <a:noFill/>
            </a:ln>
            <a:effectLst>
              <a:innerShdw blurRad="50800" dist="25400" dir="5400000">
                <a:prstClr val="black">
                  <a:alpha val="50000"/>
                </a:prstClr>
              </a:innerShdw>
            </a:effectLst>
          </c:spPr>
          <c:invertIfNegative val="0"/>
          <c:cat>
            <c:numRef>
              <c:f>Stats!$CM$3:$CQ$3</c:f>
              <c:numCache>
                <c:formatCode>General</c:formatCode>
                <c:ptCount val="5"/>
                <c:pt idx="0">
                  <c:v>0</c:v>
                </c:pt>
                <c:pt idx="1">
                  <c:v>1</c:v>
                </c:pt>
                <c:pt idx="2">
                  <c:v>2</c:v>
                </c:pt>
                <c:pt idx="3">
                  <c:v>3</c:v>
                </c:pt>
                <c:pt idx="4">
                  <c:v>4</c:v>
                </c:pt>
              </c:numCache>
            </c:numRef>
          </c:cat>
          <c:val>
            <c:numRef>
              <c:f>Stats!$CM$4:$CQ$4</c:f>
              <c:numCache>
                <c:formatCode>General</c:formatCode>
                <c:ptCount val="5"/>
                <c:pt idx="0">
                  <c:v>2</c:v>
                </c:pt>
                <c:pt idx="1">
                  <c:v>0</c:v>
                </c:pt>
                <c:pt idx="2">
                  <c:v>30</c:v>
                </c:pt>
                <c:pt idx="3">
                  <c:v>48</c:v>
                </c:pt>
                <c:pt idx="4">
                  <c:v>0</c:v>
                </c:pt>
              </c:numCache>
            </c:numRef>
          </c:val>
          <c:extLst>
            <c:ext xmlns:c16="http://schemas.microsoft.com/office/drawing/2014/chart" uri="{C3380CC4-5D6E-409C-BE32-E72D297353CC}">
              <c16:uniqueId val="{00000003-FB2D-47C1-BB62-A11271C6A108}"/>
            </c:ext>
          </c:extLst>
        </c:ser>
        <c:dLbls>
          <c:showLegendKey val="0"/>
          <c:showVal val="0"/>
          <c:showCatName val="0"/>
          <c:showSerName val="0"/>
          <c:showPercent val="0"/>
          <c:showBubbleSize val="0"/>
        </c:dLbls>
        <c:gapWidth val="50"/>
        <c:overlap val="100"/>
        <c:axId val="1644638704"/>
        <c:axId val="1631757456"/>
      </c:barChart>
      <c:catAx>
        <c:axId val="1644638704"/>
        <c:scaling>
          <c:orientation val="minMax"/>
        </c:scaling>
        <c:delete val="0"/>
        <c:axPos val="l"/>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Responses</a:t>
                </a:r>
              </a:p>
            </c:rich>
          </c:tx>
          <c:layout>
            <c:manualLayout>
              <c:xMode val="edge"/>
              <c:yMode val="edge"/>
              <c:x val="1.0922959914101646E-2"/>
              <c:y val="0.3365301638431559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631757456"/>
        <c:crosses val="autoZero"/>
        <c:auto val="1"/>
        <c:lblAlgn val="ctr"/>
        <c:lblOffset val="100"/>
        <c:noMultiLvlLbl val="0"/>
      </c:catAx>
      <c:valAx>
        <c:axId val="163175745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Economies</a:t>
                </a:r>
              </a:p>
            </c:rich>
          </c:tx>
          <c:layout>
            <c:manualLayout>
              <c:xMode val="edge"/>
              <c:yMode val="edge"/>
              <c:x val="9.6582706991171552E-2"/>
              <c:y val="0.9053542312892705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4638704"/>
        <c:crosses val="autoZero"/>
        <c:crossBetween val="between"/>
        <c:majorUnit val="10"/>
        <c:minorUnit val="5"/>
      </c:valAx>
      <c:spPr>
        <a:noFill/>
        <a:ln w="3175">
          <a:solidFill>
            <a:schemeClr val="bg1">
              <a:lumMod val="75000"/>
            </a:schemeClr>
          </a:solidFill>
        </a:ln>
        <a:effectLst/>
      </c:spPr>
    </c:plotArea>
    <c:legend>
      <c:legendPos val="b"/>
      <c:layout>
        <c:manualLayout>
          <c:xMode val="edge"/>
          <c:yMode val="edge"/>
          <c:x val="0.25871336395450567"/>
          <c:y val="0.92187425435456916"/>
          <c:w val="0.53408836395450565"/>
          <c:h val="7.812571883570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7608082008619"/>
          <c:y val="5.6900202815557147E-2"/>
          <c:w val="0.85081637201010252"/>
          <c:h val="0.75250536864710094"/>
        </c:manualLayout>
      </c:layout>
      <c:barChart>
        <c:barDir val="bar"/>
        <c:grouping val="stacked"/>
        <c:varyColors val="0"/>
        <c:ser>
          <c:idx val="0"/>
          <c:order val="0"/>
          <c:tx>
            <c:strRef>
              <c:f>Stats!$W$148</c:f>
              <c:strCache>
                <c:ptCount val="1"/>
                <c:pt idx="0">
                  <c:v>D</c:v>
                </c:pt>
              </c:strCache>
            </c:strRef>
          </c:tx>
          <c:spPr>
            <a:solidFill>
              <a:schemeClr val="accent2">
                <a:alpha val="50000"/>
              </a:schemeClr>
            </a:solidFill>
            <a:ln>
              <a:noFill/>
            </a:ln>
            <a:effectLst>
              <a:innerShdw blurRad="50800" dist="25400" dir="5400000">
                <a:prstClr val="black">
                  <a:alpha val="50000"/>
                </a:prstClr>
              </a:inn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1CA-4FDC-AEB7-9031F9FC1A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Stats!$V$149:$V$154</c:f>
              <c:strCache>
                <c:ptCount val="6"/>
                <c:pt idx="0">
                  <c:v>SAR</c:v>
                </c:pt>
                <c:pt idx="1">
                  <c:v>MNA</c:v>
                </c:pt>
                <c:pt idx="2">
                  <c:v>LCR</c:v>
                </c:pt>
                <c:pt idx="3">
                  <c:v>ECA</c:v>
                </c:pt>
                <c:pt idx="4">
                  <c:v>EAP</c:v>
                </c:pt>
                <c:pt idx="5">
                  <c:v>AFR</c:v>
                </c:pt>
              </c:strCache>
            </c:strRef>
          </c:cat>
          <c:val>
            <c:numRef>
              <c:f>Stats!$W$149:$W$154</c:f>
              <c:numCache>
                <c:formatCode>General</c:formatCode>
                <c:ptCount val="6"/>
                <c:pt idx="0">
                  <c:v>0</c:v>
                </c:pt>
                <c:pt idx="1">
                  <c:v>5</c:v>
                </c:pt>
                <c:pt idx="2">
                  <c:v>2</c:v>
                </c:pt>
                <c:pt idx="3">
                  <c:v>1</c:v>
                </c:pt>
                <c:pt idx="4">
                  <c:v>5</c:v>
                </c:pt>
                <c:pt idx="5">
                  <c:v>13</c:v>
                </c:pt>
              </c:numCache>
            </c:numRef>
          </c:val>
          <c:extLst>
            <c:ext xmlns:c16="http://schemas.microsoft.com/office/drawing/2014/chart" uri="{C3380CC4-5D6E-409C-BE32-E72D297353CC}">
              <c16:uniqueId val="{00000001-21CA-4FDC-AEB7-9031F9FC1A83}"/>
            </c:ext>
          </c:extLst>
        </c:ser>
        <c:ser>
          <c:idx val="1"/>
          <c:order val="1"/>
          <c:tx>
            <c:strRef>
              <c:f>Stats!$X$148</c:f>
              <c:strCache>
                <c:ptCount val="1"/>
                <c:pt idx="0">
                  <c:v>C</c:v>
                </c:pt>
              </c:strCache>
            </c:strRef>
          </c:tx>
          <c:spPr>
            <a:solidFill>
              <a:schemeClr val="accent4">
                <a:alpha val="50000"/>
              </a:schemeClr>
            </a:solidFill>
            <a:ln>
              <a:noFill/>
            </a:ln>
            <a:effectLst>
              <a:innerShdw blurRad="63500" dist="25400" dir="54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Stats!$V$149:$V$154</c:f>
              <c:strCache>
                <c:ptCount val="6"/>
                <c:pt idx="0">
                  <c:v>SAR</c:v>
                </c:pt>
                <c:pt idx="1">
                  <c:v>MNA</c:v>
                </c:pt>
                <c:pt idx="2">
                  <c:v>LCR</c:v>
                </c:pt>
                <c:pt idx="3">
                  <c:v>ECA</c:v>
                </c:pt>
                <c:pt idx="4">
                  <c:v>EAP</c:v>
                </c:pt>
                <c:pt idx="5">
                  <c:v>AFR</c:v>
                </c:pt>
              </c:strCache>
            </c:strRef>
          </c:cat>
          <c:val>
            <c:numRef>
              <c:f>Stats!$X$149:$X$154</c:f>
              <c:numCache>
                <c:formatCode>General</c:formatCode>
                <c:ptCount val="6"/>
                <c:pt idx="0">
                  <c:v>1</c:v>
                </c:pt>
                <c:pt idx="1">
                  <c:v>2</c:v>
                </c:pt>
                <c:pt idx="2">
                  <c:v>11</c:v>
                </c:pt>
                <c:pt idx="3">
                  <c:v>2</c:v>
                </c:pt>
                <c:pt idx="4">
                  <c:v>8</c:v>
                </c:pt>
                <c:pt idx="5">
                  <c:v>19</c:v>
                </c:pt>
              </c:numCache>
            </c:numRef>
          </c:val>
          <c:extLst>
            <c:ext xmlns:c16="http://schemas.microsoft.com/office/drawing/2014/chart" uri="{C3380CC4-5D6E-409C-BE32-E72D297353CC}">
              <c16:uniqueId val="{00000002-21CA-4FDC-AEB7-9031F9FC1A83}"/>
            </c:ext>
          </c:extLst>
        </c:ser>
        <c:ser>
          <c:idx val="2"/>
          <c:order val="2"/>
          <c:tx>
            <c:strRef>
              <c:f>Stats!$Y$148</c:f>
              <c:strCache>
                <c:ptCount val="1"/>
                <c:pt idx="0">
                  <c:v>B</c:v>
                </c:pt>
              </c:strCache>
            </c:strRef>
          </c:tx>
          <c:spPr>
            <a:solidFill>
              <a:schemeClr val="accent5">
                <a:alpha val="50000"/>
              </a:schemeClr>
            </a:solidFill>
            <a:ln>
              <a:noFill/>
            </a:ln>
            <a:effectLst>
              <a:innerShdw blurRad="63500" dist="25400" dir="54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Stats!$V$149:$V$154</c:f>
              <c:strCache>
                <c:ptCount val="6"/>
                <c:pt idx="0">
                  <c:v>SAR</c:v>
                </c:pt>
                <c:pt idx="1">
                  <c:v>MNA</c:v>
                </c:pt>
                <c:pt idx="2">
                  <c:v>LCR</c:v>
                </c:pt>
                <c:pt idx="3">
                  <c:v>ECA</c:v>
                </c:pt>
                <c:pt idx="4">
                  <c:v>EAP</c:v>
                </c:pt>
                <c:pt idx="5">
                  <c:v>AFR</c:v>
                </c:pt>
              </c:strCache>
            </c:strRef>
          </c:cat>
          <c:val>
            <c:numRef>
              <c:f>Stats!$Y$149:$Y$154</c:f>
              <c:numCache>
                <c:formatCode>General</c:formatCode>
                <c:ptCount val="6"/>
                <c:pt idx="0">
                  <c:v>2</c:v>
                </c:pt>
                <c:pt idx="1">
                  <c:v>8</c:v>
                </c:pt>
                <c:pt idx="2">
                  <c:v>7</c:v>
                </c:pt>
                <c:pt idx="3">
                  <c:v>6</c:v>
                </c:pt>
                <c:pt idx="4">
                  <c:v>6</c:v>
                </c:pt>
                <c:pt idx="5">
                  <c:v>10</c:v>
                </c:pt>
              </c:numCache>
            </c:numRef>
          </c:val>
          <c:extLst>
            <c:ext xmlns:c16="http://schemas.microsoft.com/office/drawing/2014/chart" uri="{C3380CC4-5D6E-409C-BE32-E72D297353CC}">
              <c16:uniqueId val="{00000003-21CA-4FDC-AEB7-9031F9FC1A83}"/>
            </c:ext>
          </c:extLst>
        </c:ser>
        <c:ser>
          <c:idx val="3"/>
          <c:order val="3"/>
          <c:tx>
            <c:strRef>
              <c:f>Stats!$Z$148</c:f>
              <c:strCache>
                <c:ptCount val="1"/>
                <c:pt idx="0">
                  <c:v>A</c:v>
                </c:pt>
              </c:strCache>
            </c:strRef>
          </c:tx>
          <c:spPr>
            <a:solidFill>
              <a:schemeClr val="accent6">
                <a:lumMod val="20000"/>
                <a:lumOff val="80000"/>
                <a:alpha val="50000"/>
              </a:schemeClr>
            </a:solidFill>
            <a:ln>
              <a:noFill/>
            </a:ln>
            <a:effectLst>
              <a:innerShdw blurRad="63500" dist="25400" dir="54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Stats!$V$149:$V$154</c:f>
              <c:strCache>
                <c:ptCount val="6"/>
                <c:pt idx="0">
                  <c:v>SAR</c:v>
                </c:pt>
                <c:pt idx="1">
                  <c:v>MNA</c:v>
                </c:pt>
                <c:pt idx="2">
                  <c:v>LCR</c:v>
                </c:pt>
                <c:pt idx="3">
                  <c:v>ECA</c:v>
                </c:pt>
                <c:pt idx="4">
                  <c:v>EAP</c:v>
                </c:pt>
                <c:pt idx="5">
                  <c:v>AFR</c:v>
                </c:pt>
              </c:strCache>
            </c:strRef>
          </c:cat>
          <c:val>
            <c:numRef>
              <c:f>Stats!$Z$149:$Z$154</c:f>
              <c:numCache>
                <c:formatCode>General</c:formatCode>
                <c:ptCount val="6"/>
                <c:pt idx="0">
                  <c:v>3</c:v>
                </c:pt>
                <c:pt idx="1">
                  <c:v>8</c:v>
                </c:pt>
                <c:pt idx="2">
                  <c:v>11</c:v>
                </c:pt>
                <c:pt idx="3">
                  <c:v>21</c:v>
                </c:pt>
                <c:pt idx="4">
                  <c:v>6</c:v>
                </c:pt>
                <c:pt idx="5">
                  <c:v>6</c:v>
                </c:pt>
              </c:numCache>
            </c:numRef>
          </c:val>
          <c:extLst>
            <c:ext xmlns:c16="http://schemas.microsoft.com/office/drawing/2014/chart" uri="{C3380CC4-5D6E-409C-BE32-E72D297353CC}">
              <c16:uniqueId val="{00000004-21CA-4FDC-AEB7-9031F9FC1A83}"/>
            </c:ext>
          </c:extLst>
        </c:ser>
        <c:dLbls>
          <c:showLegendKey val="0"/>
          <c:showVal val="0"/>
          <c:showCatName val="0"/>
          <c:showSerName val="0"/>
          <c:showPercent val="0"/>
          <c:showBubbleSize val="0"/>
        </c:dLbls>
        <c:gapWidth val="50"/>
        <c:overlap val="100"/>
        <c:axId val="1644638704"/>
        <c:axId val="1631757456"/>
      </c:barChart>
      <c:catAx>
        <c:axId val="1644638704"/>
        <c:scaling>
          <c:orientation val="minMax"/>
        </c:scaling>
        <c:delete val="0"/>
        <c:axPos val="l"/>
        <c:title>
          <c:tx>
            <c:rich>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Region</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631757456"/>
        <c:crosses val="autoZero"/>
        <c:auto val="1"/>
        <c:lblAlgn val="ctr"/>
        <c:lblOffset val="100"/>
        <c:noMultiLvlLbl val="0"/>
      </c:catAx>
      <c:valAx>
        <c:axId val="1631757456"/>
        <c:scaling>
          <c:orientation val="minMax"/>
          <c:max val="50"/>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Economies</a:t>
                </a:r>
              </a:p>
            </c:rich>
          </c:tx>
          <c:layout>
            <c:manualLayout>
              <c:xMode val="edge"/>
              <c:yMode val="edge"/>
              <c:x val="9.9739272647737215E-2"/>
              <c:y val="0.9053542312892705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4638704"/>
        <c:crosses val="autoZero"/>
        <c:crossBetween val="between"/>
        <c:minorUnit val="5"/>
      </c:valAx>
      <c:spPr>
        <a:noFill/>
        <a:ln w="3175">
          <a:solidFill>
            <a:schemeClr val="bg1">
              <a:lumMod val="75000"/>
            </a:schemeClr>
          </a:solidFill>
        </a:ln>
        <a:effectLst/>
      </c:spPr>
    </c:plotArea>
    <c:legend>
      <c:legendPos val="b"/>
      <c:layout>
        <c:manualLayout>
          <c:xMode val="edge"/>
          <c:yMode val="edge"/>
          <c:x val="0.25871336395450567"/>
          <c:y val="0.92187425435456916"/>
          <c:w val="0.53408836395450565"/>
          <c:h val="7.812571883570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60788992285055"/>
          <c:y val="6.3200906704843712E-2"/>
          <c:w val="0.86098385429094093"/>
          <c:h val="0.76567545534080972"/>
        </c:manualLayout>
      </c:layout>
      <c:barChart>
        <c:barDir val="col"/>
        <c:grouping val="clustered"/>
        <c:varyColors val="0"/>
        <c:ser>
          <c:idx val="1"/>
          <c:order val="0"/>
          <c:tx>
            <c:strRef>
              <c:f>Stats!$Z$160</c:f>
              <c:strCache>
                <c:ptCount val="1"/>
                <c:pt idx="0">
                  <c:v>Avg CGSI</c:v>
                </c:pt>
              </c:strCache>
            </c:strRef>
          </c:tx>
          <c:spPr>
            <a:solidFill>
              <a:srgbClr val="FFFFCC"/>
            </a:solidFill>
            <a:ln>
              <a:noFill/>
            </a:ln>
            <a:effectLst>
              <a:innerShdw blurRad="63500" dist="25400">
                <a:prstClr val="black">
                  <a:alpha val="50000"/>
                </a:prstClr>
              </a:innerShdw>
            </a:effectLst>
          </c:spPr>
          <c:invertIfNegative val="0"/>
          <c:cat>
            <c:strRef>
              <c:f>Stats!$V$161:$V$166</c:f>
              <c:strCache>
                <c:ptCount val="6"/>
                <c:pt idx="0">
                  <c:v>AFR</c:v>
                </c:pt>
                <c:pt idx="1">
                  <c:v>EAP</c:v>
                </c:pt>
                <c:pt idx="2">
                  <c:v>ECA</c:v>
                </c:pt>
                <c:pt idx="3">
                  <c:v>LCR</c:v>
                </c:pt>
                <c:pt idx="4">
                  <c:v>MNA</c:v>
                </c:pt>
                <c:pt idx="5">
                  <c:v>SAR</c:v>
                </c:pt>
              </c:strCache>
            </c:strRef>
          </c:cat>
          <c:val>
            <c:numRef>
              <c:f>Stats!$Z$161:$Z$166</c:f>
              <c:numCache>
                <c:formatCode>#,##0.000</c:formatCode>
                <c:ptCount val="6"/>
                <c:pt idx="0">
                  <c:v>0.48733094398340238</c:v>
                </c:pt>
                <c:pt idx="1">
                  <c:v>0.54288529792531115</c:v>
                </c:pt>
                <c:pt idx="2">
                  <c:v>0.78468256258795532</c:v>
                </c:pt>
                <c:pt idx="3">
                  <c:v>0.59903036273591215</c:v>
                </c:pt>
                <c:pt idx="4">
                  <c:v>0.60903918613271235</c:v>
                </c:pt>
                <c:pt idx="5">
                  <c:v>0.79088130013831259</c:v>
                </c:pt>
              </c:numCache>
            </c:numRef>
          </c:val>
          <c:extLst>
            <c:ext xmlns:c16="http://schemas.microsoft.com/office/drawing/2014/chart" uri="{C3380CC4-5D6E-409C-BE32-E72D297353CC}">
              <c16:uniqueId val="{00000000-CD52-4CB7-B93D-442484006356}"/>
            </c:ext>
          </c:extLst>
        </c:ser>
        <c:ser>
          <c:idx val="2"/>
          <c:order val="1"/>
          <c:tx>
            <c:strRef>
              <c:f>Stats!$AB$160</c:f>
              <c:strCache>
                <c:ptCount val="1"/>
                <c:pt idx="0">
                  <c:v>Avg PSDI</c:v>
                </c:pt>
              </c:strCache>
            </c:strRef>
          </c:tx>
          <c:spPr>
            <a:solidFill>
              <a:srgbClr val="00B0F0"/>
            </a:solidFill>
            <a:ln>
              <a:noFill/>
            </a:ln>
            <a:effectLst>
              <a:innerShdw blurRad="63500" dist="25400">
                <a:prstClr val="black">
                  <a:alpha val="50000"/>
                </a:prstClr>
              </a:innerShdw>
            </a:effectLst>
          </c:spPr>
          <c:invertIfNegative val="0"/>
          <c:cat>
            <c:strRef>
              <c:f>Stats!$V$161:$V$166</c:f>
              <c:strCache>
                <c:ptCount val="6"/>
                <c:pt idx="0">
                  <c:v>AFR</c:v>
                </c:pt>
                <c:pt idx="1">
                  <c:v>EAP</c:v>
                </c:pt>
                <c:pt idx="2">
                  <c:v>ECA</c:v>
                </c:pt>
                <c:pt idx="3">
                  <c:v>LCR</c:v>
                </c:pt>
                <c:pt idx="4">
                  <c:v>MNA</c:v>
                </c:pt>
                <c:pt idx="5">
                  <c:v>SAR</c:v>
                </c:pt>
              </c:strCache>
            </c:strRef>
          </c:cat>
          <c:val>
            <c:numRef>
              <c:f>Stats!$AB$161:$AB$166</c:f>
              <c:numCache>
                <c:formatCode>#,##0.000</c:formatCode>
                <c:ptCount val="6"/>
                <c:pt idx="0">
                  <c:v>0.50637748979591835</c:v>
                </c:pt>
                <c:pt idx="1">
                  <c:v>0.55523203918367348</c:v>
                </c:pt>
                <c:pt idx="2">
                  <c:v>0.80289848902022343</c:v>
                </c:pt>
                <c:pt idx="3">
                  <c:v>0.65822410533245546</c:v>
                </c:pt>
                <c:pt idx="4">
                  <c:v>0.63866090932961805</c:v>
                </c:pt>
                <c:pt idx="5">
                  <c:v>0.7764177414965987</c:v>
                </c:pt>
              </c:numCache>
            </c:numRef>
          </c:val>
          <c:extLst>
            <c:ext xmlns:c16="http://schemas.microsoft.com/office/drawing/2014/chart" uri="{C3380CC4-5D6E-409C-BE32-E72D297353CC}">
              <c16:uniqueId val="{00000001-CD52-4CB7-B93D-442484006356}"/>
            </c:ext>
          </c:extLst>
        </c:ser>
        <c:ser>
          <c:idx val="3"/>
          <c:order val="2"/>
          <c:tx>
            <c:strRef>
              <c:f>Stats!$AD$160</c:f>
              <c:strCache>
                <c:ptCount val="1"/>
                <c:pt idx="0">
                  <c:v>Avg DCEI</c:v>
                </c:pt>
              </c:strCache>
            </c:strRef>
          </c:tx>
          <c:spPr>
            <a:solidFill>
              <a:srgbClr val="F8CBAD"/>
            </a:solidFill>
            <a:ln>
              <a:noFill/>
            </a:ln>
            <a:effectLst>
              <a:innerShdw blurRad="63500" dist="25400">
                <a:prstClr val="black">
                  <a:alpha val="50000"/>
                </a:prstClr>
              </a:innerShdw>
            </a:effectLst>
          </c:spPr>
          <c:invertIfNegative val="0"/>
          <c:cat>
            <c:strRef>
              <c:f>Stats!$V$161:$V$166</c:f>
              <c:strCache>
                <c:ptCount val="6"/>
                <c:pt idx="0">
                  <c:v>AFR</c:v>
                </c:pt>
                <c:pt idx="1">
                  <c:v>EAP</c:v>
                </c:pt>
                <c:pt idx="2">
                  <c:v>ECA</c:v>
                </c:pt>
                <c:pt idx="3">
                  <c:v>LCR</c:v>
                </c:pt>
                <c:pt idx="4">
                  <c:v>MNA</c:v>
                </c:pt>
                <c:pt idx="5">
                  <c:v>SAR</c:v>
                </c:pt>
              </c:strCache>
            </c:strRef>
          </c:cat>
          <c:val>
            <c:numRef>
              <c:f>Stats!$AD$161:$AD$166</c:f>
              <c:numCache>
                <c:formatCode>#,##0.000</c:formatCode>
                <c:ptCount val="6"/>
                <c:pt idx="0">
                  <c:v>0.24590902255639102</c:v>
                </c:pt>
                <c:pt idx="1">
                  <c:v>0.41095266165413546</c:v>
                </c:pt>
                <c:pt idx="2">
                  <c:v>0.68671152008461511</c:v>
                </c:pt>
                <c:pt idx="3">
                  <c:v>0.42692156196943976</c:v>
                </c:pt>
                <c:pt idx="4">
                  <c:v>0.51915461249853789</c:v>
                </c:pt>
                <c:pt idx="5">
                  <c:v>0.5389012531328321</c:v>
                </c:pt>
              </c:numCache>
            </c:numRef>
          </c:val>
          <c:extLst>
            <c:ext xmlns:c16="http://schemas.microsoft.com/office/drawing/2014/chart" uri="{C3380CC4-5D6E-409C-BE32-E72D297353CC}">
              <c16:uniqueId val="{00000002-CD52-4CB7-B93D-442484006356}"/>
            </c:ext>
          </c:extLst>
        </c:ser>
        <c:ser>
          <c:idx val="4"/>
          <c:order val="3"/>
          <c:tx>
            <c:strRef>
              <c:f>Stats!$AF$160</c:f>
              <c:strCache>
                <c:ptCount val="1"/>
                <c:pt idx="0">
                  <c:v>Avg GTEI</c:v>
                </c:pt>
              </c:strCache>
            </c:strRef>
          </c:tx>
          <c:spPr>
            <a:solidFill>
              <a:srgbClr val="D6DCE5"/>
            </a:solidFill>
            <a:ln>
              <a:noFill/>
            </a:ln>
            <a:effectLst>
              <a:innerShdw blurRad="63500" dist="25400">
                <a:prstClr val="black">
                  <a:alpha val="50000"/>
                </a:prstClr>
              </a:innerShdw>
            </a:effectLst>
          </c:spPr>
          <c:invertIfNegative val="0"/>
          <c:cat>
            <c:strRef>
              <c:f>Stats!$V$161:$V$166</c:f>
              <c:strCache>
                <c:ptCount val="6"/>
                <c:pt idx="0">
                  <c:v>AFR</c:v>
                </c:pt>
                <c:pt idx="1">
                  <c:v>EAP</c:v>
                </c:pt>
                <c:pt idx="2">
                  <c:v>ECA</c:v>
                </c:pt>
                <c:pt idx="3">
                  <c:v>LCR</c:v>
                </c:pt>
                <c:pt idx="4">
                  <c:v>MNA</c:v>
                </c:pt>
                <c:pt idx="5">
                  <c:v>SAR</c:v>
                </c:pt>
              </c:strCache>
            </c:strRef>
          </c:cat>
          <c:val>
            <c:numRef>
              <c:f>Stats!$AF$161:$AF$166</c:f>
              <c:numCache>
                <c:formatCode>#,##0.000</c:formatCode>
                <c:ptCount val="6"/>
                <c:pt idx="0">
                  <c:v>0.45991463386727688</c:v>
                </c:pt>
                <c:pt idx="1">
                  <c:v>0.51230939365805805</c:v>
                </c:pt>
                <c:pt idx="2">
                  <c:v>0.75832539142199984</c:v>
                </c:pt>
                <c:pt idx="3">
                  <c:v>0.58087172658153108</c:v>
                </c:pt>
                <c:pt idx="4">
                  <c:v>0.59453094567825149</c:v>
                </c:pt>
                <c:pt idx="5">
                  <c:v>0.69280247139588091</c:v>
                </c:pt>
              </c:numCache>
            </c:numRef>
          </c:val>
          <c:extLst>
            <c:ext xmlns:c16="http://schemas.microsoft.com/office/drawing/2014/chart" uri="{C3380CC4-5D6E-409C-BE32-E72D297353CC}">
              <c16:uniqueId val="{00000003-CD52-4CB7-B93D-442484006356}"/>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Stats!$W$160</c15:sqref>
                        </c15:formulaRef>
                      </c:ext>
                    </c:extLst>
                    <c:strCache>
                      <c:ptCount val="1"/>
                      <c:pt idx="0">
                        <c:v># Econ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Stats!$V$161:$V$166</c15:sqref>
                        </c15:formulaRef>
                      </c:ext>
                    </c:extLst>
                    <c:strCache>
                      <c:ptCount val="6"/>
                      <c:pt idx="0">
                        <c:v>AFR</c:v>
                      </c:pt>
                      <c:pt idx="1">
                        <c:v>EAP</c:v>
                      </c:pt>
                      <c:pt idx="2">
                        <c:v>ECA</c:v>
                      </c:pt>
                      <c:pt idx="3">
                        <c:v>LCR</c:v>
                      </c:pt>
                      <c:pt idx="4">
                        <c:v>MNA</c:v>
                      </c:pt>
                      <c:pt idx="5">
                        <c:v>SAR</c:v>
                      </c:pt>
                    </c:strCache>
                  </c:strRef>
                </c:cat>
                <c:val>
                  <c:numRef>
                    <c:extLst>
                      <c:ext uri="{02D57815-91ED-43cb-92C2-25804820EDAC}">
                        <c15:formulaRef>
                          <c15:sqref>Stats!$W$161:$W$166</c15:sqref>
                        </c15:formulaRef>
                      </c:ext>
                    </c:extLst>
                    <c:numCache>
                      <c:formatCode>General</c:formatCode>
                      <c:ptCount val="6"/>
                      <c:pt idx="0">
                        <c:v>48</c:v>
                      </c:pt>
                      <c:pt idx="1">
                        <c:v>25</c:v>
                      </c:pt>
                      <c:pt idx="2">
                        <c:v>30</c:v>
                      </c:pt>
                      <c:pt idx="3">
                        <c:v>31</c:v>
                      </c:pt>
                      <c:pt idx="4">
                        <c:v>23</c:v>
                      </c:pt>
                      <c:pt idx="5">
                        <c:v>6</c:v>
                      </c:pt>
                    </c:numCache>
                  </c:numRef>
                </c:val>
                <c:extLst>
                  <c:ext xmlns:c16="http://schemas.microsoft.com/office/drawing/2014/chart" uri="{C3380CC4-5D6E-409C-BE32-E72D297353CC}">
                    <c16:uniqueId val="{00000004-CD52-4CB7-B93D-442484006356}"/>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Avg GTMI component scores</a:t>
                </a:r>
              </a:p>
            </c:rich>
          </c:tx>
          <c:layout>
            <c:manualLayout>
              <c:xMode val="edge"/>
              <c:yMode val="edge"/>
              <c:x val="6.0968941382327215E-4"/>
              <c:y val="0.1609450807285452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numFmt formatCode="General" sourceLinked="1"/>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415951725107328E-2"/>
          <c:y val="5.68877753917124E-2"/>
          <c:w val="0.91109341053633564"/>
          <c:h val="0.67729161695697127"/>
        </c:manualLayout>
      </c:layout>
      <c:barChart>
        <c:barDir val="bar"/>
        <c:grouping val="stacked"/>
        <c:varyColors val="0"/>
        <c:ser>
          <c:idx val="1"/>
          <c:order val="0"/>
          <c:tx>
            <c:strRef>
              <c:f>Stats!$AA$70</c:f>
              <c:strCache>
                <c:ptCount val="1"/>
                <c:pt idx="0">
                  <c:v>High</c:v>
                </c:pt>
              </c:strCache>
            </c:strRef>
          </c:tx>
          <c:spPr>
            <a:solidFill>
              <a:schemeClr val="accent5">
                <a:lumMod val="40000"/>
                <a:lumOff val="60000"/>
              </a:schemeClr>
            </a:solidFill>
            <a:ln>
              <a:noFill/>
            </a:ln>
            <a:effectLst>
              <a:innerShdw blurRad="508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Stats!$AB$63:$AE$63</c:f>
              <c:strCache>
                <c:ptCount val="4"/>
                <c:pt idx="0">
                  <c:v>A</c:v>
                </c:pt>
                <c:pt idx="1">
                  <c:v>B</c:v>
                </c:pt>
                <c:pt idx="2">
                  <c:v>C</c:v>
                </c:pt>
                <c:pt idx="3">
                  <c:v>D</c:v>
                </c:pt>
              </c:strCache>
            </c:strRef>
          </c:cat>
          <c:val>
            <c:numRef>
              <c:f>Stats!$AB$64:$AE$64</c:f>
              <c:numCache>
                <c:formatCode>General</c:formatCode>
                <c:ptCount val="4"/>
                <c:pt idx="0">
                  <c:v>46</c:v>
                </c:pt>
                <c:pt idx="1">
                  <c:v>9</c:v>
                </c:pt>
                <c:pt idx="2">
                  <c:v>8</c:v>
                </c:pt>
                <c:pt idx="3">
                  <c:v>4</c:v>
                </c:pt>
              </c:numCache>
            </c:numRef>
          </c:val>
          <c:extLst>
            <c:ext xmlns:c16="http://schemas.microsoft.com/office/drawing/2014/chart" uri="{C3380CC4-5D6E-409C-BE32-E72D297353CC}">
              <c16:uniqueId val="{00000000-7913-49C4-B5C3-23F2947AA976}"/>
            </c:ext>
          </c:extLst>
        </c:ser>
        <c:ser>
          <c:idx val="2"/>
          <c:order val="1"/>
          <c:tx>
            <c:strRef>
              <c:f>Stats!$AA$71</c:f>
              <c:strCache>
                <c:ptCount val="1"/>
                <c:pt idx="0">
                  <c:v>Upper Middle</c:v>
                </c:pt>
              </c:strCache>
            </c:strRef>
          </c:tx>
          <c:spPr>
            <a:solidFill>
              <a:schemeClr val="accent6">
                <a:lumMod val="40000"/>
                <a:lumOff val="60000"/>
              </a:schemeClr>
            </a:solidFill>
            <a:ln>
              <a:noFill/>
            </a:ln>
            <a:effectLst>
              <a:innerShdw blurRad="508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Stats!$AB$63:$AE$63</c:f>
              <c:strCache>
                <c:ptCount val="4"/>
                <c:pt idx="0">
                  <c:v>A</c:v>
                </c:pt>
                <c:pt idx="1">
                  <c:v>B</c:v>
                </c:pt>
                <c:pt idx="2">
                  <c:v>C</c:v>
                </c:pt>
                <c:pt idx="3">
                  <c:v>D</c:v>
                </c:pt>
              </c:strCache>
            </c:strRef>
          </c:cat>
          <c:val>
            <c:numRef>
              <c:f>Stats!$AB$65:$AE$65</c:f>
              <c:numCache>
                <c:formatCode>General</c:formatCode>
                <c:ptCount val="4"/>
                <c:pt idx="0">
                  <c:v>24</c:v>
                </c:pt>
                <c:pt idx="1">
                  <c:v>11</c:v>
                </c:pt>
                <c:pt idx="2">
                  <c:v>15</c:v>
                </c:pt>
                <c:pt idx="3">
                  <c:v>5</c:v>
                </c:pt>
              </c:numCache>
            </c:numRef>
          </c:val>
          <c:extLst>
            <c:ext xmlns:c16="http://schemas.microsoft.com/office/drawing/2014/chart" uri="{C3380CC4-5D6E-409C-BE32-E72D297353CC}">
              <c16:uniqueId val="{00000001-7913-49C4-B5C3-23F2947AA976}"/>
            </c:ext>
          </c:extLst>
        </c:ser>
        <c:ser>
          <c:idx val="3"/>
          <c:order val="2"/>
          <c:tx>
            <c:strRef>
              <c:f>Stats!$AA$72</c:f>
              <c:strCache>
                <c:ptCount val="1"/>
                <c:pt idx="0">
                  <c:v>Lower Middle</c:v>
                </c:pt>
              </c:strCache>
            </c:strRef>
          </c:tx>
          <c:spPr>
            <a:solidFill>
              <a:schemeClr val="accent4">
                <a:lumMod val="40000"/>
                <a:lumOff val="60000"/>
              </a:schemeClr>
            </a:solidFill>
            <a:ln>
              <a:noFill/>
            </a:ln>
            <a:effectLst>
              <a:innerShdw blurRad="508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Stats!$AB$63:$AE$63</c:f>
              <c:strCache>
                <c:ptCount val="4"/>
                <c:pt idx="0">
                  <c:v>A</c:v>
                </c:pt>
                <c:pt idx="1">
                  <c:v>B</c:v>
                </c:pt>
                <c:pt idx="2">
                  <c:v>C</c:v>
                </c:pt>
                <c:pt idx="3">
                  <c:v>D</c:v>
                </c:pt>
              </c:strCache>
            </c:strRef>
          </c:cat>
          <c:val>
            <c:numRef>
              <c:f>Stats!$AB$66:$AE$66</c:f>
              <c:numCache>
                <c:formatCode>General</c:formatCode>
                <c:ptCount val="4"/>
                <c:pt idx="0">
                  <c:v>8</c:v>
                </c:pt>
                <c:pt idx="1">
                  <c:v>20</c:v>
                </c:pt>
                <c:pt idx="2">
                  <c:v>15</c:v>
                </c:pt>
                <c:pt idx="3">
                  <c:v>6</c:v>
                </c:pt>
              </c:numCache>
            </c:numRef>
          </c:val>
          <c:extLst>
            <c:ext xmlns:c16="http://schemas.microsoft.com/office/drawing/2014/chart" uri="{C3380CC4-5D6E-409C-BE32-E72D297353CC}">
              <c16:uniqueId val="{00000002-7913-49C4-B5C3-23F2947AA976}"/>
            </c:ext>
          </c:extLst>
        </c:ser>
        <c:ser>
          <c:idx val="4"/>
          <c:order val="3"/>
          <c:tx>
            <c:strRef>
              <c:f>Stats!$AA$73</c:f>
              <c:strCache>
                <c:ptCount val="1"/>
                <c:pt idx="0">
                  <c:v>Low</c:v>
                </c:pt>
              </c:strCache>
            </c:strRef>
          </c:tx>
          <c:spPr>
            <a:solidFill>
              <a:srgbClr val="FFC000"/>
            </a:solidFill>
            <a:ln>
              <a:noFill/>
            </a:ln>
            <a:effectLst>
              <a:innerShdw blurRad="50800" dist="254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Stats!$AB$63:$AE$63</c:f>
              <c:strCache>
                <c:ptCount val="4"/>
                <c:pt idx="0">
                  <c:v>A</c:v>
                </c:pt>
                <c:pt idx="1">
                  <c:v>B</c:v>
                </c:pt>
                <c:pt idx="2">
                  <c:v>C</c:v>
                </c:pt>
                <c:pt idx="3">
                  <c:v>D</c:v>
                </c:pt>
              </c:strCache>
            </c:strRef>
          </c:cat>
          <c:val>
            <c:numRef>
              <c:f>Stats!$AB$67:$AE$67</c:f>
              <c:numCache>
                <c:formatCode>General</c:formatCode>
                <c:ptCount val="4"/>
                <c:pt idx="0">
                  <c:v>2</c:v>
                </c:pt>
                <c:pt idx="1">
                  <c:v>2</c:v>
                </c:pt>
                <c:pt idx="2">
                  <c:v>9</c:v>
                </c:pt>
                <c:pt idx="3">
                  <c:v>13</c:v>
                </c:pt>
              </c:numCache>
            </c:numRef>
          </c:val>
          <c:extLst>
            <c:ext xmlns:c16="http://schemas.microsoft.com/office/drawing/2014/chart" uri="{C3380CC4-5D6E-409C-BE32-E72D297353CC}">
              <c16:uniqueId val="{00000003-7913-49C4-B5C3-23F2947AA976}"/>
            </c:ext>
          </c:extLst>
        </c:ser>
        <c:dLbls>
          <c:showLegendKey val="0"/>
          <c:showVal val="0"/>
          <c:showCatName val="0"/>
          <c:showSerName val="0"/>
          <c:showPercent val="0"/>
          <c:showBubbleSize val="0"/>
        </c:dLbls>
        <c:gapWidth val="64"/>
        <c:overlap val="100"/>
        <c:axId val="1432596528"/>
        <c:axId val="1720372240"/>
      </c:barChart>
      <c:catAx>
        <c:axId val="14325965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rgbClr val="0000CC"/>
                    </a:solidFill>
                    <a:latin typeface="+mn-lt"/>
                    <a:ea typeface="+mn-ea"/>
                    <a:cs typeface="+mn-cs"/>
                  </a:defRPr>
                </a:pPr>
                <a:r>
                  <a:rPr lang="en-US" sz="800">
                    <a:solidFill>
                      <a:srgbClr val="0000CC"/>
                    </a:solidFill>
                  </a:rPr>
                  <a:t># of Economies</a:t>
                </a:r>
              </a:p>
            </c:rich>
          </c:tx>
          <c:layout>
            <c:manualLayout>
              <c:xMode val="edge"/>
              <c:yMode val="edge"/>
              <c:x val="0.42972274488238293"/>
              <c:y val="0.81877336355682828"/>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title>
        <c:numFmt formatCode="General"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596528"/>
        <c:crosses val="autoZero"/>
        <c:crossBetween val="between"/>
        <c:majorUnit val="10"/>
        <c:minorUnit val="5"/>
      </c:valAx>
      <c:spPr>
        <a:noFill/>
        <a:ln w="3175">
          <a:solidFill>
            <a:schemeClr val="bg1">
              <a:lumMod val="75000"/>
            </a:schemeClr>
          </a:solidFill>
        </a:ln>
        <a:effectLst/>
      </c:spPr>
    </c:plotArea>
    <c:legend>
      <c:legendPos val="b"/>
      <c:layout>
        <c:manualLayout>
          <c:xMode val="edge"/>
          <c:yMode val="edge"/>
          <c:x val="8.4867488181578313E-2"/>
          <c:y val="0.92218444285373413"/>
          <c:w val="0.81583557536047102"/>
          <c:h val="7.781555714626581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199365704286958"/>
          <c:y val="2.8234634733158355E-2"/>
          <c:w val="0.51388188976377958"/>
          <c:h val="0.87986165791776028"/>
        </c:manualLayout>
      </c:layout>
      <c:barChart>
        <c:barDir val="bar"/>
        <c:grouping val="percentStacked"/>
        <c:varyColors val="0"/>
        <c:ser>
          <c:idx val="2"/>
          <c:order val="0"/>
          <c:tx>
            <c:v>Yes</c:v>
          </c:tx>
          <c:spPr>
            <a:solidFill>
              <a:srgbClr val="4472C4"/>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Regions!$BD$2:$BD$17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Regions!$BH$2:$BH$17</c:f>
              <c:numCache>
                <c:formatCode>General</c:formatCode>
                <c:ptCount val="16"/>
                <c:pt idx="0">
                  <c:v>14</c:v>
                </c:pt>
                <c:pt idx="1">
                  <c:v>5</c:v>
                </c:pt>
                <c:pt idx="2">
                  <c:v>17</c:v>
                </c:pt>
                <c:pt idx="3">
                  <c:v>31</c:v>
                </c:pt>
                <c:pt idx="4">
                  <c:v>27</c:v>
                </c:pt>
                <c:pt idx="5">
                  <c:v>31</c:v>
                </c:pt>
                <c:pt idx="6">
                  <c:v>23</c:v>
                </c:pt>
                <c:pt idx="7">
                  <c:v>26</c:v>
                </c:pt>
                <c:pt idx="8">
                  <c:v>31</c:v>
                </c:pt>
                <c:pt idx="9">
                  <c:v>31</c:v>
                </c:pt>
                <c:pt idx="10">
                  <c:v>23</c:v>
                </c:pt>
                <c:pt idx="11">
                  <c:v>29</c:v>
                </c:pt>
                <c:pt idx="12">
                  <c:v>14</c:v>
                </c:pt>
                <c:pt idx="13">
                  <c:v>12</c:v>
                </c:pt>
                <c:pt idx="14">
                  <c:v>5</c:v>
                </c:pt>
                <c:pt idx="15">
                  <c:v>13</c:v>
                </c:pt>
              </c:numCache>
            </c:numRef>
          </c:val>
          <c:extLst>
            <c:ext xmlns:c16="http://schemas.microsoft.com/office/drawing/2014/chart" uri="{C3380CC4-5D6E-409C-BE32-E72D297353CC}">
              <c16:uniqueId val="{00000000-A263-4174-A5D6-59C5D2DBAF67}"/>
            </c:ext>
          </c:extLst>
        </c:ser>
        <c:ser>
          <c:idx val="1"/>
          <c:order val="1"/>
          <c:tx>
            <c:v>Planned / In progress</c:v>
          </c:tx>
          <c:spPr>
            <a:solidFill>
              <a:srgbClr val="FFC000"/>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Regions!$BD$2:$BD$17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Regions!$BG$2:$BG$17</c:f>
              <c:numCache>
                <c:formatCode>General</c:formatCode>
                <c:ptCount val="16"/>
                <c:pt idx="0">
                  <c:v>5</c:v>
                </c:pt>
                <c:pt idx="1">
                  <c:v>7</c:v>
                </c:pt>
                <c:pt idx="2">
                  <c:v>1</c:v>
                </c:pt>
                <c:pt idx="3">
                  <c:v>0</c:v>
                </c:pt>
                <c:pt idx="4">
                  <c:v>0</c:v>
                </c:pt>
                <c:pt idx="5">
                  <c:v>0</c:v>
                </c:pt>
                <c:pt idx="6">
                  <c:v>3</c:v>
                </c:pt>
                <c:pt idx="7">
                  <c:v>2</c:v>
                </c:pt>
                <c:pt idx="8">
                  <c:v>0</c:v>
                </c:pt>
                <c:pt idx="9">
                  <c:v>0</c:v>
                </c:pt>
                <c:pt idx="10">
                  <c:v>7</c:v>
                </c:pt>
                <c:pt idx="11">
                  <c:v>2</c:v>
                </c:pt>
                <c:pt idx="12">
                  <c:v>4</c:v>
                </c:pt>
                <c:pt idx="13">
                  <c:v>4</c:v>
                </c:pt>
                <c:pt idx="14">
                  <c:v>3</c:v>
                </c:pt>
                <c:pt idx="15">
                  <c:v>6</c:v>
                </c:pt>
              </c:numCache>
            </c:numRef>
          </c:val>
          <c:extLst>
            <c:ext xmlns:c16="http://schemas.microsoft.com/office/drawing/2014/chart" uri="{C3380CC4-5D6E-409C-BE32-E72D297353CC}">
              <c16:uniqueId val="{00000001-A263-4174-A5D6-59C5D2DBAF67}"/>
            </c:ext>
          </c:extLst>
        </c:ser>
        <c:ser>
          <c:idx val="0"/>
          <c:order val="2"/>
          <c:tx>
            <c:v>No</c:v>
          </c:tx>
          <c:spPr>
            <a:solidFill>
              <a:schemeClr val="bg1">
                <a:lumMod val="85000"/>
              </a:schemeClr>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Regions!$BD$2:$BD$17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Regions!$BF$2:$BF$17</c:f>
              <c:numCache>
                <c:formatCode>General</c:formatCode>
                <c:ptCount val="16"/>
                <c:pt idx="0">
                  <c:v>12</c:v>
                </c:pt>
                <c:pt idx="1">
                  <c:v>19</c:v>
                </c:pt>
                <c:pt idx="2">
                  <c:v>13</c:v>
                </c:pt>
                <c:pt idx="3">
                  <c:v>0</c:v>
                </c:pt>
                <c:pt idx="4">
                  <c:v>4</c:v>
                </c:pt>
                <c:pt idx="5">
                  <c:v>0</c:v>
                </c:pt>
                <c:pt idx="6">
                  <c:v>5</c:v>
                </c:pt>
                <c:pt idx="7">
                  <c:v>3</c:v>
                </c:pt>
                <c:pt idx="8">
                  <c:v>0</c:v>
                </c:pt>
                <c:pt idx="9">
                  <c:v>0</c:v>
                </c:pt>
                <c:pt idx="10">
                  <c:v>1</c:v>
                </c:pt>
                <c:pt idx="11">
                  <c:v>0</c:v>
                </c:pt>
                <c:pt idx="12">
                  <c:v>13</c:v>
                </c:pt>
                <c:pt idx="13">
                  <c:v>15</c:v>
                </c:pt>
                <c:pt idx="14">
                  <c:v>23</c:v>
                </c:pt>
                <c:pt idx="15">
                  <c:v>12</c:v>
                </c:pt>
              </c:numCache>
            </c:numRef>
          </c:val>
          <c:extLst>
            <c:ext xmlns:c16="http://schemas.microsoft.com/office/drawing/2014/chart" uri="{C3380CC4-5D6E-409C-BE32-E72D297353CC}">
              <c16:uniqueId val="{00000002-A263-4174-A5D6-59C5D2DBAF67}"/>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784015748031496"/>
          <c:y val="0.95835165135608047"/>
          <c:w val="0.4223689652429809"/>
          <c:h val="4.164834864391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83552055993002"/>
          <c:y val="2.4096385542168676E-2"/>
          <c:w val="0.68539698162729656"/>
          <c:h val="0.88142716535433074"/>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Regions!$BK$2:$BK$17</c:f>
              <c:strCache>
                <c:ptCount val="16"/>
                <c:pt idx="0">
                  <c:v>I-17</c:v>
                </c:pt>
                <c:pt idx="1">
                  <c:v>I-15</c:v>
                </c:pt>
                <c:pt idx="2">
                  <c:v>I-14</c:v>
                </c:pt>
                <c:pt idx="3">
                  <c:v>I-13</c:v>
                </c:pt>
                <c:pt idx="4">
                  <c:v>I-12</c:v>
                </c:pt>
                <c:pt idx="5">
                  <c:v>I-11</c:v>
                </c:pt>
                <c:pt idx="6">
                  <c:v>I-10</c:v>
                </c:pt>
                <c:pt idx="7">
                  <c:v>I-9</c:v>
                </c:pt>
                <c:pt idx="8">
                  <c:v>I-8</c:v>
                </c:pt>
                <c:pt idx="9">
                  <c:v>I-7</c:v>
                </c:pt>
                <c:pt idx="10">
                  <c:v>I-6</c:v>
                </c:pt>
                <c:pt idx="11">
                  <c:v>I-5</c:v>
                </c:pt>
                <c:pt idx="12">
                  <c:v>I-4</c:v>
                </c:pt>
                <c:pt idx="13">
                  <c:v>I-3</c:v>
                </c:pt>
                <c:pt idx="14">
                  <c:v>I-2</c:v>
                </c:pt>
                <c:pt idx="15">
                  <c:v>I-1</c:v>
                </c:pt>
              </c:strCache>
            </c:strRef>
          </c:cat>
          <c:val>
            <c:numRef>
              <c:f>Regions!$BL$2:$BL$17</c:f>
              <c:numCache>
                <c:formatCode>0%</c:formatCode>
                <c:ptCount val="16"/>
                <c:pt idx="0">
                  <c:v>0.12903225806451613</c:v>
                </c:pt>
                <c:pt idx="1">
                  <c:v>0</c:v>
                </c:pt>
                <c:pt idx="2">
                  <c:v>6.4516129032258063E-2</c:v>
                </c:pt>
                <c:pt idx="3">
                  <c:v>0</c:v>
                </c:pt>
                <c:pt idx="4">
                  <c:v>3.2258064516129031E-2</c:v>
                </c:pt>
                <c:pt idx="5">
                  <c:v>3.2258064516129031E-2</c:v>
                </c:pt>
                <c:pt idx="6">
                  <c:v>0</c:v>
                </c:pt>
                <c:pt idx="7">
                  <c:v>3.2258064516129031E-2</c:v>
                </c:pt>
                <c:pt idx="8">
                  <c:v>0</c:v>
                </c:pt>
                <c:pt idx="9">
                  <c:v>0</c:v>
                </c:pt>
                <c:pt idx="10">
                  <c:v>9.6774193548387094E-2</c:v>
                </c:pt>
                <c:pt idx="11">
                  <c:v>0</c:v>
                </c:pt>
                <c:pt idx="12">
                  <c:v>0.16129032258064516</c:v>
                </c:pt>
                <c:pt idx="13">
                  <c:v>0.16129032258064516</c:v>
                </c:pt>
                <c:pt idx="14">
                  <c:v>3.2258064516129031E-2</c:v>
                </c:pt>
                <c:pt idx="15">
                  <c:v>0.16129032258064516</c:v>
                </c:pt>
              </c:numCache>
            </c:numRef>
          </c:val>
          <c:extLst>
            <c:ext xmlns:c16="http://schemas.microsoft.com/office/drawing/2014/chart" uri="{C3380CC4-5D6E-409C-BE32-E72D297353CC}">
              <c16:uniqueId val="{00000000-BA88-4970-89CB-E2E71233C025}"/>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Regions!$BK$2:$BK$17</c:f>
              <c:strCache>
                <c:ptCount val="16"/>
                <c:pt idx="0">
                  <c:v>I-17</c:v>
                </c:pt>
                <c:pt idx="1">
                  <c:v>I-15</c:v>
                </c:pt>
                <c:pt idx="2">
                  <c:v>I-14</c:v>
                </c:pt>
                <c:pt idx="3">
                  <c:v>I-13</c:v>
                </c:pt>
                <c:pt idx="4">
                  <c:v>I-12</c:v>
                </c:pt>
                <c:pt idx="5">
                  <c:v>I-11</c:v>
                </c:pt>
                <c:pt idx="6">
                  <c:v>I-10</c:v>
                </c:pt>
                <c:pt idx="7">
                  <c:v>I-9</c:v>
                </c:pt>
                <c:pt idx="8">
                  <c:v>I-8</c:v>
                </c:pt>
                <c:pt idx="9">
                  <c:v>I-7</c:v>
                </c:pt>
                <c:pt idx="10">
                  <c:v>I-6</c:v>
                </c:pt>
                <c:pt idx="11">
                  <c:v>I-5</c:v>
                </c:pt>
                <c:pt idx="12">
                  <c:v>I-4</c:v>
                </c:pt>
                <c:pt idx="13">
                  <c:v>I-3</c:v>
                </c:pt>
                <c:pt idx="14">
                  <c:v>I-2</c:v>
                </c:pt>
                <c:pt idx="15">
                  <c:v>I-1</c:v>
                </c:pt>
              </c:strCache>
            </c:strRef>
          </c:cat>
          <c:val>
            <c:numRef>
              <c:f>Regions!$BM$2:$BM$17</c:f>
              <c:numCache>
                <c:formatCode>0%</c:formatCode>
                <c:ptCount val="16"/>
                <c:pt idx="0">
                  <c:v>3.2258064516129031E-2</c:v>
                </c:pt>
                <c:pt idx="1">
                  <c:v>3.2258064516129031E-2</c:v>
                </c:pt>
                <c:pt idx="2">
                  <c:v>0</c:v>
                </c:pt>
                <c:pt idx="3">
                  <c:v>0</c:v>
                </c:pt>
                <c:pt idx="4">
                  <c:v>0</c:v>
                </c:pt>
                <c:pt idx="5">
                  <c:v>0</c:v>
                </c:pt>
                <c:pt idx="6">
                  <c:v>0.22580645161290322</c:v>
                </c:pt>
                <c:pt idx="7">
                  <c:v>9.6774193548387094E-2</c:v>
                </c:pt>
                <c:pt idx="8">
                  <c:v>0</c:v>
                </c:pt>
                <c:pt idx="9">
                  <c:v>0</c:v>
                </c:pt>
                <c:pt idx="10">
                  <c:v>6.4516129032258063E-2</c:v>
                </c:pt>
                <c:pt idx="11">
                  <c:v>3.2258064516129031E-2</c:v>
                </c:pt>
                <c:pt idx="12">
                  <c:v>9.6774193548387094E-2</c:v>
                </c:pt>
                <c:pt idx="13">
                  <c:v>0.22580645161290322</c:v>
                </c:pt>
                <c:pt idx="14">
                  <c:v>0.19354838709677419</c:v>
                </c:pt>
                <c:pt idx="15">
                  <c:v>0.12903225806451613</c:v>
                </c:pt>
              </c:numCache>
            </c:numRef>
          </c:val>
          <c:extLst>
            <c:ext xmlns:c16="http://schemas.microsoft.com/office/drawing/2014/chart" uri="{C3380CC4-5D6E-409C-BE32-E72D297353CC}">
              <c16:uniqueId val="{00000001-BA88-4970-89CB-E2E71233C025}"/>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5912179652242269"/>
          <c:w val="0.88297426363371245"/>
          <c:h val="4.08782034775773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47419072615924"/>
          <c:y val="5.2914479440069995E-2"/>
          <c:w val="0.51301881014873141"/>
          <c:h val="0.78169241628887298"/>
        </c:manualLayout>
      </c:layout>
      <c:barChart>
        <c:barDir val="bar"/>
        <c:grouping val="percentStacked"/>
        <c:varyColors val="0"/>
        <c:ser>
          <c:idx val="2"/>
          <c:order val="0"/>
          <c:tx>
            <c:v>Yes</c:v>
          </c:tx>
          <c:spPr>
            <a:solidFill>
              <a:srgbClr val="4472C4"/>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Regions!$BD$19:$BD$26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Regions!$BH$19:$BH$26</c:f>
              <c:numCache>
                <c:formatCode>General</c:formatCode>
                <c:ptCount val="8"/>
                <c:pt idx="0">
                  <c:v>16</c:v>
                </c:pt>
                <c:pt idx="1">
                  <c:v>20</c:v>
                </c:pt>
                <c:pt idx="2">
                  <c:v>22</c:v>
                </c:pt>
                <c:pt idx="3">
                  <c:v>26</c:v>
                </c:pt>
                <c:pt idx="4">
                  <c:v>28</c:v>
                </c:pt>
                <c:pt idx="5">
                  <c:v>27</c:v>
                </c:pt>
                <c:pt idx="6">
                  <c:v>28</c:v>
                </c:pt>
                <c:pt idx="7">
                  <c:v>19</c:v>
                </c:pt>
              </c:numCache>
            </c:numRef>
          </c:val>
          <c:extLst>
            <c:ext xmlns:c16="http://schemas.microsoft.com/office/drawing/2014/chart" uri="{C3380CC4-5D6E-409C-BE32-E72D297353CC}">
              <c16:uniqueId val="{00000000-30DF-4FC4-83A7-74051BD9A8CC}"/>
            </c:ext>
          </c:extLst>
        </c:ser>
        <c:ser>
          <c:idx val="1"/>
          <c:order val="1"/>
          <c:tx>
            <c:v>Planned / In progress</c:v>
          </c:tx>
          <c:spPr>
            <a:solidFill>
              <a:srgbClr val="FFC000"/>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Regions!$BD$19:$BD$26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Regions!$BG$19:$BG$26</c:f>
              <c:numCache>
                <c:formatCode>General</c:formatCode>
                <c:ptCount val="8"/>
                <c:pt idx="1">
                  <c:v>1</c:v>
                </c:pt>
                <c:pt idx="2">
                  <c:v>1</c:v>
                </c:pt>
                <c:pt idx="3">
                  <c:v>0</c:v>
                </c:pt>
                <c:pt idx="4">
                  <c:v>0</c:v>
                </c:pt>
                <c:pt idx="5">
                  <c:v>0</c:v>
                </c:pt>
                <c:pt idx="6">
                  <c:v>1</c:v>
                </c:pt>
                <c:pt idx="7">
                  <c:v>10</c:v>
                </c:pt>
              </c:numCache>
            </c:numRef>
          </c:val>
          <c:extLst>
            <c:ext xmlns:c16="http://schemas.microsoft.com/office/drawing/2014/chart" uri="{C3380CC4-5D6E-409C-BE32-E72D297353CC}">
              <c16:uniqueId val="{00000001-30DF-4FC4-83A7-74051BD9A8CC}"/>
            </c:ext>
          </c:extLst>
        </c:ser>
        <c:ser>
          <c:idx val="0"/>
          <c:order val="2"/>
          <c:tx>
            <c:v>No</c:v>
          </c:tx>
          <c:spPr>
            <a:solidFill>
              <a:schemeClr val="bg1">
                <a:lumMod val="85000"/>
              </a:schemeClr>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Regions!$BD$19:$BD$26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Regions!$BF$19:$BF$26</c:f>
              <c:numCache>
                <c:formatCode>General</c:formatCode>
                <c:ptCount val="8"/>
                <c:pt idx="0">
                  <c:v>15</c:v>
                </c:pt>
                <c:pt idx="1">
                  <c:v>10</c:v>
                </c:pt>
                <c:pt idx="2">
                  <c:v>8</c:v>
                </c:pt>
                <c:pt idx="3">
                  <c:v>5</c:v>
                </c:pt>
                <c:pt idx="4">
                  <c:v>3</c:v>
                </c:pt>
                <c:pt idx="5">
                  <c:v>4</c:v>
                </c:pt>
                <c:pt idx="6">
                  <c:v>2</c:v>
                </c:pt>
                <c:pt idx="7">
                  <c:v>2</c:v>
                </c:pt>
              </c:numCache>
            </c:numRef>
          </c:val>
          <c:extLst>
            <c:ext xmlns:c16="http://schemas.microsoft.com/office/drawing/2014/chart" uri="{C3380CC4-5D6E-409C-BE32-E72D297353CC}">
              <c16:uniqueId val="{00000002-30DF-4FC4-83A7-74051BD9A8CC}"/>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8420953630796149"/>
          <c:y val="0.92331384713274467"/>
          <c:w val="0.42842957130358705"/>
          <c:h val="7.6686152867255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758808558021164"/>
          <c:y val="7.6199114816530286E-2"/>
          <c:w val="0.56437326016066169"/>
          <c:h val="0.71473547424219031"/>
        </c:manualLayout>
      </c:layout>
      <c:barChart>
        <c:barDir val="bar"/>
        <c:grouping val="percentStacked"/>
        <c:varyColors val="0"/>
        <c:ser>
          <c:idx val="1"/>
          <c:order val="0"/>
          <c:tx>
            <c:v>Yes</c:v>
          </c:tx>
          <c:spPr>
            <a:solidFill>
              <a:srgbClr val="4472C4"/>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Regions!$BD$28:$BD$32</c:f>
              <c:strCache>
                <c:ptCount val="5"/>
                <c:pt idx="0">
                  <c:v>Citizen Engagement Stats Public  I-32</c:v>
                </c:pt>
                <c:pt idx="1">
                  <c:v>Gov Platform for Citizen Feedback  I-31</c:v>
                </c:pt>
                <c:pt idx="2">
                  <c:v>Nat'l Platform for Citizen Particip  I-30</c:v>
                </c:pt>
                <c:pt idx="3">
                  <c:v>Open Data Portal  I-29</c:v>
                </c:pt>
                <c:pt idx="4">
                  <c:v>Open Government Portal  I-28</c:v>
                </c:pt>
              </c:strCache>
            </c:strRef>
          </c:cat>
          <c:val>
            <c:numRef>
              <c:f>Regions!$BG$28:$BG$32</c:f>
              <c:numCache>
                <c:formatCode>General</c:formatCode>
                <c:ptCount val="5"/>
                <c:pt idx="0">
                  <c:v>10</c:v>
                </c:pt>
                <c:pt idx="1">
                  <c:v>19</c:v>
                </c:pt>
                <c:pt idx="2">
                  <c:v>14</c:v>
                </c:pt>
                <c:pt idx="3">
                  <c:v>17</c:v>
                </c:pt>
                <c:pt idx="4">
                  <c:v>19</c:v>
                </c:pt>
              </c:numCache>
            </c:numRef>
          </c:val>
          <c:extLst>
            <c:ext xmlns:c16="http://schemas.microsoft.com/office/drawing/2014/chart" uri="{C3380CC4-5D6E-409C-BE32-E72D297353CC}">
              <c16:uniqueId val="{00000000-E237-4E81-A009-7C88239DB790}"/>
            </c:ext>
          </c:extLst>
        </c:ser>
        <c:ser>
          <c:idx val="0"/>
          <c:order val="1"/>
          <c:tx>
            <c:v>No</c:v>
          </c:tx>
          <c:spPr>
            <a:solidFill>
              <a:schemeClr val="bg1">
                <a:lumMod val="85000"/>
              </a:schemeClr>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Regions!$BD$28:$BD$32</c:f>
              <c:strCache>
                <c:ptCount val="5"/>
                <c:pt idx="0">
                  <c:v>Citizen Engagement Stats Public  I-32</c:v>
                </c:pt>
                <c:pt idx="1">
                  <c:v>Gov Platform for Citizen Feedback  I-31</c:v>
                </c:pt>
                <c:pt idx="2">
                  <c:v>Nat'l Platform for Citizen Particip  I-30</c:v>
                </c:pt>
                <c:pt idx="3">
                  <c:v>Open Data Portal  I-29</c:v>
                </c:pt>
                <c:pt idx="4">
                  <c:v>Open Government Portal  I-28</c:v>
                </c:pt>
              </c:strCache>
            </c:strRef>
          </c:cat>
          <c:val>
            <c:numRef>
              <c:f>Regions!$BF$28:$BF$32</c:f>
              <c:numCache>
                <c:formatCode>General</c:formatCode>
                <c:ptCount val="5"/>
                <c:pt idx="0">
                  <c:v>21</c:v>
                </c:pt>
                <c:pt idx="1">
                  <c:v>12</c:v>
                </c:pt>
                <c:pt idx="2">
                  <c:v>17</c:v>
                </c:pt>
                <c:pt idx="3">
                  <c:v>14</c:v>
                </c:pt>
                <c:pt idx="4">
                  <c:v>12</c:v>
                </c:pt>
              </c:numCache>
            </c:numRef>
          </c:val>
          <c:extLst>
            <c:ext xmlns:c16="http://schemas.microsoft.com/office/drawing/2014/chart" uri="{C3380CC4-5D6E-409C-BE32-E72D297353CC}">
              <c16:uniqueId val="{00000001-E237-4E81-A009-7C88239DB790}"/>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55516929133858273"/>
          <c:y val="0.91636946117029494"/>
          <c:w val="0.27666185476815397"/>
          <c:h val="8.3630796150481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00442305822884"/>
          <c:y val="8.3674283361638638E-2"/>
          <c:w val="0.68022801837270341"/>
          <c:h val="0.70189709742164585"/>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Regions!$BK$28:$BK$32</c:f>
              <c:strCache>
                <c:ptCount val="5"/>
                <c:pt idx="0">
                  <c:v>I-32</c:v>
                </c:pt>
                <c:pt idx="1">
                  <c:v>I-31</c:v>
                </c:pt>
                <c:pt idx="2">
                  <c:v>I-30</c:v>
                </c:pt>
                <c:pt idx="3">
                  <c:v>I-29</c:v>
                </c:pt>
                <c:pt idx="4">
                  <c:v>I-28</c:v>
                </c:pt>
              </c:strCache>
            </c:strRef>
          </c:cat>
          <c:val>
            <c:numRef>
              <c:f>Regions!$BL$28:$BL$32</c:f>
              <c:numCache>
                <c:formatCode>0%</c:formatCode>
                <c:ptCount val="5"/>
                <c:pt idx="0">
                  <c:v>6.4516129032258063E-2</c:v>
                </c:pt>
                <c:pt idx="1">
                  <c:v>0.16129032258064516</c:v>
                </c:pt>
                <c:pt idx="2">
                  <c:v>3.2258064516129031E-2</c:v>
                </c:pt>
                <c:pt idx="3">
                  <c:v>3.2258064516129031E-2</c:v>
                </c:pt>
                <c:pt idx="4">
                  <c:v>9.6774193548387094E-2</c:v>
                </c:pt>
              </c:numCache>
            </c:numRef>
          </c:val>
          <c:extLst>
            <c:ext xmlns:c16="http://schemas.microsoft.com/office/drawing/2014/chart" uri="{C3380CC4-5D6E-409C-BE32-E72D297353CC}">
              <c16:uniqueId val="{00000000-643D-4DD2-9D32-21568B7CB91C}"/>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Regions!$BK$28:$BK$32</c:f>
              <c:strCache>
                <c:ptCount val="5"/>
                <c:pt idx="0">
                  <c:v>I-32</c:v>
                </c:pt>
                <c:pt idx="1">
                  <c:v>I-31</c:v>
                </c:pt>
                <c:pt idx="2">
                  <c:v>I-30</c:v>
                </c:pt>
                <c:pt idx="3">
                  <c:v>I-29</c:v>
                </c:pt>
                <c:pt idx="4">
                  <c:v>I-28</c:v>
                </c:pt>
              </c:strCache>
            </c:strRef>
          </c:cat>
          <c:val>
            <c:numRef>
              <c:f>Regions!$BM$28:$BM$32</c:f>
              <c:numCache>
                <c:formatCode>0%</c:formatCode>
                <c:ptCount val="5"/>
                <c:pt idx="0">
                  <c:v>9.6774193548387094E-2</c:v>
                </c:pt>
                <c:pt idx="1">
                  <c:v>3.2258064516129031E-2</c:v>
                </c:pt>
                <c:pt idx="2">
                  <c:v>0</c:v>
                </c:pt>
                <c:pt idx="3">
                  <c:v>0.16129032258064516</c:v>
                </c:pt>
                <c:pt idx="4">
                  <c:v>6.4516129032258063E-2</c:v>
                </c:pt>
              </c:numCache>
            </c:numRef>
          </c:val>
          <c:extLst>
            <c:ext xmlns:c16="http://schemas.microsoft.com/office/drawing/2014/chart" uri="{C3380CC4-5D6E-409C-BE32-E72D297353CC}">
              <c16:uniqueId val="{00000001-643D-4DD2-9D32-21568B7CB91C}"/>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0151465441819778"/>
          <c:w val="0.88297426363371245"/>
          <c:h val="9.84853455818022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430533683289586"/>
          <c:y val="4.0693672482116208E-2"/>
          <c:w val="0.5141876640419949"/>
          <c:h val="0.84633961196026963"/>
        </c:manualLayout>
      </c:layout>
      <c:barChart>
        <c:barDir val="bar"/>
        <c:grouping val="percentStacked"/>
        <c:varyColors val="0"/>
        <c:ser>
          <c:idx val="2"/>
          <c:order val="0"/>
          <c:tx>
            <c:v>Yes</c:v>
          </c:tx>
          <c:spPr>
            <a:solidFill>
              <a:srgbClr val="4472C4"/>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Regions!$BD$34:$BD$47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Regions!$BH$34:$BH$47</c:f>
              <c:numCache>
                <c:formatCode>General</c:formatCode>
                <c:ptCount val="14"/>
                <c:pt idx="0">
                  <c:v>20</c:v>
                </c:pt>
                <c:pt idx="1">
                  <c:v>24</c:v>
                </c:pt>
                <c:pt idx="2">
                  <c:v>12</c:v>
                </c:pt>
                <c:pt idx="3">
                  <c:v>15</c:v>
                </c:pt>
                <c:pt idx="4">
                  <c:v>18</c:v>
                </c:pt>
                <c:pt idx="5">
                  <c:v>10</c:v>
                </c:pt>
                <c:pt idx="6">
                  <c:v>12</c:v>
                </c:pt>
                <c:pt idx="7">
                  <c:v>16</c:v>
                </c:pt>
                <c:pt idx="8">
                  <c:v>23</c:v>
                </c:pt>
                <c:pt idx="9">
                  <c:v>24</c:v>
                </c:pt>
                <c:pt idx="10">
                  <c:v>5</c:v>
                </c:pt>
                <c:pt idx="11">
                  <c:v>25</c:v>
                </c:pt>
                <c:pt idx="12">
                  <c:v>15</c:v>
                </c:pt>
                <c:pt idx="13">
                  <c:v>29</c:v>
                </c:pt>
              </c:numCache>
            </c:numRef>
          </c:val>
          <c:extLst>
            <c:ext xmlns:c16="http://schemas.microsoft.com/office/drawing/2014/chart" uri="{C3380CC4-5D6E-409C-BE32-E72D297353CC}">
              <c16:uniqueId val="{00000000-DDF5-4517-B91D-D102101FD18B}"/>
            </c:ext>
          </c:extLst>
        </c:ser>
        <c:ser>
          <c:idx val="1"/>
          <c:order val="1"/>
          <c:tx>
            <c:v>Planned / In progress</c:v>
          </c:tx>
          <c:spPr>
            <a:solidFill>
              <a:srgbClr val="FFC000"/>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Regions!$BD$34:$BD$47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Regions!$BG$34:$BG$47</c:f>
              <c:numCache>
                <c:formatCode>General</c:formatCode>
                <c:ptCount val="14"/>
                <c:pt idx="1">
                  <c:v>2</c:v>
                </c:pt>
                <c:pt idx="2">
                  <c:v>10</c:v>
                </c:pt>
                <c:pt idx="3">
                  <c:v>11</c:v>
                </c:pt>
                <c:pt idx="4">
                  <c:v>8</c:v>
                </c:pt>
                <c:pt idx="5">
                  <c:v>5</c:v>
                </c:pt>
                <c:pt idx="6">
                  <c:v>6</c:v>
                </c:pt>
                <c:pt idx="7">
                  <c:v>2</c:v>
                </c:pt>
                <c:pt idx="8">
                  <c:v>6</c:v>
                </c:pt>
                <c:pt idx="9">
                  <c:v>2</c:v>
                </c:pt>
                <c:pt idx="10">
                  <c:v>19</c:v>
                </c:pt>
                <c:pt idx="11">
                  <c:v>3</c:v>
                </c:pt>
                <c:pt idx="12">
                  <c:v>1</c:v>
                </c:pt>
                <c:pt idx="13">
                  <c:v>0</c:v>
                </c:pt>
              </c:numCache>
            </c:numRef>
          </c:val>
          <c:extLst>
            <c:ext xmlns:c16="http://schemas.microsoft.com/office/drawing/2014/chart" uri="{C3380CC4-5D6E-409C-BE32-E72D297353CC}">
              <c16:uniqueId val="{00000001-DDF5-4517-B91D-D102101FD18B}"/>
            </c:ext>
          </c:extLst>
        </c:ser>
        <c:ser>
          <c:idx val="0"/>
          <c:order val="2"/>
          <c:tx>
            <c:v>No</c:v>
          </c:tx>
          <c:spPr>
            <a:solidFill>
              <a:schemeClr val="bg1">
                <a:lumMod val="85000"/>
              </a:schemeClr>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Regions!$BD$34:$BD$47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Regions!$BF$34:$BF$47</c:f>
              <c:numCache>
                <c:formatCode>General</c:formatCode>
                <c:ptCount val="14"/>
                <c:pt idx="0">
                  <c:v>11</c:v>
                </c:pt>
                <c:pt idx="1">
                  <c:v>5</c:v>
                </c:pt>
                <c:pt idx="2">
                  <c:v>9</c:v>
                </c:pt>
                <c:pt idx="3">
                  <c:v>5</c:v>
                </c:pt>
                <c:pt idx="4">
                  <c:v>5</c:v>
                </c:pt>
                <c:pt idx="5">
                  <c:v>16</c:v>
                </c:pt>
                <c:pt idx="6">
                  <c:v>13</c:v>
                </c:pt>
                <c:pt idx="7">
                  <c:v>13</c:v>
                </c:pt>
                <c:pt idx="8">
                  <c:v>2</c:v>
                </c:pt>
                <c:pt idx="9">
                  <c:v>5</c:v>
                </c:pt>
                <c:pt idx="10">
                  <c:v>7</c:v>
                </c:pt>
                <c:pt idx="11">
                  <c:v>3</c:v>
                </c:pt>
                <c:pt idx="12">
                  <c:v>15</c:v>
                </c:pt>
                <c:pt idx="13">
                  <c:v>2</c:v>
                </c:pt>
              </c:numCache>
            </c:numRef>
          </c:val>
          <c:extLst>
            <c:ext xmlns:c16="http://schemas.microsoft.com/office/drawing/2014/chart" uri="{C3380CC4-5D6E-409C-BE32-E72D297353CC}">
              <c16:uniqueId val="{00000002-DDF5-4517-B91D-D102101FD18B}"/>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77138888888889"/>
          <c:y val="0.95053928805774279"/>
          <c:w val="0.44004573291974869"/>
          <c:h val="4.94607119422572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06003937007875"/>
          <c:y val="4.0764435695538059E-2"/>
          <c:w val="0.68717246281714783"/>
          <c:h val="0.84241442475940509"/>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Regions!$BK$34:$BK$47</c:f>
              <c:strCache>
                <c:ptCount val="14"/>
                <c:pt idx="0">
                  <c:v>I-48</c:v>
                </c:pt>
                <c:pt idx="1">
                  <c:v>I-47</c:v>
                </c:pt>
                <c:pt idx="2">
                  <c:v>I-46</c:v>
                </c:pt>
                <c:pt idx="3">
                  <c:v>I-45</c:v>
                </c:pt>
                <c:pt idx="4">
                  <c:v>I-42</c:v>
                </c:pt>
                <c:pt idx="5">
                  <c:v>I-41</c:v>
                </c:pt>
                <c:pt idx="6">
                  <c:v>I-40</c:v>
                </c:pt>
                <c:pt idx="7">
                  <c:v>I-39</c:v>
                </c:pt>
                <c:pt idx="8">
                  <c:v>I-38</c:v>
                </c:pt>
                <c:pt idx="9">
                  <c:v>I-37</c:v>
                </c:pt>
                <c:pt idx="10">
                  <c:v>I-36</c:v>
                </c:pt>
                <c:pt idx="11">
                  <c:v>I-35</c:v>
                </c:pt>
                <c:pt idx="12">
                  <c:v>I-34</c:v>
                </c:pt>
                <c:pt idx="13">
                  <c:v>I-33</c:v>
                </c:pt>
              </c:strCache>
            </c:strRef>
          </c:cat>
          <c:val>
            <c:numRef>
              <c:f>Regions!$BL$34:$BL$47</c:f>
              <c:numCache>
                <c:formatCode>0%</c:formatCode>
                <c:ptCount val="14"/>
                <c:pt idx="0">
                  <c:v>0.22580645161290322</c:v>
                </c:pt>
                <c:pt idx="1">
                  <c:v>0.32258064516129031</c:v>
                </c:pt>
                <c:pt idx="2">
                  <c:v>0.29032258064516131</c:v>
                </c:pt>
                <c:pt idx="3">
                  <c:v>0.45161290322580644</c:v>
                </c:pt>
                <c:pt idx="4">
                  <c:v>0.22580645161290322</c:v>
                </c:pt>
                <c:pt idx="7">
                  <c:v>0.16129032258064516</c:v>
                </c:pt>
                <c:pt idx="8">
                  <c:v>0.16129032258064516</c:v>
                </c:pt>
                <c:pt idx="9">
                  <c:v>9.6774193548387094E-2</c:v>
                </c:pt>
                <c:pt idx="10">
                  <c:v>3.2258064516129031E-2</c:v>
                </c:pt>
                <c:pt idx="11">
                  <c:v>0.22580645161290322</c:v>
                </c:pt>
                <c:pt idx="12">
                  <c:v>0.22580645161290322</c:v>
                </c:pt>
                <c:pt idx="13">
                  <c:v>0.16129032258064516</c:v>
                </c:pt>
              </c:numCache>
            </c:numRef>
          </c:val>
          <c:extLst>
            <c:ext xmlns:c16="http://schemas.microsoft.com/office/drawing/2014/chart" uri="{C3380CC4-5D6E-409C-BE32-E72D297353CC}">
              <c16:uniqueId val="{00000000-5D87-4DE2-985B-F9677DB05FD5}"/>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Regions!$BK$34:$BK$47</c:f>
              <c:strCache>
                <c:ptCount val="14"/>
                <c:pt idx="0">
                  <c:v>I-48</c:v>
                </c:pt>
                <c:pt idx="1">
                  <c:v>I-47</c:v>
                </c:pt>
                <c:pt idx="2">
                  <c:v>I-46</c:v>
                </c:pt>
                <c:pt idx="3">
                  <c:v>I-45</c:v>
                </c:pt>
                <c:pt idx="4">
                  <c:v>I-42</c:v>
                </c:pt>
                <c:pt idx="5">
                  <c:v>I-41</c:v>
                </c:pt>
                <c:pt idx="6">
                  <c:v>I-40</c:v>
                </c:pt>
                <c:pt idx="7">
                  <c:v>I-39</c:v>
                </c:pt>
                <c:pt idx="8">
                  <c:v>I-38</c:v>
                </c:pt>
                <c:pt idx="9">
                  <c:v>I-37</c:v>
                </c:pt>
                <c:pt idx="10">
                  <c:v>I-36</c:v>
                </c:pt>
                <c:pt idx="11">
                  <c:v>I-35</c:v>
                </c:pt>
                <c:pt idx="12">
                  <c:v>I-34</c:v>
                </c:pt>
                <c:pt idx="13">
                  <c:v>I-33</c:v>
                </c:pt>
              </c:strCache>
            </c:strRef>
          </c:cat>
          <c:val>
            <c:numRef>
              <c:f>Regions!$BM$34:$BM$47</c:f>
              <c:numCache>
                <c:formatCode>0%</c:formatCode>
                <c:ptCount val="14"/>
                <c:pt idx="0">
                  <c:v>3.2258064516129031E-2</c:v>
                </c:pt>
                <c:pt idx="1">
                  <c:v>3.2258064516129031E-2</c:v>
                </c:pt>
                <c:pt idx="2">
                  <c:v>9.6774193548387094E-2</c:v>
                </c:pt>
                <c:pt idx="3">
                  <c:v>9.6774193548387094E-2</c:v>
                </c:pt>
                <c:pt idx="4">
                  <c:v>9.6774193548387094E-2</c:v>
                </c:pt>
                <c:pt idx="7">
                  <c:v>9.6774193548387094E-2</c:v>
                </c:pt>
                <c:pt idx="8">
                  <c:v>9.6774193548387094E-2</c:v>
                </c:pt>
                <c:pt idx="9">
                  <c:v>3.2258064516129031E-2</c:v>
                </c:pt>
                <c:pt idx="10">
                  <c:v>0.22580645161290322</c:v>
                </c:pt>
                <c:pt idx="11">
                  <c:v>0.22580645161290322</c:v>
                </c:pt>
                <c:pt idx="12">
                  <c:v>9.6774193548387094E-2</c:v>
                </c:pt>
                <c:pt idx="13">
                  <c:v>3.2258064516129031E-2</c:v>
                </c:pt>
              </c:numCache>
            </c:numRef>
          </c:val>
          <c:extLst>
            <c:ext xmlns:c16="http://schemas.microsoft.com/office/drawing/2014/chart" uri="{C3380CC4-5D6E-409C-BE32-E72D297353CC}">
              <c16:uniqueId val="{00000001-5D87-4DE2-985B-F9677DB05FD5}"/>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4610092683727032"/>
          <c:w val="0.88297426363371245"/>
          <c:h val="5.38990731627296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06003937007872"/>
          <c:y val="5.3910164638511095E-2"/>
          <c:w val="0.68717246281714783"/>
          <c:h val="0.78029408255786203"/>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Regions!$BK$19:$BK$26</c:f>
              <c:strCache>
                <c:ptCount val="8"/>
                <c:pt idx="0">
                  <c:v>I-26</c:v>
                </c:pt>
                <c:pt idx="1">
                  <c:v>I-25</c:v>
                </c:pt>
                <c:pt idx="2">
                  <c:v>I-24</c:v>
                </c:pt>
                <c:pt idx="3">
                  <c:v>I-23</c:v>
                </c:pt>
                <c:pt idx="4">
                  <c:v>I-22</c:v>
                </c:pt>
                <c:pt idx="5">
                  <c:v>I-21</c:v>
                </c:pt>
                <c:pt idx="6">
                  <c:v>I-20</c:v>
                </c:pt>
                <c:pt idx="7">
                  <c:v>I-19</c:v>
                </c:pt>
              </c:strCache>
            </c:strRef>
          </c:cat>
          <c:val>
            <c:numRef>
              <c:f>Regions!$BL$19:$BL$26</c:f>
              <c:numCache>
                <c:formatCode>0%</c:formatCode>
                <c:ptCount val="8"/>
                <c:pt idx="1">
                  <c:v>3.2258064516129031E-2</c:v>
                </c:pt>
                <c:pt idx="2">
                  <c:v>9.6774193548387094E-2</c:v>
                </c:pt>
                <c:pt idx="3">
                  <c:v>0.61290322580645162</c:v>
                </c:pt>
                <c:pt idx="4">
                  <c:v>0.16129032258064516</c:v>
                </c:pt>
                <c:pt idx="5">
                  <c:v>6.4516129032258063E-2</c:v>
                </c:pt>
                <c:pt idx="6">
                  <c:v>6.4516129032258063E-2</c:v>
                </c:pt>
                <c:pt idx="7">
                  <c:v>9.6774193548387094E-2</c:v>
                </c:pt>
              </c:numCache>
            </c:numRef>
          </c:val>
          <c:extLst>
            <c:ext xmlns:c16="http://schemas.microsoft.com/office/drawing/2014/chart" uri="{C3380CC4-5D6E-409C-BE32-E72D297353CC}">
              <c16:uniqueId val="{00000000-28A5-4851-A7DC-742D0F50E9FB}"/>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Regions!$BK$19:$BK$26</c:f>
              <c:strCache>
                <c:ptCount val="8"/>
                <c:pt idx="0">
                  <c:v>I-26</c:v>
                </c:pt>
                <c:pt idx="1">
                  <c:v>I-25</c:v>
                </c:pt>
                <c:pt idx="2">
                  <c:v>I-24</c:v>
                </c:pt>
                <c:pt idx="3">
                  <c:v>I-23</c:v>
                </c:pt>
                <c:pt idx="4">
                  <c:v>I-22</c:v>
                </c:pt>
                <c:pt idx="5">
                  <c:v>I-21</c:v>
                </c:pt>
                <c:pt idx="6">
                  <c:v>I-20</c:v>
                </c:pt>
                <c:pt idx="7">
                  <c:v>I-19</c:v>
                </c:pt>
              </c:strCache>
            </c:strRef>
          </c:cat>
          <c:val>
            <c:numRef>
              <c:f>Regions!$BM$19:$BM$26</c:f>
              <c:numCache>
                <c:formatCode>0%</c:formatCode>
                <c:ptCount val="8"/>
                <c:pt idx="1">
                  <c:v>6.4516129032258063E-2</c:v>
                </c:pt>
                <c:pt idx="2">
                  <c:v>6.4516129032258063E-2</c:v>
                </c:pt>
                <c:pt idx="3">
                  <c:v>3.2258064516129031E-2</c:v>
                </c:pt>
                <c:pt idx="4">
                  <c:v>6.4516129032258063E-2</c:v>
                </c:pt>
                <c:pt idx="5">
                  <c:v>9.6774193548387094E-2</c:v>
                </c:pt>
                <c:pt idx="6">
                  <c:v>9.6774193548387094E-2</c:v>
                </c:pt>
                <c:pt idx="7">
                  <c:v>9.6774193548387094E-2</c:v>
                </c:pt>
              </c:numCache>
            </c:numRef>
          </c:val>
          <c:extLst>
            <c:ext xmlns:c16="http://schemas.microsoft.com/office/drawing/2014/chart" uri="{C3380CC4-5D6E-409C-BE32-E72D297353CC}">
              <c16:uniqueId val="{00000001-28A5-4851-A7DC-742D0F50E9FB}"/>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275560725363875"/>
          <c:w val="0.88297426363371245"/>
          <c:h val="7.2443927463612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9582239720035"/>
          <c:y val="5.6354887457249654E-2"/>
          <c:w val="0.7727176290463692"/>
          <c:h val="0.83810148731408574"/>
        </c:manualLayout>
      </c:layout>
      <c:barChart>
        <c:barDir val="col"/>
        <c:grouping val="clustered"/>
        <c:varyColors val="0"/>
        <c:ser>
          <c:idx val="1"/>
          <c:order val="0"/>
          <c:tx>
            <c:strRef>
              <c:f>Regions!$AY$115</c:f>
              <c:strCache>
                <c:ptCount val="1"/>
                <c:pt idx="0">
                  <c:v>Avg GTMI</c:v>
                </c:pt>
              </c:strCache>
            </c:strRef>
          </c:tx>
          <c:spPr>
            <a:solidFill>
              <a:srgbClr val="5E81A1"/>
            </a:solidFill>
            <a:ln>
              <a:noFill/>
            </a:ln>
            <a:effectLst>
              <a:innerShdw blurRad="63500" dist="50800">
                <a:prstClr val="black">
                  <a:alpha val="50000"/>
                </a:prstClr>
              </a:innerShdw>
            </a:effectLst>
            <a:scene3d>
              <a:camera prst="orthographicFront"/>
              <a:lightRig rig="threePt" dir="t"/>
            </a:scene3d>
            <a:sp3d>
              <a:bevelT w="38100" h="38100"/>
            </a:sp3d>
          </c:spPr>
          <c:invertIfNegative val="0"/>
          <c:dPt>
            <c:idx val="1"/>
            <c:invertIfNegative val="0"/>
            <c:bubble3D val="0"/>
            <c:spPr>
              <a:solidFill>
                <a:srgbClr val="95B98D"/>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1-BA87-4AA9-8B41-4DB73997BA64}"/>
              </c:ext>
            </c:extLst>
          </c:dPt>
          <c:dPt>
            <c:idx val="2"/>
            <c:invertIfNegative val="0"/>
            <c:bubble3D val="0"/>
            <c:spPr>
              <a:solidFill>
                <a:srgbClr val="86C5C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3-BA87-4AA9-8B41-4DB73997BA64}"/>
              </c:ext>
            </c:extLst>
          </c:dPt>
          <c:dPt>
            <c:idx val="3"/>
            <c:invertIfNegative val="0"/>
            <c:bubble3D val="0"/>
            <c:spPr>
              <a:solidFill>
                <a:srgbClr val="DC4A4B"/>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5-BA87-4AA9-8B41-4DB73997BA64}"/>
              </c:ext>
            </c:extLst>
          </c:dPt>
          <c:dLbls>
            <c:dLbl>
              <c:idx val="2"/>
              <c:layout>
                <c:manualLayout>
                  <c:x val="-1.1573940370927266E-16"/>
                  <c:y val="1.893939393939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87-4AA9-8B41-4DB73997BA64}"/>
                </c:ext>
              </c:extLst>
            </c:dLbl>
            <c:dLbl>
              <c:idx val="3"/>
              <c:layout>
                <c:manualLayout>
                  <c:x val="-1.1573940370927266E-16"/>
                  <c:y val="2.52525252525251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87-4AA9-8B41-4DB73997BA6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Regions!$AW$116:$AW$119</c:f>
              <c:strCache>
                <c:ptCount val="4"/>
                <c:pt idx="0">
                  <c:v>A</c:v>
                </c:pt>
                <c:pt idx="1">
                  <c:v>B</c:v>
                </c:pt>
                <c:pt idx="2">
                  <c:v>C</c:v>
                </c:pt>
                <c:pt idx="3">
                  <c:v>D</c:v>
                </c:pt>
              </c:strCache>
            </c:strRef>
          </c:cat>
          <c:val>
            <c:numRef>
              <c:f>Regions!$AY$116:$AY$119</c:f>
              <c:numCache>
                <c:formatCode>#,##0.000</c:formatCode>
                <c:ptCount val="4"/>
                <c:pt idx="0">
                  <c:v>0.83775447420630256</c:v>
                </c:pt>
                <c:pt idx="1">
                  <c:v>0.56896569940133168</c:v>
                </c:pt>
                <c:pt idx="2">
                  <c:v>0.3379743986223675</c:v>
                </c:pt>
                <c:pt idx="3">
                  <c:v>0.19686792770342124</c:v>
                </c:pt>
              </c:numCache>
            </c:numRef>
          </c:val>
          <c:extLst>
            <c:ext xmlns:c16="http://schemas.microsoft.com/office/drawing/2014/chart" uri="{C3380CC4-5D6E-409C-BE32-E72D297353CC}">
              <c16:uniqueId val="{00000006-BA87-4AA9-8B41-4DB73997BA64}"/>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3"/>
              <c:layout>
                <c:manualLayout>
                  <c:x val="-5.6818181818181816E-2"/>
                  <c:y val="-4.4191919191919136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87-4AA9-8B41-4DB73997BA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Regions!$AZ$116:$AZ$119</c:f>
              <c:numCache>
                <c:formatCode>#,##0.00</c:formatCode>
                <c:ptCount val="4"/>
                <c:pt idx="0">
                  <c:v>0.54707441500109233</c:v>
                </c:pt>
                <c:pt idx="1">
                  <c:v>0.54707441500109233</c:v>
                </c:pt>
                <c:pt idx="2">
                  <c:v>0.54707441500109233</c:v>
                </c:pt>
                <c:pt idx="3">
                  <c:v>0.54707441500109233</c:v>
                </c:pt>
              </c:numCache>
            </c:numRef>
          </c:val>
          <c:smooth val="0"/>
          <c:extLst>
            <c:ext xmlns:c16="http://schemas.microsoft.com/office/drawing/2014/chart" uri="{C3380CC4-5D6E-409C-BE32-E72D297353CC}">
              <c16:uniqueId val="{00000008-BA87-4AA9-8B41-4DB73997BA64}"/>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90266841644795"/>
          <c:y val="5.6354887457249654E-2"/>
          <c:w val="0.76577318460192467"/>
          <c:h val="0.83810148731408574"/>
        </c:manualLayout>
      </c:layout>
      <c:barChart>
        <c:barDir val="col"/>
        <c:grouping val="clustered"/>
        <c:varyColors val="0"/>
        <c:ser>
          <c:idx val="1"/>
          <c:order val="0"/>
          <c:tx>
            <c:strRef>
              <c:f>Regions!$AY$123</c:f>
              <c:strCache>
                <c:ptCount val="1"/>
                <c:pt idx="0">
                  <c:v>Avg GTMI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innerShdw blurRad="63500" dist="50800">
                <a:prstClr val="black">
                  <a:alpha val="50000"/>
                </a:prstClr>
              </a:innerShdw>
            </a:effectLst>
            <a:scene3d>
              <a:camera prst="orthographicFront"/>
              <a:lightRig rig="threePt" dir="t"/>
            </a:scene3d>
            <a:sp3d>
              <a:bevelT w="38100" h="38100"/>
            </a:sp3d>
          </c:spPr>
          <c:invertIfNegative val="0"/>
          <c:dPt>
            <c:idx val="0"/>
            <c:invertIfNegative val="0"/>
            <c:bubble3D val="0"/>
            <c:spPr>
              <a:solidFill>
                <a:srgbClr val="5E81A1"/>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1-7C5B-4747-BA6D-F473BE6FDBE1}"/>
              </c:ext>
            </c:extLst>
          </c:dPt>
          <c:dPt>
            <c:idx val="1"/>
            <c:invertIfNegative val="0"/>
            <c:bubble3D val="0"/>
            <c:spPr>
              <a:solidFill>
                <a:srgbClr val="95B98D"/>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3-7C5B-4747-BA6D-F473BE6FDBE1}"/>
              </c:ext>
            </c:extLst>
          </c:dPt>
          <c:dPt>
            <c:idx val="2"/>
            <c:invertIfNegative val="0"/>
            <c:bubble3D val="0"/>
            <c:spPr>
              <a:solidFill>
                <a:srgbClr val="86C5C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5-7C5B-4747-BA6D-F473BE6FDBE1}"/>
              </c:ext>
            </c:extLst>
          </c:dPt>
          <c:dPt>
            <c:idx val="3"/>
            <c:invertIfNegative val="0"/>
            <c:bubble3D val="0"/>
            <c:spPr>
              <a:solidFill>
                <a:srgbClr val="DC4A4B"/>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7-7C5B-4747-BA6D-F473BE6FDBE1}"/>
              </c:ext>
            </c:extLst>
          </c:dPt>
          <c:dLbls>
            <c:dLbl>
              <c:idx val="0"/>
              <c:layout>
                <c:manualLayout>
                  <c:x val="-3.1828336020049981E-17"/>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5B-4747-BA6D-F473BE6FDBE1}"/>
                </c:ext>
              </c:extLst>
            </c:dLbl>
            <c:dLbl>
              <c:idx val="2"/>
              <c:layout>
                <c:manualLayout>
                  <c:x val="0"/>
                  <c:y val="2.65152012248468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5B-4747-BA6D-F473BE6FDBE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Regions!$AW$124:$AW$127</c:f>
              <c:strCache>
                <c:ptCount val="4"/>
                <c:pt idx="0">
                  <c:v>A</c:v>
                </c:pt>
                <c:pt idx="1">
                  <c:v>B</c:v>
                </c:pt>
                <c:pt idx="2">
                  <c:v>C</c:v>
                </c:pt>
                <c:pt idx="3">
                  <c:v>D</c:v>
                </c:pt>
              </c:strCache>
            </c:strRef>
          </c:cat>
          <c:val>
            <c:numRef>
              <c:f>Regions!$AY$124:$AY$127</c:f>
              <c:numCache>
                <c:formatCode>#,##0.000</c:formatCode>
                <c:ptCount val="4"/>
                <c:pt idx="0">
                  <c:v>0.84155250877524745</c:v>
                </c:pt>
                <c:pt idx="1">
                  <c:v>0.59918854037773683</c:v>
                </c:pt>
                <c:pt idx="2">
                  <c:v>0.34285298989968677</c:v>
                </c:pt>
                <c:pt idx="3">
                  <c:v>0.16566992286571949</c:v>
                </c:pt>
              </c:numCache>
            </c:numRef>
          </c:val>
          <c:extLst>
            <c:ext xmlns:c16="http://schemas.microsoft.com/office/drawing/2014/chart" uri="{C3380CC4-5D6E-409C-BE32-E72D297353CC}">
              <c16:uniqueId val="{00000008-7C5B-4747-BA6D-F473BE6FDBE1}"/>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3"/>
              <c:layout>
                <c:manualLayout>
                  <c:x val="-5.6818181818181816E-2"/>
                  <c:y val="-5.0505050505050504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5B-4747-BA6D-F473BE6FDBE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Regions!$AZ$124:$AZ$127</c:f>
              <c:numCache>
                <c:formatCode>#,##0.00</c:formatCode>
                <c:ptCount val="4"/>
                <c:pt idx="0">
                  <c:v>0.5662619391548348</c:v>
                </c:pt>
                <c:pt idx="1">
                  <c:v>0.5662619391548348</c:v>
                </c:pt>
                <c:pt idx="2">
                  <c:v>0.5662619391548348</c:v>
                </c:pt>
                <c:pt idx="3">
                  <c:v>0.5662619391548348</c:v>
                </c:pt>
              </c:numCache>
            </c:numRef>
          </c:val>
          <c:smooth val="0"/>
          <c:extLst>
            <c:ext xmlns:c16="http://schemas.microsoft.com/office/drawing/2014/chart" uri="{C3380CC4-5D6E-409C-BE32-E72D297353CC}">
              <c16:uniqueId val="{0000000A-7C5B-4747-BA6D-F473BE6FDBE1}"/>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9582239720035"/>
          <c:y val="5.6354887457249654E-2"/>
          <c:w val="0.7727176290463692"/>
          <c:h val="0.83810148731408574"/>
        </c:manualLayout>
      </c:layout>
      <c:barChart>
        <c:barDir val="col"/>
        <c:grouping val="clustered"/>
        <c:varyColors val="0"/>
        <c:ser>
          <c:idx val="1"/>
          <c:order val="0"/>
          <c:tx>
            <c:strRef>
              <c:f>Regions!$AY$132</c:f>
              <c:strCache>
                <c:ptCount val="1"/>
                <c:pt idx="0">
                  <c:v>Avg GTMI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innerShdw blurRad="63500" dist="50800">
                <a:prstClr val="black">
                  <a:alpha val="50000"/>
                </a:prstClr>
              </a:innerShdw>
            </a:effectLst>
            <a:scene3d>
              <a:camera prst="orthographicFront"/>
              <a:lightRig rig="threePt" dir="t"/>
            </a:scene3d>
            <a:sp3d>
              <a:bevelT w="38100" h="38100"/>
            </a:sp3d>
          </c:spPr>
          <c:invertIfNegative val="0"/>
          <c:dPt>
            <c:idx val="0"/>
            <c:invertIfNegative val="0"/>
            <c:bubble3D val="0"/>
            <c:spPr>
              <a:solidFill>
                <a:srgbClr val="84CBE4"/>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1-889A-40DA-B6F5-CC245FE28EDC}"/>
              </c:ext>
            </c:extLst>
          </c:dPt>
          <c:dPt>
            <c:idx val="1"/>
            <c:invertIfNegative val="0"/>
            <c:bubble3D val="0"/>
            <c:spPr>
              <a:solidFill>
                <a:srgbClr val="A1D08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3-889A-40DA-B6F5-CC245FE28EDC}"/>
              </c:ext>
            </c:extLst>
          </c:dPt>
          <c:dPt>
            <c:idx val="2"/>
            <c:invertIfNegative val="0"/>
            <c:bubble3D val="0"/>
            <c:spPr>
              <a:solidFill>
                <a:srgbClr val="D9F3A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5-889A-40DA-B6F5-CC245FE28EDC}"/>
              </c:ext>
            </c:extLst>
          </c:dPt>
          <c:dPt>
            <c:idx val="3"/>
            <c:invertIfNegative val="0"/>
            <c:bubble3D val="0"/>
            <c:spPr>
              <a:solidFill>
                <a:srgbClr val="FEC544"/>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7-889A-40DA-B6F5-CC245FE28EDC}"/>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889A-40DA-B6F5-CC245FE28EDC}"/>
                </c:ext>
              </c:extLst>
            </c:dLbl>
            <c:dLbl>
              <c:idx val="1"/>
              <c:layout>
                <c:manualLayout>
                  <c:x val="-6.3656672040099962E-17"/>
                  <c:y val="6.9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9A-40DA-B6F5-CC245FE28EDC}"/>
                </c:ext>
              </c:extLst>
            </c:dLbl>
            <c:dLbl>
              <c:idx val="2"/>
              <c:layout>
                <c:manualLayout>
                  <c:x val="-6.9444444444444441E-3"/>
                  <c:y val="6.9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9A-40DA-B6F5-CC245FE28EDC}"/>
                </c:ext>
              </c:extLst>
            </c:dLbl>
            <c:dLbl>
              <c:idx val="3"/>
              <c:layout>
                <c:manualLayout>
                  <c:x val="0"/>
                  <c:y val="2.083333333333333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9A-40DA-B6F5-CC245FE28ED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Regions!$AW$116:$AW$119</c:f>
              <c:strCache>
                <c:ptCount val="4"/>
                <c:pt idx="0">
                  <c:v>A</c:v>
                </c:pt>
                <c:pt idx="1">
                  <c:v>B</c:v>
                </c:pt>
                <c:pt idx="2">
                  <c:v>C</c:v>
                </c:pt>
                <c:pt idx="3">
                  <c:v>D</c:v>
                </c:pt>
              </c:strCache>
            </c:strRef>
          </c:cat>
          <c:val>
            <c:numRef>
              <c:f>Regions!$AY$133:$AY$136</c:f>
              <c:numCache>
                <c:formatCode>#,##0.000</c:formatCode>
                <c:ptCount val="4"/>
                <c:pt idx="0">
                  <c:v>0.54899450625059842</c:v>
                </c:pt>
                <c:pt idx="1">
                  <c:v>0.57340858567020725</c:v>
                </c:pt>
                <c:pt idx="2">
                  <c:v>0.44393242045924558</c:v>
                </c:pt>
                <c:pt idx="3">
                  <c:v>0</c:v>
                </c:pt>
              </c:numCache>
            </c:numRef>
          </c:val>
          <c:extLst>
            <c:ext xmlns:c16="http://schemas.microsoft.com/office/drawing/2014/chart" uri="{C3380CC4-5D6E-409C-BE32-E72D297353CC}">
              <c16:uniqueId val="{00000008-889A-40DA-B6F5-CC245FE28EDC}"/>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3"/>
              <c:layout>
                <c:manualLayout>
                  <c:x val="-5.5555555555555552E-2"/>
                  <c:y val="-4.8611111111111174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9A-40DA-B6F5-CC245FE28E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Regions!$AW$133:$AW$136</c:f>
              <c:strCache>
                <c:ptCount val="4"/>
                <c:pt idx="0">
                  <c:v>H</c:v>
                </c:pt>
                <c:pt idx="1">
                  <c:v>UM</c:v>
                </c:pt>
                <c:pt idx="2">
                  <c:v>LM</c:v>
                </c:pt>
                <c:pt idx="3">
                  <c:v>L</c:v>
                </c:pt>
              </c:strCache>
            </c:strRef>
          </c:cat>
          <c:val>
            <c:numRef>
              <c:f>Regions!$AZ$133:$AZ$136</c:f>
              <c:numCache>
                <c:formatCode>#,##0.00</c:formatCode>
                <c:ptCount val="4"/>
                <c:pt idx="0">
                  <c:v>0.54707441500109233</c:v>
                </c:pt>
                <c:pt idx="1">
                  <c:v>0.54707441500109233</c:v>
                </c:pt>
                <c:pt idx="2">
                  <c:v>0.54707441500109233</c:v>
                </c:pt>
                <c:pt idx="3">
                  <c:v>0.54707441500109233</c:v>
                </c:pt>
              </c:numCache>
            </c:numRef>
          </c:val>
          <c:smooth val="0"/>
          <c:extLst>
            <c:ext xmlns:c16="http://schemas.microsoft.com/office/drawing/2014/chart" uri="{C3380CC4-5D6E-409C-BE32-E72D297353CC}">
              <c16:uniqueId val="{0000000A-889A-40DA-B6F5-CC245FE28EDC}"/>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90266841644795"/>
          <c:y val="5.6354887457249654E-2"/>
          <c:w val="0.76577318460192467"/>
          <c:h val="0.83810148731408574"/>
        </c:manualLayout>
      </c:layout>
      <c:barChart>
        <c:barDir val="col"/>
        <c:grouping val="clustered"/>
        <c:varyColors val="0"/>
        <c:ser>
          <c:idx val="1"/>
          <c:order val="0"/>
          <c:tx>
            <c:strRef>
              <c:f>Regions!$AY$140</c:f>
              <c:strCache>
                <c:ptCount val="1"/>
                <c:pt idx="0">
                  <c:v>Avg GTMI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innerShdw blurRad="63500" dist="50800">
                <a:prstClr val="black">
                  <a:alpha val="50000"/>
                </a:prstClr>
              </a:innerShdw>
            </a:effectLst>
            <a:scene3d>
              <a:camera prst="orthographicFront"/>
              <a:lightRig rig="threePt" dir="t"/>
            </a:scene3d>
            <a:sp3d>
              <a:bevelT w="38100" h="38100"/>
            </a:sp3d>
          </c:spPr>
          <c:invertIfNegative val="0"/>
          <c:dPt>
            <c:idx val="0"/>
            <c:invertIfNegative val="0"/>
            <c:bubble3D val="0"/>
            <c:spPr>
              <a:solidFill>
                <a:srgbClr val="84CBE4"/>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1-D58C-48C5-A56F-6603F6D42C54}"/>
              </c:ext>
            </c:extLst>
          </c:dPt>
          <c:dPt>
            <c:idx val="1"/>
            <c:invertIfNegative val="0"/>
            <c:bubble3D val="0"/>
            <c:spPr>
              <a:solidFill>
                <a:srgbClr val="A1D08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3-D58C-48C5-A56F-6603F6D42C54}"/>
              </c:ext>
            </c:extLst>
          </c:dPt>
          <c:dPt>
            <c:idx val="2"/>
            <c:invertIfNegative val="0"/>
            <c:bubble3D val="0"/>
            <c:spPr>
              <a:solidFill>
                <a:srgbClr val="D9F3AC"/>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5-D58C-48C5-A56F-6603F6D42C54}"/>
              </c:ext>
            </c:extLst>
          </c:dPt>
          <c:dPt>
            <c:idx val="3"/>
            <c:invertIfNegative val="0"/>
            <c:bubble3D val="0"/>
            <c:spPr>
              <a:solidFill>
                <a:srgbClr val="FEC544"/>
              </a:solidFill>
              <a:ln>
                <a:noFill/>
              </a:ln>
              <a:effectLst>
                <a:innerShdw blurRad="63500" dist="50800">
                  <a:prstClr val="black">
                    <a:alpha val="50000"/>
                  </a:prstClr>
                </a:innerShdw>
              </a:effectLst>
              <a:scene3d>
                <a:camera prst="orthographicFront"/>
                <a:lightRig rig="threePt" dir="t"/>
              </a:scene3d>
              <a:sp3d>
                <a:bevelT w="38100" h="38100"/>
              </a:sp3d>
            </c:spPr>
            <c:extLst>
              <c:ext xmlns:c16="http://schemas.microsoft.com/office/drawing/2014/chart" uri="{C3380CC4-5D6E-409C-BE32-E72D297353CC}">
                <c16:uniqueId val="{00000007-D58C-48C5-A56F-6603F6D42C54}"/>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D58C-48C5-A56F-6603F6D42C54}"/>
                </c:ext>
              </c:extLst>
            </c:dLbl>
            <c:dLbl>
              <c:idx val="2"/>
              <c:layout>
                <c:manualLayout>
                  <c:x val="0"/>
                  <c:y val="2.0833333333333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8C-48C5-A56F-6603F6D42C54}"/>
                </c:ext>
              </c:extLst>
            </c:dLbl>
            <c:dLbl>
              <c:idx val="3"/>
              <c:layout>
                <c:manualLayout>
                  <c:x val="0"/>
                  <c:y val="9.027777777777777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8C-48C5-A56F-6603F6D42C5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Regions!$AW$141:$AW$144</c:f>
              <c:strCache>
                <c:ptCount val="4"/>
                <c:pt idx="0">
                  <c:v>H</c:v>
                </c:pt>
                <c:pt idx="1">
                  <c:v>UM</c:v>
                </c:pt>
                <c:pt idx="2">
                  <c:v>LM</c:v>
                </c:pt>
                <c:pt idx="3">
                  <c:v>L</c:v>
                </c:pt>
              </c:strCache>
            </c:strRef>
          </c:cat>
          <c:val>
            <c:numRef>
              <c:f>Regions!$AY$141:$AY$144</c:f>
              <c:numCache>
                <c:formatCode>#,##0.000</c:formatCode>
                <c:ptCount val="4"/>
                <c:pt idx="0">
                  <c:v>0.54519791955307728</c:v>
                </c:pt>
                <c:pt idx="1">
                  <c:v>0.60063387118094202</c:v>
                </c:pt>
                <c:pt idx="2">
                  <c:v>0.43024374567071533</c:v>
                </c:pt>
                <c:pt idx="3">
                  <c:v>0</c:v>
                </c:pt>
              </c:numCache>
            </c:numRef>
          </c:val>
          <c:extLst>
            <c:ext xmlns:c16="http://schemas.microsoft.com/office/drawing/2014/chart" uri="{C3380CC4-5D6E-409C-BE32-E72D297353CC}">
              <c16:uniqueId val="{00000008-D58C-48C5-A56F-6603F6D42C54}"/>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3"/>
              <c:layout>
                <c:manualLayout>
                  <c:x val="-5.5555555555555552E-2"/>
                  <c:y val="-4.8611111111111112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8C-48C5-A56F-6603F6D42C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Regions!$AZ$141:$AZ$144</c:f>
              <c:numCache>
                <c:formatCode>#,##0.00</c:formatCode>
                <c:ptCount val="4"/>
                <c:pt idx="0">
                  <c:v>0.5662619391548348</c:v>
                </c:pt>
                <c:pt idx="1">
                  <c:v>0.5662619391548348</c:v>
                </c:pt>
                <c:pt idx="2">
                  <c:v>0.5662619391548348</c:v>
                </c:pt>
                <c:pt idx="3">
                  <c:v>0.5662619391548348</c:v>
                </c:pt>
              </c:numCache>
            </c:numRef>
          </c:val>
          <c:smooth val="0"/>
          <c:extLst>
            <c:ext xmlns:c16="http://schemas.microsoft.com/office/drawing/2014/chart" uri="{C3380CC4-5D6E-409C-BE32-E72D297353CC}">
              <c16:uniqueId val="{0000000A-D58C-48C5-A56F-6603F6D42C54}"/>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385662729658815E-2"/>
          <c:y val="4.4273940189294515E-2"/>
          <c:w val="0.86765310586176725"/>
          <c:h val="0.76323764216972878"/>
        </c:manualLayout>
      </c:layout>
      <c:barChart>
        <c:barDir val="bar"/>
        <c:grouping val="stacked"/>
        <c:varyColors val="0"/>
        <c:ser>
          <c:idx val="0"/>
          <c:order val="0"/>
          <c:tx>
            <c:strRef>
              <c:f>Regions!$BF$148</c:f>
              <c:strCache>
                <c:ptCount val="1"/>
                <c:pt idx="0">
                  <c:v>D</c:v>
                </c:pt>
              </c:strCache>
            </c:strRef>
          </c:tx>
          <c:spPr>
            <a:solidFill>
              <a:srgbClr val="ED7D31">
                <a:alpha val="50000"/>
              </a:srgbClr>
            </a:solidFill>
            <a:ln>
              <a:noFill/>
            </a:ln>
            <a:effectLst>
              <a:innerShdw blurRad="50800" dist="25400" dir="5400000">
                <a:prstClr val="black">
                  <a:alpha val="50000"/>
                </a:prstClr>
              </a:innerShd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Regions!$BE$149:$BE$155</c:f>
              <c:strCache>
                <c:ptCount val="7"/>
                <c:pt idx="0">
                  <c:v>SAR</c:v>
                </c:pt>
                <c:pt idx="1">
                  <c:v>MNA</c:v>
                </c:pt>
                <c:pt idx="2">
                  <c:v>LCR</c:v>
                </c:pt>
                <c:pt idx="3">
                  <c:v>ECA</c:v>
                </c:pt>
                <c:pt idx="4">
                  <c:v>EAP</c:v>
                </c:pt>
                <c:pt idx="5">
                  <c:v>AFW</c:v>
                </c:pt>
                <c:pt idx="6">
                  <c:v>AFE</c:v>
                </c:pt>
              </c:strCache>
            </c:strRef>
          </c:cat>
          <c:val>
            <c:numRef>
              <c:f>Regions!$BF$149:$BF$155</c:f>
              <c:numCache>
                <c:formatCode>General</c:formatCode>
                <c:ptCount val="7"/>
                <c:pt idx="0">
                  <c:v>0</c:v>
                </c:pt>
                <c:pt idx="1">
                  <c:v>5</c:v>
                </c:pt>
                <c:pt idx="2">
                  <c:v>2</c:v>
                </c:pt>
                <c:pt idx="3">
                  <c:v>1</c:v>
                </c:pt>
                <c:pt idx="4">
                  <c:v>5</c:v>
                </c:pt>
                <c:pt idx="5">
                  <c:v>7</c:v>
                </c:pt>
                <c:pt idx="6">
                  <c:v>6</c:v>
                </c:pt>
              </c:numCache>
            </c:numRef>
          </c:val>
          <c:extLst>
            <c:ext xmlns:c16="http://schemas.microsoft.com/office/drawing/2014/chart" uri="{C3380CC4-5D6E-409C-BE32-E72D297353CC}">
              <c16:uniqueId val="{00000000-6142-4676-8647-24494B75161A}"/>
            </c:ext>
          </c:extLst>
        </c:ser>
        <c:ser>
          <c:idx val="1"/>
          <c:order val="1"/>
          <c:tx>
            <c:strRef>
              <c:f>Regions!$BG$148</c:f>
              <c:strCache>
                <c:ptCount val="1"/>
                <c:pt idx="0">
                  <c:v>C</c:v>
                </c:pt>
              </c:strCache>
            </c:strRef>
          </c:tx>
          <c:spPr>
            <a:solidFill>
              <a:srgbClr val="FFC000">
                <a:alpha val="49804"/>
              </a:srgbClr>
            </a:solidFill>
            <a:ln>
              <a:noFill/>
            </a:ln>
            <a:effectLst>
              <a:innerShdw blurRad="50800" dist="25400" dir="5400000">
                <a:prstClr val="black">
                  <a:alpha val="50000"/>
                </a:prstClr>
              </a:innerShd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Regions!$BE$149:$BE$155</c:f>
              <c:strCache>
                <c:ptCount val="7"/>
                <c:pt idx="0">
                  <c:v>SAR</c:v>
                </c:pt>
                <c:pt idx="1">
                  <c:v>MNA</c:v>
                </c:pt>
                <c:pt idx="2">
                  <c:v>LCR</c:v>
                </c:pt>
                <c:pt idx="3">
                  <c:v>ECA</c:v>
                </c:pt>
                <c:pt idx="4">
                  <c:v>EAP</c:v>
                </c:pt>
                <c:pt idx="5">
                  <c:v>AFW</c:v>
                </c:pt>
                <c:pt idx="6">
                  <c:v>AFE</c:v>
                </c:pt>
              </c:strCache>
            </c:strRef>
          </c:cat>
          <c:val>
            <c:numRef>
              <c:f>Regions!$BG$149:$BG$155</c:f>
              <c:numCache>
                <c:formatCode>General</c:formatCode>
                <c:ptCount val="7"/>
                <c:pt idx="0">
                  <c:v>1</c:v>
                </c:pt>
                <c:pt idx="1">
                  <c:v>2</c:v>
                </c:pt>
                <c:pt idx="2">
                  <c:v>11</c:v>
                </c:pt>
                <c:pt idx="3">
                  <c:v>2</c:v>
                </c:pt>
                <c:pt idx="4">
                  <c:v>8</c:v>
                </c:pt>
                <c:pt idx="5">
                  <c:v>8</c:v>
                </c:pt>
                <c:pt idx="6">
                  <c:v>11</c:v>
                </c:pt>
              </c:numCache>
            </c:numRef>
          </c:val>
          <c:extLst>
            <c:ext xmlns:c16="http://schemas.microsoft.com/office/drawing/2014/chart" uri="{C3380CC4-5D6E-409C-BE32-E72D297353CC}">
              <c16:uniqueId val="{00000001-6142-4676-8647-24494B75161A}"/>
            </c:ext>
          </c:extLst>
        </c:ser>
        <c:ser>
          <c:idx val="2"/>
          <c:order val="2"/>
          <c:tx>
            <c:strRef>
              <c:f>Regions!$BH$148</c:f>
              <c:strCache>
                <c:ptCount val="1"/>
                <c:pt idx="0">
                  <c:v>B</c:v>
                </c:pt>
              </c:strCache>
            </c:strRef>
          </c:tx>
          <c:spPr>
            <a:solidFill>
              <a:schemeClr val="accent5">
                <a:alpha val="50000"/>
              </a:schemeClr>
            </a:solidFill>
            <a:ln>
              <a:noFill/>
            </a:ln>
            <a:effectLst>
              <a:innerShdw blurRad="50800" dist="25400" dir="5400000">
                <a:prstClr val="black">
                  <a:alpha val="50000"/>
                </a:prstClr>
              </a:innerShd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Regions!$BE$149:$BE$155</c:f>
              <c:strCache>
                <c:ptCount val="7"/>
                <c:pt idx="0">
                  <c:v>SAR</c:v>
                </c:pt>
                <c:pt idx="1">
                  <c:v>MNA</c:v>
                </c:pt>
                <c:pt idx="2">
                  <c:v>LCR</c:v>
                </c:pt>
                <c:pt idx="3">
                  <c:v>ECA</c:v>
                </c:pt>
                <c:pt idx="4">
                  <c:v>EAP</c:v>
                </c:pt>
                <c:pt idx="5">
                  <c:v>AFW</c:v>
                </c:pt>
                <c:pt idx="6">
                  <c:v>AFE</c:v>
                </c:pt>
              </c:strCache>
            </c:strRef>
          </c:cat>
          <c:val>
            <c:numRef>
              <c:f>Regions!$BH$149:$BH$155</c:f>
              <c:numCache>
                <c:formatCode>General</c:formatCode>
                <c:ptCount val="7"/>
                <c:pt idx="0">
                  <c:v>2</c:v>
                </c:pt>
                <c:pt idx="1">
                  <c:v>8</c:v>
                </c:pt>
                <c:pt idx="2">
                  <c:v>7</c:v>
                </c:pt>
                <c:pt idx="3">
                  <c:v>6</c:v>
                </c:pt>
                <c:pt idx="4">
                  <c:v>6</c:v>
                </c:pt>
                <c:pt idx="5">
                  <c:v>6</c:v>
                </c:pt>
                <c:pt idx="6">
                  <c:v>4</c:v>
                </c:pt>
              </c:numCache>
            </c:numRef>
          </c:val>
          <c:extLst>
            <c:ext xmlns:c16="http://schemas.microsoft.com/office/drawing/2014/chart" uri="{C3380CC4-5D6E-409C-BE32-E72D297353CC}">
              <c16:uniqueId val="{00000002-6142-4676-8647-24494B75161A}"/>
            </c:ext>
          </c:extLst>
        </c:ser>
        <c:ser>
          <c:idx val="3"/>
          <c:order val="3"/>
          <c:tx>
            <c:strRef>
              <c:f>Regions!$BI$148</c:f>
              <c:strCache>
                <c:ptCount val="1"/>
                <c:pt idx="0">
                  <c:v>A</c:v>
                </c:pt>
              </c:strCache>
            </c:strRef>
          </c:tx>
          <c:spPr>
            <a:solidFill>
              <a:schemeClr val="accent6">
                <a:lumMod val="20000"/>
                <a:lumOff val="80000"/>
                <a:alpha val="50000"/>
              </a:schemeClr>
            </a:solidFill>
            <a:ln>
              <a:noFill/>
            </a:ln>
            <a:effectLst>
              <a:innerShdw blurRad="50800" dist="25400" dir="5400000">
                <a:prstClr val="black">
                  <a:alpha val="50000"/>
                </a:prstClr>
              </a:innerShd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Regions!$BE$149:$BE$155</c:f>
              <c:strCache>
                <c:ptCount val="7"/>
                <c:pt idx="0">
                  <c:v>SAR</c:v>
                </c:pt>
                <c:pt idx="1">
                  <c:v>MNA</c:v>
                </c:pt>
                <c:pt idx="2">
                  <c:v>LCR</c:v>
                </c:pt>
                <c:pt idx="3">
                  <c:v>ECA</c:v>
                </c:pt>
                <c:pt idx="4">
                  <c:v>EAP</c:v>
                </c:pt>
                <c:pt idx="5">
                  <c:v>AFW</c:v>
                </c:pt>
                <c:pt idx="6">
                  <c:v>AFE</c:v>
                </c:pt>
              </c:strCache>
            </c:strRef>
          </c:cat>
          <c:val>
            <c:numRef>
              <c:f>Regions!$BI$149:$BI$155</c:f>
              <c:numCache>
                <c:formatCode>General</c:formatCode>
                <c:ptCount val="7"/>
                <c:pt idx="0">
                  <c:v>3</c:v>
                </c:pt>
                <c:pt idx="1">
                  <c:v>8</c:v>
                </c:pt>
                <c:pt idx="2">
                  <c:v>11</c:v>
                </c:pt>
                <c:pt idx="3">
                  <c:v>21</c:v>
                </c:pt>
                <c:pt idx="4">
                  <c:v>6</c:v>
                </c:pt>
                <c:pt idx="5">
                  <c:v>1</c:v>
                </c:pt>
                <c:pt idx="6">
                  <c:v>5</c:v>
                </c:pt>
              </c:numCache>
            </c:numRef>
          </c:val>
          <c:extLst>
            <c:ext xmlns:c16="http://schemas.microsoft.com/office/drawing/2014/chart" uri="{C3380CC4-5D6E-409C-BE32-E72D297353CC}">
              <c16:uniqueId val="{00000003-6142-4676-8647-24494B75161A}"/>
            </c:ext>
          </c:extLst>
        </c:ser>
        <c:dLbls>
          <c:showLegendKey val="0"/>
          <c:showVal val="0"/>
          <c:showCatName val="0"/>
          <c:showSerName val="0"/>
          <c:showPercent val="0"/>
          <c:showBubbleSize val="0"/>
        </c:dLbls>
        <c:gapWidth val="40"/>
        <c:overlap val="100"/>
        <c:axId val="1644638704"/>
        <c:axId val="1631757456"/>
      </c:barChart>
      <c:catAx>
        <c:axId val="16446387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631757456"/>
        <c:crosses val="autoZero"/>
        <c:auto val="1"/>
        <c:lblAlgn val="ctr"/>
        <c:lblOffset val="100"/>
        <c:noMultiLvlLbl val="0"/>
      </c:catAx>
      <c:valAx>
        <c:axId val="1631757456"/>
        <c:scaling>
          <c:orientation val="minMax"/>
          <c:max val="35"/>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r>
                  <a:rPr lang="en-US" b="0">
                    <a:solidFill>
                      <a:srgbClr val="0000CC"/>
                    </a:solidFill>
                  </a:rPr>
                  <a:t>Economies</a:t>
                </a:r>
              </a:p>
            </c:rich>
          </c:tx>
          <c:layout>
            <c:manualLayout>
              <c:xMode val="edge"/>
              <c:yMode val="edge"/>
              <c:x val="7.8905839895013125E-2"/>
              <c:y val="0.9028816710411198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title>
        <c:numFmt formatCode="#,##0" sourceLinked="0"/>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44638704"/>
        <c:crosses val="autoZero"/>
        <c:crossBetween val="between"/>
        <c:majorUnit val="5"/>
        <c:minorUnit val="5"/>
      </c:valAx>
      <c:spPr>
        <a:noFill/>
        <a:ln w="3175">
          <a:solidFill>
            <a:schemeClr val="bg1">
              <a:lumMod val="75000"/>
            </a:schemeClr>
          </a:solidFill>
        </a:ln>
        <a:effectLst/>
      </c:spPr>
    </c:plotArea>
    <c:legend>
      <c:legendPos val="b"/>
      <c:layout>
        <c:manualLayout>
          <c:xMode val="edge"/>
          <c:yMode val="edge"/>
          <c:x val="0.27607447506561678"/>
          <c:y val="0.92187445319335082"/>
          <c:w val="0.49936625109361332"/>
          <c:h val="7.8125718835707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55364670325297E-2"/>
          <c:y val="5.68877753917124E-2"/>
          <c:w val="0.88623637954346612"/>
          <c:h val="0.78461484928020364"/>
        </c:manualLayout>
      </c:layout>
      <c:barChart>
        <c:barDir val="col"/>
        <c:grouping val="clustered"/>
        <c:varyColors val="0"/>
        <c:ser>
          <c:idx val="1"/>
          <c:order val="0"/>
          <c:tx>
            <c:strRef>
              <c:f>Regions!$BH$171</c:f>
              <c:strCache>
                <c:ptCount val="1"/>
                <c:pt idx="0">
                  <c:v>Avg CGSI</c:v>
                </c:pt>
              </c:strCache>
            </c:strRef>
          </c:tx>
          <c:spPr>
            <a:solidFill>
              <a:srgbClr val="FFFFCC"/>
            </a:solidFill>
            <a:ln>
              <a:noFill/>
            </a:ln>
            <a:effectLst>
              <a:innerShdw blurRad="50800" dist="25400">
                <a:prstClr val="black">
                  <a:alpha val="50000"/>
                </a:prstClr>
              </a:innerShdw>
            </a:effectLst>
          </c:spPr>
          <c:invertIfNegative val="0"/>
          <c:cat>
            <c:strRef>
              <c:f>Regions!$BE$172:$BE$178</c:f>
              <c:strCache>
                <c:ptCount val="7"/>
                <c:pt idx="0">
                  <c:v>AFE</c:v>
                </c:pt>
                <c:pt idx="1">
                  <c:v>AFW</c:v>
                </c:pt>
                <c:pt idx="2">
                  <c:v>EAP</c:v>
                </c:pt>
                <c:pt idx="3">
                  <c:v>ECA</c:v>
                </c:pt>
                <c:pt idx="4">
                  <c:v>LCR</c:v>
                </c:pt>
                <c:pt idx="5">
                  <c:v>MNA</c:v>
                </c:pt>
                <c:pt idx="6">
                  <c:v>SAR</c:v>
                </c:pt>
              </c:strCache>
            </c:strRef>
          </c:cat>
          <c:val>
            <c:numRef>
              <c:f>Regions!$BH$172:$BH$178</c:f>
              <c:numCache>
                <c:formatCode>#,##0.000</c:formatCode>
                <c:ptCount val="7"/>
                <c:pt idx="0">
                  <c:v>0.52608333865304824</c:v>
                </c:pt>
                <c:pt idx="1">
                  <c:v>0.44153265937382113</c:v>
                </c:pt>
                <c:pt idx="2">
                  <c:v>0.54288529792531115</c:v>
                </c:pt>
                <c:pt idx="3">
                  <c:v>0.78468256258795532</c:v>
                </c:pt>
                <c:pt idx="4">
                  <c:v>0.59903036273591215</c:v>
                </c:pt>
                <c:pt idx="5">
                  <c:v>0.60903918613271235</c:v>
                </c:pt>
                <c:pt idx="6">
                  <c:v>0.79088130013831259</c:v>
                </c:pt>
              </c:numCache>
            </c:numRef>
          </c:val>
          <c:extLst>
            <c:ext xmlns:c16="http://schemas.microsoft.com/office/drawing/2014/chart" uri="{C3380CC4-5D6E-409C-BE32-E72D297353CC}">
              <c16:uniqueId val="{00000000-007F-4EC3-83F7-6D08F8B01D51}"/>
            </c:ext>
          </c:extLst>
        </c:ser>
        <c:ser>
          <c:idx val="2"/>
          <c:order val="1"/>
          <c:tx>
            <c:strRef>
              <c:f>Regions!$BI$171</c:f>
              <c:strCache>
                <c:ptCount val="1"/>
                <c:pt idx="0">
                  <c:v>Avg PSDI</c:v>
                </c:pt>
              </c:strCache>
            </c:strRef>
          </c:tx>
          <c:spPr>
            <a:solidFill>
              <a:srgbClr val="00B0F0"/>
            </a:solidFill>
            <a:ln>
              <a:noFill/>
            </a:ln>
            <a:effectLst>
              <a:innerShdw blurRad="50800" dist="25400">
                <a:prstClr val="black">
                  <a:alpha val="50000"/>
                </a:prstClr>
              </a:innerShdw>
            </a:effectLst>
          </c:spPr>
          <c:invertIfNegative val="0"/>
          <c:cat>
            <c:strRef>
              <c:f>Regions!$BE$172:$BE$178</c:f>
              <c:strCache>
                <c:ptCount val="7"/>
                <c:pt idx="0">
                  <c:v>AFE</c:v>
                </c:pt>
                <c:pt idx="1">
                  <c:v>AFW</c:v>
                </c:pt>
                <c:pt idx="2">
                  <c:v>EAP</c:v>
                </c:pt>
                <c:pt idx="3">
                  <c:v>ECA</c:v>
                </c:pt>
                <c:pt idx="4">
                  <c:v>LCR</c:v>
                </c:pt>
                <c:pt idx="5">
                  <c:v>MNA</c:v>
                </c:pt>
                <c:pt idx="6">
                  <c:v>SAR</c:v>
                </c:pt>
              </c:strCache>
            </c:strRef>
          </c:cat>
          <c:val>
            <c:numRef>
              <c:f>Regions!$BI$172:$BI$178</c:f>
              <c:numCache>
                <c:formatCode>#,##0.000</c:formatCode>
                <c:ptCount val="7"/>
                <c:pt idx="0">
                  <c:v>0.52436607849293559</c:v>
                </c:pt>
                <c:pt idx="1">
                  <c:v>0.48511824860853436</c:v>
                </c:pt>
                <c:pt idx="2">
                  <c:v>0.55523203918367348</c:v>
                </c:pt>
                <c:pt idx="3">
                  <c:v>0.80289848902022343</c:v>
                </c:pt>
                <c:pt idx="4">
                  <c:v>0.65822410533245546</c:v>
                </c:pt>
                <c:pt idx="5">
                  <c:v>0.63866090932961805</c:v>
                </c:pt>
                <c:pt idx="6">
                  <c:v>0.7764177414965987</c:v>
                </c:pt>
              </c:numCache>
            </c:numRef>
          </c:val>
          <c:extLst>
            <c:ext xmlns:c16="http://schemas.microsoft.com/office/drawing/2014/chart" uri="{C3380CC4-5D6E-409C-BE32-E72D297353CC}">
              <c16:uniqueId val="{00000001-007F-4EC3-83F7-6D08F8B01D51}"/>
            </c:ext>
          </c:extLst>
        </c:ser>
        <c:ser>
          <c:idx val="3"/>
          <c:order val="2"/>
          <c:tx>
            <c:strRef>
              <c:f>Regions!$BJ$171</c:f>
              <c:strCache>
                <c:ptCount val="1"/>
                <c:pt idx="0">
                  <c:v>Avg DCEI</c:v>
                </c:pt>
              </c:strCache>
            </c:strRef>
          </c:tx>
          <c:spPr>
            <a:solidFill>
              <a:srgbClr val="F8CBAD"/>
            </a:solidFill>
            <a:ln>
              <a:noFill/>
            </a:ln>
            <a:effectLst>
              <a:innerShdw blurRad="50800" dist="25400">
                <a:prstClr val="black">
                  <a:alpha val="50000"/>
                </a:prstClr>
              </a:innerShdw>
            </a:effectLst>
          </c:spPr>
          <c:invertIfNegative val="0"/>
          <c:cat>
            <c:strRef>
              <c:f>Regions!$BE$172:$BE$178</c:f>
              <c:strCache>
                <c:ptCount val="7"/>
                <c:pt idx="0">
                  <c:v>AFE</c:v>
                </c:pt>
                <c:pt idx="1">
                  <c:v>AFW</c:v>
                </c:pt>
                <c:pt idx="2">
                  <c:v>EAP</c:v>
                </c:pt>
                <c:pt idx="3">
                  <c:v>ECA</c:v>
                </c:pt>
                <c:pt idx="4">
                  <c:v>LCR</c:v>
                </c:pt>
                <c:pt idx="5">
                  <c:v>MNA</c:v>
                </c:pt>
                <c:pt idx="6">
                  <c:v>SAR</c:v>
                </c:pt>
              </c:strCache>
            </c:strRef>
          </c:cat>
          <c:val>
            <c:numRef>
              <c:f>Regions!$BJ$172:$BJ$178</c:f>
              <c:numCache>
                <c:formatCode>#,##0.000</c:formatCode>
                <c:ptCount val="7"/>
                <c:pt idx="0">
                  <c:v>0.28853024869866978</c:v>
                </c:pt>
                <c:pt idx="1">
                  <c:v>0.19553848257006151</c:v>
                </c:pt>
                <c:pt idx="2">
                  <c:v>0.41095266165413546</c:v>
                </c:pt>
                <c:pt idx="3">
                  <c:v>0.68671152008461511</c:v>
                </c:pt>
                <c:pt idx="4">
                  <c:v>0.42692156196943976</c:v>
                </c:pt>
                <c:pt idx="5">
                  <c:v>0.51915461249853789</c:v>
                </c:pt>
                <c:pt idx="6">
                  <c:v>0.5389012531328321</c:v>
                </c:pt>
              </c:numCache>
            </c:numRef>
          </c:val>
          <c:extLst>
            <c:ext xmlns:c16="http://schemas.microsoft.com/office/drawing/2014/chart" uri="{C3380CC4-5D6E-409C-BE32-E72D297353CC}">
              <c16:uniqueId val="{00000002-007F-4EC3-83F7-6D08F8B01D51}"/>
            </c:ext>
          </c:extLst>
        </c:ser>
        <c:ser>
          <c:idx val="4"/>
          <c:order val="3"/>
          <c:tx>
            <c:strRef>
              <c:f>Regions!$BK$171</c:f>
              <c:strCache>
                <c:ptCount val="1"/>
                <c:pt idx="0">
                  <c:v>Avg GTEI</c:v>
                </c:pt>
              </c:strCache>
            </c:strRef>
          </c:tx>
          <c:spPr>
            <a:solidFill>
              <a:srgbClr val="D6DCE5"/>
            </a:solidFill>
            <a:ln>
              <a:noFill/>
            </a:ln>
            <a:effectLst>
              <a:innerShdw blurRad="50800" dist="25400">
                <a:prstClr val="black">
                  <a:alpha val="50000"/>
                </a:prstClr>
              </a:innerShdw>
            </a:effectLst>
          </c:spPr>
          <c:invertIfNegative val="0"/>
          <c:cat>
            <c:strRef>
              <c:f>Regions!$BE$172:$BE$178</c:f>
              <c:strCache>
                <c:ptCount val="7"/>
                <c:pt idx="0">
                  <c:v>AFE</c:v>
                </c:pt>
                <c:pt idx="1">
                  <c:v>AFW</c:v>
                </c:pt>
                <c:pt idx="2">
                  <c:v>EAP</c:v>
                </c:pt>
                <c:pt idx="3">
                  <c:v>ECA</c:v>
                </c:pt>
                <c:pt idx="4">
                  <c:v>LCR</c:v>
                </c:pt>
                <c:pt idx="5">
                  <c:v>MNA</c:v>
                </c:pt>
                <c:pt idx="6">
                  <c:v>SAR</c:v>
                </c:pt>
              </c:strCache>
            </c:strRef>
          </c:cat>
          <c:val>
            <c:numRef>
              <c:f>Regions!$BK$172:$BK$178</c:f>
              <c:numCache>
                <c:formatCode>#,##0.000</c:formatCode>
                <c:ptCount val="7"/>
                <c:pt idx="0">
                  <c:v>0.48046477732793519</c:v>
                </c:pt>
                <c:pt idx="1">
                  <c:v>0.43562810068649882</c:v>
                </c:pt>
                <c:pt idx="2">
                  <c:v>0.51230939365805805</c:v>
                </c:pt>
                <c:pt idx="3">
                  <c:v>0.75832539142199984</c:v>
                </c:pt>
                <c:pt idx="4">
                  <c:v>0.58087172658153108</c:v>
                </c:pt>
                <c:pt idx="5">
                  <c:v>0.59453094567825149</c:v>
                </c:pt>
                <c:pt idx="6">
                  <c:v>0.69280247139588091</c:v>
                </c:pt>
              </c:numCache>
            </c:numRef>
          </c:val>
          <c:extLst>
            <c:ext xmlns:c16="http://schemas.microsoft.com/office/drawing/2014/chart" uri="{C3380CC4-5D6E-409C-BE32-E72D297353CC}">
              <c16:uniqueId val="{00000003-007F-4EC3-83F7-6D08F8B01D51}"/>
            </c:ext>
          </c:extLst>
        </c:ser>
        <c:dLbls>
          <c:showLegendKey val="0"/>
          <c:showVal val="0"/>
          <c:showCatName val="0"/>
          <c:showSerName val="0"/>
          <c:showPercent val="0"/>
          <c:showBubbleSize val="0"/>
        </c:dLbls>
        <c:gapWidth val="150"/>
        <c:overlap val="-20"/>
        <c:axId val="1432596528"/>
        <c:axId val="1720372240"/>
      </c:barChart>
      <c:barChart>
        <c:barDir val="col"/>
        <c:grouping val="clustered"/>
        <c:varyColors val="0"/>
        <c:dLbls>
          <c:showLegendKey val="0"/>
          <c:showVal val="0"/>
          <c:showCatName val="0"/>
          <c:showSerName val="0"/>
          <c:showPercent val="0"/>
          <c:showBubbleSize val="0"/>
        </c:dLbls>
        <c:gapWidth val="150"/>
        <c:overlap val="-20"/>
        <c:axId val="1232189999"/>
        <c:axId val="1232198319"/>
        <c:extLst>
          <c:ext xmlns:c15="http://schemas.microsoft.com/office/drawing/2012/chart" uri="{02D57815-91ED-43cb-92C2-25804820EDAC}">
            <c15:filteredBarSeries>
              <c15:ser>
                <c:idx val="0"/>
                <c:order val="4"/>
                <c:tx>
                  <c:strRef>
                    <c:extLst>
                      <c:ext uri="{02D57815-91ED-43cb-92C2-25804820EDAC}">
                        <c15:formulaRef>
                          <c15:sqref>Regions!$BF$171</c15:sqref>
                        </c15:formulaRef>
                      </c:ext>
                    </c:extLst>
                    <c:strCache>
                      <c:ptCount val="1"/>
                      <c:pt idx="0">
                        <c: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Stats!$V$52:$V$58</c15:sqref>
                        </c15:formulaRef>
                      </c:ext>
                    </c:extLst>
                    <c:strCache>
                      <c:ptCount val="7"/>
                      <c:pt idx="0">
                        <c:v>AFR</c:v>
                      </c:pt>
                      <c:pt idx="1">
                        <c:v>EAP</c:v>
                      </c:pt>
                      <c:pt idx="2">
                        <c:v>ECA</c:v>
                      </c:pt>
                      <c:pt idx="3">
                        <c:v>LCR</c:v>
                      </c:pt>
                      <c:pt idx="4">
                        <c:v>MNA</c:v>
                      </c:pt>
                      <c:pt idx="5">
                        <c:v>NAM</c:v>
                      </c:pt>
                      <c:pt idx="6">
                        <c:v>SAR</c:v>
                      </c:pt>
                    </c:strCache>
                  </c:strRef>
                </c:cat>
                <c:val>
                  <c:numRef>
                    <c:extLst>
                      <c:ext uri="{02D57815-91ED-43cb-92C2-25804820EDAC}">
                        <c15:formulaRef>
                          <c15:sqref>Regions!$BF$172:$BF$178</c15:sqref>
                        </c15:formulaRef>
                      </c:ext>
                    </c:extLst>
                    <c:numCache>
                      <c:formatCode>General</c:formatCode>
                      <c:ptCount val="7"/>
                      <c:pt idx="0">
                        <c:v>26</c:v>
                      </c:pt>
                      <c:pt idx="1">
                        <c:v>22</c:v>
                      </c:pt>
                      <c:pt idx="2">
                        <c:v>25</c:v>
                      </c:pt>
                      <c:pt idx="3">
                        <c:v>30</c:v>
                      </c:pt>
                      <c:pt idx="4">
                        <c:v>31</c:v>
                      </c:pt>
                      <c:pt idx="5">
                        <c:v>23</c:v>
                      </c:pt>
                      <c:pt idx="6">
                        <c:v>6</c:v>
                      </c:pt>
                    </c:numCache>
                  </c:numRef>
                </c:val>
                <c:extLst>
                  <c:ext xmlns:c16="http://schemas.microsoft.com/office/drawing/2014/chart" uri="{C3380CC4-5D6E-409C-BE32-E72D297353CC}">
                    <c16:uniqueId val="{00000004-007F-4EC3-83F7-6D08F8B01D51}"/>
                  </c:ext>
                </c:extLst>
              </c15:ser>
            </c15:filteredBarSeries>
          </c:ext>
        </c:extLst>
      </c:barChart>
      <c:catAx>
        <c:axId val="143259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720372240"/>
        <c:crosses val="autoZero"/>
        <c:auto val="1"/>
        <c:lblAlgn val="ctr"/>
        <c:lblOffset val="0"/>
        <c:noMultiLvlLbl val="0"/>
      </c:catAx>
      <c:valAx>
        <c:axId val="1720372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0"/>
        <c:majorTickMark val="cross"/>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1432596528"/>
        <c:crosses val="autoZero"/>
        <c:crossBetween val="between"/>
        <c:majorUnit val="0.25"/>
        <c:minorUnit val="0.1"/>
      </c:valAx>
      <c:valAx>
        <c:axId val="123219831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89999"/>
        <c:crosses val="max"/>
        <c:crossBetween val="between"/>
      </c:valAx>
      <c:catAx>
        <c:axId val="1232189999"/>
        <c:scaling>
          <c:orientation val="minMax"/>
        </c:scaling>
        <c:delete val="1"/>
        <c:axPos val="b"/>
        <c:numFmt formatCode="General" sourceLinked="1"/>
        <c:majorTickMark val="out"/>
        <c:minorTickMark val="none"/>
        <c:tickLblPos val="nextTo"/>
        <c:crossAx val="1232198319"/>
        <c:crosses val="autoZero"/>
        <c:auto val="1"/>
        <c:lblAlgn val="ctr"/>
        <c:lblOffset val="100"/>
        <c:noMultiLvlLbl val="0"/>
      </c:catAx>
      <c:spPr>
        <a:noFill/>
        <a:ln w="3175">
          <a:solidFill>
            <a:schemeClr val="bg1">
              <a:lumMod val="75000"/>
            </a:schemeClr>
          </a:solidFill>
        </a:ln>
        <a:effectLst/>
      </c:spPr>
    </c:plotArea>
    <c:legend>
      <c:legendPos val="b"/>
      <c:layout>
        <c:manualLayout>
          <c:xMode val="edge"/>
          <c:yMode val="edge"/>
          <c:x val="0.13184527360216336"/>
          <c:y val="0.92218444285373413"/>
          <c:w val="0.74800564702139505"/>
          <c:h val="7.1502425833134514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CC"/>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89428404782735"/>
          <c:y val="5.5176891951006127E-2"/>
          <c:w val="0.67408318751822693"/>
          <c:h val="0.79145888013998256"/>
        </c:manualLayout>
      </c:layout>
      <c:barChart>
        <c:barDir val="bar"/>
        <c:grouping val="clustered"/>
        <c:varyColors val="0"/>
        <c:ser>
          <c:idx val="0"/>
          <c:order val="0"/>
          <c:tx>
            <c:v>Avg GTMI scores</c:v>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1-A368-49C2-AA0F-0514A0AA39C9}"/>
              </c:ext>
            </c:extLst>
          </c:dPt>
          <c:dPt>
            <c:idx val="1"/>
            <c:invertIfNegative val="0"/>
            <c:bubble3D val="0"/>
            <c:spPr>
              <a:solidFill>
                <a:schemeClr val="accent2">
                  <a:lumMod val="40000"/>
                  <a:lumOff val="60000"/>
                </a:schemeClr>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3-A368-49C2-AA0F-0514A0AA39C9}"/>
              </c:ext>
            </c:extLst>
          </c:dPt>
          <c:dPt>
            <c:idx val="2"/>
            <c:invertIfNegative val="0"/>
            <c:bubble3D val="0"/>
            <c:spPr>
              <a:solidFill>
                <a:srgbClr val="00B0F0"/>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5-A368-49C2-AA0F-0514A0AA39C9}"/>
              </c:ext>
            </c:extLst>
          </c:dPt>
          <c:dPt>
            <c:idx val="3"/>
            <c:invertIfNegative val="0"/>
            <c:bubble3D val="0"/>
            <c:spPr>
              <a:solidFill>
                <a:srgbClr val="FFFFCC"/>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7-A368-49C2-AA0F-0514A0AA39C9}"/>
              </c:ext>
            </c:extLst>
          </c:dPt>
          <c:dPt>
            <c:idx val="4"/>
            <c:invertIfNegative val="0"/>
            <c:bubble3D val="0"/>
            <c:spPr>
              <a:solidFill>
                <a:srgbClr val="0070C0"/>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9-A368-49C2-AA0F-0514A0AA39C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Regions!$AW$183:$AW$187</c:f>
              <c:strCache>
                <c:ptCount val="5"/>
                <c:pt idx="0">
                  <c:v>GTEI</c:v>
                </c:pt>
                <c:pt idx="1">
                  <c:v>DCEI</c:v>
                </c:pt>
                <c:pt idx="2">
                  <c:v>PSDI</c:v>
                </c:pt>
                <c:pt idx="3">
                  <c:v>CGSI</c:v>
                </c:pt>
                <c:pt idx="4">
                  <c:v>GTMI</c:v>
                </c:pt>
              </c:strCache>
            </c:strRef>
          </c:cat>
          <c:val>
            <c:numRef>
              <c:f>Regions!$AY$183:$AY$187</c:f>
              <c:numCache>
                <c:formatCode>0.000</c:formatCode>
                <c:ptCount val="5"/>
                <c:pt idx="0">
                  <c:v>0.58087172658153108</c:v>
                </c:pt>
                <c:pt idx="1">
                  <c:v>0.42692156196943976</c:v>
                </c:pt>
                <c:pt idx="2">
                  <c:v>0.65822410533245546</c:v>
                </c:pt>
                <c:pt idx="3">
                  <c:v>0.59903036273591215</c:v>
                </c:pt>
                <c:pt idx="4">
                  <c:v>0.5662619391548348</c:v>
                </c:pt>
              </c:numCache>
            </c:numRef>
          </c:val>
          <c:extLst>
            <c:ext xmlns:c16="http://schemas.microsoft.com/office/drawing/2014/chart" uri="{C3380CC4-5D6E-409C-BE32-E72D297353CC}">
              <c16:uniqueId val="{0000000A-A368-49C2-AA0F-0514A0AA39C9}"/>
            </c:ext>
          </c:extLst>
        </c:ser>
        <c:dLbls>
          <c:showLegendKey val="0"/>
          <c:showVal val="0"/>
          <c:showCatName val="0"/>
          <c:showSerName val="0"/>
          <c:showPercent val="0"/>
          <c:showBubbleSize val="0"/>
        </c:dLbls>
        <c:gapWidth val="70"/>
        <c:axId val="1219416767"/>
        <c:axId val="883237295"/>
      </c:barChart>
      <c:catAx>
        <c:axId val="121941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crossAx val="883237295"/>
        <c:crosses val="autoZero"/>
        <c:auto val="1"/>
        <c:lblAlgn val="ctr"/>
        <c:lblOffset val="100"/>
        <c:noMultiLvlLbl val="0"/>
      </c:catAx>
      <c:valAx>
        <c:axId val="88323729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9416767"/>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89428404782735"/>
          <c:y val="5.5176891951006127E-2"/>
          <c:w val="0.67408318751822693"/>
          <c:h val="0.79145888013998256"/>
        </c:manualLayout>
      </c:layout>
      <c:barChart>
        <c:barDir val="bar"/>
        <c:grouping val="clustered"/>
        <c:varyColors val="0"/>
        <c:ser>
          <c:idx val="0"/>
          <c:order val="0"/>
          <c:tx>
            <c:v>Avg GTMI scores</c:v>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1-68FA-43A9-8EC6-0A90204E85AE}"/>
              </c:ext>
            </c:extLst>
          </c:dPt>
          <c:dPt>
            <c:idx val="1"/>
            <c:invertIfNegative val="0"/>
            <c:bubble3D val="0"/>
            <c:spPr>
              <a:solidFill>
                <a:schemeClr val="accent2">
                  <a:lumMod val="40000"/>
                  <a:lumOff val="60000"/>
                </a:schemeClr>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3-68FA-43A9-8EC6-0A90204E85AE}"/>
              </c:ext>
            </c:extLst>
          </c:dPt>
          <c:dPt>
            <c:idx val="2"/>
            <c:invertIfNegative val="0"/>
            <c:bubble3D val="0"/>
            <c:spPr>
              <a:solidFill>
                <a:srgbClr val="00B0F0"/>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5-68FA-43A9-8EC6-0A90204E85AE}"/>
              </c:ext>
            </c:extLst>
          </c:dPt>
          <c:dPt>
            <c:idx val="3"/>
            <c:invertIfNegative val="0"/>
            <c:bubble3D val="0"/>
            <c:spPr>
              <a:solidFill>
                <a:srgbClr val="FFFFCC"/>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7-68FA-43A9-8EC6-0A90204E85AE}"/>
              </c:ext>
            </c:extLst>
          </c:dPt>
          <c:dPt>
            <c:idx val="4"/>
            <c:invertIfNegative val="0"/>
            <c:bubble3D val="0"/>
            <c:spPr>
              <a:solidFill>
                <a:srgbClr val="0070C0"/>
              </a:solidFill>
              <a:ln>
                <a:noFill/>
              </a:ln>
              <a:effectLst>
                <a:innerShdw blurRad="50800" dist="25400" dir="5400000">
                  <a:prstClr val="black">
                    <a:alpha val="50000"/>
                  </a:prstClr>
                </a:innerShdw>
              </a:effectLst>
            </c:spPr>
            <c:extLst>
              <c:ext xmlns:c16="http://schemas.microsoft.com/office/drawing/2014/chart" uri="{C3380CC4-5D6E-409C-BE32-E72D297353CC}">
                <c16:uniqueId val="{00000009-68FA-43A9-8EC6-0A90204E85A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Regions!$AW$204:$AW$208</c:f>
              <c:strCache>
                <c:ptCount val="5"/>
                <c:pt idx="0">
                  <c:v>GTEI</c:v>
                </c:pt>
                <c:pt idx="1">
                  <c:v>DCEI</c:v>
                </c:pt>
                <c:pt idx="2">
                  <c:v>PSDI</c:v>
                </c:pt>
                <c:pt idx="3">
                  <c:v>CGSI</c:v>
                </c:pt>
                <c:pt idx="4">
                  <c:v>GTMI</c:v>
                </c:pt>
              </c:strCache>
            </c:strRef>
          </c:cat>
          <c:val>
            <c:numRef>
              <c:f>Regions!$AY$204:$AY$208</c:f>
              <c:numCache>
                <c:formatCode>0.000</c:formatCode>
                <c:ptCount val="5"/>
                <c:pt idx="0">
                  <c:v>0.49077224439931522</c:v>
                </c:pt>
                <c:pt idx="1">
                  <c:v>0.41288256880733937</c:v>
                </c:pt>
                <c:pt idx="2">
                  <c:v>0.69398410194174776</c:v>
                </c:pt>
                <c:pt idx="3">
                  <c:v>0.59065874485596725</c:v>
                </c:pt>
                <c:pt idx="4">
                  <c:v>0.54707441500109233</c:v>
                </c:pt>
              </c:numCache>
            </c:numRef>
          </c:val>
          <c:extLst>
            <c:ext xmlns:c16="http://schemas.microsoft.com/office/drawing/2014/chart" uri="{C3380CC4-5D6E-409C-BE32-E72D297353CC}">
              <c16:uniqueId val="{0000000A-68FA-43A9-8EC6-0A90204E85AE}"/>
            </c:ext>
          </c:extLst>
        </c:ser>
        <c:dLbls>
          <c:showLegendKey val="0"/>
          <c:showVal val="0"/>
          <c:showCatName val="0"/>
          <c:showSerName val="0"/>
          <c:showPercent val="0"/>
          <c:showBubbleSize val="0"/>
        </c:dLbls>
        <c:gapWidth val="70"/>
        <c:axId val="1219416767"/>
        <c:axId val="883237295"/>
      </c:barChart>
      <c:catAx>
        <c:axId val="121941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CC"/>
                </a:solidFill>
                <a:latin typeface="+mn-lt"/>
                <a:ea typeface="+mn-ea"/>
                <a:cs typeface="+mn-cs"/>
              </a:defRPr>
            </a:pPr>
            <a:endParaRPr lang="en-US"/>
          </a:p>
        </c:txPr>
        <c:crossAx val="883237295"/>
        <c:crosses val="autoZero"/>
        <c:auto val="1"/>
        <c:lblAlgn val="ctr"/>
        <c:lblOffset val="100"/>
        <c:noMultiLvlLbl val="0"/>
      </c:catAx>
      <c:valAx>
        <c:axId val="88323729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19416767"/>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199365704286958"/>
          <c:y val="2.8234634733158355E-2"/>
          <c:w val="0.51388188976377958"/>
          <c:h val="0.87986165791776028"/>
        </c:manualLayout>
      </c:layout>
      <c:barChart>
        <c:barDir val="bar"/>
        <c:grouping val="percentStacked"/>
        <c:varyColors val="0"/>
        <c:ser>
          <c:idx val="2"/>
          <c:order val="0"/>
          <c:tx>
            <c:v>Yes</c:v>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Regions!$EE$2:$EE$17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Regions!$EI$2:$EI$17</c:f>
              <c:numCache>
                <c:formatCode>General</c:formatCode>
                <c:ptCount val="16"/>
                <c:pt idx="0">
                  <c:v>112</c:v>
                </c:pt>
                <c:pt idx="1">
                  <c:v>25</c:v>
                </c:pt>
                <c:pt idx="2">
                  <c:v>78</c:v>
                </c:pt>
                <c:pt idx="3">
                  <c:v>177</c:v>
                </c:pt>
                <c:pt idx="4">
                  <c:v>157</c:v>
                </c:pt>
                <c:pt idx="5">
                  <c:v>190</c:v>
                </c:pt>
                <c:pt idx="6">
                  <c:v>154</c:v>
                </c:pt>
                <c:pt idx="7">
                  <c:v>150</c:v>
                </c:pt>
                <c:pt idx="8">
                  <c:v>190</c:v>
                </c:pt>
                <c:pt idx="9">
                  <c:v>182</c:v>
                </c:pt>
                <c:pt idx="10">
                  <c:v>141</c:v>
                </c:pt>
                <c:pt idx="11">
                  <c:v>185</c:v>
                </c:pt>
                <c:pt idx="12">
                  <c:v>102</c:v>
                </c:pt>
                <c:pt idx="13">
                  <c:v>104</c:v>
                </c:pt>
                <c:pt idx="14">
                  <c:v>78</c:v>
                </c:pt>
                <c:pt idx="15">
                  <c:v>103</c:v>
                </c:pt>
              </c:numCache>
            </c:numRef>
          </c:val>
          <c:extLst>
            <c:ext xmlns:c16="http://schemas.microsoft.com/office/drawing/2014/chart" uri="{C3380CC4-5D6E-409C-BE32-E72D297353CC}">
              <c16:uniqueId val="{00000000-C27F-4D4D-B5DC-CADCB293CAAD}"/>
            </c:ext>
          </c:extLst>
        </c:ser>
        <c:ser>
          <c:idx val="1"/>
          <c:order val="1"/>
          <c:tx>
            <c:v>Planned / In progress</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Regions!$EE$2:$EE$17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Regions!$EH$2:$EH$17</c:f>
              <c:numCache>
                <c:formatCode>General</c:formatCode>
                <c:ptCount val="16"/>
                <c:pt idx="0">
                  <c:v>20</c:v>
                </c:pt>
                <c:pt idx="1">
                  <c:v>54</c:v>
                </c:pt>
                <c:pt idx="2">
                  <c:v>8</c:v>
                </c:pt>
                <c:pt idx="3">
                  <c:v>2</c:v>
                </c:pt>
                <c:pt idx="4">
                  <c:v>10</c:v>
                </c:pt>
                <c:pt idx="5">
                  <c:v>0</c:v>
                </c:pt>
                <c:pt idx="6">
                  <c:v>9</c:v>
                </c:pt>
                <c:pt idx="7">
                  <c:v>13</c:v>
                </c:pt>
                <c:pt idx="8">
                  <c:v>1</c:v>
                </c:pt>
                <c:pt idx="9">
                  <c:v>5</c:v>
                </c:pt>
                <c:pt idx="10">
                  <c:v>31</c:v>
                </c:pt>
                <c:pt idx="11">
                  <c:v>8</c:v>
                </c:pt>
                <c:pt idx="12">
                  <c:v>20</c:v>
                </c:pt>
                <c:pt idx="13">
                  <c:v>26</c:v>
                </c:pt>
                <c:pt idx="14">
                  <c:v>27</c:v>
                </c:pt>
                <c:pt idx="15">
                  <c:v>31</c:v>
                </c:pt>
              </c:numCache>
            </c:numRef>
          </c:val>
          <c:extLst>
            <c:ext xmlns:c16="http://schemas.microsoft.com/office/drawing/2014/chart" uri="{C3380CC4-5D6E-409C-BE32-E72D297353CC}">
              <c16:uniqueId val="{00000001-C27F-4D4D-B5DC-CADCB293CAAD}"/>
            </c:ext>
          </c:extLst>
        </c:ser>
        <c:ser>
          <c:idx val="0"/>
          <c:order val="2"/>
          <c:tx>
            <c:v>No</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Regions!$EE$2:$EE$17</c:f>
              <c:strCache>
                <c:ptCount val="16"/>
                <c:pt idx="0">
                  <c:v>Nat'l Strategy on Disruptive Tech  I-17</c:v>
                </c:pt>
                <c:pt idx="1">
                  <c:v>Open Source Software Policy  I-15</c:v>
                </c:pt>
                <c:pt idx="2">
                  <c:v>Public Investment Mgmt System  I-14</c:v>
                </c:pt>
                <c:pt idx="3">
                  <c:v>Debt Management System  I-13</c:v>
                </c:pt>
                <c:pt idx="4">
                  <c:v>e-Procurement Portal  I-12</c:v>
                </c:pt>
                <c:pt idx="5">
                  <c:v>Social Insurance/Pension System  I-11</c:v>
                </c:pt>
                <c:pt idx="6">
                  <c:v>Payroll System  I-10</c:v>
                </c:pt>
                <c:pt idx="7">
                  <c:v>Human Resources MIS  I-9</c:v>
                </c:pt>
                <c:pt idx="8">
                  <c:v>Customs Mgmt Information System  I-8</c:v>
                </c:pt>
                <c:pt idx="9">
                  <c:v>Tax Mgmt Information System  I-7</c:v>
                </c:pt>
                <c:pt idx="10">
                  <c:v>Treasury Single Account  I-6</c:v>
                </c:pt>
                <c:pt idx="11">
                  <c:v>Financial Mgmt Information System  I-5</c:v>
                </c:pt>
                <c:pt idx="12">
                  <c:v>Government Service Bus  I-4</c:v>
                </c:pt>
                <c:pt idx="13">
                  <c:v>Gov Interoperability Framework  I-3</c:v>
                </c:pt>
                <c:pt idx="14">
                  <c:v>Gov Enterprise Architecture  I-2</c:v>
                </c:pt>
                <c:pt idx="15">
                  <c:v>Government Cloud  I-1</c:v>
                </c:pt>
              </c:strCache>
            </c:strRef>
          </c:cat>
          <c:val>
            <c:numRef>
              <c:f>Regions!$EG$2:$EG$17</c:f>
              <c:numCache>
                <c:formatCode>General</c:formatCode>
                <c:ptCount val="16"/>
                <c:pt idx="0">
                  <c:v>65</c:v>
                </c:pt>
                <c:pt idx="1">
                  <c:v>118</c:v>
                </c:pt>
                <c:pt idx="2">
                  <c:v>111</c:v>
                </c:pt>
                <c:pt idx="3">
                  <c:v>18</c:v>
                </c:pt>
                <c:pt idx="4">
                  <c:v>30</c:v>
                </c:pt>
                <c:pt idx="5">
                  <c:v>7</c:v>
                </c:pt>
                <c:pt idx="6">
                  <c:v>34</c:v>
                </c:pt>
                <c:pt idx="7">
                  <c:v>34</c:v>
                </c:pt>
                <c:pt idx="8">
                  <c:v>6</c:v>
                </c:pt>
                <c:pt idx="9">
                  <c:v>10</c:v>
                </c:pt>
                <c:pt idx="10">
                  <c:v>25</c:v>
                </c:pt>
                <c:pt idx="11">
                  <c:v>4</c:v>
                </c:pt>
                <c:pt idx="12">
                  <c:v>75</c:v>
                </c:pt>
                <c:pt idx="13">
                  <c:v>67</c:v>
                </c:pt>
                <c:pt idx="14">
                  <c:v>92</c:v>
                </c:pt>
                <c:pt idx="15">
                  <c:v>63</c:v>
                </c:pt>
              </c:numCache>
            </c:numRef>
          </c:val>
          <c:extLst>
            <c:ext xmlns:c16="http://schemas.microsoft.com/office/drawing/2014/chart" uri="{C3380CC4-5D6E-409C-BE32-E72D297353CC}">
              <c16:uniqueId val="{00000002-C27F-4D4D-B5DC-CADCB293CAAD}"/>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784015748031496"/>
          <c:y val="0.95835165135608047"/>
          <c:w val="0.4223689652429809"/>
          <c:h val="4.1648348643919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83552055993002"/>
          <c:y val="2.4096385542168676E-2"/>
          <c:w val="0.68539698162729656"/>
          <c:h val="0.88142716535433074"/>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Regions!$EL$2:$EL$17</c:f>
              <c:strCache>
                <c:ptCount val="16"/>
                <c:pt idx="0">
                  <c:v>I-17</c:v>
                </c:pt>
                <c:pt idx="1">
                  <c:v>I-15</c:v>
                </c:pt>
                <c:pt idx="2">
                  <c:v>I-14</c:v>
                </c:pt>
                <c:pt idx="3">
                  <c:v>I-13</c:v>
                </c:pt>
                <c:pt idx="4">
                  <c:v>I-12</c:v>
                </c:pt>
                <c:pt idx="5">
                  <c:v>I-11</c:v>
                </c:pt>
                <c:pt idx="6">
                  <c:v>I-10</c:v>
                </c:pt>
                <c:pt idx="7">
                  <c:v>I-9</c:v>
                </c:pt>
                <c:pt idx="8">
                  <c:v>I-8</c:v>
                </c:pt>
                <c:pt idx="9">
                  <c:v>I-7</c:v>
                </c:pt>
                <c:pt idx="10">
                  <c:v>I-6</c:v>
                </c:pt>
                <c:pt idx="11">
                  <c:v>I-5</c:v>
                </c:pt>
                <c:pt idx="12">
                  <c:v>I-4</c:v>
                </c:pt>
                <c:pt idx="13">
                  <c:v>I-3</c:v>
                </c:pt>
                <c:pt idx="14">
                  <c:v>I-2</c:v>
                </c:pt>
                <c:pt idx="15">
                  <c:v>I-1</c:v>
                </c:pt>
              </c:strCache>
            </c:strRef>
          </c:cat>
          <c:val>
            <c:numRef>
              <c:f>Regions!$EM$2:$EM$17</c:f>
              <c:numCache>
                <c:formatCode>0%</c:formatCode>
                <c:ptCount val="16"/>
                <c:pt idx="0">
                  <c:v>0.20812182741116753</c:v>
                </c:pt>
                <c:pt idx="1">
                  <c:v>8.6294416243654817E-2</c:v>
                </c:pt>
                <c:pt idx="2">
                  <c:v>0.12690355329949238</c:v>
                </c:pt>
                <c:pt idx="3">
                  <c:v>1.5228426395939087E-2</c:v>
                </c:pt>
                <c:pt idx="4">
                  <c:v>6.0913705583756347E-2</c:v>
                </c:pt>
                <c:pt idx="5">
                  <c:v>2.030456852791878E-2</c:v>
                </c:pt>
                <c:pt idx="6">
                  <c:v>5.5837563451776651E-2</c:v>
                </c:pt>
                <c:pt idx="7">
                  <c:v>5.5837563451776651E-2</c:v>
                </c:pt>
                <c:pt idx="8">
                  <c:v>3.0456852791878174E-2</c:v>
                </c:pt>
                <c:pt idx="9">
                  <c:v>4.060913705583756E-2</c:v>
                </c:pt>
                <c:pt idx="10">
                  <c:v>0.15736040609137056</c:v>
                </c:pt>
                <c:pt idx="11">
                  <c:v>2.5380710659898477E-2</c:v>
                </c:pt>
                <c:pt idx="12">
                  <c:v>0.16751269035532995</c:v>
                </c:pt>
                <c:pt idx="13">
                  <c:v>0.18781725888324874</c:v>
                </c:pt>
                <c:pt idx="14">
                  <c:v>0.20812182741116753</c:v>
                </c:pt>
                <c:pt idx="15">
                  <c:v>0.18781725888324874</c:v>
                </c:pt>
              </c:numCache>
            </c:numRef>
          </c:val>
          <c:extLst>
            <c:ext xmlns:c16="http://schemas.microsoft.com/office/drawing/2014/chart" uri="{C3380CC4-5D6E-409C-BE32-E72D297353CC}">
              <c16:uniqueId val="{00000000-90BC-470F-BD34-D890CEAEA3BE}"/>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Regions!$EL$2:$EL$17</c:f>
              <c:strCache>
                <c:ptCount val="16"/>
                <c:pt idx="0">
                  <c:v>I-17</c:v>
                </c:pt>
                <c:pt idx="1">
                  <c:v>I-15</c:v>
                </c:pt>
                <c:pt idx="2">
                  <c:v>I-14</c:v>
                </c:pt>
                <c:pt idx="3">
                  <c:v>I-13</c:v>
                </c:pt>
                <c:pt idx="4">
                  <c:v>I-12</c:v>
                </c:pt>
                <c:pt idx="5">
                  <c:v>I-11</c:v>
                </c:pt>
                <c:pt idx="6">
                  <c:v>I-10</c:v>
                </c:pt>
                <c:pt idx="7">
                  <c:v>I-9</c:v>
                </c:pt>
                <c:pt idx="8">
                  <c:v>I-8</c:v>
                </c:pt>
                <c:pt idx="9">
                  <c:v>I-7</c:v>
                </c:pt>
                <c:pt idx="10">
                  <c:v>I-6</c:v>
                </c:pt>
                <c:pt idx="11">
                  <c:v>I-5</c:v>
                </c:pt>
                <c:pt idx="12">
                  <c:v>I-4</c:v>
                </c:pt>
                <c:pt idx="13">
                  <c:v>I-3</c:v>
                </c:pt>
                <c:pt idx="14">
                  <c:v>I-2</c:v>
                </c:pt>
                <c:pt idx="15">
                  <c:v>I-1</c:v>
                </c:pt>
              </c:strCache>
            </c:strRef>
          </c:cat>
          <c:val>
            <c:numRef>
              <c:f>Regions!$EN$2:$EN$17</c:f>
              <c:numCache>
                <c:formatCode>0%</c:formatCode>
                <c:ptCount val="16"/>
                <c:pt idx="0">
                  <c:v>3.0456852791878174E-2</c:v>
                </c:pt>
                <c:pt idx="1">
                  <c:v>6.5989847715736044E-2</c:v>
                </c:pt>
                <c:pt idx="2">
                  <c:v>5.5837563451776651E-2</c:v>
                </c:pt>
                <c:pt idx="3">
                  <c:v>3.553299492385787E-2</c:v>
                </c:pt>
                <c:pt idx="4">
                  <c:v>6.5989847715736044E-2</c:v>
                </c:pt>
                <c:pt idx="5">
                  <c:v>2.030456852791878E-2</c:v>
                </c:pt>
                <c:pt idx="6">
                  <c:v>0.1116751269035533</c:v>
                </c:pt>
                <c:pt idx="7">
                  <c:v>0.10152284263959391</c:v>
                </c:pt>
                <c:pt idx="8">
                  <c:v>0</c:v>
                </c:pt>
                <c:pt idx="9">
                  <c:v>1.5228426395939087E-2</c:v>
                </c:pt>
                <c:pt idx="10">
                  <c:v>4.060913705583756E-2</c:v>
                </c:pt>
                <c:pt idx="11">
                  <c:v>3.553299492385787E-2</c:v>
                </c:pt>
                <c:pt idx="12">
                  <c:v>8.1218274111675121E-2</c:v>
                </c:pt>
                <c:pt idx="13">
                  <c:v>9.6446700507614211E-2</c:v>
                </c:pt>
                <c:pt idx="14">
                  <c:v>8.1218274111675121E-2</c:v>
                </c:pt>
                <c:pt idx="15">
                  <c:v>7.6142131979695438E-2</c:v>
                </c:pt>
              </c:numCache>
            </c:numRef>
          </c:val>
          <c:extLst>
            <c:ext xmlns:c16="http://schemas.microsoft.com/office/drawing/2014/chart" uri="{C3380CC4-5D6E-409C-BE32-E72D297353CC}">
              <c16:uniqueId val="{00000001-90BC-470F-BD34-D890CEAEA3BE}"/>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5912179652242269"/>
          <c:w val="0.88297426363371245"/>
          <c:h val="4.08782034775773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547419072615924"/>
          <c:y val="5.2914479440069995E-2"/>
          <c:w val="0.51301881014873141"/>
          <c:h val="0.78169241628887298"/>
        </c:manualLayout>
      </c:layout>
      <c:barChart>
        <c:barDir val="bar"/>
        <c:grouping val="percentStacked"/>
        <c:varyColors val="0"/>
        <c:ser>
          <c:idx val="2"/>
          <c:order val="0"/>
          <c:tx>
            <c:v>Yes</c:v>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Regions!$EE$19:$EE$26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Regions!$EI$19:$EI$26</c:f>
              <c:numCache>
                <c:formatCode>General</c:formatCode>
                <c:ptCount val="8"/>
                <c:pt idx="0">
                  <c:v>117</c:v>
                </c:pt>
                <c:pt idx="1">
                  <c:v>151</c:v>
                </c:pt>
                <c:pt idx="2">
                  <c:v>139</c:v>
                </c:pt>
                <c:pt idx="3">
                  <c:v>153</c:v>
                </c:pt>
                <c:pt idx="4">
                  <c:v>157</c:v>
                </c:pt>
                <c:pt idx="5">
                  <c:v>155</c:v>
                </c:pt>
                <c:pt idx="6">
                  <c:v>167</c:v>
                </c:pt>
                <c:pt idx="7">
                  <c:v>121</c:v>
                </c:pt>
              </c:numCache>
            </c:numRef>
          </c:val>
          <c:extLst>
            <c:ext xmlns:c16="http://schemas.microsoft.com/office/drawing/2014/chart" uri="{C3380CC4-5D6E-409C-BE32-E72D297353CC}">
              <c16:uniqueId val="{00000000-DD2A-44FC-B5CB-6C97CDEFB630}"/>
            </c:ext>
          </c:extLst>
        </c:ser>
        <c:ser>
          <c:idx val="1"/>
          <c:order val="1"/>
          <c:tx>
            <c:v>Planned / In progress</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Regions!$EE$19:$EE$26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Regions!$EH$19:$EH$26</c:f>
              <c:numCache>
                <c:formatCode>General</c:formatCode>
                <c:ptCount val="8"/>
                <c:pt idx="1">
                  <c:v>4</c:v>
                </c:pt>
                <c:pt idx="2">
                  <c:v>7</c:v>
                </c:pt>
                <c:pt idx="3">
                  <c:v>0</c:v>
                </c:pt>
                <c:pt idx="4">
                  <c:v>7</c:v>
                </c:pt>
                <c:pt idx="5">
                  <c:v>3</c:v>
                </c:pt>
                <c:pt idx="6">
                  <c:v>4</c:v>
                </c:pt>
                <c:pt idx="7">
                  <c:v>46</c:v>
                </c:pt>
              </c:numCache>
            </c:numRef>
          </c:val>
          <c:extLst>
            <c:ext xmlns:c16="http://schemas.microsoft.com/office/drawing/2014/chart" uri="{C3380CC4-5D6E-409C-BE32-E72D297353CC}">
              <c16:uniqueId val="{00000001-DD2A-44FC-B5CB-6C97CDEFB630}"/>
            </c:ext>
          </c:extLst>
        </c:ser>
        <c:ser>
          <c:idx val="0"/>
          <c:order val="2"/>
          <c:tx>
            <c:v>No</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Regions!$EE$19:$EE$26</c:f>
              <c:strCache>
                <c:ptCount val="8"/>
                <c:pt idx="0">
                  <c:v>Use of Digital ID in services  I-26</c:v>
                </c:pt>
                <c:pt idx="1">
                  <c:v>Job Portal  I-25</c:v>
                </c:pt>
                <c:pt idx="2">
                  <c:v>Social Ins/Pension Online Services  I-24</c:v>
                </c:pt>
                <c:pt idx="3">
                  <c:v>Customs Services/Single Window  I-23</c:v>
                </c:pt>
                <c:pt idx="4">
                  <c:v>e-Payment Services  I-22</c:v>
                </c:pt>
                <c:pt idx="5">
                  <c:v>e-Filing for Tax/Customs  I-21</c:v>
                </c:pt>
                <c:pt idx="6">
                  <c:v>Tax Online Service Portal  I-20</c:v>
                </c:pt>
                <c:pt idx="7">
                  <c:v>Online Public Service Portal  I-19</c:v>
                </c:pt>
              </c:strCache>
            </c:strRef>
          </c:cat>
          <c:val>
            <c:numRef>
              <c:f>Regions!$EG$19:$EG$26</c:f>
              <c:numCache>
                <c:formatCode>General</c:formatCode>
                <c:ptCount val="8"/>
                <c:pt idx="0">
                  <c:v>80</c:v>
                </c:pt>
                <c:pt idx="1">
                  <c:v>42</c:v>
                </c:pt>
                <c:pt idx="2">
                  <c:v>51</c:v>
                </c:pt>
                <c:pt idx="3">
                  <c:v>44</c:v>
                </c:pt>
                <c:pt idx="4">
                  <c:v>33</c:v>
                </c:pt>
                <c:pt idx="5">
                  <c:v>39</c:v>
                </c:pt>
                <c:pt idx="6">
                  <c:v>26</c:v>
                </c:pt>
                <c:pt idx="7">
                  <c:v>30</c:v>
                </c:pt>
              </c:numCache>
            </c:numRef>
          </c:val>
          <c:extLst>
            <c:ext xmlns:c16="http://schemas.microsoft.com/office/drawing/2014/chart" uri="{C3380CC4-5D6E-409C-BE32-E72D297353CC}">
              <c16:uniqueId val="{00000002-DD2A-44FC-B5CB-6C97CDEFB630}"/>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8420953630796149"/>
          <c:y val="0.92331384713274467"/>
          <c:w val="0.42842957130358705"/>
          <c:h val="7.6686152867255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758808558021164"/>
          <c:y val="7.6199114816530286E-2"/>
          <c:w val="0.56437326016066169"/>
          <c:h val="0.71473547424219031"/>
        </c:manualLayout>
      </c:layout>
      <c:barChart>
        <c:barDir val="bar"/>
        <c:grouping val="percentStacked"/>
        <c:varyColors val="0"/>
        <c:ser>
          <c:idx val="1"/>
          <c:order val="0"/>
          <c:tx>
            <c:v>Yes</c:v>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Regions!$EE$28:$EE$32</c:f>
              <c:strCache>
                <c:ptCount val="5"/>
                <c:pt idx="0">
                  <c:v>Citizen Engagement Stats Public  I-32</c:v>
                </c:pt>
                <c:pt idx="1">
                  <c:v>Gov Platform for Citizen Feedback  I-31</c:v>
                </c:pt>
                <c:pt idx="2">
                  <c:v>Nat'l Platform for Citizen Particip  I-30</c:v>
                </c:pt>
                <c:pt idx="3">
                  <c:v>Open Data Portal  I-29</c:v>
                </c:pt>
                <c:pt idx="4">
                  <c:v>Open Government Portal  I-28</c:v>
                </c:pt>
              </c:strCache>
            </c:strRef>
          </c:cat>
          <c:val>
            <c:numRef>
              <c:f>Regions!$EH$28:$EH$32</c:f>
              <c:numCache>
                <c:formatCode>General</c:formatCode>
                <c:ptCount val="5"/>
                <c:pt idx="0">
                  <c:v>61</c:v>
                </c:pt>
                <c:pt idx="1">
                  <c:v>123</c:v>
                </c:pt>
                <c:pt idx="2">
                  <c:v>113</c:v>
                </c:pt>
                <c:pt idx="3">
                  <c:v>126</c:v>
                </c:pt>
                <c:pt idx="4">
                  <c:v>126</c:v>
                </c:pt>
              </c:numCache>
            </c:numRef>
          </c:val>
          <c:extLst>
            <c:ext xmlns:c16="http://schemas.microsoft.com/office/drawing/2014/chart" uri="{C3380CC4-5D6E-409C-BE32-E72D297353CC}">
              <c16:uniqueId val="{00000000-998E-4EAE-8784-D7E8E5BDE036}"/>
            </c:ext>
          </c:extLst>
        </c:ser>
        <c:ser>
          <c:idx val="0"/>
          <c:order val="1"/>
          <c:tx>
            <c:v>No</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Regions!$EE$28:$EE$32</c:f>
              <c:strCache>
                <c:ptCount val="5"/>
                <c:pt idx="0">
                  <c:v>Citizen Engagement Stats Public  I-32</c:v>
                </c:pt>
                <c:pt idx="1">
                  <c:v>Gov Platform for Citizen Feedback  I-31</c:v>
                </c:pt>
                <c:pt idx="2">
                  <c:v>Nat'l Platform for Citizen Particip  I-30</c:v>
                </c:pt>
                <c:pt idx="3">
                  <c:v>Open Data Portal  I-29</c:v>
                </c:pt>
                <c:pt idx="4">
                  <c:v>Open Government Portal  I-28</c:v>
                </c:pt>
              </c:strCache>
            </c:strRef>
          </c:cat>
          <c:val>
            <c:numRef>
              <c:f>Regions!$EG$28:$EG$32</c:f>
              <c:numCache>
                <c:formatCode>General</c:formatCode>
                <c:ptCount val="5"/>
                <c:pt idx="0">
                  <c:v>136</c:v>
                </c:pt>
                <c:pt idx="1">
                  <c:v>74</c:v>
                </c:pt>
                <c:pt idx="2">
                  <c:v>84</c:v>
                </c:pt>
                <c:pt idx="3">
                  <c:v>71</c:v>
                </c:pt>
                <c:pt idx="4">
                  <c:v>71</c:v>
                </c:pt>
              </c:numCache>
            </c:numRef>
          </c:val>
          <c:extLst>
            <c:ext xmlns:c16="http://schemas.microsoft.com/office/drawing/2014/chart" uri="{C3380CC4-5D6E-409C-BE32-E72D297353CC}">
              <c16:uniqueId val="{00000001-998E-4EAE-8784-D7E8E5BDE036}"/>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55516929133858273"/>
          <c:y val="0.91636946117029494"/>
          <c:w val="0.27666185476815397"/>
          <c:h val="8.3630796150481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00442305822884"/>
          <c:y val="8.3674283361638638E-2"/>
          <c:w val="0.68022801837270341"/>
          <c:h val="0.70189709742164585"/>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Regions!$EL$28:$EL$32</c:f>
              <c:strCache>
                <c:ptCount val="5"/>
                <c:pt idx="0">
                  <c:v>I-32</c:v>
                </c:pt>
                <c:pt idx="1">
                  <c:v>I-31</c:v>
                </c:pt>
                <c:pt idx="2">
                  <c:v>I-30</c:v>
                </c:pt>
                <c:pt idx="3">
                  <c:v>I-29</c:v>
                </c:pt>
                <c:pt idx="4">
                  <c:v>I-28</c:v>
                </c:pt>
              </c:strCache>
            </c:strRef>
          </c:cat>
          <c:val>
            <c:numRef>
              <c:f>Regions!$EM$28:$EM$32</c:f>
              <c:numCache>
                <c:formatCode>0%</c:formatCode>
                <c:ptCount val="5"/>
                <c:pt idx="0">
                  <c:v>8.1218274111675121E-2</c:v>
                </c:pt>
                <c:pt idx="1">
                  <c:v>0.13705583756345177</c:v>
                </c:pt>
                <c:pt idx="2">
                  <c:v>0.10152284263959391</c:v>
                </c:pt>
                <c:pt idx="3">
                  <c:v>5.5837563451776651E-2</c:v>
                </c:pt>
                <c:pt idx="4">
                  <c:v>0.12182741116751269</c:v>
                </c:pt>
              </c:numCache>
            </c:numRef>
          </c:val>
          <c:extLst>
            <c:ext xmlns:c16="http://schemas.microsoft.com/office/drawing/2014/chart" uri="{C3380CC4-5D6E-409C-BE32-E72D297353CC}">
              <c16:uniqueId val="{00000000-9C12-4EB6-ACC1-2AE1777973F2}"/>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Regions!$EL$28:$EL$32</c:f>
              <c:strCache>
                <c:ptCount val="5"/>
                <c:pt idx="0">
                  <c:v>I-32</c:v>
                </c:pt>
                <c:pt idx="1">
                  <c:v>I-31</c:v>
                </c:pt>
                <c:pt idx="2">
                  <c:v>I-30</c:v>
                </c:pt>
                <c:pt idx="3">
                  <c:v>I-29</c:v>
                </c:pt>
                <c:pt idx="4">
                  <c:v>I-28</c:v>
                </c:pt>
              </c:strCache>
            </c:strRef>
          </c:cat>
          <c:val>
            <c:numRef>
              <c:f>Regions!$EN$28:$EN$32</c:f>
              <c:numCache>
                <c:formatCode>0%</c:formatCode>
                <c:ptCount val="5"/>
                <c:pt idx="0">
                  <c:v>7.6142131979695438E-2</c:v>
                </c:pt>
                <c:pt idx="1">
                  <c:v>6.5989847715736044E-2</c:v>
                </c:pt>
                <c:pt idx="2">
                  <c:v>2.030456852791878E-2</c:v>
                </c:pt>
                <c:pt idx="3">
                  <c:v>0.18781725888324874</c:v>
                </c:pt>
                <c:pt idx="4">
                  <c:v>8.6294416243654817E-2</c:v>
                </c:pt>
              </c:numCache>
            </c:numRef>
          </c:val>
          <c:extLst>
            <c:ext xmlns:c16="http://schemas.microsoft.com/office/drawing/2014/chart" uri="{C3380CC4-5D6E-409C-BE32-E72D297353CC}">
              <c16:uniqueId val="{00000001-9C12-4EB6-ACC1-2AE1777973F2}"/>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0151465441819778"/>
          <c:w val="0.88297426363371245"/>
          <c:h val="9.84853455818022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430533683289586"/>
          <c:y val="4.0693672482116208E-2"/>
          <c:w val="0.5141876640419949"/>
          <c:h val="0.84633961196026963"/>
        </c:manualLayout>
      </c:layout>
      <c:barChart>
        <c:barDir val="bar"/>
        <c:grouping val="percentStacked"/>
        <c:varyColors val="0"/>
        <c:ser>
          <c:idx val="2"/>
          <c:order val="0"/>
          <c:tx>
            <c:v>Yes</c:v>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Regions!$EE$34:$EE$47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Regions!$EI$34:$EI$47</c:f>
              <c:numCache>
                <c:formatCode>General</c:formatCode>
                <c:ptCount val="14"/>
                <c:pt idx="0">
                  <c:v>128</c:v>
                </c:pt>
                <c:pt idx="1">
                  <c:v>148</c:v>
                </c:pt>
                <c:pt idx="2">
                  <c:v>76</c:v>
                </c:pt>
                <c:pt idx="3">
                  <c:v>95</c:v>
                </c:pt>
                <c:pt idx="4">
                  <c:v>111</c:v>
                </c:pt>
                <c:pt idx="5">
                  <c:v>77</c:v>
                </c:pt>
                <c:pt idx="6">
                  <c:v>85</c:v>
                </c:pt>
                <c:pt idx="7">
                  <c:v>132</c:v>
                </c:pt>
                <c:pt idx="8">
                  <c:v>153</c:v>
                </c:pt>
                <c:pt idx="9">
                  <c:v>139</c:v>
                </c:pt>
                <c:pt idx="10">
                  <c:v>46</c:v>
                </c:pt>
                <c:pt idx="11">
                  <c:v>160</c:v>
                </c:pt>
                <c:pt idx="12">
                  <c:v>119</c:v>
                </c:pt>
                <c:pt idx="13">
                  <c:v>182</c:v>
                </c:pt>
              </c:numCache>
            </c:numRef>
          </c:val>
          <c:extLst>
            <c:ext xmlns:c16="http://schemas.microsoft.com/office/drawing/2014/chart" uri="{C3380CC4-5D6E-409C-BE32-E72D297353CC}">
              <c16:uniqueId val="{00000000-7898-49A0-9F7B-A336B39C6650}"/>
            </c:ext>
          </c:extLst>
        </c:ser>
        <c:ser>
          <c:idx val="1"/>
          <c:order val="1"/>
          <c:tx>
            <c:v>Planned / In progress</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Regions!$EE$34:$EE$47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Regions!$EH$34:$EH$47</c:f>
              <c:numCache>
                <c:formatCode>General</c:formatCode>
                <c:ptCount val="14"/>
                <c:pt idx="1">
                  <c:v>6</c:v>
                </c:pt>
                <c:pt idx="2">
                  <c:v>69</c:v>
                </c:pt>
                <c:pt idx="3">
                  <c:v>54</c:v>
                </c:pt>
                <c:pt idx="4">
                  <c:v>48</c:v>
                </c:pt>
                <c:pt idx="5">
                  <c:v>36</c:v>
                </c:pt>
                <c:pt idx="6">
                  <c:v>28</c:v>
                </c:pt>
                <c:pt idx="7">
                  <c:v>9</c:v>
                </c:pt>
                <c:pt idx="8">
                  <c:v>17</c:v>
                </c:pt>
                <c:pt idx="9">
                  <c:v>11</c:v>
                </c:pt>
                <c:pt idx="10">
                  <c:v>98</c:v>
                </c:pt>
                <c:pt idx="11">
                  <c:v>15</c:v>
                </c:pt>
                <c:pt idx="12">
                  <c:v>14</c:v>
                </c:pt>
                <c:pt idx="13">
                  <c:v>0</c:v>
                </c:pt>
              </c:numCache>
            </c:numRef>
          </c:val>
          <c:extLst>
            <c:ext xmlns:c16="http://schemas.microsoft.com/office/drawing/2014/chart" uri="{C3380CC4-5D6E-409C-BE32-E72D297353CC}">
              <c16:uniqueId val="{00000001-7898-49A0-9F7B-A336B39C6650}"/>
            </c:ext>
          </c:extLst>
        </c:ser>
        <c:ser>
          <c:idx val="0"/>
          <c:order val="2"/>
          <c:tx>
            <c:v>No</c:v>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Regions!$EE$34:$EE$47</c:f>
              <c:strCache>
                <c:ptCount val="14"/>
                <c:pt idx="0">
                  <c:v>Gov Policy on GovTech Startups  I-48</c:v>
                </c:pt>
                <c:pt idx="1">
                  <c:v>Gov Entity for PS Innovation  I-47</c:v>
                </c:pt>
                <c:pt idx="2">
                  <c:v>Public Sector Innovation Strategy  I-46</c:v>
                </c:pt>
                <c:pt idx="3">
                  <c:v>Gov Strategy/Prog on Digital Skills  I-45</c:v>
                </c:pt>
                <c:pt idx="4">
                  <c:v>Digital Signature Platform  I-42</c:v>
                </c:pt>
                <c:pt idx="5">
                  <c:v>AI Ethical Guidelines  I-41</c:v>
                </c:pt>
                <c:pt idx="6">
                  <c:v>Green Tech policy for GovTech  I-40</c:v>
                </c:pt>
                <c:pt idx="7">
                  <c:v>Data Protection Authority  I-39</c:v>
                </c:pt>
                <c:pt idx="8">
                  <c:v>Data Protection / Privacy Laws  I-38</c:v>
                </c:pt>
                <c:pt idx="9">
                  <c:v>Right to Information Laws  I-37</c:v>
                </c:pt>
                <c:pt idx="10">
                  <c:v>Whole-of-Government Approach  I-36</c:v>
                </c:pt>
                <c:pt idx="11">
                  <c:v>GovTech / Digital Transf Strategy  I-35</c:v>
                </c:pt>
                <c:pt idx="12">
                  <c:v>Dedicated Data Governance Entity  I-34</c:v>
                </c:pt>
                <c:pt idx="13">
                  <c:v>Dedicated DG/GovTech Entity  I-33</c:v>
                </c:pt>
              </c:strCache>
            </c:strRef>
          </c:cat>
          <c:val>
            <c:numRef>
              <c:f>Regions!$EG$34:$EG$47</c:f>
              <c:numCache>
                <c:formatCode>General</c:formatCode>
                <c:ptCount val="14"/>
                <c:pt idx="0">
                  <c:v>69</c:v>
                </c:pt>
                <c:pt idx="1">
                  <c:v>43</c:v>
                </c:pt>
                <c:pt idx="2">
                  <c:v>52</c:v>
                </c:pt>
                <c:pt idx="3">
                  <c:v>48</c:v>
                </c:pt>
                <c:pt idx="4">
                  <c:v>38</c:v>
                </c:pt>
                <c:pt idx="5">
                  <c:v>84</c:v>
                </c:pt>
                <c:pt idx="6">
                  <c:v>84</c:v>
                </c:pt>
                <c:pt idx="7">
                  <c:v>56</c:v>
                </c:pt>
                <c:pt idx="8">
                  <c:v>27</c:v>
                </c:pt>
                <c:pt idx="9">
                  <c:v>47</c:v>
                </c:pt>
                <c:pt idx="10">
                  <c:v>53</c:v>
                </c:pt>
                <c:pt idx="11">
                  <c:v>22</c:v>
                </c:pt>
                <c:pt idx="12">
                  <c:v>64</c:v>
                </c:pt>
                <c:pt idx="13">
                  <c:v>15</c:v>
                </c:pt>
              </c:numCache>
            </c:numRef>
          </c:val>
          <c:extLst>
            <c:ext xmlns:c16="http://schemas.microsoft.com/office/drawing/2014/chart" uri="{C3380CC4-5D6E-409C-BE32-E72D297353CC}">
              <c16:uniqueId val="{00000002-7898-49A0-9F7B-A336B39C6650}"/>
            </c:ext>
          </c:extLst>
        </c:ser>
        <c:dLbls>
          <c:showLegendKey val="0"/>
          <c:showVal val="0"/>
          <c:showCatName val="0"/>
          <c:showSerName val="0"/>
          <c:showPercent val="0"/>
          <c:showBubbleSize val="0"/>
        </c:dLbls>
        <c:gapWidth val="50"/>
        <c:overlap val="100"/>
        <c:axId val="499999023"/>
        <c:axId val="499996943"/>
      </c:barChart>
      <c:catAx>
        <c:axId val="4999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943"/>
        <c:crosses val="autoZero"/>
        <c:auto val="1"/>
        <c:lblAlgn val="ctr"/>
        <c:lblOffset val="100"/>
        <c:noMultiLvlLbl val="0"/>
      </c:catAx>
      <c:valAx>
        <c:axId val="4999969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9999023"/>
        <c:crosses val="autoZero"/>
        <c:crossBetween val="between"/>
        <c:majorUnit val="0.25"/>
      </c:valAx>
      <c:spPr>
        <a:noFill/>
        <a:ln w="6350">
          <a:solidFill>
            <a:schemeClr val="bg1">
              <a:lumMod val="75000"/>
            </a:schemeClr>
          </a:solidFill>
        </a:ln>
        <a:effectLst/>
      </c:spPr>
    </c:plotArea>
    <c:legend>
      <c:legendPos val="b"/>
      <c:layout>
        <c:manualLayout>
          <c:xMode val="edge"/>
          <c:yMode val="edge"/>
          <c:x val="0.477138888888889"/>
          <c:y val="0.95053928805774279"/>
          <c:w val="0.44004573291974869"/>
          <c:h val="4.94607119422572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06003937007875"/>
          <c:y val="4.0764435695538059E-2"/>
          <c:w val="0.68717246281714783"/>
          <c:h val="0.84241442475940509"/>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Regions!$EL$34:$EL$47</c:f>
              <c:strCache>
                <c:ptCount val="14"/>
                <c:pt idx="0">
                  <c:v>I-48</c:v>
                </c:pt>
                <c:pt idx="1">
                  <c:v>I-47</c:v>
                </c:pt>
                <c:pt idx="2">
                  <c:v>I-46</c:v>
                </c:pt>
                <c:pt idx="3">
                  <c:v>I-45</c:v>
                </c:pt>
                <c:pt idx="4">
                  <c:v>I-42</c:v>
                </c:pt>
                <c:pt idx="5">
                  <c:v>I-41</c:v>
                </c:pt>
                <c:pt idx="6">
                  <c:v>I-40</c:v>
                </c:pt>
                <c:pt idx="7">
                  <c:v>I-39</c:v>
                </c:pt>
                <c:pt idx="8">
                  <c:v>I-38</c:v>
                </c:pt>
                <c:pt idx="9">
                  <c:v>I-37</c:v>
                </c:pt>
                <c:pt idx="10">
                  <c:v>I-36</c:v>
                </c:pt>
                <c:pt idx="11">
                  <c:v>I-35</c:v>
                </c:pt>
                <c:pt idx="12">
                  <c:v>I-34</c:v>
                </c:pt>
                <c:pt idx="13">
                  <c:v>I-33</c:v>
                </c:pt>
              </c:strCache>
            </c:strRef>
          </c:cat>
          <c:val>
            <c:numRef>
              <c:f>Regions!$EM$34:$EM$47</c:f>
              <c:numCache>
                <c:formatCode>0%</c:formatCode>
                <c:ptCount val="14"/>
                <c:pt idx="0">
                  <c:v>0.17258883248730963</c:v>
                </c:pt>
                <c:pt idx="1">
                  <c:v>0.19289340101522842</c:v>
                </c:pt>
                <c:pt idx="2">
                  <c:v>0.26903553299492383</c:v>
                </c:pt>
                <c:pt idx="3">
                  <c:v>0.25380710659898476</c:v>
                </c:pt>
                <c:pt idx="4">
                  <c:v>0.16751269035532995</c:v>
                </c:pt>
                <c:pt idx="7">
                  <c:v>0.13197969543147209</c:v>
                </c:pt>
                <c:pt idx="8">
                  <c:v>0.12182741116751269</c:v>
                </c:pt>
                <c:pt idx="9">
                  <c:v>0.1065989847715736</c:v>
                </c:pt>
                <c:pt idx="10">
                  <c:v>0.10152284263959391</c:v>
                </c:pt>
                <c:pt idx="11">
                  <c:v>0.26395939086294418</c:v>
                </c:pt>
                <c:pt idx="12">
                  <c:v>0.24873096446700507</c:v>
                </c:pt>
                <c:pt idx="13">
                  <c:v>0.15228426395939088</c:v>
                </c:pt>
              </c:numCache>
            </c:numRef>
          </c:val>
          <c:extLst>
            <c:ext xmlns:c16="http://schemas.microsoft.com/office/drawing/2014/chart" uri="{C3380CC4-5D6E-409C-BE32-E72D297353CC}">
              <c16:uniqueId val="{00000000-CB27-4586-BB1E-A759E5ACEB50}"/>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Regions!$EL$34:$EL$47</c:f>
              <c:strCache>
                <c:ptCount val="14"/>
                <c:pt idx="0">
                  <c:v>I-48</c:v>
                </c:pt>
                <c:pt idx="1">
                  <c:v>I-47</c:v>
                </c:pt>
                <c:pt idx="2">
                  <c:v>I-46</c:v>
                </c:pt>
                <c:pt idx="3">
                  <c:v>I-45</c:v>
                </c:pt>
                <c:pt idx="4">
                  <c:v>I-42</c:v>
                </c:pt>
                <c:pt idx="5">
                  <c:v>I-41</c:v>
                </c:pt>
                <c:pt idx="6">
                  <c:v>I-40</c:v>
                </c:pt>
                <c:pt idx="7">
                  <c:v>I-39</c:v>
                </c:pt>
                <c:pt idx="8">
                  <c:v>I-38</c:v>
                </c:pt>
                <c:pt idx="9">
                  <c:v>I-37</c:v>
                </c:pt>
                <c:pt idx="10">
                  <c:v>I-36</c:v>
                </c:pt>
                <c:pt idx="11">
                  <c:v>I-35</c:v>
                </c:pt>
                <c:pt idx="12">
                  <c:v>I-34</c:v>
                </c:pt>
                <c:pt idx="13">
                  <c:v>I-33</c:v>
                </c:pt>
              </c:strCache>
            </c:strRef>
          </c:cat>
          <c:val>
            <c:numRef>
              <c:f>Regions!$EN$34:$EN$47</c:f>
              <c:numCache>
                <c:formatCode>0%</c:formatCode>
                <c:ptCount val="14"/>
                <c:pt idx="0">
                  <c:v>3.553299492385787E-2</c:v>
                </c:pt>
                <c:pt idx="1">
                  <c:v>5.5837563451776651E-2</c:v>
                </c:pt>
                <c:pt idx="2">
                  <c:v>6.5989847715736044E-2</c:v>
                </c:pt>
                <c:pt idx="3">
                  <c:v>7.6142131979695438E-2</c:v>
                </c:pt>
                <c:pt idx="4">
                  <c:v>8.1218274111675121E-2</c:v>
                </c:pt>
                <c:pt idx="7">
                  <c:v>4.060913705583756E-2</c:v>
                </c:pt>
                <c:pt idx="8">
                  <c:v>5.5837563451776651E-2</c:v>
                </c:pt>
                <c:pt idx="9">
                  <c:v>4.060913705583756E-2</c:v>
                </c:pt>
                <c:pt idx="10">
                  <c:v>0.26903553299492383</c:v>
                </c:pt>
                <c:pt idx="11">
                  <c:v>0.23857868020304568</c:v>
                </c:pt>
                <c:pt idx="12">
                  <c:v>3.553299492385787E-2</c:v>
                </c:pt>
                <c:pt idx="13">
                  <c:v>1.5228426395939087E-2</c:v>
                </c:pt>
              </c:numCache>
            </c:numRef>
          </c:val>
          <c:extLst>
            <c:ext xmlns:c16="http://schemas.microsoft.com/office/drawing/2014/chart" uri="{C3380CC4-5D6E-409C-BE32-E72D297353CC}">
              <c16:uniqueId val="{00000001-CB27-4586-BB1E-A759E5ACEB50}"/>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4610092683727032"/>
          <c:w val="0.88297426363371245"/>
          <c:h val="5.38990731627296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06003937007872"/>
          <c:y val="5.3910164638511095E-2"/>
          <c:w val="0.68717246281714783"/>
          <c:h val="0.78029408255786203"/>
        </c:manualLayout>
      </c:layout>
      <c:barChart>
        <c:barDir val="bar"/>
        <c:grouping val="clustered"/>
        <c:varyColors val="0"/>
        <c:ser>
          <c:idx val="0"/>
          <c:order val="0"/>
          <c:tx>
            <c:v>% Increase</c:v>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Regions!$EL$19:$EL$26</c:f>
              <c:strCache>
                <c:ptCount val="8"/>
                <c:pt idx="0">
                  <c:v>I-26</c:v>
                </c:pt>
                <c:pt idx="1">
                  <c:v>I-25</c:v>
                </c:pt>
                <c:pt idx="2">
                  <c:v>I-24</c:v>
                </c:pt>
                <c:pt idx="3">
                  <c:v>I-23</c:v>
                </c:pt>
                <c:pt idx="4">
                  <c:v>I-22</c:v>
                </c:pt>
                <c:pt idx="5">
                  <c:v>I-21</c:v>
                </c:pt>
                <c:pt idx="6">
                  <c:v>I-20</c:v>
                </c:pt>
                <c:pt idx="7">
                  <c:v>I-19</c:v>
                </c:pt>
              </c:strCache>
            </c:strRef>
          </c:cat>
          <c:val>
            <c:numRef>
              <c:f>Regions!$EM$19:$EM$26</c:f>
              <c:numCache>
                <c:formatCode>0%</c:formatCode>
                <c:ptCount val="8"/>
                <c:pt idx="1">
                  <c:v>0.10152284263959391</c:v>
                </c:pt>
                <c:pt idx="2">
                  <c:v>0.12182741116751269</c:v>
                </c:pt>
                <c:pt idx="3">
                  <c:v>0.61928934010152281</c:v>
                </c:pt>
                <c:pt idx="4">
                  <c:v>0.10152284263959391</c:v>
                </c:pt>
                <c:pt idx="5">
                  <c:v>0.10152284263959391</c:v>
                </c:pt>
                <c:pt idx="6">
                  <c:v>6.5989847715736044E-2</c:v>
                </c:pt>
                <c:pt idx="7">
                  <c:v>0.13197969543147209</c:v>
                </c:pt>
              </c:numCache>
            </c:numRef>
          </c:val>
          <c:extLst>
            <c:ext xmlns:c16="http://schemas.microsoft.com/office/drawing/2014/chart" uri="{C3380CC4-5D6E-409C-BE32-E72D297353CC}">
              <c16:uniqueId val="{00000000-3486-48AA-9A10-A89D656BCABB}"/>
            </c:ext>
          </c:extLst>
        </c:ser>
        <c:ser>
          <c:idx val="1"/>
          <c:order val="1"/>
          <c:tx>
            <c:v>% Decrease</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Regions!$EL$19:$EL$26</c:f>
              <c:strCache>
                <c:ptCount val="8"/>
                <c:pt idx="0">
                  <c:v>I-26</c:v>
                </c:pt>
                <c:pt idx="1">
                  <c:v>I-25</c:v>
                </c:pt>
                <c:pt idx="2">
                  <c:v>I-24</c:v>
                </c:pt>
                <c:pt idx="3">
                  <c:v>I-23</c:v>
                </c:pt>
                <c:pt idx="4">
                  <c:v>I-22</c:v>
                </c:pt>
                <c:pt idx="5">
                  <c:v>I-21</c:v>
                </c:pt>
                <c:pt idx="6">
                  <c:v>I-20</c:v>
                </c:pt>
                <c:pt idx="7">
                  <c:v>I-19</c:v>
                </c:pt>
              </c:strCache>
            </c:strRef>
          </c:cat>
          <c:val>
            <c:numRef>
              <c:f>Regions!$EN$19:$EN$26</c:f>
              <c:numCache>
                <c:formatCode>0%</c:formatCode>
                <c:ptCount val="8"/>
                <c:pt idx="1">
                  <c:v>2.5380710659898477E-2</c:v>
                </c:pt>
                <c:pt idx="2">
                  <c:v>6.0913705583756347E-2</c:v>
                </c:pt>
                <c:pt idx="3">
                  <c:v>2.5380710659898477E-2</c:v>
                </c:pt>
                <c:pt idx="4">
                  <c:v>5.0761421319796954E-2</c:v>
                </c:pt>
                <c:pt idx="5">
                  <c:v>5.0761421319796954E-2</c:v>
                </c:pt>
                <c:pt idx="6">
                  <c:v>6.0913705583756347E-2</c:v>
                </c:pt>
                <c:pt idx="7">
                  <c:v>8.1218274111675121E-2</c:v>
                </c:pt>
              </c:numCache>
            </c:numRef>
          </c:val>
          <c:extLst>
            <c:ext xmlns:c16="http://schemas.microsoft.com/office/drawing/2014/chart" uri="{C3380CC4-5D6E-409C-BE32-E72D297353CC}">
              <c16:uniqueId val="{00000001-3486-48AA-9A10-A89D656BCABB}"/>
            </c:ext>
          </c:extLst>
        </c:ser>
        <c:dLbls>
          <c:showLegendKey val="0"/>
          <c:showVal val="0"/>
          <c:showCatName val="0"/>
          <c:showSerName val="0"/>
          <c:showPercent val="0"/>
          <c:showBubbleSize val="0"/>
        </c:dLbls>
        <c:gapWidth val="75"/>
        <c:overlap val="-25"/>
        <c:axId val="894748255"/>
        <c:axId val="894735359"/>
      </c:barChart>
      <c:catAx>
        <c:axId val="8947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735359"/>
        <c:crosses val="autoZero"/>
        <c:auto val="1"/>
        <c:lblAlgn val="ctr"/>
        <c:lblOffset val="100"/>
        <c:noMultiLvlLbl val="0"/>
      </c:catAx>
      <c:valAx>
        <c:axId val="894735359"/>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94748255"/>
        <c:crosses val="autoZero"/>
        <c:crossBetween val="between"/>
        <c:majorUnit val="0.25"/>
      </c:valAx>
      <c:spPr>
        <a:noFill/>
        <a:ln w="6350">
          <a:solidFill>
            <a:schemeClr val="bg1">
              <a:lumMod val="75000"/>
            </a:schemeClr>
          </a:solidFill>
        </a:ln>
        <a:effectLst/>
      </c:spPr>
    </c:plotArea>
    <c:legend>
      <c:legendPos val="b"/>
      <c:layout>
        <c:manualLayout>
          <c:xMode val="edge"/>
          <c:yMode val="edge"/>
          <c:x val="0.10030864197530864"/>
          <c:y val="0.9275560725363875"/>
          <c:w val="0.88297426363371245"/>
          <c:h val="7.2443927463612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9582239720035"/>
          <c:y val="5.6354887457249654E-2"/>
          <c:w val="0.7727176290463692"/>
          <c:h val="0.83810148731408574"/>
        </c:manualLayout>
      </c:layout>
      <c:barChart>
        <c:barDir val="col"/>
        <c:grouping val="clustered"/>
        <c:varyColors val="0"/>
        <c:ser>
          <c:idx val="1"/>
          <c:order val="0"/>
          <c:tx>
            <c:strRef>
              <c:f>Regions!$AY$212</c:f>
              <c:strCache>
                <c:ptCount val="1"/>
                <c:pt idx="0">
                  <c:v>Avg GTMI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6C-4E88-8B0A-8539C621C118}"/>
              </c:ext>
            </c:extLst>
          </c:dPt>
          <c:dPt>
            <c:idx val="1"/>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6C-4E88-8B0A-8539C621C118}"/>
              </c:ext>
            </c:extLst>
          </c:dPt>
          <c:dPt>
            <c:idx val="2"/>
            <c:invertIfNegative val="0"/>
            <c:bubble3D val="0"/>
            <c:spPr>
              <a:solidFill>
                <a:srgbClr val="D6DCE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6C-4E88-8B0A-8539C621C118}"/>
              </c:ext>
            </c:extLst>
          </c:dPt>
          <c:dLbls>
            <c:dLbl>
              <c:idx val="1"/>
              <c:layout>
                <c:manualLayout>
                  <c:x val="0"/>
                  <c:y val="3.5273368606701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C-4E88-8B0A-8539C621C11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Regions!$AW$213:$AW$215</c:f>
              <c:strCache>
                <c:ptCount val="3"/>
                <c:pt idx="0">
                  <c:v>FCS-1</c:v>
                </c:pt>
                <c:pt idx="1">
                  <c:v>FCS-2</c:v>
                </c:pt>
                <c:pt idx="2">
                  <c:v>Non-FCS</c:v>
                </c:pt>
              </c:strCache>
            </c:strRef>
          </c:cat>
          <c:val>
            <c:numRef>
              <c:f>Regions!$AY$213:$AY$215</c:f>
              <c:numCache>
                <c:formatCode>#,##0.000</c:formatCode>
                <c:ptCount val="3"/>
                <c:pt idx="0">
                  <c:v>0.35087154816889177</c:v>
                </c:pt>
                <c:pt idx="1">
                  <c:v>0.26676737741562706</c:v>
                </c:pt>
                <c:pt idx="2">
                  <c:v>0.6089281922640517</c:v>
                </c:pt>
              </c:numCache>
            </c:numRef>
          </c:val>
          <c:extLst>
            <c:ext xmlns:c16="http://schemas.microsoft.com/office/drawing/2014/chart" uri="{C3380CC4-5D6E-409C-BE32-E72D297353CC}">
              <c16:uniqueId val="{00000006-DE6C-4E88-8B0A-8539C621C118}"/>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0"/>
              <c:layout>
                <c:manualLayout>
                  <c:x val="0.24305555555555555"/>
                  <c:y val="-5.5555833298615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6C-4E88-8B0A-8539C621C118}"/>
                </c:ext>
              </c:extLst>
            </c:dLbl>
            <c:dLbl>
              <c:idx val="1"/>
              <c:delete val="1"/>
              <c:extLst>
                <c:ext xmlns:c15="http://schemas.microsoft.com/office/drawing/2012/chart" uri="{CE6537A1-D6FC-4f65-9D91-7224C49458BB}"/>
                <c:ext xmlns:c16="http://schemas.microsoft.com/office/drawing/2014/chart" uri="{C3380CC4-5D6E-409C-BE32-E72D297353CC}">
                  <c16:uniqueId val="{00000008-DE6C-4E88-8B0A-8539C621C118}"/>
                </c:ext>
              </c:extLst>
            </c:dLbl>
            <c:dLbl>
              <c:idx val="2"/>
              <c:delete val="1"/>
              <c:extLst>
                <c:ext xmlns:c15="http://schemas.microsoft.com/office/drawing/2012/chart" uri="{CE6537A1-D6FC-4f65-9D91-7224C49458BB}"/>
                <c:ext xmlns:c16="http://schemas.microsoft.com/office/drawing/2014/chart" uri="{C3380CC4-5D6E-409C-BE32-E72D297353CC}">
                  <c16:uniqueId val="{00000009-DE6C-4E88-8B0A-8539C621C11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Regions!$AW$213:$AW$215</c:f>
              <c:strCache>
                <c:ptCount val="3"/>
                <c:pt idx="0">
                  <c:v>FCS-1</c:v>
                </c:pt>
                <c:pt idx="1">
                  <c:v>FCS-2</c:v>
                </c:pt>
                <c:pt idx="2">
                  <c:v>Non-FCS</c:v>
                </c:pt>
              </c:strCache>
            </c:strRef>
          </c:cat>
          <c:val>
            <c:numRef>
              <c:f>Regions!$AZ$213:$AZ$215</c:f>
              <c:numCache>
                <c:formatCode>#,##0.00</c:formatCode>
                <c:ptCount val="3"/>
                <c:pt idx="0">
                  <c:v>0.54707441500109233</c:v>
                </c:pt>
                <c:pt idx="1">
                  <c:v>0.54707441500109233</c:v>
                </c:pt>
                <c:pt idx="2">
                  <c:v>0.54707441500109233</c:v>
                </c:pt>
              </c:numCache>
            </c:numRef>
          </c:val>
          <c:smooth val="0"/>
          <c:extLst>
            <c:ext xmlns:c16="http://schemas.microsoft.com/office/drawing/2014/chart" uri="{C3380CC4-5D6E-409C-BE32-E72D297353CC}">
              <c16:uniqueId val="{0000000A-DE6C-4E88-8B0A-8539C621C118}"/>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6350">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90266841644795"/>
          <c:y val="5.6354887457249654E-2"/>
          <c:w val="0.76577318460192467"/>
          <c:h val="0.83810148731408574"/>
        </c:manualLayout>
      </c:layout>
      <c:barChart>
        <c:barDir val="col"/>
        <c:grouping val="clustered"/>
        <c:varyColors val="0"/>
        <c:ser>
          <c:idx val="1"/>
          <c:order val="0"/>
          <c:tx>
            <c:strRef>
              <c:f>Regions!$AY$219</c:f>
              <c:strCache>
                <c:ptCount val="1"/>
                <c:pt idx="0">
                  <c:v>Avg GTMI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05-4E83-A947-429A10322611}"/>
              </c:ext>
            </c:extLst>
          </c:dPt>
          <c:dPt>
            <c:idx val="1"/>
            <c:invertIfNegative val="0"/>
            <c:bubble3D val="0"/>
            <c:spPr>
              <a:solidFill>
                <a:srgbClr val="0070C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05-4E83-A947-429A10322611}"/>
              </c:ext>
            </c:extLst>
          </c:dPt>
          <c:dPt>
            <c:idx val="2"/>
            <c:invertIfNegative val="0"/>
            <c:bubble3D val="0"/>
            <c:spPr>
              <a:solidFill>
                <a:srgbClr val="D6DCE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05-4E83-A947-429A10322611}"/>
              </c:ext>
            </c:extLst>
          </c:dPt>
          <c:dLbls>
            <c:dLbl>
              <c:idx val="0"/>
              <c:layout>
                <c:manualLayout>
                  <c:x val="0"/>
                  <c:y val="-2.11640211640212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05-4E83-A947-429A10322611}"/>
                </c:ext>
              </c:extLst>
            </c:dLbl>
            <c:dLbl>
              <c:idx val="1"/>
              <c:layout>
                <c:manualLayout>
                  <c:x val="0"/>
                  <c:y val="1.4109347442680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05-4E83-A947-429A10322611}"/>
                </c:ext>
              </c:extLst>
            </c:dLbl>
            <c:dLbl>
              <c:idx val="2"/>
              <c:layout>
                <c:manualLayout>
                  <c:x val="-1.2731334408019992E-16"/>
                  <c:y val="2.11640211640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05-4E83-A947-429A1032261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Regions!$AW$220:$AW$222</c:f>
              <c:strCache>
                <c:ptCount val="3"/>
                <c:pt idx="0">
                  <c:v>FCS-1</c:v>
                </c:pt>
                <c:pt idx="1">
                  <c:v>FCS-2</c:v>
                </c:pt>
                <c:pt idx="2">
                  <c:v>Non-FCS</c:v>
                </c:pt>
              </c:strCache>
            </c:strRef>
          </c:cat>
          <c:val>
            <c:numRef>
              <c:f>Regions!$AY$220:$AY$222</c:f>
              <c:numCache>
                <c:formatCode>#,##0.000</c:formatCode>
                <c:ptCount val="3"/>
                <c:pt idx="0">
                  <c:v>0.32294929438815601</c:v>
                </c:pt>
                <c:pt idx="1">
                  <c:v>0.27311648099781843</c:v>
                </c:pt>
                <c:pt idx="2">
                  <c:v>0.66046882284990216</c:v>
                </c:pt>
              </c:numCache>
            </c:numRef>
          </c:val>
          <c:extLst>
            <c:ext xmlns:c16="http://schemas.microsoft.com/office/drawing/2014/chart" uri="{C3380CC4-5D6E-409C-BE32-E72D297353CC}">
              <c16:uniqueId val="{00000006-4905-4E83-A947-429A10322611}"/>
            </c:ext>
          </c:extLst>
        </c:ser>
        <c:dLbls>
          <c:showLegendKey val="0"/>
          <c:showVal val="0"/>
          <c:showCatName val="0"/>
          <c:showSerName val="0"/>
          <c:showPercent val="0"/>
          <c:showBubbleSize val="0"/>
        </c:dLbls>
        <c:gapWidth val="100"/>
        <c:axId val="1432493728"/>
        <c:axId val="1720371408"/>
      </c:barChart>
      <c:lineChart>
        <c:grouping val="standard"/>
        <c:varyColors val="0"/>
        <c:ser>
          <c:idx val="0"/>
          <c:order val="1"/>
          <c:tx>
            <c:v>Reg Avg</c:v>
          </c:tx>
          <c:spPr>
            <a:ln w="12700" cap="rnd">
              <a:solidFill>
                <a:srgbClr val="FF0000"/>
              </a:solidFill>
              <a:round/>
            </a:ln>
            <a:effectLst>
              <a:outerShdw blurRad="57150" dist="19050" dir="5400000" algn="ctr" rotWithShape="0">
                <a:srgbClr val="000000">
                  <a:alpha val="63000"/>
                </a:srgbClr>
              </a:outerShdw>
            </a:effectLst>
          </c:spPr>
          <c:marker>
            <c:symbol val="none"/>
          </c:marker>
          <c:dLbls>
            <c:dLbl>
              <c:idx val="0"/>
              <c:layout>
                <c:manualLayout>
                  <c:x val="0.21527777777777779"/>
                  <c:y val="-5.5445291560777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05-4E83-A947-429A10322611}"/>
                </c:ext>
              </c:extLst>
            </c:dLbl>
            <c:dLbl>
              <c:idx val="1"/>
              <c:delete val="1"/>
              <c:extLst>
                <c:ext xmlns:c15="http://schemas.microsoft.com/office/drawing/2012/chart" uri="{CE6537A1-D6FC-4f65-9D91-7224C49458BB}"/>
                <c:ext xmlns:c16="http://schemas.microsoft.com/office/drawing/2014/chart" uri="{C3380CC4-5D6E-409C-BE32-E72D297353CC}">
                  <c16:uniqueId val="{00000008-4905-4E83-A947-429A10322611}"/>
                </c:ext>
              </c:extLst>
            </c:dLbl>
            <c:dLbl>
              <c:idx val="2"/>
              <c:delete val="1"/>
              <c:extLst>
                <c:ext xmlns:c15="http://schemas.microsoft.com/office/drawing/2012/chart" uri="{CE6537A1-D6FC-4f65-9D91-7224C49458BB}"/>
                <c:ext xmlns:c16="http://schemas.microsoft.com/office/drawing/2014/chart" uri="{C3380CC4-5D6E-409C-BE32-E72D297353CC}">
                  <c16:uniqueId val="{00000009-4905-4E83-A947-429A1032261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Regions!$AW$220:$AW$222</c:f>
              <c:strCache>
                <c:ptCount val="3"/>
                <c:pt idx="0">
                  <c:v>FCS-1</c:v>
                </c:pt>
                <c:pt idx="1">
                  <c:v>FCS-2</c:v>
                </c:pt>
                <c:pt idx="2">
                  <c:v>Non-FCS</c:v>
                </c:pt>
              </c:strCache>
            </c:strRef>
          </c:cat>
          <c:val>
            <c:numRef>
              <c:f>Regions!$AZ$220:$AZ$222</c:f>
              <c:numCache>
                <c:formatCode>#,##0.000</c:formatCode>
                <c:ptCount val="3"/>
                <c:pt idx="0">
                  <c:v>0.5662619391548348</c:v>
                </c:pt>
                <c:pt idx="1">
                  <c:v>0.5662619391548348</c:v>
                </c:pt>
                <c:pt idx="2">
                  <c:v>0.5662619391548348</c:v>
                </c:pt>
              </c:numCache>
            </c:numRef>
          </c:val>
          <c:smooth val="0"/>
          <c:extLst>
            <c:ext xmlns:c16="http://schemas.microsoft.com/office/drawing/2014/chart" uri="{C3380CC4-5D6E-409C-BE32-E72D297353CC}">
              <c16:uniqueId val="{0000000A-4905-4E83-A947-429A10322611}"/>
            </c:ext>
          </c:extLst>
        </c:ser>
        <c:dLbls>
          <c:showLegendKey val="0"/>
          <c:showVal val="0"/>
          <c:showCatName val="0"/>
          <c:showSerName val="0"/>
          <c:showPercent val="0"/>
          <c:showBubbleSize val="0"/>
        </c:dLbls>
        <c:marker val="1"/>
        <c:smooth val="0"/>
        <c:axId val="1432493728"/>
        <c:axId val="1720371408"/>
      </c:lineChart>
      <c:catAx>
        <c:axId val="143249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1408"/>
        <c:crosses val="autoZero"/>
        <c:auto val="1"/>
        <c:lblAlgn val="ctr"/>
        <c:lblOffset val="0"/>
        <c:noMultiLvlLbl val="0"/>
      </c:catAx>
      <c:valAx>
        <c:axId val="172037140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32493728"/>
        <c:crosses val="autoZero"/>
        <c:crossBetween val="between"/>
        <c:majorUnit val="0.25"/>
        <c:minorUnit val="0.1"/>
      </c:valAx>
      <c:spPr>
        <a:noFill/>
        <a:ln w="3175">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Diffusion</a:t>
            </a:r>
            <a:r>
              <a:rPr lang="en-US" sz="1400" baseline="0">
                <a:solidFill>
                  <a:srgbClr val="0000CC"/>
                </a:solidFill>
              </a:rPr>
              <a:t> of</a:t>
            </a:r>
            <a:r>
              <a:rPr lang="en-US" sz="1400">
                <a:solidFill>
                  <a:srgbClr val="0000CC"/>
                </a:solidFill>
              </a:rPr>
              <a:t> Government Systems</a:t>
            </a:r>
          </a:p>
        </c:rich>
      </c:tx>
      <c:layout>
        <c:manualLayout>
          <c:xMode val="edge"/>
          <c:yMode val="edge"/>
          <c:x val="0.26724203684947129"/>
          <c:y val="2.7805208078423471E-3"/>
        </c:manualLayout>
      </c:layout>
      <c:overlay val="0"/>
    </c:title>
    <c:autoTitleDeleted val="0"/>
    <c:plotArea>
      <c:layout>
        <c:manualLayout>
          <c:layoutTarget val="inner"/>
          <c:xMode val="edge"/>
          <c:yMode val="edge"/>
          <c:x val="9.8902545362130237E-2"/>
          <c:y val="5.724249139516243E-2"/>
          <c:w val="0.86256103067761691"/>
          <c:h val="0.86968117308689707"/>
        </c:manualLayout>
      </c:layout>
      <c:scatterChart>
        <c:scatterStyle val="smoothMarker"/>
        <c:varyColors val="0"/>
        <c:ser>
          <c:idx val="8"/>
          <c:order val="0"/>
          <c:tx>
            <c:v>PIMS</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3C-42B2-96F3-BDE0380160B7}"/>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Trends!$AO$4:$AO$45</c:f>
              <c:numCache>
                <c:formatCode>General</c:formatCode>
                <c:ptCount val="42"/>
                <c:pt idx="0">
                  <c:v>1</c:v>
                </c:pt>
                <c:pt idx="1">
                  <c:v>1</c:v>
                </c:pt>
                <c:pt idx="2">
                  <c:v>1</c:v>
                </c:pt>
                <c:pt idx="3">
                  <c:v>1</c:v>
                </c:pt>
                <c:pt idx="4">
                  <c:v>1</c:v>
                </c:pt>
                <c:pt idx="5">
                  <c:v>1</c:v>
                </c:pt>
                <c:pt idx="6">
                  <c:v>1</c:v>
                </c:pt>
                <c:pt idx="7">
                  <c:v>1</c:v>
                </c:pt>
                <c:pt idx="8">
                  <c:v>1</c:v>
                </c:pt>
                <c:pt idx="9">
                  <c:v>1</c:v>
                </c:pt>
                <c:pt idx="10">
                  <c:v>1</c:v>
                </c:pt>
                <c:pt idx="11">
                  <c:v>2</c:v>
                </c:pt>
                <c:pt idx="12">
                  <c:v>3</c:v>
                </c:pt>
                <c:pt idx="13">
                  <c:v>3</c:v>
                </c:pt>
                <c:pt idx="14">
                  <c:v>3</c:v>
                </c:pt>
                <c:pt idx="15">
                  <c:v>3</c:v>
                </c:pt>
                <c:pt idx="16">
                  <c:v>4</c:v>
                </c:pt>
                <c:pt idx="17">
                  <c:v>5</c:v>
                </c:pt>
                <c:pt idx="18">
                  <c:v>6</c:v>
                </c:pt>
                <c:pt idx="19">
                  <c:v>6</c:v>
                </c:pt>
                <c:pt idx="20">
                  <c:v>7</c:v>
                </c:pt>
                <c:pt idx="21">
                  <c:v>7</c:v>
                </c:pt>
                <c:pt idx="22">
                  <c:v>7</c:v>
                </c:pt>
                <c:pt idx="23">
                  <c:v>8</c:v>
                </c:pt>
                <c:pt idx="24">
                  <c:v>10</c:v>
                </c:pt>
                <c:pt idx="25">
                  <c:v>13</c:v>
                </c:pt>
                <c:pt idx="26">
                  <c:v>14</c:v>
                </c:pt>
                <c:pt idx="27">
                  <c:v>16</c:v>
                </c:pt>
                <c:pt idx="28">
                  <c:v>20</c:v>
                </c:pt>
                <c:pt idx="29">
                  <c:v>24</c:v>
                </c:pt>
                <c:pt idx="30">
                  <c:v>28</c:v>
                </c:pt>
                <c:pt idx="31">
                  <c:v>30</c:v>
                </c:pt>
                <c:pt idx="32">
                  <c:v>34</c:v>
                </c:pt>
                <c:pt idx="33">
                  <c:v>40</c:v>
                </c:pt>
                <c:pt idx="34">
                  <c:v>47</c:v>
                </c:pt>
                <c:pt idx="35">
                  <c:v>56</c:v>
                </c:pt>
                <c:pt idx="36">
                  <c:v>58</c:v>
                </c:pt>
                <c:pt idx="37">
                  <c:v>63</c:v>
                </c:pt>
                <c:pt idx="38">
                  <c:v>68</c:v>
                </c:pt>
                <c:pt idx="39">
                  <c:v>74</c:v>
                </c:pt>
                <c:pt idx="40">
                  <c:v>77</c:v>
                </c:pt>
                <c:pt idx="41">
                  <c:v>86</c:v>
                </c:pt>
              </c:numCache>
            </c:numRef>
          </c:yVal>
          <c:smooth val="1"/>
          <c:extLst>
            <c:ext xmlns:c16="http://schemas.microsoft.com/office/drawing/2014/chart" uri="{C3380CC4-5D6E-409C-BE32-E72D297353CC}">
              <c16:uniqueId val="{0000000C-9A55-4977-849F-7C396043965E}"/>
            </c:ext>
          </c:extLst>
        </c:ser>
        <c:ser>
          <c:idx val="4"/>
          <c:order val="1"/>
          <c:tx>
            <c:v>Pension MIS</c:v>
          </c:tx>
          <c:spPr>
            <a:ln w="25400">
              <a:solidFill>
                <a:schemeClr val="accent2">
                  <a:lumMod val="75000"/>
                </a:schemeClr>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3C-42B2-96F3-BDE0380160B7}"/>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Trends!$AI$4:$AI$45</c:f>
              <c:numCache>
                <c:formatCode>General</c:formatCode>
                <c:ptCount val="42"/>
                <c:pt idx="0">
                  <c:v>25</c:v>
                </c:pt>
                <c:pt idx="1">
                  <c:v>26</c:v>
                </c:pt>
                <c:pt idx="2">
                  <c:v>27</c:v>
                </c:pt>
                <c:pt idx="3">
                  <c:v>28</c:v>
                </c:pt>
                <c:pt idx="4">
                  <c:v>32</c:v>
                </c:pt>
                <c:pt idx="5">
                  <c:v>33</c:v>
                </c:pt>
                <c:pt idx="6">
                  <c:v>37</c:v>
                </c:pt>
                <c:pt idx="7">
                  <c:v>39</c:v>
                </c:pt>
                <c:pt idx="8">
                  <c:v>40</c:v>
                </c:pt>
                <c:pt idx="9">
                  <c:v>41</c:v>
                </c:pt>
                <c:pt idx="10">
                  <c:v>41</c:v>
                </c:pt>
                <c:pt idx="11">
                  <c:v>43</c:v>
                </c:pt>
                <c:pt idx="12">
                  <c:v>45</c:v>
                </c:pt>
                <c:pt idx="13">
                  <c:v>50</c:v>
                </c:pt>
                <c:pt idx="14">
                  <c:v>53</c:v>
                </c:pt>
                <c:pt idx="15">
                  <c:v>55</c:v>
                </c:pt>
                <c:pt idx="16">
                  <c:v>59</c:v>
                </c:pt>
                <c:pt idx="17">
                  <c:v>61</c:v>
                </c:pt>
                <c:pt idx="18">
                  <c:v>65</c:v>
                </c:pt>
                <c:pt idx="19">
                  <c:v>68</c:v>
                </c:pt>
                <c:pt idx="20">
                  <c:v>71</c:v>
                </c:pt>
                <c:pt idx="21">
                  <c:v>77</c:v>
                </c:pt>
                <c:pt idx="22">
                  <c:v>80</c:v>
                </c:pt>
                <c:pt idx="23">
                  <c:v>81</c:v>
                </c:pt>
                <c:pt idx="24">
                  <c:v>85</c:v>
                </c:pt>
                <c:pt idx="25">
                  <c:v>88</c:v>
                </c:pt>
                <c:pt idx="26">
                  <c:v>95</c:v>
                </c:pt>
                <c:pt idx="27">
                  <c:v>103</c:v>
                </c:pt>
                <c:pt idx="28">
                  <c:v>107</c:v>
                </c:pt>
                <c:pt idx="29">
                  <c:v>110</c:v>
                </c:pt>
                <c:pt idx="30">
                  <c:v>117</c:v>
                </c:pt>
                <c:pt idx="31">
                  <c:v>124</c:v>
                </c:pt>
                <c:pt idx="32">
                  <c:v>132</c:v>
                </c:pt>
                <c:pt idx="33">
                  <c:v>134</c:v>
                </c:pt>
                <c:pt idx="34">
                  <c:v>141</c:v>
                </c:pt>
                <c:pt idx="35">
                  <c:v>144</c:v>
                </c:pt>
                <c:pt idx="36">
                  <c:v>154</c:v>
                </c:pt>
                <c:pt idx="37">
                  <c:v>160</c:v>
                </c:pt>
                <c:pt idx="38">
                  <c:v>167</c:v>
                </c:pt>
                <c:pt idx="39">
                  <c:v>171</c:v>
                </c:pt>
                <c:pt idx="40">
                  <c:v>181</c:v>
                </c:pt>
                <c:pt idx="41">
                  <c:v>184</c:v>
                </c:pt>
              </c:numCache>
            </c:numRef>
          </c:yVal>
          <c:smooth val="1"/>
          <c:extLst>
            <c:ext xmlns:c16="http://schemas.microsoft.com/office/drawing/2014/chart" uri="{C3380CC4-5D6E-409C-BE32-E72D297353CC}">
              <c16:uniqueId val="{0000000E-9A55-4977-849F-7C396043965E}"/>
            </c:ext>
          </c:extLst>
        </c:ser>
        <c:ser>
          <c:idx val="7"/>
          <c:order val="2"/>
          <c:tx>
            <c:v>Debt Mgmt</c:v>
          </c:tx>
          <c:spPr>
            <a:ln w="25400"/>
          </c:spPr>
          <c:marker>
            <c:symbol val="none"/>
          </c:marker>
          <c:dLbls>
            <c:dLbl>
              <c:idx val="41"/>
              <c:layout>
                <c:manualLayout>
                  <c:x val="-1.6427528268412895E-16"/>
                  <c:y val="-4.79041916167666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3C-42B2-96F3-BDE0380160B7}"/>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Trends!$AM$4:$AM$45</c:f>
              <c:numCache>
                <c:formatCode>General</c:formatCode>
                <c:ptCount val="42"/>
                <c:pt idx="0">
                  <c:v>2</c:v>
                </c:pt>
                <c:pt idx="1">
                  <c:v>6</c:v>
                </c:pt>
                <c:pt idx="2">
                  <c:v>9</c:v>
                </c:pt>
                <c:pt idx="3">
                  <c:v>15</c:v>
                </c:pt>
                <c:pt idx="4">
                  <c:v>19</c:v>
                </c:pt>
                <c:pt idx="5">
                  <c:v>22</c:v>
                </c:pt>
                <c:pt idx="6">
                  <c:v>23</c:v>
                </c:pt>
                <c:pt idx="7">
                  <c:v>23</c:v>
                </c:pt>
                <c:pt idx="8">
                  <c:v>24</c:v>
                </c:pt>
                <c:pt idx="9">
                  <c:v>32</c:v>
                </c:pt>
                <c:pt idx="10">
                  <c:v>33</c:v>
                </c:pt>
                <c:pt idx="11">
                  <c:v>40</c:v>
                </c:pt>
                <c:pt idx="12">
                  <c:v>44</c:v>
                </c:pt>
                <c:pt idx="13">
                  <c:v>47</c:v>
                </c:pt>
                <c:pt idx="14">
                  <c:v>57</c:v>
                </c:pt>
                <c:pt idx="15">
                  <c:v>64</c:v>
                </c:pt>
                <c:pt idx="16">
                  <c:v>67</c:v>
                </c:pt>
                <c:pt idx="17">
                  <c:v>74</c:v>
                </c:pt>
                <c:pt idx="18">
                  <c:v>80</c:v>
                </c:pt>
                <c:pt idx="19">
                  <c:v>85</c:v>
                </c:pt>
                <c:pt idx="20">
                  <c:v>89</c:v>
                </c:pt>
                <c:pt idx="21">
                  <c:v>96</c:v>
                </c:pt>
                <c:pt idx="22">
                  <c:v>102</c:v>
                </c:pt>
                <c:pt idx="23">
                  <c:v>108</c:v>
                </c:pt>
                <c:pt idx="24">
                  <c:v>110</c:v>
                </c:pt>
                <c:pt idx="25">
                  <c:v>113</c:v>
                </c:pt>
                <c:pt idx="26">
                  <c:v>115</c:v>
                </c:pt>
                <c:pt idx="27">
                  <c:v>119</c:v>
                </c:pt>
                <c:pt idx="28">
                  <c:v>124</c:v>
                </c:pt>
                <c:pt idx="29">
                  <c:v>125</c:v>
                </c:pt>
                <c:pt idx="30">
                  <c:v>128</c:v>
                </c:pt>
                <c:pt idx="31">
                  <c:v>132</c:v>
                </c:pt>
                <c:pt idx="32">
                  <c:v>133</c:v>
                </c:pt>
                <c:pt idx="33">
                  <c:v>134</c:v>
                </c:pt>
                <c:pt idx="34">
                  <c:v>136</c:v>
                </c:pt>
                <c:pt idx="35">
                  <c:v>142</c:v>
                </c:pt>
                <c:pt idx="36">
                  <c:v>148</c:v>
                </c:pt>
                <c:pt idx="37">
                  <c:v>152</c:v>
                </c:pt>
                <c:pt idx="38">
                  <c:v>164</c:v>
                </c:pt>
                <c:pt idx="39">
                  <c:v>169</c:v>
                </c:pt>
                <c:pt idx="40">
                  <c:v>172</c:v>
                </c:pt>
                <c:pt idx="41">
                  <c:v>179</c:v>
                </c:pt>
              </c:numCache>
            </c:numRef>
          </c:yVal>
          <c:smooth val="1"/>
          <c:extLst>
            <c:ext xmlns:c16="http://schemas.microsoft.com/office/drawing/2014/chart" uri="{C3380CC4-5D6E-409C-BE32-E72D297353CC}">
              <c16:uniqueId val="{0000000A-9A55-4977-849F-7C396043965E}"/>
            </c:ext>
          </c:extLst>
        </c:ser>
        <c:ser>
          <c:idx val="6"/>
          <c:order val="3"/>
          <c:tx>
            <c:v>e-Procure</c:v>
          </c:tx>
          <c:spPr>
            <a:ln w="25400">
              <a:solidFill>
                <a:srgbClr val="0070C0"/>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3C-42B2-96F3-BDE0380160B7}"/>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Trends!$AK$4:$AK$45</c:f>
              <c:numCache>
                <c:formatCode>General</c:formatCode>
                <c:ptCount val="42"/>
                <c:pt idx="0">
                  <c:v>0</c:v>
                </c:pt>
                <c:pt idx="1">
                  <c:v>0</c:v>
                </c:pt>
                <c:pt idx="2">
                  <c:v>0</c:v>
                </c:pt>
                <c:pt idx="3">
                  <c:v>0</c:v>
                </c:pt>
                <c:pt idx="4">
                  <c:v>0</c:v>
                </c:pt>
                <c:pt idx="5">
                  <c:v>0</c:v>
                </c:pt>
                <c:pt idx="6">
                  <c:v>0</c:v>
                </c:pt>
                <c:pt idx="7">
                  <c:v>1</c:v>
                </c:pt>
                <c:pt idx="8">
                  <c:v>1</c:v>
                </c:pt>
                <c:pt idx="9">
                  <c:v>1</c:v>
                </c:pt>
                <c:pt idx="10">
                  <c:v>1</c:v>
                </c:pt>
                <c:pt idx="11">
                  <c:v>1</c:v>
                </c:pt>
                <c:pt idx="12">
                  <c:v>2</c:v>
                </c:pt>
                <c:pt idx="13">
                  <c:v>2</c:v>
                </c:pt>
                <c:pt idx="14">
                  <c:v>2</c:v>
                </c:pt>
                <c:pt idx="15">
                  <c:v>5</c:v>
                </c:pt>
                <c:pt idx="16">
                  <c:v>8</c:v>
                </c:pt>
                <c:pt idx="17">
                  <c:v>9</c:v>
                </c:pt>
                <c:pt idx="18">
                  <c:v>18</c:v>
                </c:pt>
                <c:pt idx="19">
                  <c:v>20</c:v>
                </c:pt>
                <c:pt idx="20">
                  <c:v>22</c:v>
                </c:pt>
                <c:pt idx="21">
                  <c:v>26</c:v>
                </c:pt>
                <c:pt idx="22">
                  <c:v>33</c:v>
                </c:pt>
                <c:pt idx="23">
                  <c:v>38</c:v>
                </c:pt>
                <c:pt idx="24">
                  <c:v>44</c:v>
                </c:pt>
                <c:pt idx="25">
                  <c:v>52</c:v>
                </c:pt>
                <c:pt idx="26">
                  <c:v>63</c:v>
                </c:pt>
                <c:pt idx="27">
                  <c:v>74</c:v>
                </c:pt>
                <c:pt idx="28">
                  <c:v>80</c:v>
                </c:pt>
                <c:pt idx="29">
                  <c:v>84</c:v>
                </c:pt>
                <c:pt idx="30">
                  <c:v>89</c:v>
                </c:pt>
                <c:pt idx="31">
                  <c:v>93</c:v>
                </c:pt>
                <c:pt idx="32">
                  <c:v>98</c:v>
                </c:pt>
                <c:pt idx="33">
                  <c:v>106</c:v>
                </c:pt>
                <c:pt idx="34">
                  <c:v>111</c:v>
                </c:pt>
                <c:pt idx="35">
                  <c:v>120</c:v>
                </c:pt>
                <c:pt idx="36">
                  <c:v>124</c:v>
                </c:pt>
                <c:pt idx="37">
                  <c:v>132</c:v>
                </c:pt>
                <c:pt idx="38">
                  <c:v>142</c:v>
                </c:pt>
                <c:pt idx="39">
                  <c:v>149</c:v>
                </c:pt>
                <c:pt idx="40">
                  <c:v>154</c:v>
                </c:pt>
                <c:pt idx="41">
                  <c:v>167</c:v>
                </c:pt>
              </c:numCache>
            </c:numRef>
          </c:yVal>
          <c:smooth val="1"/>
          <c:extLst>
            <c:ext xmlns:c16="http://schemas.microsoft.com/office/drawing/2014/chart" uri="{C3380CC4-5D6E-409C-BE32-E72D297353CC}">
              <c16:uniqueId val="{00000008-9A55-4977-849F-7C396043965E}"/>
            </c:ext>
          </c:extLst>
        </c:ser>
        <c:ser>
          <c:idx val="5"/>
          <c:order val="4"/>
          <c:tx>
            <c:v>Payroll</c:v>
          </c:tx>
          <c:spPr>
            <a:ln w="25400"/>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Trends!$AE$4:$AE$45</c:f>
              <c:numCache>
                <c:formatCode>General</c:formatCode>
                <c:ptCount val="42"/>
                <c:pt idx="0">
                  <c:v>2</c:v>
                </c:pt>
                <c:pt idx="1">
                  <c:v>2</c:v>
                </c:pt>
                <c:pt idx="2">
                  <c:v>2</c:v>
                </c:pt>
                <c:pt idx="3">
                  <c:v>2</c:v>
                </c:pt>
                <c:pt idx="4">
                  <c:v>2</c:v>
                </c:pt>
                <c:pt idx="5">
                  <c:v>3</c:v>
                </c:pt>
                <c:pt idx="6">
                  <c:v>4</c:v>
                </c:pt>
                <c:pt idx="7">
                  <c:v>4</c:v>
                </c:pt>
                <c:pt idx="8">
                  <c:v>5</c:v>
                </c:pt>
                <c:pt idx="9">
                  <c:v>5</c:v>
                </c:pt>
                <c:pt idx="10">
                  <c:v>5</c:v>
                </c:pt>
                <c:pt idx="11">
                  <c:v>6</c:v>
                </c:pt>
                <c:pt idx="12">
                  <c:v>6</c:v>
                </c:pt>
                <c:pt idx="13">
                  <c:v>9</c:v>
                </c:pt>
                <c:pt idx="14">
                  <c:v>10</c:v>
                </c:pt>
                <c:pt idx="15">
                  <c:v>14</c:v>
                </c:pt>
                <c:pt idx="16">
                  <c:v>18</c:v>
                </c:pt>
                <c:pt idx="17">
                  <c:v>21</c:v>
                </c:pt>
                <c:pt idx="18">
                  <c:v>24</c:v>
                </c:pt>
                <c:pt idx="19">
                  <c:v>28</c:v>
                </c:pt>
                <c:pt idx="20">
                  <c:v>31</c:v>
                </c:pt>
                <c:pt idx="21">
                  <c:v>38</c:v>
                </c:pt>
                <c:pt idx="22">
                  <c:v>42</c:v>
                </c:pt>
                <c:pt idx="23">
                  <c:v>49</c:v>
                </c:pt>
                <c:pt idx="24">
                  <c:v>53</c:v>
                </c:pt>
                <c:pt idx="25">
                  <c:v>59</c:v>
                </c:pt>
                <c:pt idx="26">
                  <c:v>70</c:v>
                </c:pt>
                <c:pt idx="27">
                  <c:v>80</c:v>
                </c:pt>
                <c:pt idx="28">
                  <c:v>90</c:v>
                </c:pt>
                <c:pt idx="29">
                  <c:v>95</c:v>
                </c:pt>
                <c:pt idx="30">
                  <c:v>103</c:v>
                </c:pt>
                <c:pt idx="31">
                  <c:v>107</c:v>
                </c:pt>
                <c:pt idx="32">
                  <c:v>111</c:v>
                </c:pt>
                <c:pt idx="33">
                  <c:v>116</c:v>
                </c:pt>
                <c:pt idx="34">
                  <c:v>120</c:v>
                </c:pt>
                <c:pt idx="35">
                  <c:v>121</c:v>
                </c:pt>
                <c:pt idx="36">
                  <c:v>126</c:v>
                </c:pt>
                <c:pt idx="37">
                  <c:v>131</c:v>
                </c:pt>
                <c:pt idx="38">
                  <c:v>135</c:v>
                </c:pt>
                <c:pt idx="39">
                  <c:v>143</c:v>
                </c:pt>
                <c:pt idx="40">
                  <c:v>146</c:v>
                </c:pt>
                <c:pt idx="41">
                  <c:v>163</c:v>
                </c:pt>
              </c:numCache>
            </c:numRef>
          </c:yVal>
          <c:smooth val="1"/>
          <c:extLst>
            <c:ext xmlns:c16="http://schemas.microsoft.com/office/drawing/2014/chart" uri="{C3380CC4-5D6E-409C-BE32-E72D297353CC}">
              <c16:uniqueId val="{00000005-9A55-4977-849F-7C396043965E}"/>
            </c:ext>
          </c:extLst>
        </c:ser>
        <c:ser>
          <c:idx val="0"/>
          <c:order val="5"/>
          <c:tx>
            <c:v>HRMIS</c:v>
          </c:tx>
          <c:spPr>
            <a:ln w="25400">
              <a:solidFill>
                <a:schemeClr val="bg1">
                  <a:lumMod val="75000"/>
                </a:schemeClr>
              </a:solidFill>
            </a:ln>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Trends!$AC$4:$AC$45</c:f>
              <c:numCache>
                <c:formatCode>General</c:formatCode>
                <c:ptCount val="42"/>
                <c:pt idx="0">
                  <c:v>1</c:v>
                </c:pt>
                <c:pt idx="1">
                  <c:v>1</c:v>
                </c:pt>
                <c:pt idx="2">
                  <c:v>1</c:v>
                </c:pt>
                <c:pt idx="3">
                  <c:v>1</c:v>
                </c:pt>
                <c:pt idx="4">
                  <c:v>1</c:v>
                </c:pt>
                <c:pt idx="5">
                  <c:v>1</c:v>
                </c:pt>
                <c:pt idx="6">
                  <c:v>2</c:v>
                </c:pt>
                <c:pt idx="7">
                  <c:v>2</c:v>
                </c:pt>
                <c:pt idx="8">
                  <c:v>3</c:v>
                </c:pt>
                <c:pt idx="9">
                  <c:v>3</c:v>
                </c:pt>
                <c:pt idx="10">
                  <c:v>4</c:v>
                </c:pt>
                <c:pt idx="11">
                  <c:v>4</c:v>
                </c:pt>
                <c:pt idx="12">
                  <c:v>4</c:v>
                </c:pt>
                <c:pt idx="13">
                  <c:v>5</c:v>
                </c:pt>
                <c:pt idx="14">
                  <c:v>7</c:v>
                </c:pt>
                <c:pt idx="15">
                  <c:v>8</c:v>
                </c:pt>
                <c:pt idx="16">
                  <c:v>12</c:v>
                </c:pt>
                <c:pt idx="17">
                  <c:v>13</c:v>
                </c:pt>
                <c:pt idx="18">
                  <c:v>17</c:v>
                </c:pt>
                <c:pt idx="19">
                  <c:v>19</c:v>
                </c:pt>
                <c:pt idx="20">
                  <c:v>22</c:v>
                </c:pt>
                <c:pt idx="21">
                  <c:v>26</c:v>
                </c:pt>
                <c:pt idx="22">
                  <c:v>30</c:v>
                </c:pt>
                <c:pt idx="23">
                  <c:v>34</c:v>
                </c:pt>
                <c:pt idx="24">
                  <c:v>38</c:v>
                </c:pt>
                <c:pt idx="25">
                  <c:v>39</c:v>
                </c:pt>
                <c:pt idx="26">
                  <c:v>51</c:v>
                </c:pt>
                <c:pt idx="27">
                  <c:v>61</c:v>
                </c:pt>
                <c:pt idx="28">
                  <c:v>72</c:v>
                </c:pt>
                <c:pt idx="29">
                  <c:v>76</c:v>
                </c:pt>
                <c:pt idx="30">
                  <c:v>85</c:v>
                </c:pt>
                <c:pt idx="31">
                  <c:v>92</c:v>
                </c:pt>
                <c:pt idx="32">
                  <c:v>96</c:v>
                </c:pt>
                <c:pt idx="33">
                  <c:v>106</c:v>
                </c:pt>
                <c:pt idx="34">
                  <c:v>113</c:v>
                </c:pt>
                <c:pt idx="35">
                  <c:v>114</c:v>
                </c:pt>
                <c:pt idx="36">
                  <c:v>121</c:v>
                </c:pt>
                <c:pt idx="37">
                  <c:v>126</c:v>
                </c:pt>
                <c:pt idx="38">
                  <c:v>132</c:v>
                </c:pt>
                <c:pt idx="39">
                  <c:v>137</c:v>
                </c:pt>
                <c:pt idx="40">
                  <c:v>144</c:v>
                </c:pt>
                <c:pt idx="41">
                  <c:v>163</c:v>
                </c:pt>
              </c:numCache>
            </c:numRef>
          </c:yVal>
          <c:smooth val="1"/>
          <c:extLst>
            <c:ext xmlns:c16="http://schemas.microsoft.com/office/drawing/2014/chart" uri="{C3380CC4-5D6E-409C-BE32-E72D297353CC}">
              <c16:uniqueId val="{00000004-9A55-4977-849F-7C396043965E}"/>
            </c:ext>
          </c:extLst>
        </c:ser>
        <c:ser>
          <c:idx val="3"/>
          <c:order val="6"/>
          <c:tx>
            <c:v>Cust MIS</c:v>
          </c:tx>
          <c:spPr>
            <a:ln w="25400"/>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Trends!$AA$4:$AA$45</c:f>
              <c:numCache>
                <c:formatCode>General</c:formatCode>
                <c:ptCount val="42"/>
                <c:pt idx="0">
                  <c:v>3</c:v>
                </c:pt>
                <c:pt idx="1">
                  <c:v>3</c:v>
                </c:pt>
                <c:pt idx="2">
                  <c:v>3</c:v>
                </c:pt>
                <c:pt idx="3">
                  <c:v>3</c:v>
                </c:pt>
                <c:pt idx="4">
                  <c:v>3</c:v>
                </c:pt>
                <c:pt idx="5">
                  <c:v>3</c:v>
                </c:pt>
                <c:pt idx="6">
                  <c:v>3</c:v>
                </c:pt>
                <c:pt idx="7">
                  <c:v>6</c:v>
                </c:pt>
                <c:pt idx="8">
                  <c:v>10</c:v>
                </c:pt>
                <c:pt idx="9">
                  <c:v>13</c:v>
                </c:pt>
                <c:pt idx="10">
                  <c:v>17</c:v>
                </c:pt>
                <c:pt idx="11">
                  <c:v>18</c:v>
                </c:pt>
                <c:pt idx="12">
                  <c:v>21</c:v>
                </c:pt>
                <c:pt idx="13">
                  <c:v>22</c:v>
                </c:pt>
                <c:pt idx="14">
                  <c:v>29</c:v>
                </c:pt>
                <c:pt idx="15">
                  <c:v>34</c:v>
                </c:pt>
                <c:pt idx="16">
                  <c:v>37</c:v>
                </c:pt>
                <c:pt idx="17">
                  <c:v>39</c:v>
                </c:pt>
                <c:pt idx="18">
                  <c:v>43</c:v>
                </c:pt>
                <c:pt idx="19">
                  <c:v>51</c:v>
                </c:pt>
                <c:pt idx="20">
                  <c:v>54</c:v>
                </c:pt>
                <c:pt idx="21">
                  <c:v>64</c:v>
                </c:pt>
                <c:pt idx="22">
                  <c:v>70</c:v>
                </c:pt>
                <c:pt idx="23">
                  <c:v>81</c:v>
                </c:pt>
                <c:pt idx="24">
                  <c:v>88</c:v>
                </c:pt>
                <c:pt idx="25">
                  <c:v>95</c:v>
                </c:pt>
                <c:pt idx="26">
                  <c:v>103</c:v>
                </c:pt>
                <c:pt idx="27">
                  <c:v>108</c:v>
                </c:pt>
                <c:pt idx="28">
                  <c:v>119</c:v>
                </c:pt>
                <c:pt idx="29">
                  <c:v>129</c:v>
                </c:pt>
                <c:pt idx="30">
                  <c:v>134</c:v>
                </c:pt>
                <c:pt idx="31">
                  <c:v>138</c:v>
                </c:pt>
                <c:pt idx="32">
                  <c:v>142</c:v>
                </c:pt>
                <c:pt idx="33">
                  <c:v>147</c:v>
                </c:pt>
                <c:pt idx="34">
                  <c:v>151</c:v>
                </c:pt>
                <c:pt idx="35">
                  <c:v>161</c:v>
                </c:pt>
                <c:pt idx="36">
                  <c:v>165</c:v>
                </c:pt>
                <c:pt idx="37">
                  <c:v>172</c:v>
                </c:pt>
                <c:pt idx="38">
                  <c:v>180</c:v>
                </c:pt>
                <c:pt idx="39">
                  <c:v>183</c:v>
                </c:pt>
                <c:pt idx="40">
                  <c:v>187</c:v>
                </c:pt>
                <c:pt idx="41">
                  <c:v>191</c:v>
                </c:pt>
              </c:numCache>
            </c:numRef>
          </c:yVal>
          <c:smooth val="1"/>
          <c:extLst>
            <c:ext xmlns:c16="http://schemas.microsoft.com/office/drawing/2014/chart" uri="{C3380CC4-5D6E-409C-BE32-E72D297353CC}">
              <c16:uniqueId val="{00000003-9A55-4977-849F-7C396043965E}"/>
            </c:ext>
          </c:extLst>
        </c:ser>
        <c:ser>
          <c:idx val="2"/>
          <c:order val="7"/>
          <c:tx>
            <c:v>Tax MIS</c:v>
          </c:tx>
          <c:spPr>
            <a:ln w="25400">
              <a:solidFill>
                <a:srgbClr val="00B0F0"/>
              </a:solidFill>
            </a:ln>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Trends!$W$4:$W$45</c:f>
              <c:numCache>
                <c:formatCode>General</c:formatCode>
                <c:ptCount val="42"/>
                <c:pt idx="0">
                  <c:v>3</c:v>
                </c:pt>
                <c:pt idx="1">
                  <c:v>3</c:v>
                </c:pt>
                <c:pt idx="2">
                  <c:v>3</c:v>
                </c:pt>
                <c:pt idx="3">
                  <c:v>3</c:v>
                </c:pt>
                <c:pt idx="4">
                  <c:v>3</c:v>
                </c:pt>
                <c:pt idx="5">
                  <c:v>3</c:v>
                </c:pt>
                <c:pt idx="6">
                  <c:v>5</c:v>
                </c:pt>
                <c:pt idx="7">
                  <c:v>5</c:v>
                </c:pt>
                <c:pt idx="8">
                  <c:v>5</c:v>
                </c:pt>
                <c:pt idx="9">
                  <c:v>7</c:v>
                </c:pt>
                <c:pt idx="10">
                  <c:v>8</c:v>
                </c:pt>
                <c:pt idx="11">
                  <c:v>11</c:v>
                </c:pt>
                <c:pt idx="12">
                  <c:v>13</c:v>
                </c:pt>
                <c:pt idx="13">
                  <c:v>18</c:v>
                </c:pt>
                <c:pt idx="14">
                  <c:v>20</c:v>
                </c:pt>
                <c:pt idx="15">
                  <c:v>24</c:v>
                </c:pt>
                <c:pt idx="16">
                  <c:v>27</c:v>
                </c:pt>
                <c:pt idx="17">
                  <c:v>36</c:v>
                </c:pt>
                <c:pt idx="18">
                  <c:v>42</c:v>
                </c:pt>
                <c:pt idx="19">
                  <c:v>48</c:v>
                </c:pt>
                <c:pt idx="20">
                  <c:v>55</c:v>
                </c:pt>
                <c:pt idx="21">
                  <c:v>60</c:v>
                </c:pt>
                <c:pt idx="22">
                  <c:v>66</c:v>
                </c:pt>
                <c:pt idx="23">
                  <c:v>71</c:v>
                </c:pt>
                <c:pt idx="24">
                  <c:v>79</c:v>
                </c:pt>
                <c:pt idx="25">
                  <c:v>82</c:v>
                </c:pt>
                <c:pt idx="26">
                  <c:v>89</c:v>
                </c:pt>
                <c:pt idx="27">
                  <c:v>95</c:v>
                </c:pt>
                <c:pt idx="28">
                  <c:v>102</c:v>
                </c:pt>
                <c:pt idx="29">
                  <c:v>115</c:v>
                </c:pt>
                <c:pt idx="30">
                  <c:v>127</c:v>
                </c:pt>
                <c:pt idx="31">
                  <c:v>132</c:v>
                </c:pt>
                <c:pt idx="32">
                  <c:v>137</c:v>
                </c:pt>
                <c:pt idx="33">
                  <c:v>141</c:v>
                </c:pt>
                <c:pt idx="34">
                  <c:v>146</c:v>
                </c:pt>
                <c:pt idx="35">
                  <c:v>155</c:v>
                </c:pt>
                <c:pt idx="36">
                  <c:v>161</c:v>
                </c:pt>
                <c:pt idx="37">
                  <c:v>166</c:v>
                </c:pt>
                <c:pt idx="38">
                  <c:v>171</c:v>
                </c:pt>
                <c:pt idx="39">
                  <c:v>173</c:v>
                </c:pt>
                <c:pt idx="40">
                  <c:v>178</c:v>
                </c:pt>
                <c:pt idx="41">
                  <c:v>187</c:v>
                </c:pt>
              </c:numCache>
            </c:numRef>
          </c:yVal>
          <c:smooth val="1"/>
          <c:extLst>
            <c:ext xmlns:c16="http://schemas.microsoft.com/office/drawing/2014/chart" uri="{C3380CC4-5D6E-409C-BE32-E72D297353CC}">
              <c16:uniqueId val="{00000002-9A55-4977-849F-7C396043965E}"/>
            </c:ext>
          </c:extLst>
        </c:ser>
        <c:ser>
          <c:idx val="1"/>
          <c:order val="8"/>
          <c:tx>
            <c:v>FMIS</c:v>
          </c:tx>
          <c:spPr>
            <a:ln w="25400">
              <a:solidFill>
                <a:srgbClr val="0000CC"/>
              </a:solidFill>
            </a:ln>
          </c:spPr>
          <c:marker>
            <c:symbol val="none"/>
          </c:marker>
          <c:dLbls>
            <c:dLbl>
              <c:idx val="41"/>
              <c:layout>
                <c:manualLayout>
                  <c:x val="-1.6427528268412895E-16"/>
                  <c:y val="-2.39520958083832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3C-42B2-96F3-BDE0380160B7}"/>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Trends!$O$4:$O$45</c:f>
              <c:numCache>
                <c:formatCode>General</c:formatCode>
                <c:ptCount val="42"/>
                <c:pt idx="0">
                  <c:v>0</c:v>
                </c:pt>
                <c:pt idx="1">
                  <c:v>0</c:v>
                </c:pt>
                <c:pt idx="2">
                  <c:v>0</c:v>
                </c:pt>
                <c:pt idx="3">
                  <c:v>1</c:v>
                </c:pt>
                <c:pt idx="4">
                  <c:v>1</c:v>
                </c:pt>
                <c:pt idx="5">
                  <c:v>1</c:v>
                </c:pt>
                <c:pt idx="6">
                  <c:v>1</c:v>
                </c:pt>
                <c:pt idx="7">
                  <c:v>1</c:v>
                </c:pt>
                <c:pt idx="8">
                  <c:v>1</c:v>
                </c:pt>
                <c:pt idx="9">
                  <c:v>1</c:v>
                </c:pt>
                <c:pt idx="10">
                  <c:v>1</c:v>
                </c:pt>
                <c:pt idx="11">
                  <c:v>3</c:v>
                </c:pt>
                <c:pt idx="12">
                  <c:v>4</c:v>
                </c:pt>
                <c:pt idx="13">
                  <c:v>8</c:v>
                </c:pt>
                <c:pt idx="14">
                  <c:v>10</c:v>
                </c:pt>
                <c:pt idx="15">
                  <c:v>18</c:v>
                </c:pt>
                <c:pt idx="16">
                  <c:v>22</c:v>
                </c:pt>
                <c:pt idx="17">
                  <c:v>30</c:v>
                </c:pt>
                <c:pt idx="18">
                  <c:v>34</c:v>
                </c:pt>
                <c:pt idx="19">
                  <c:v>41</c:v>
                </c:pt>
                <c:pt idx="20">
                  <c:v>48</c:v>
                </c:pt>
                <c:pt idx="21">
                  <c:v>52</c:v>
                </c:pt>
                <c:pt idx="22">
                  <c:v>64</c:v>
                </c:pt>
                <c:pt idx="23">
                  <c:v>72</c:v>
                </c:pt>
                <c:pt idx="24">
                  <c:v>80</c:v>
                </c:pt>
                <c:pt idx="25">
                  <c:v>91</c:v>
                </c:pt>
                <c:pt idx="26">
                  <c:v>100</c:v>
                </c:pt>
                <c:pt idx="27">
                  <c:v>112</c:v>
                </c:pt>
                <c:pt idx="28">
                  <c:v>123</c:v>
                </c:pt>
                <c:pt idx="29">
                  <c:v>128</c:v>
                </c:pt>
                <c:pt idx="30">
                  <c:v>132</c:v>
                </c:pt>
                <c:pt idx="31">
                  <c:v>139</c:v>
                </c:pt>
                <c:pt idx="32">
                  <c:v>144</c:v>
                </c:pt>
                <c:pt idx="33">
                  <c:v>149</c:v>
                </c:pt>
                <c:pt idx="34">
                  <c:v>152</c:v>
                </c:pt>
                <c:pt idx="35">
                  <c:v>156</c:v>
                </c:pt>
                <c:pt idx="36">
                  <c:v>163</c:v>
                </c:pt>
                <c:pt idx="37">
                  <c:v>169</c:v>
                </c:pt>
                <c:pt idx="38">
                  <c:v>173</c:v>
                </c:pt>
                <c:pt idx="39">
                  <c:v>174</c:v>
                </c:pt>
                <c:pt idx="40">
                  <c:v>179</c:v>
                </c:pt>
                <c:pt idx="41">
                  <c:v>193</c:v>
                </c:pt>
              </c:numCache>
            </c:numRef>
          </c:yVal>
          <c:smooth val="1"/>
          <c:extLst>
            <c:ext xmlns:c16="http://schemas.microsoft.com/office/drawing/2014/chart" uri="{C3380CC4-5D6E-409C-BE32-E72D297353CC}">
              <c16:uniqueId val="{00000001-9A55-4977-849F-7C396043965E}"/>
            </c:ext>
          </c:extLst>
        </c:ser>
        <c:dLbls>
          <c:showLegendKey val="0"/>
          <c:showVal val="0"/>
          <c:showCatName val="0"/>
          <c:showSerName val="0"/>
          <c:showPercent val="0"/>
          <c:showBubbleSize val="0"/>
        </c:dLbls>
        <c:axId val="340783832"/>
        <c:axId val="340784224"/>
      </c:scatterChart>
      <c:valAx>
        <c:axId val="340783832"/>
        <c:scaling>
          <c:orientation val="minMax"/>
          <c:max val="2025"/>
          <c:min val="1984"/>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6.4175697795840038E-3"/>
              <c:y val="0.93908982035928146"/>
            </c:manualLayout>
          </c:layout>
          <c:overlay val="0"/>
        </c:title>
        <c:numFmt formatCode="0" sourceLinked="1"/>
        <c:majorTickMark val="out"/>
        <c:minorTickMark val="none"/>
        <c:tickLblPos val="nextTo"/>
        <c:txPr>
          <a:bodyPr/>
          <a:lstStyle/>
          <a:p>
            <a:pPr>
              <a:defRPr sz="1050"/>
            </a:pPr>
            <a:endParaRPr lang="en-US"/>
          </a:p>
        </c:txPr>
        <c:crossAx val="340784224"/>
        <c:crosses val="autoZero"/>
        <c:crossBetween val="midCat"/>
        <c:majorUnit val="4"/>
        <c:minorUnit val="2"/>
      </c:valAx>
      <c:valAx>
        <c:axId val="340784224"/>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Total number of Government Systems</a:t>
                </a:r>
              </a:p>
            </c:rich>
          </c:tx>
          <c:layout>
            <c:manualLayout>
              <c:xMode val="edge"/>
              <c:yMode val="edge"/>
              <c:x val="1.0010089464623374E-3"/>
              <c:y val="0.26706002168890564"/>
            </c:manualLayout>
          </c:layout>
          <c:overlay val="0"/>
        </c:title>
        <c:numFmt formatCode="General" sourceLinked="1"/>
        <c:majorTickMark val="out"/>
        <c:minorTickMark val="none"/>
        <c:tickLblPos val="nextTo"/>
        <c:txPr>
          <a:bodyPr/>
          <a:lstStyle/>
          <a:p>
            <a:pPr>
              <a:defRPr sz="1050"/>
            </a:pPr>
            <a:endParaRPr lang="en-US"/>
          </a:p>
        </c:txPr>
        <c:crossAx val="340783832"/>
        <c:crosses val="autoZero"/>
        <c:crossBetween val="midCat"/>
        <c:majorUnit val="20"/>
        <c:minorUnit val="10"/>
      </c:valAx>
      <c:spPr>
        <a:ln>
          <a:solidFill>
            <a:srgbClr val="0000CC"/>
          </a:solidFill>
        </a:ln>
      </c:spPr>
    </c:plotArea>
    <c:legend>
      <c:legendPos val="b"/>
      <c:layout>
        <c:manualLayout>
          <c:xMode val="edge"/>
          <c:yMode val="edge"/>
          <c:x val="9.9878467812491156E-2"/>
          <c:y val="6.1392050544580128E-2"/>
          <c:w val="0.17557344142466064"/>
          <c:h val="0.2520963741807723"/>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Institutions</a:t>
            </a:r>
          </a:p>
        </c:rich>
      </c:tx>
      <c:layout>
        <c:manualLayout>
          <c:xMode val="edge"/>
          <c:yMode val="edge"/>
          <c:x val="0.41629466175599017"/>
          <c:y val="5.1757272855863078E-3"/>
        </c:manualLayout>
      </c:layout>
      <c:overlay val="0"/>
    </c:title>
    <c:autoTitleDeleted val="0"/>
    <c:plotArea>
      <c:layout>
        <c:manualLayout>
          <c:layoutTarget val="inner"/>
          <c:xMode val="edge"/>
          <c:yMode val="edge"/>
          <c:x val="9.8991407376248258E-2"/>
          <c:y val="7.1613808690580344E-2"/>
          <c:w val="0.85925232128242035"/>
          <c:h val="0.85051946631671038"/>
        </c:manualLayout>
      </c:layout>
      <c:scatterChart>
        <c:scatterStyle val="smoothMarker"/>
        <c:varyColors val="0"/>
        <c:ser>
          <c:idx val="4"/>
          <c:order val="0"/>
          <c:tx>
            <c:v>Social Ins.</c:v>
          </c:tx>
          <c:spPr>
            <a:ln w="25400">
              <a:solidFill>
                <a:schemeClr val="bg1">
                  <a:lumMod val="75000"/>
                </a:schemeClr>
              </a:solidFill>
            </a:ln>
          </c:spPr>
          <c:marker>
            <c:symbol val="none"/>
          </c:marker>
          <c:dLbls>
            <c:dLbl>
              <c:idx val="41"/>
              <c:layout>
                <c:manualLayout>
                  <c:x val="0"/>
                  <c:y val="9.5808383233532933E-3"/>
                </c:manualLayout>
              </c:layout>
              <c:spPr>
                <a:noFill/>
                <a:ln>
                  <a:noFill/>
                </a:ln>
                <a:effectLst/>
              </c:spPr>
              <c:txPr>
                <a:bodyPr wrap="square" lIns="38100" tIns="19050" rIns="38100" bIns="19050" anchor="ctr">
                  <a:spAutoFit/>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D5-4EB9-A8B8-8DCF68416AF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Trends!$AG$4:$AG$45</c:f>
              <c:numCache>
                <c:formatCode>General</c:formatCode>
                <c:ptCount val="42"/>
                <c:pt idx="0">
                  <c:v>76</c:v>
                </c:pt>
                <c:pt idx="1">
                  <c:v>79</c:v>
                </c:pt>
                <c:pt idx="2">
                  <c:v>79</c:v>
                </c:pt>
                <c:pt idx="3">
                  <c:v>83</c:v>
                </c:pt>
                <c:pt idx="4">
                  <c:v>83</c:v>
                </c:pt>
                <c:pt idx="5">
                  <c:v>85</c:v>
                </c:pt>
                <c:pt idx="6">
                  <c:v>94</c:v>
                </c:pt>
                <c:pt idx="7">
                  <c:v>98</c:v>
                </c:pt>
                <c:pt idx="8">
                  <c:v>104</c:v>
                </c:pt>
                <c:pt idx="9">
                  <c:v>108</c:v>
                </c:pt>
                <c:pt idx="10">
                  <c:v>115</c:v>
                </c:pt>
                <c:pt idx="11">
                  <c:v>117</c:v>
                </c:pt>
                <c:pt idx="12">
                  <c:v>119</c:v>
                </c:pt>
                <c:pt idx="13">
                  <c:v>124</c:v>
                </c:pt>
                <c:pt idx="14">
                  <c:v>126</c:v>
                </c:pt>
                <c:pt idx="15">
                  <c:v>129</c:v>
                </c:pt>
                <c:pt idx="16">
                  <c:v>130</c:v>
                </c:pt>
                <c:pt idx="17">
                  <c:v>135</c:v>
                </c:pt>
                <c:pt idx="18">
                  <c:v>136</c:v>
                </c:pt>
                <c:pt idx="19">
                  <c:v>141</c:v>
                </c:pt>
                <c:pt idx="20">
                  <c:v>143</c:v>
                </c:pt>
                <c:pt idx="21">
                  <c:v>146</c:v>
                </c:pt>
                <c:pt idx="22">
                  <c:v>150</c:v>
                </c:pt>
                <c:pt idx="23">
                  <c:v>152</c:v>
                </c:pt>
                <c:pt idx="24">
                  <c:v>156</c:v>
                </c:pt>
                <c:pt idx="25">
                  <c:v>159</c:v>
                </c:pt>
                <c:pt idx="26">
                  <c:v>165</c:v>
                </c:pt>
                <c:pt idx="27">
                  <c:v>166</c:v>
                </c:pt>
                <c:pt idx="28">
                  <c:v>171</c:v>
                </c:pt>
                <c:pt idx="29">
                  <c:v>174</c:v>
                </c:pt>
                <c:pt idx="30">
                  <c:v>178</c:v>
                </c:pt>
                <c:pt idx="31">
                  <c:v>179</c:v>
                </c:pt>
                <c:pt idx="32">
                  <c:v>183</c:v>
                </c:pt>
                <c:pt idx="33">
                  <c:v>186</c:v>
                </c:pt>
                <c:pt idx="34">
                  <c:v>187</c:v>
                </c:pt>
                <c:pt idx="35">
                  <c:v>189</c:v>
                </c:pt>
                <c:pt idx="36">
                  <c:v>192</c:v>
                </c:pt>
                <c:pt idx="37">
                  <c:v>193</c:v>
                </c:pt>
                <c:pt idx="38">
                  <c:v>194</c:v>
                </c:pt>
                <c:pt idx="39">
                  <c:v>194</c:v>
                </c:pt>
                <c:pt idx="40">
                  <c:v>194</c:v>
                </c:pt>
                <c:pt idx="41">
                  <c:v>194</c:v>
                </c:pt>
              </c:numCache>
            </c:numRef>
          </c:yVal>
          <c:smooth val="1"/>
          <c:extLst>
            <c:ext xmlns:c16="http://schemas.microsoft.com/office/drawing/2014/chart" uri="{C3380CC4-5D6E-409C-BE32-E72D297353CC}">
              <c16:uniqueId val="{00000007-A661-4491-89B5-EFF1E8714126}"/>
            </c:ext>
          </c:extLst>
        </c:ser>
        <c:ser>
          <c:idx val="3"/>
          <c:order val="1"/>
          <c:tx>
            <c:v>Customs</c:v>
          </c:tx>
          <c:spPr>
            <a:ln w="25400"/>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Trends!$Y$4:$Y$45</c:f>
              <c:numCache>
                <c:formatCode>General</c:formatCode>
                <c:ptCount val="42"/>
                <c:pt idx="0">
                  <c:v>93</c:v>
                </c:pt>
                <c:pt idx="1">
                  <c:v>93</c:v>
                </c:pt>
                <c:pt idx="2">
                  <c:v>93</c:v>
                </c:pt>
                <c:pt idx="3">
                  <c:v>94</c:v>
                </c:pt>
                <c:pt idx="4">
                  <c:v>94</c:v>
                </c:pt>
                <c:pt idx="5">
                  <c:v>95</c:v>
                </c:pt>
                <c:pt idx="6">
                  <c:v>104</c:v>
                </c:pt>
                <c:pt idx="7">
                  <c:v>113</c:v>
                </c:pt>
                <c:pt idx="8">
                  <c:v>121</c:v>
                </c:pt>
                <c:pt idx="9">
                  <c:v>129</c:v>
                </c:pt>
                <c:pt idx="10">
                  <c:v>132</c:v>
                </c:pt>
                <c:pt idx="11">
                  <c:v>134</c:v>
                </c:pt>
                <c:pt idx="12">
                  <c:v>136</c:v>
                </c:pt>
                <c:pt idx="13">
                  <c:v>139</c:v>
                </c:pt>
                <c:pt idx="14">
                  <c:v>143</c:v>
                </c:pt>
                <c:pt idx="15">
                  <c:v>146</c:v>
                </c:pt>
                <c:pt idx="16">
                  <c:v>148</c:v>
                </c:pt>
                <c:pt idx="17">
                  <c:v>151</c:v>
                </c:pt>
                <c:pt idx="18">
                  <c:v>155</c:v>
                </c:pt>
                <c:pt idx="19">
                  <c:v>161</c:v>
                </c:pt>
                <c:pt idx="20">
                  <c:v>164</c:v>
                </c:pt>
                <c:pt idx="21">
                  <c:v>169</c:v>
                </c:pt>
                <c:pt idx="22">
                  <c:v>171</c:v>
                </c:pt>
                <c:pt idx="23">
                  <c:v>172</c:v>
                </c:pt>
                <c:pt idx="24">
                  <c:v>175</c:v>
                </c:pt>
                <c:pt idx="25">
                  <c:v>178</c:v>
                </c:pt>
                <c:pt idx="26">
                  <c:v>179</c:v>
                </c:pt>
                <c:pt idx="27">
                  <c:v>179</c:v>
                </c:pt>
                <c:pt idx="28">
                  <c:v>183</c:v>
                </c:pt>
                <c:pt idx="29">
                  <c:v>184</c:v>
                </c:pt>
                <c:pt idx="30">
                  <c:v>184</c:v>
                </c:pt>
                <c:pt idx="31">
                  <c:v>185</c:v>
                </c:pt>
                <c:pt idx="32">
                  <c:v>186</c:v>
                </c:pt>
                <c:pt idx="33">
                  <c:v>187</c:v>
                </c:pt>
                <c:pt idx="34">
                  <c:v>188</c:v>
                </c:pt>
                <c:pt idx="35">
                  <c:v>189</c:v>
                </c:pt>
                <c:pt idx="36">
                  <c:v>190</c:v>
                </c:pt>
                <c:pt idx="37">
                  <c:v>191</c:v>
                </c:pt>
                <c:pt idx="38">
                  <c:v>192</c:v>
                </c:pt>
                <c:pt idx="39">
                  <c:v>192</c:v>
                </c:pt>
                <c:pt idx="40">
                  <c:v>193</c:v>
                </c:pt>
                <c:pt idx="41">
                  <c:v>193</c:v>
                </c:pt>
              </c:numCache>
            </c:numRef>
          </c:yVal>
          <c:smooth val="1"/>
          <c:extLst>
            <c:ext xmlns:c16="http://schemas.microsoft.com/office/drawing/2014/chart" uri="{C3380CC4-5D6E-409C-BE32-E72D297353CC}">
              <c16:uniqueId val="{00000003-A661-4491-89B5-EFF1E8714126}"/>
            </c:ext>
          </c:extLst>
        </c:ser>
        <c:ser>
          <c:idx val="2"/>
          <c:order val="2"/>
          <c:tx>
            <c:v>Tax Admin</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D5-4EB9-A8B8-8DCF68416AF8}"/>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Trends!$U$4:$U$45</c:f>
              <c:numCache>
                <c:formatCode>General</c:formatCode>
                <c:ptCount val="42"/>
                <c:pt idx="0">
                  <c:v>78</c:v>
                </c:pt>
                <c:pt idx="1">
                  <c:v>78</c:v>
                </c:pt>
                <c:pt idx="2">
                  <c:v>79</c:v>
                </c:pt>
                <c:pt idx="3">
                  <c:v>79</c:v>
                </c:pt>
                <c:pt idx="4">
                  <c:v>81</c:v>
                </c:pt>
                <c:pt idx="5">
                  <c:v>83</c:v>
                </c:pt>
                <c:pt idx="6">
                  <c:v>94</c:v>
                </c:pt>
                <c:pt idx="7">
                  <c:v>101</c:v>
                </c:pt>
                <c:pt idx="8">
                  <c:v>107</c:v>
                </c:pt>
                <c:pt idx="9">
                  <c:v>110</c:v>
                </c:pt>
                <c:pt idx="10">
                  <c:v>115</c:v>
                </c:pt>
                <c:pt idx="11">
                  <c:v>120</c:v>
                </c:pt>
                <c:pt idx="12">
                  <c:v>122</c:v>
                </c:pt>
                <c:pt idx="13">
                  <c:v>125</c:v>
                </c:pt>
                <c:pt idx="14">
                  <c:v>130</c:v>
                </c:pt>
                <c:pt idx="15">
                  <c:v>134</c:v>
                </c:pt>
                <c:pt idx="16">
                  <c:v>138</c:v>
                </c:pt>
                <c:pt idx="17">
                  <c:v>142</c:v>
                </c:pt>
                <c:pt idx="18">
                  <c:v>146</c:v>
                </c:pt>
                <c:pt idx="19">
                  <c:v>150</c:v>
                </c:pt>
                <c:pt idx="20">
                  <c:v>155</c:v>
                </c:pt>
                <c:pt idx="21">
                  <c:v>156</c:v>
                </c:pt>
                <c:pt idx="22">
                  <c:v>161</c:v>
                </c:pt>
                <c:pt idx="23">
                  <c:v>163</c:v>
                </c:pt>
                <c:pt idx="24">
                  <c:v>166</c:v>
                </c:pt>
                <c:pt idx="25">
                  <c:v>169</c:v>
                </c:pt>
                <c:pt idx="26">
                  <c:v>174</c:v>
                </c:pt>
                <c:pt idx="27">
                  <c:v>175</c:v>
                </c:pt>
                <c:pt idx="28">
                  <c:v>179</c:v>
                </c:pt>
                <c:pt idx="29">
                  <c:v>181</c:v>
                </c:pt>
                <c:pt idx="30">
                  <c:v>184</c:v>
                </c:pt>
                <c:pt idx="31">
                  <c:v>184</c:v>
                </c:pt>
                <c:pt idx="32">
                  <c:v>185</c:v>
                </c:pt>
                <c:pt idx="33">
                  <c:v>188</c:v>
                </c:pt>
                <c:pt idx="34">
                  <c:v>190</c:v>
                </c:pt>
                <c:pt idx="35">
                  <c:v>192</c:v>
                </c:pt>
                <c:pt idx="36">
                  <c:v>193</c:v>
                </c:pt>
                <c:pt idx="37">
                  <c:v>194</c:v>
                </c:pt>
                <c:pt idx="38">
                  <c:v>194</c:v>
                </c:pt>
                <c:pt idx="39">
                  <c:v>194</c:v>
                </c:pt>
                <c:pt idx="40">
                  <c:v>195</c:v>
                </c:pt>
                <c:pt idx="41">
                  <c:v>196</c:v>
                </c:pt>
              </c:numCache>
            </c:numRef>
          </c:yVal>
          <c:smooth val="1"/>
          <c:extLst>
            <c:ext xmlns:c16="http://schemas.microsoft.com/office/drawing/2014/chart" uri="{C3380CC4-5D6E-409C-BE32-E72D297353CC}">
              <c16:uniqueId val="{00000002-A661-4491-89B5-EFF1E8714126}"/>
            </c:ext>
          </c:extLst>
        </c:ser>
        <c:ser>
          <c:idx val="7"/>
          <c:order val="3"/>
          <c:tx>
            <c:v>TSA</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D5-4EB9-A8B8-8DCF68416AF8}"/>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Trends!$S$4:$S$45</c:f>
              <c:numCache>
                <c:formatCode>General</c:formatCode>
                <c:ptCount val="42"/>
                <c:pt idx="0">
                  <c:v>16</c:v>
                </c:pt>
                <c:pt idx="1">
                  <c:v>18</c:v>
                </c:pt>
                <c:pt idx="2">
                  <c:v>18</c:v>
                </c:pt>
                <c:pt idx="3">
                  <c:v>19</c:v>
                </c:pt>
                <c:pt idx="4">
                  <c:v>21</c:v>
                </c:pt>
                <c:pt idx="5">
                  <c:v>23</c:v>
                </c:pt>
                <c:pt idx="6">
                  <c:v>26</c:v>
                </c:pt>
                <c:pt idx="7">
                  <c:v>26</c:v>
                </c:pt>
                <c:pt idx="8">
                  <c:v>26</c:v>
                </c:pt>
                <c:pt idx="9">
                  <c:v>27</c:v>
                </c:pt>
                <c:pt idx="10">
                  <c:v>28</c:v>
                </c:pt>
                <c:pt idx="11">
                  <c:v>31</c:v>
                </c:pt>
                <c:pt idx="12">
                  <c:v>31</c:v>
                </c:pt>
                <c:pt idx="13">
                  <c:v>39</c:v>
                </c:pt>
                <c:pt idx="14">
                  <c:v>43</c:v>
                </c:pt>
                <c:pt idx="15">
                  <c:v>45</c:v>
                </c:pt>
                <c:pt idx="16">
                  <c:v>48</c:v>
                </c:pt>
                <c:pt idx="17">
                  <c:v>54</c:v>
                </c:pt>
                <c:pt idx="18">
                  <c:v>63</c:v>
                </c:pt>
                <c:pt idx="19">
                  <c:v>64</c:v>
                </c:pt>
                <c:pt idx="20">
                  <c:v>71</c:v>
                </c:pt>
                <c:pt idx="21">
                  <c:v>76</c:v>
                </c:pt>
                <c:pt idx="22">
                  <c:v>81</c:v>
                </c:pt>
                <c:pt idx="23">
                  <c:v>90</c:v>
                </c:pt>
                <c:pt idx="24">
                  <c:v>98</c:v>
                </c:pt>
                <c:pt idx="25">
                  <c:v>109</c:v>
                </c:pt>
                <c:pt idx="26">
                  <c:v>115</c:v>
                </c:pt>
                <c:pt idx="27">
                  <c:v>116</c:v>
                </c:pt>
                <c:pt idx="28">
                  <c:v>119</c:v>
                </c:pt>
                <c:pt idx="29">
                  <c:v>125</c:v>
                </c:pt>
                <c:pt idx="30">
                  <c:v>126</c:v>
                </c:pt>
                <c:pt idx="31">
                  <c:v>135</c:v>
                </c:pt>
                <c:pt idx="32">
                  <c:v>139</c:v>
                </c:pt>
                <c:pt idx="33">
                  <c:v>143</c:v>
                </c:pt>
                <c:pt idx="34">
                  <c:v>145</c:v>
                </c:pt>
                <c:pt idx="35">
                  <c:v>154</c:v>
                </c:pt>
                <c:pt idx="36">
                  <c:v>160</c:v>
                </c:pt>
                <c:pt idx="37">
                  <c:v>163</c:v>
                </c:pt>
                <c:pt idx="38">
                  <c:v>163</c:v>
                </c:pt>
                <c:pt idx="39">
                  <c:v>165</c:v>
                </c:pt>
                <c:pt idx="40">
                  <c:v>169</c:v>
                </c:pt>
                <c:pt idx="41">
                  <c:v>172</c:v>
                </c:pt>
              </c:numCache>
            </c:numRef>
          </c:yVal>
          <c:smooth val="1"/>
          <c:extLst>
            <c:ext xmlns:c16="http://schemas.microsoft.com/office/drawing/2014/chart" uri="{C3380CC4-5D6E-409C-BE32-E72D297353CC}">
              <c16:uniqueId val="{00000005-A661-4491-89B5-EFF1E8714126}"/>
            </c:ext>
          </c:extLst>
        </c:ser>
        <c:ser>
          <c:idx val="1"/>
          <c:order val="4"/>
          <c:tx>
            <c:v>Treasury</c:v>
          </c:tx>
          <c:spPr>
            <a:ln w="25400">
              <a:solidFill>
                <a:srgbClr val="0000CC"/>
              </a:solidFill>
            </a:ln>
          </c:spPr>
          <c:marker>
            <c:symbol val="none"/>
          </c:marker>
          <c:xVal>
            <c:numRef>
              <c:f>Trends!$M$4:$M$45</c:f>
              <c:numCache>
                <c:formatCode>0</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Trends!$Q$4:$Q$45</c:f>
              <c:numCache>
                <c:formatCode>General</c:formatCode>
                <c:ptCount val="42"/>
                <c:pt idx="0">
                  <c:v>107</c:v>
                </c:pt>
                <c:pt idx="1">
                  <c:v>108</c:v>
                </c:pt>
                <c:pt idx="2">
                  <c:v>111</c:v>
                </c:pt>
                <c:pt idx="3">
                  <c:v>112</c:v>
                </c:pt>
                <c:pt idx="4">
                  <c:v>114</c:v>
                </c:pt>
                <c:pt idx="5">
                  <c:v>115</c:v>
                </c:pt>
                <c:pt idx="6">
                  <c:v>121</c:v>
                </c:pt>
                <c:pt idx="7">
                  <c:v>125</c:v>
                </c:pt>
                <c:pt idx="8">
                  <c:v>127</c:v>
                </c:pt>
                <c:pt idx="9">
                  <c:v>132</c:v>
                </c:pt>
                <c:pt idx="10">
                  <c:v>136</c:v>
                </c:pt>
                <c:pt idx="11">
                  <c:v>143</c:v>
                </c:pt>
                <c:pt idx="12">
                  <c:v>148</c:v>
                </c:pt>
                <c:pt idx="13">
                  <c:v>154</c:v>
                </c:pt>
                <c:pt idx="14">
                  <c:v>155</c:v>
                </c:pt>
                <c:pt idx="15">
                  <c:v>156</c:v>
                </c:pt>
                <c:pt idx="16">
                  <c:v>159</c:v>
                </c:pt>
                <c:pt idx="17">
                  <c:v>163</c:v>
                </c:pt>
                <c:pt idx="18">
                  <c:v>169</c:v>
                </c:pt>
                <c:pt idx="19">
                  <c:v>171</c:v>
                </c:pt>
                <c:pt idx="20">
                  <c:v>174</c:v>
                </c:pt>
                <c:pt idx="21">
                  <c:v>178</c:v>
                </c:pt>
                <c:pt idx="22">
                  <c:v>180</c:v>
                </c:pt>
                <c:pt idx="23">
                  <c:v>181</c:v>
                </c:pt>
                <c:pt idx="24">
                  <c:v>184</c:v>
                </c:pt>
                <c:pt idx="25">
                  <c:v>186</c:v>
                </c:pt>
                <c:pt idx="26">
                  <c:v>186</c:v>
                </c:pt>
                <c:pt idx="27">
                  <c:v>187</c:v>
                </c:pt>
                <c:pt idx="28">
                  <c:v>187</c:v>
                </c:pt>
                <c:pt idx="29">
                  <c:v>187</c:v>
                </c:pt>
                <c:pt idx="30">
                  <c:v>190</c:v>
                </c:pt>
                <c:pt idx="31">
                  <c:v>193</c:v>
                </c:pt>
                <c:pt idx="32">
                  <c:v>193</c:v>
                </c:pt>
                <c:pt idx="33">
                  <c:v>195</c:v>
                </c:pt>
                <c:pt idx="34">
                  <c:v>195</c:v>
                </c:pt>
                <c:pt idx="35">
                  <c:v>195</c:v>
                </c:pt>
                <c:pt idx="36">
                  <c:v>196</c:v>
                </c:pt>
                <c:pt idx="37">
                  <c:v>196</c:v>
                </c:pt>
                <c:pt idx="38">
                  <c:v>196</c:v>
                </c:pt>
                <c:pt idx="39">
                  <c:v>196</c:v>
                </c:pt>
                <c:pt idx="40">
                  <c:v>196</c:v>
                </c:pt>
                <c:pt idx="41">
                  <c:v>196</c:v>
                </c:pt>
              </c:numCache>
            </c:numRef>
          </c:yVal>
          <c:smooth val="1"/>
          <c:extLst>
            <c:ext xmlns:c16="http://schemas.microsoft.com/office/drawing/2014/chart" uri="{C3380CC4-5D6E-409C-BE32-E72D297353CC}">
              <c16:uniqueId val="{00000000-A661-4491-89B5-EFF1E8714126}"/>
            </c:ext>
          </c:extLst>
        </c:ser>
        <c:dLbls>
          <c:showLegendKey val="0"/>
          <c:showVal val="0"/>
          <c:showCatName val="0"/>
          <c:showSerName val="0"/>
          <c:showPercent val="0"/>
          <c:showBubbleSize val="0"/>
        </c:dLbls>
        <c:axId val="340785008"/>
        <c:axId val="340785400"/>
      </c:scatterChart>
      <c:valAx>
        <c:axId val="340785008"/>
        <c:scaling>
          <c:orientation val="minMax"/>
          <c:max val="2025"/>
          <c:min val="1984"/>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1.1047081816385857E-2"/>
              <c:y val="0.93190419161676652"/>
            </c:manualLayout>
          </c:layout>
          <c:overlay val="0"/>
        </c:title>
        <c:numFmt formatCode="0" sourceLinked="1"/>
        <c:majorTickMark val="out"/>
        <c:minorTickMark val="none"/>
        <c:tickLblPos val="nextTo"/>
        <c:txPr>
          <a:bodyPr/>
          <a:lstStyle/>
          <a:p>
            <a:pPr>
              <a:defRPr sz="1050"/>
            </a:pPr>
            <a:endParaRPr lang="en-US"/>
          </a:p>
        </c:txPr>
        <c:crossAx val="340785400"/>
        <c:crosses val="autoZero"/>
        <c:crossBetween val="midCat"/>
        <c:majorUnit val="4"/>
        <c:minorUnit val="2"/>
      </c:valAx>
      <c:valAx>
        <c:axId val="340785400"/>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Total number of Institutions</a:t>
                </a:r>
              </a:p>
            </c:rich>
          </c:tx>
          <c:layout>
            <c:manualLayout>
              <c:xMode val="edge"/>
              <c:yMode val="edge"/>
              <c:x val="1.0010089464623374E-3"/>
              <c:y val="0.29763515488707626"/>
            </c:manualLayout>
          </c:layout>
          <c:overlay val="0"/>
        </c:title>
        <c:numFmt formatCode="General" sourceLinked="1"/>
        <c:majorTickMark val="out"/>
        <c:minorTickMark val="none"/>
        <c:tickLblPos val="nextTo"/>
        <c:txPr>
          <a:bodyPr/>
          <a:lstStyle/>
          <a:p>
            <a:pPr>
              <a:defRPr sz="1050"/>
            </a:pPr>
            <a:endParaRPr lang="en-US"/>
          </a:p>
        </c:txPr>
        <c:crossAx val="340785008"/>
        <c:crosses val="autoZero"/>
        <c:crossBetween val="midCat"/>
        <c:majorUnit val="20"/>
        <c:minorUnit val="10"/>
      </c:valAx>
      <c:spPr>
        <a:ln>
          <a:solidFill>
            <a:srgbClr val="0000CC"/>
          </a:solidFill>
        </a:ln>
      </c:spPr>
    </c:plotArea>
    <c:legend>
      <c:legendPos val="b"/>
      <c:layout>
        <c:manualLayout>
          <c:xMode val="edge"/>
          <c:yMode val="edge"/>
          <c:x val="0.10231052267660089"/>
          <c:y val="7.5763308029610066E-2"/>
          <c:w val="0.18302139611513502"/>
          <c:h val="0.16095638643971902"/>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Digital Government Transformation &amp; GovTech Initiatives</a:t>
            </a:r>
            <a:r>
              <a:rPr lang="en-US" sz="1400" baseline="0">
                <a:solidFill>
                  <a:srgbClr val="0000CC"/>
                </a:solidFill>
              </a:rPr>
              <a:t> </a:t>
            </a:r>
            <a:endParaRPr lang="en-US" sz="1400">
              <a:solidFill>
                <a:srgbClr val="0000CC"/>
              </a:solidFill>
            </a:endParaRPr>
          </a:p>
        </c:rich>
      </c:tx>
      <c:layout>
        <c:manualLayout>
          <c:xMode val="edge"/>
          <c:yMode val="edge"/>
          <c:x val="0.13745621530196872"/>
          <c:y val="2.7805177047479845E-3"/>
        </c:manualLayout>
      </c:layout>
      <c:overlay val="0"/>
    </c:title>
    <c:autoTitleDeleted val="0"/>
    <c:plotArea>
      <c:layout>
        <c:manualLayout>
          <c:layoutTarget val="inner"/>
          <c:xMode val="edge"/>
          <c:yMode val="edge"/>
          <c:x val="9.8991407376248258E-2"/>
          <c:y val="7.1613808690580344E-2"/>
          <c:w val="0.85358624829659235"/>
          <c:h val="0.85051946631671038"/>
        </c:manualLayout>
      </c:layout>
      <c:scatterChart>
        <c:scatterStyle val="smoothMarker"/>
        <c:varyColors val="0"/>
        <c:ser>
          <c:idx val="6"/>
          <c:order val="0"/>
          <c:tx>
            <c:v>Use of Disruptive Tech</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25-493C-9BB4-E6ECCDE86500}"/>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Trends!$BO$4:$BO$45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1</c:v>
                </c:pt>
                <c:pt idx="23">
                  <c:v>1</c:v>
                </c:pt>
                <c:pt idx="24">
                  <c:v>1</c:v>
                </c:pt>
                <c:pt idx="25">
                  <c:v>1</c:v>
                </c:pt>
                <c:pt idx="26">
                  <c:v>1</c:v>
                </c:pt>
                <c:pt idx="27">
                  <c:v>1</c:v>
                </c:pt>
                <c:pt idx="28">
                  <c:v>1</c:v>
                </c:pt>
                <c:pt idx="29">
                  <c:v>1</c:v>
                </c:pt>
                <c:pt idx="30">
                  <c:v>1</c:v>
                </c:pt>
                <c:pt idx="31">
                  <c:v>1</c:v>
                </c:pt>
                <c:pt idx="32">
                  <c:v>1</c:v>
                </c:pt>
                <c:pt idx="33">
                  <c:v>2</c:v>
                </c:pt>
                <c:pt idx="34">
                  <c:v>8</c:v>
                </c:pt>
                <c:pt idx="35">
                  <c:v>15</c:v>
                </c:pt>
                <c:pt idx="36">
                  <c:v>28</c:v>
                </c:pt>
                <c:pt idx="37">
                  <c:v>38</c:v>
                </c:pt>
                <c:pt idx="38">
                  <c:v>55</c:v>
                </c:pt>
                <c:pt idx="39">
                  <c:v>61</c:v>
                </c:pt>
                <c:pt idx="40">
                  <c:v>87</c:v>
                </c:pt>
                <c:pt idx="41">
                  <c:v>132</c:v>
                </c:pt>
              </c:numCache>
            </c:numRef>
          </c:yVal>
          <c:smooth val="1"/>
          <c:extLst>
            <c:ext xmlns:c16="http://schemas.microsoft.com/office/drawing/2014/chart" uri="{C3380CC4-5D6E-409C-BE32-E72D297353CC}">
              <c16:uniqueId val="{0000000B-59BF-4FB3-BEB1-51AA8787FC1A}"/>
            </c:ext>
          </c:extLst>
        </c:ser>
        <c:ser>
          <c:idx val="5"/>
          <c:order val="1"/>
          <c:tx>
            <c:v>Open Source Software</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25-493C-9BB4-E6ECCDE86500}"/>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Trends!$BM$4:$BM$45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1</c:v>
                </c:pt>
                <c:pt idx="22">
                  <c:v>2</c:v>
                </c:pt>
                <c:pt idx="23">
                  <c:v>3</c:v>
                </c:pt>
                <c:pt idx="24">
                  <c:v>4</c:v>
                </c:pt>
                <c:pt idx="25">
                  <c:v>7</c:v>
                </c:pt>
                <c:pt idx="26">
                  <c:v>7</c:v>
                </c:pt>
                <c:pt idx="27">
                  <c:v>8</c:v>
                </c:pt>
                <c:pt idx="28">
                  <c:v>10</c:v>
                </c:pt>
                <c:pt idx="29">
                  <c:v>11</c:v>
                </c:pt>
                <c:pt idx="30">
                  <c:v>16</c:v>
                </c:pt>
                <c:pt idx="31">
                  <c:v>20</c:v>
                </c:pt>
                <c:pt idx="32">
                  <c:v>27</c:v>
                </c:pt>
                <c:pt idx="33">
                  <c:v>31</c:v>
                </c:pt>
                <c:pt idx="34">
                  <c:v>38</c:v>
                </c:pt>
                <c:pt idx="35">
                  <c:v>43</c:v>
                </c:pt>
                <c:pt idx="36">
                  <c:v>52</c:v>
                </c:pt>
                <c:pt idx="37">
                  <c:v>62</c:v>
                </c:pt>
                <c:pt idx="38">
                  <c:v>66</c:v>
                </c:pt>
                <c:pt idx="39">
                  <c:v>71</c:v>
                </c:pt>
                <c:pt idx="40">
                  <c:v>73</c:v>
                </c:pt>
                <c:pt idx="41">
                  <c:v>79</c:v>
                </c:pt>
              </c:numCache>
            </c:numRef>
          </c:yVal>
          <c:smooth val="1"/>
          <c:extLst>
            <c:ext xmlns:c16="http://schemas.microsoft.com/office/drawing/2014/chart" uri="{C3380CC4-5D6E-409C-BE32-E72D297353CC}">
              <c16:uniqueId val="{00000009-59BF-4FB3-BEB1-51AA8787FC1A}"/>
            </c:ext>
          </c:extLst>
        </c:ser>
        <c:ser>
          <c:idx val="0"/>
          <c:order val="2"/>
          <c:tx>
            <c:v>Digital Signature</c:v>
          </c:tx>
          <c:spPr>
            <a:ln w="25400">
              <a:solidFill>
                <a:srgbClr val="FF0000"/>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25-493C-9BB4-E6ECCDE86500}"/>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Trends!$BY$4:$BY$45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c:v>
                </c:pt>
                <c:pt idx="16">
                  <c:v>12</c:v>
                </c:pt>
                <c:pt idx="17">
                  <c:v>17</c:v>
                </c:pt>
                <c:pt idx="18">
                  <c:v>23</c:v>
                </c:pt>
                <c:pt idx="19">
                  <c:v>29</c:v>
                </c:pt>
                <c:pt idx="20">
                  <c:v>33</c:v>
                </c:pt>
                <c:pt idx="21">
                  <c:v>36</c:v>
                </c:pt>
                <c:pt idx="22">
                  <c:v>40</c:v>
                </c:pt>
                <c:pt idx="23">
                  <c:v>48</c:v>
                </c:pt>
                <c:pt idx="24">
                  <c:v>59</c:v>
                </c:pt>
                <c:pt idx="25">
                  <c:v>68</c:v>
                </c:pt>
                <c:pt idx="26">
                  <c:v>69</c:v>
                </c:pt>
                <c:pt idx="27">
                  <c:v>73</c:v>
                </c:pt>
                <c:pt idx="28">
                  <c:v>81</c:v>
                </c:pt>
                <c:pt idx="29">
                  <c:v>89</c:v>
                </c:pt>
                <c:pt idx="30">
                  <c:v>94</c:v>
                </c:pt>
                <c:pt idx="31">
                  <c:v>98</c:v>
                </c:pt>
                <c:pt idx="32">
                  <c:v>104</c:v>
                </c:pt>
                <c:pt idx="33">
                  <c:v>107</c:v>
                </c:pt>
                <c:pt idx="34">
                  <c:v>115</c:v>
                </c:pt>
                <c:pt idx="35">
                  <c:v>121</c:v>
                </c:pt>
                <c:pt idx="36">
                  <c:v>124</c:v>
                </c:pt>
                <c:pt idx="37">
                  <c:v>130</c:v>
                </c:pt>
                <c:pt idx="38">
                  <c:v>145</c:v>
                </c:pt>
                <c:pt idx="39">
                  <c:v>148</c:v>
                </c:pt>
                <c:pt idx="40">
                  <c:v>149</c:v>
                </c:pt>
                <c:pt idx="41">
                  <c:v>159</c:v>
                </c:pt>
              </c:numCache>
            </c:numRef>
          </c:yVal>
          <c:smooth val="1"/>
          <c:extLst>
            <c:ext xmlns:c16="http://schemas.microsoft.com/office/drawing/2014/chart" uri="{C3380CC4-5D6E-409C-BE32-E72D297353CC}">
              <c16:uniqueId val="{00000007-59BF-4FB3-BEB1-51AA8787FC1A}"/>
            </c:ext>
          </c:extLst>
        </c:ser>
        <c:ser>
          <c:idx val="4"/>
          <c:order val="3"/>
          <c:tx>
            <c:v>Gov Service Bus</c:v>
          </c:tx>
          <c:spPr>
            <a:ln w="25400">
              <a:solidFill>
                <a:schemeClr val="accent6">
                  <a:lumMod val="60000"/>
                  <a:lumOff val="40000"/>
                </a:schemeClr>
              </a:solidFill>
            </a:ln>
          </c:spPr>
          <c:marker>
            <c:symbol val="none"/>
          </c:marker>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Trends!$BK$4:$BK$45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2</c:v>
                </c:pt>
                <c:pt idx="19">
                  <c:v>2</c:v>
                </c:pt>
                <c:pt idx="20">
                  <c:v>2</c:v>
                </c:pt>
                <c:pt idx="21">
                  <c:v>3</c:v>
                </c:pt>
                <c:pt idx="22">
                  <c:v>4</c:v>
                </c:pt>
                <c:pt idx="23">
                  <c:v>8</c:v>
                </c:pt>
                <c:pt idx="24">
                  <c:v>9</c:v>
                </c:pt>
                <c:pt idx="25">
                  <c:v>10</c:v>
                </c:pt>
                <c:pt idx="26">
                  <c:v>13</c:v>
                </c:pt>
                <c:pt idx="27">
                  <c:v>16</c:v>
                </c:pt>
                <c:pt idx="28">
                  <c:v>21</c:v>
                </c:pt>
                <c:pt idx="29">
                  <c:v>25</c:v>
                </c:pt>
                <c:pt idx="30">
                  <c:v>28</c:v>
                </c:pt>
                <c:pt idx="31">
                  <c:v>32</c:v>
                </c:pt>
                <c:pt idx="32">
                  <c:v>41</c:v>
                </c:pt>
                <c:pt idx="33">
                  <c:v>50</c:v>
                </c:pt>
                <c:pt idx="34">
                  <c:v>63</c:v>
                </c:pt>
                <c:pt idx="35">
                  <c:v>71</c:v>
                </c:pt>
                <c:pt idx="36">
                  <c:v>77</c:v>
                </c:pt>
                <c:pt idx="37">
                  <c:v>87</c:v>
                </c:pt>
                <c:pt idx="38">
                  <c:v>90</c:v>
                </c:pt>
                <c:pt idx="39">
                  <c:v>95</c:v>
                </c:pt>
                <c:pt idx="40">
                  <c:v>98</c:v>
                </c:pt>
                <c:pt idx="41">
                  <c:v>122</c:v>
                </c:pt>
              </c:numCache>
            </c:numRef>
          </c:yVal>
          <c:smooth val="1"/>
          <c:extLst>
            <c:ext xmlns:c16="http://schemas.microsoft.com/office/drawing/2014/chart" uri="{C3380CC4-5D6E-409C-BE32-E72D297353CC}">
              <c16:uniqueId val="{00000005-59BF-4FB3-BEB1-51AA8787FC1A}"/>
            </c:ext>
          </c:extLst>
        </c:ser>
        <c:ser>
          <c:idx val="3"/>
          <c:order val="4"/>
          <c:tx>
            <c:v>Gov Interoperability Fw</c:v>
          </c:tx>
          <c:spPr>
            <a:ln w="25400">
              <a:solidFill>
                <a:schemeClr val="bg1">
                  <a:lumMod val="65000"/>
                </a:schemeClr>
              </a:solidFill>
            </a:ln>
          </c:spPr>
          <c:marker>
            <c:symbol val="none"/>
          </c:marker>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Trends!$BI$4:$BI$45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2</c:v>
                </c:pt>
                <c:pt idx="20">
                  <c:v>3</c:v>
                </c:pt>
                <c:pt idx="21">
                  <c:v>3</c:v>
                </c:pt>
                <c:pt idx="22">
                  <c:v>4</c:v>
                </c:pt>
                <c:pt idx="23">
                  <c:v>5</c:v>
                </c:pt>
                <c:pt idx="24">
                  <c:v>6</c:v>
                </c:pt>
                <c:pt idx="25">
                  <c:v>10</c:v>
                </c:pt>
                <c:pt idx="26">
                  <c:v>12</c:v>
                </c:pt>
                <c:pt idx="27">
                  <c:v>17</c:v>
                </c:pt>
                <c:pt idx="28">
                  <c:v>21</c:v>
                </c:pt>
                <c:pt idx="29">
                  <c:v>21</c:v>
                </c:pt>
                <c:pt idx="30">
                  <c:v>28</c:v>
                </c:pt>
                <c:pt idx="31">
                  <c:v>34</c:v>
                </c:pt>
                <c:pt idx="32">
                  <c:v>38</c:v>
                </c:pt>
                <c:pt idx="33">
                  <c:v>46</c:v>
                </c:pt>
                <c:pt idx="34">
                  <c:v>59</c:v>
                </c:pt>
                <c:pt idx="35">
                  <c:v>71</c:v>
                </c:pt>
                <c:pt idx="36">
                  <c:v>75</c:v>
                </c:pt>
                <c:pt idx="37">
                  <c:v>80</c:v>
                </c:pt>
                <c:pt idx="38">
                  <c:v>89</c:v>
                </c:pt>
                <c:pt idx="39">
                  <c:v>94</c:v>
                </c:pt>
                <c:pt idx="40">
                  <c:v>98</c:v>
                </c:pt>
                <c:pt idx="41">
                  <c:v>130</c:v>
                </c:pt>
              </c:numCache>
            </c:numRef>
          </c:yVal>
          <c:smooth val="1"/>
          <c:extLst>
            <c:ext xmlns:c16="http://schemas.microsoft.com/office/drawing/2014/chart" uri="{C3380CC4-5D6E-409C-BE32-E72D297353CC}">
              <c16:uniqueId val="{00000004-59BF-4FB3-BEB1-51AA8787FC1A}"/>
            </c:ext>
          </c:extLst>
        </c:ser>
        <c:ser>
          <c:idx val="2"/>
          <c:order val="5"/>
          <c:tx>
            <c:v>Gov Enterp Architect</c:v>
          </c:tx>
          <c:spPr>
            <a:ln w="25400">
              <a:solidFill>
                <a:srgbClr val="FFC000"/>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25-493C-9BB4-E6ECCDE86500}"/>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Trends!$BG$4:$BG$45</c:f>
              <c:numCache>
                <c:formatCode>General</c:formatCode>
                <c:ptCount val="42"/>
                <c:pt idx="0">
                  <c:v>1</c:v>
                </c:pt>
                <c:pt idx="1">
                  <c:v>1</c:v>
                </c:pt>
                <c:pt idx="2">
                  <c:v>1</c:v>
                </c:pt>
                <c:pt idx="3">
                  <c:v>1</c:v>
                </c:pt>
                <c:pt idx="4">
                  <c:v>1</c:v>
                </c:pt>
                <c:pt idx="5">
                  <c:v>1</c:v>
                </c:pt>
                <c:pt idx="6">
                  <c:v>1</c:v>
                </c:pt>
                <c:pt idx="7">
                  <c:v>1</c:v>
                </c:pt>
                <c:pt idx="8">
                  <c:v>1</c:v>
                </c:pt>
                <c:pt idx="9">
                  <c:v>1</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3</c:v>
                </c:pt>
                <c:pt idx="25">
                  <c:v>5</c:v>
                </c:pt>
                <c:pt idx="26">
                  <c:v>8</c:v>
                </c:pt>
                <c:pt idx="27">
                  <c:v>14</c:v>
                </c:pt>
                <c:pt idx="28">
                  <c:v>16</c:v>
                </c:pt>
                <c:pt idx="29">
                  <c:v>17</c:v>
                </c:pt>
                <c:pt idx="30">
                  <c:v>19</c:v>
                </c:pt>
                <c:pt idx="31">
                  <c:v>21</c:v>
                </c:pt>
                <c:pt idx="32">
                  <c:v>23</c:v>
                </c:pt>
                <c:pt idx="33">
                  <c:v>28</c:v>
                </c:pt>
                <c:pt idx="34">
                  <c:v>37</c:v>
                </c:pt>
                <c:pt idx="35">
                  <c:v>48</c:v>
                </c:pt>
                <c:pt idx="36">
                  <c:v>52</c:v>
                </c:pt>
                <c:pt idx="37">
                  <c:v>58</c:v>
                </c:pt>
                <c:pt idx="38">
                  <c:v>64</c:v>
                </c:pt>
                <c:pt idx="39">
                  <c:v>68</c:v>
                </c:pt>
                <c:pt idx="40">
                  <c:v>73</c:v>
                </c:pt>
                <c:pt idx="41">
                  <c:v>105</c:v>
                </c:pt>
              </c:numCache>
            </c:numRef>
          </c:yVal>
          <c:smooth val="1"/>
          <c:extLst>
            <c:ext xmlns:c16="http://schemas.microsoft.com/office/drawing/2014/chart" uri="{C3380CC4-5D6E-409C-BE32-E72D297353CC}">
              <c16:uniqueId val="{00000003-59BF-4FB3-BEB1-51AA8787FC1A}"/>
            </c:ext>
          </c:extLst>
        </c:ser>
        <c:ser>
          <c:idx val="1"/>
          <c:order val="6"/>
          <c:tx>
            <c:v>Government Cloud</c:v>
          </c:tx>
          <c:spPr>
            <a:ln w="25400">
              <a:solidFill>
                <a:srgbClr val="0000CC"/>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25-493C-9BB4-E6ECCDE86500}"/>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Trends!$BE$4:$BE$45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c:v>
                </c:pt>
                <c:pt idx="23">
                  <c:v>2</c:v>
                </c:pt>
                <c:pt idx="24">
                  <c:v>2</c:v>
                </c:pt>
                <c:pt idx="25">
                  <c:v>2</c:v>
                </c:pt>
                <c:pt idx="26">
                  <c:v>4</c:v>
                </c:pt>
                <c:pt idx="27">
                  <c:v>7</c:v>
                </c:pt>
                <c:pt idx="28">
                  <c:v>10</c:v>
                </c:pt>
                <c:pt idx="29">
                  <c:v>13</c:v>
                </c:pt>
                <c:pt idx="30">
                  <c:v>18</c:v>
                </c:pt>
                <c:pt idx="31">
                  <c:v>24</c:v>
                </c:pt>
                <c:pt idx="32">
                  <c:v>30</c:v>
                </c:pt>
                <c:pt idx="33">
                  <c:v>35</c:v>
                </c:pt>
                <c:pt idx="34">
                  <c:v>55</c:v>
                </c:pt>
                <c:pt idx="35">
                  <c:v>65</c:v>
                </c:pt>
                <c:pt idx="36">
                  <c:v>72</c:v>
                </c:pt>
                <c:pt idx="37">
                  <c:v>77</c:v>
                </c:pt>
                <c:pt idx="38">
                  <c:v>87</c:v>
                </c:pt>
                <c:pt idx="39">
                  <c:v>91</c:v>
                </c:pt>
                <c:pt idx="40">
                  <c:v>97</c:v>
                </c:pt>
                <c:pt idx="41">
                  <c:v>134</c:v>
                </c:pt>
              </c:numCache>
            </c:numRef>
          </c:yVal>
          <c:smooth val="1"/>
          <c:extLst>
            <c:ext xmlns:c16="http://schemas.microsoft.com/office/drawing/2014/chart" uri="{C3380CC4-5D6E-409C-BE32-E72D297353CC}">
              <c16:uniqueId val="{00000001-59BF-4FB3-BEB1-51AA8787FC1A}"/>
            </c:ext>
          </c:extLst>
        </c:ser>
        <c:dLbls>
          <c:showLegendKey val="0"/>
          <c:showVal val="0"/>
          <c:showCatName val="0"/>
          <c:showSerName val="0"/>
          <c:showPercent val="0"/>
          <c:showBubbleSize val="0"/>
        </c:dLbls>
        <c:axId val="340785008"/>
        <c:axId val="340785400"/>
      </c:scatterChart>
      <c:valAx>
        <c:axId val="340785008"/>
        <c:scaling>
          <c:orientation val="minMax"/>
          <c:max val="2025"/>
          <c:min val="2000"/>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6.5667950780346008E-3"/>
              <c:y val="0.93190419161676652"/>
            </c:manualLayout>
          </c:layout>
          <c:overlay val="0"/>
        </c:title>
        <c:numFmt formatCode="General" sourceLinked="1"/>
        <c:majorTickMark val="out"/>
        <c:minorTickMark val="none"/>
        <c:tickLblPos val="nextTo"/>
        <c:txPr>
          <a:bodyPr/>
          <a:lstStyle/>
          <a:p>
            <a:pPr>
              <a:defRPr sz="1050"/>
            </a:pPr>
            <a:endParaRPr lang="en-US"/>
          </a:p>
        </c:txPr>
        <c:crossAx val="340785400"/>
        <c:crosses val="autoZero"/>
        <c:crossBetween val="midCat"/>
        <c:majorUnit val="2"/>
        <c:minorUnit val="1"/>
      </c:valAx>
      <c:valAx>
        <c:axId val="340785400"/>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Total number of DG &amp; GovTech Initiatives</a:t>
                </a:r>
              </a:p>
            </c:rich>
          </c:tx>
          <c:layout>
            <c:manualLayout>
              <c:xMode val="edge"/>
              <c:yMode val="edge"/>
              <c:x val="1.0010089464623374E-3"/>
              <c:y val="0.29044952614456127"/>
            </c:manualLayout>
          </c:layout>
          <c:overlay val="0"/>
        </c:title>
        <c:numFmt formatCode="General" sourceLinked="1"/>
        <c:majorTickMark val="out"/>
        <c:minorTickMark val="none"/>
        <c:tickLblPos val="nextTo"/>
        <c:txPr>
          <a:bodyPr/>
          <a:lstStyle/>
          <a:p>
            <a:pPr>
              <a:defRPr sz="1050"/>
            </a:pPr>
            <a:endParaRPr lang="en-US"/>
          </a:p>
        </c:txPr>
        <c:crossAx val="340785008"/>
        <c:crosses val="autoZero"/>
        <c:crossBetween val="midCat"/>
        <c:majorUnit val="20"/>
        <c:minorUnit val="10"/>
      </c:valAx>
      <c:spPr>
        <a:ln>
          <a:solidFill>
            <a:srgbClr val="0000CC"/>
          </a:solidFill>
        </a:ln>
      </c:spPr>
    </c:plotArea>
    <c:legend>
      <c:legendPos val="b"/>
      <c:layout>
        <c:manualLayout>
          <c:xMode val="edge"/>
          <c:yMode val="edge"/>
          <c:x val="0.10004198063951683"/>
          <c:y val="7.5763308029610066E-2"/>
          <c:w val="0.27100478367623404"/>
          <c:h val="0.21107869300768542"/>
        </c:manualLayout>
      </c:layout>
      <c:overlay val="1"/>
      <c:spPr>
        <a:solidFill>
          <a:schemeClr val="bg1"/>
        </a:solidFill>
      </c:spPr>
      <c:txPr>
        <a:bodyPr/>
        <a:lstStyle/>
        <a:p>
          <a:pPr>
            <a:defRPr sz="9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Digital Government and GovTech </a:t>
            </a:r>
            <a:r>
              <a:rPr lang="en-US" sz="1400" baseline="0">
                <a:solidFill>
                  <a:srgbClr val="0000CC"/>
                </a:solidFill>
              </a:rPr>
              <a:t>Institutions &amp; Strategy</a:t>
            </a:r>
            <a:endParaRPr lang="en-US" sz="1400">
              <a:solidFill>
                <a:srgbClr val="0000CC"/>
              </a:solidFill>
            </a:endParaRPr>
          </a:p>
        </c:rich>
      </c:tx>
      <c:layout>
        <c:manualLayout>
          <c:xMode val="edge"/>
          <c:yMode val="edge"/>
          <c:x val="0.13523028319289807"/>
          <c:y val="2.7805177047479841E-3"/>
        </c:manualLayout>
      </c:layout>
      <c:overlay val="0"/>
    </c:title>
    <c:autoTitleDeleted val="0"/>
    <c:plotArea>
      <c:layout>
        <c:manualLayout>
          <c:layoutTarget val="inner"/>
          <c:xMode val="edge"/>
          <c:yMode val="edge"/>
          <c:x val="9.8991407376248258E-2"/>
          <c:y val="7.1613808690580344E-2"/>
          <c:w val="0.85358624829659235"/>
          <c:h val="0.85051946631671038"/>
        </c:manualLayout>
      </c:layout>
      <c:scatterChart>
        <c:scatterStyle val="smoothMarker"/>
        <c:varyColors val="0"/>
        <c:ser>
          <c:idx val="6"/>
          <c:order val="0"/>
          <c:tx>
            <c:v>Startup Support Pol</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Trends!$CG$4:$CG$45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c:v>
                </c:pt>
                <c:pt idx="28">
                  <c:v>2</c:v>
                </c:pt>
                <c:pt idx="29">
                  <c:v>4</c:v>
                </c:pt>
                <c:pt idx="30">
                  <c:v>8</c:v>
                </c:pt>
                <c:pt idx="31">
                  <c:v>9</c:v>
                </c:pt>
                <c:pt idx="32">
                  <c:v>13</c:v>
                </c:pt>
                <c:pt idx="33">
                  <c:v>17</c:v>
                </c:pt>
                <c:pt idx="34">
                  <c:v>22</c:v>
                </c:pt>
                <c:pt idx="35">
                  <c:v>29</c:v>
                </c:pt>
                <c:pt idx="36">
                  <c:v>38</c:v>
                </c:pt>
                <c:pt idx="37">
                  <c:v>56</c:v>
                </c:pt>
                <c:pt idx="38">
                  <c:v>78</c:v>
                </c:pt>
                <c:pt idx="39">
                  <c:v>89</c:v>
                </c:pt>
                <c:pt idx="40">
                  <c:v>109</c:v>
                </c:pt>
                <c:pt idx="41">
                  <c:v>128</c:v>
                </c:pt>
              </c:numCache>
            </c:numRef>
          </c:yVal>
          <c:smooth val="1"/>
          <c:extLst>
            <c:ext xmlns:c16="http://schemas.microsoft.com/office/drawing/2014/chart" uri="{C3380CC4-5D6E-409C-BE32-E72D297353CC}">
              <c16:uniqueId val="{0000000E-849B-4E84-A308-A5EDEE4E5D58}"/>
            </c:ext>
          </c:extLst>
        </c:ser>
        <c:ser>
          <c:idx val="1"/>
          <c:order val="1"/>
          <c:tx>
            <c:v>Public Sector Innov</c:v>
          </c:tx>
          <c:spPr>
            <a:ln w="25400"/>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Trends!$CC$4:$CC$45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1</c:v>
                </c:pt>
                <c:pt idx="23">
                  <c:v>1</c:v>
                </c:pt>
                <c:pt idx="24">
                  <c:v>1</c:v>
                </c:pt>
                <c:pt idx="25">
                  <c:v>1</c:v>
                </c:pt>
                <c:pt idx="26">
                  <c:v>1</c:v>
                </c:pt>
                <c:pt idx="27">
                  <c:v>1</c:v>
                </c:pt>
                <c:pt idx="28">
                  <c:v>2</c:v>
                </c:pt>
                <c:pt idx="29">
                  <c:v>3</c:v>
                </c:pt>
                <c:pt idx="30">
                  <c:v>5</c:v>
                </c:pt>
                <c:pt idx="31">
                  <c:v>9</c:v>
                </c:pt>
                <c:pt idx="32">
                  <c:v>14</c:v>
                </c:pt>
                <c:pt idx="33">
                  <c:v>22</c:v>
                </c:pt>
                <c:pt idx="34">
                  <c:v>29</c:v>
                </c:pt>
                <c:pt idx="35">
                  <c:v>41</c:v>
                </c:pt>
                <c:pt idx="36">
                  <c:v>50</c:v>
                </c:pt>
                <c:pt idx="37">
                  <c:v>72</c:v>
                </c:pt>
                <c:pt idx="38">
                  <c:v>98</c:v>
                </c:pt>
                <c:pt idx="39">
                  <c:v>112</c:v>
                </c:pt>
                <c:pt idx="40">
                  <c:v>129</c:v>
                </c:pt>
                <c:pt idx="41">
                  <c:v>145</c:v>
                </c:pt>
              </c:numCache>
            </c:numRef>
          </c:yVal>
          <c:smooth val="1"/>
          <c:extLst>
            <c:ext xmlns:c16="http://schemas.microsoft.com/office/drawing/2014/chart" uri="{C3380CC4-5D6E-409C-BE32-E72D297353CC}">
              <c16:uniqueId val="{0000000C-849B-4E84-A308-A5EDEE4E5D58}"/>
            </c:ext>
          </c:extLst>
        </c:ser>
        <c:ser>
          <c:idx val="5"/>
          <c:order val="2"/>
          <c:tx>
            <c:v>Digital Skills Strategy</c:v>
          </c:tx>
          <c:spPr>
            <a:ln w="25400">
              <a:solidFill>
                <a:schemeClr val="accent6">
                  <a:lumMod val="60000"/>
                  <a:lumOff val="40000"/>
                </a:schemeClr>
              </a:solidFill>
            </a:ln>
          </c:spPr>
          <c:marker>
            <c:symbol val="none"/>
          </c:marker>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Trends!$CA$4:$CA$45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1</c:v>
                </c:pt>
                <c:pt idx="21">
                  <c:v>1</c:v>
                </c:pt>
                <c:pt idx="22">
                  <c:v>1</c:v>
                </c:pt>
                <c:pt idx="23">
                  <c:v>1</c:v>
                </c:pt>
                <c:pt idx="24">
                  <c:v>1</c:v>
                </c:pt>
                <c:pt idx="25">
                  <c:v>1</c:v>
                </c:pt>
                <c:pt idx="26">
                  <c:v>1</c:v>
                </c:pt>
                <c:pt idx="27">
                  <c:v>1</c:v>
                </c:pt>
                <c:pt idx="28">
                  <c:v>1</c:v>
                </c:pt>
                <c:pt idx="29">
                  <c:v>1</c:v>
                </c:pt>
                <c:pt idx="30">
                  <c:v>2</c:v>
                </c:pt>
                <c:pt idx="31">
                  <c:v>2</c:v>
                </c:pt>
                <c:pt idx="32">
                  <c:v>6</c:v>
                </c:pt>
                <c:pt idx="33">
                  <c:v>13</c:v>
                </c:pt>
                <c:pt idx="34">
                  <c:v>22</c:v>
                </c:pt>
                <c:pt idx="35">
                  <c:v>29</c:v>
                </c:pt>
                <c:pt idx="36">
                  <c:v>40</c:v>
                </c:pt>
                <c:pt idx="37">
                  <c:v>57</c:v>
                </c:pt>
                <c:pt idx="38">
                  <c:v>87</c:v>
                </c:pt>
                <c:pt idx="39">
                  <c:v>108</c:v>
                </c:pt>
                <c:pt idx="40">
                  <c:v>128</c:v>
                </c:pt>
                <c:pt idx="41">
                  <c:v>149</c:v>
                </c:pt>
              </c:numCache>
            </c:numRef>
          </c:yVal>
          <c:smooth val="1"/>
          <c:extLst>
            <c:ext xmlns:c16="http://schemas.microsoft.com/office/drawing/2014/chart" uri="{C3380CC4-5D6E-409C-BE32-E72D297353CC}">
              <c16:uniqueId val="{0000000A-849B-4E84-A308-A5EDEE4E5D58}"/>
            </c:ext>
          </c:extLst>
        </c:ser>
        <c:ser>
          <c:idx val="9"/>
          <c:order val="3"/>
          <c:tx>
            <c:v>Digital Gov Strategy</c:v>
          </c:tx>
          <c:spPr>
            <a:ln w="25400">
              <a:solidFill>
                <a:srgbClr val="00B0F0"/>
              </a:solidFill>
            </a:ln>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9B-4E84-A308-A5EDEE4E5D58}"/>
                </c:ext>
              </c:extLst>
            </c:dLbl>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Trends!$BU$4:$BU$45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1</c:v>
                </c:pt>
                <c:pt idx="30">
                  <c:v>3</c:v>
                </c:pt>
                <c:pt idx="31">
                  <c:v>4</c:v>
                </c:pt>
                <c:pt idx="32">
                  <c:v>6</c:v>
                </c:pt>
                <c:pt idx="33">
                  <c:v>8</c:v>
                </c:pt>
                <c:pt idx="34">
                  <c:v>15</c:v>
                </c:pt>
                <c:pt idx="35">
                  <c:v>24</c:v>
                </c:pt>
                <c:pt idx="36">
                  <c:v>34</c:v>
                </c:pt>
                <c:pt idx="37">
                  <c:v>56</c:v>
                </c:pt>
                <c:pt idx="38">
                  <c:v>90</c:v>
                </c:pt>
                <c:pt idx="39">
                  <c:v>116</c:v>
                </c:pt>
                <c:pt idx="40">
                  <c:v>134</c:v>
                </c:pt>
                <c:pt idx="41">
                  <c:v>175</c:v>
                </c:pt>
              </c:numCache>
            </c:numRef>
          </c:yVal>
          <c:smooth val="1"/>
          <c:extLst>
            <c:ext xmlns:c16="http://schemas.microsoft.com/office/drawing/2014/chart" uri="{C3380CC4-5D6E-409C-BE32-E72D297353CC}">
              <c16:uniqueId val="{00000009-849B-4E84-A308-A5EDEE4E5D58}"/>
            </c:ext>
          </c:extLst>
        </c:ser>
        <c:ser>
          <c:idx val="3"/>
          <c:order val="4"/>
          <c:tx>
            <c:v>PSI Institution</c:v>
          </c:tx>
          <c:spPr>
            <a:ln w="25400">
              <a:solidFill>
                <a:schemeClr val="bg1">
                  <a:lumMod val="65000"/>
                </a:schemeClr>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Trends!$CE$4:$CE$45</c:f>
              <c:numCache>
                <c:formatCode>General</c:formatCode>
                <c:ptCount val="42"/>
                <c:pt idx="0">
                  <c:v>6</c:v>
                </c:pt>
                <c:pt idx="1">
                  <c:v>6</c:v>
                </c:pt>
                <c:pt idx="2">
                  <c:v>6</c:v>
                </c:pt>
                <c:pt idx="3">
                  <c:v>6</c:v>
                </c:pt>
                <c:pt idx="4">
                  <c:v>6</c:v>
                </c:pt>
                <c:pt idx="5">
                  <c:v>6</c:v>
                </c:pt>
                <c:pt idx="6">
                  <c:v>7</c:v>
                </c:pt>
                <c:pt idx="7">
                  <c:v>8</c:v>
                </c:pt>
                <c:pt idx="8">
                  <c:v>9</c:v>
                </c:pt>
                <c:pt idx="9">
                  <c:v>13</c:v>
                </c:pt>
                <c:pt idx="10">
                  <c:v>13</c:v>
                </c:pt>
                <c:pt idx="11">
                  <c:v>13</c:v>
                </c:pt>
                <c:pt idx="12">
                  <c:v>13</c:v>
                </c:pt>
                <c:pt idx="13">
                  <c:v>13</c:v>
                </c:pt>
                <c:pt idx="14">
                  <c:v>13</c:v>
                </c:pt>
                <c:pt idx="15">
                  <c:v>17</c:v>
                </c:pt>
                <c:pt idx="16">
                  <c:v>19</c:v>
                </c:pt>
                <c:pt idx="17">
                  <c:v>20</c:v>
                </c:pt>
                <c:pt idx="18">
                  <c:v>20</c:v>
                </c:pt>
                <c:pt idx="19">
                  <c:v>21</c:v>
                </c:pt>
                <c:pt idx="20">
                  <c:v>22</c:v>
                </c:pt>
                <c:pt idx="21">
                  <c:v>24</c:v>
                </c:pt>
                <c:pt idx="22">
                  <c:v>27</c:v>
                </c:pt>
                <c:pt idx="23">
                  <c:v>28</c:v>
                </c:pt>
                <c:pt idx="24">
                  <c:v>29</c:v>
                </c:pt>
                <c:pt idx="25">
                  <c:v>32</c:v>
                </c:pt>
                <c:pt idx="26">
                  <c:v>34</c:v>
                </c:pt>
                <c:pt idx="27">
                  <c:v>37</c:v>
                </c:pt>
                <c:pt idx="28">
                  <c:v>42</c:v>
                </c:pt>
                <c:pt idx="29">
                  <c:v>44</c:v>
                </c:pt>
                <c:pt idx="30">
                  <c:v>51</c:v>
                </c:pt>
                <c:pt idx="31">
                  <c:v>58</c:v>
                </c:pt>
                <c:pt idx="32">
                  <c:v>61</c:v>
                </c:pt>
                <c:pt idx="33">
                  <c:v>72</c:v>
                </c:pt>
                <c:pt idx="34">
                  <c:v>84</c:v>
                </c:pt>
                <c:pt idx="35">
                  <c:v>96</c:v>
                </c:pt>
                <c:pt idx="36">
                  <c:v>105</c:v>
                </c:pt>
                <c:pt idx="37">
                  <c:v>119</c:v>
                </c:pt>
                <c:pt idx="38">
                  <c:v>132</c:v>
                </c:pt>
                <c:pt idx="39">
                  <c:v>140</c:v>
                </c:pt>
                <c:pt idx="40">
                  <c:v>147</c:v>
                </c:pt>
                <c:pt idx="41">
                  <c:v>154</c:v>
                </c:pt>
              </c:numCache>
            </c:numRef>
          </c:yVal>
          <c:smooth val="1"/>
          <c:extLst>
            <c:ext xmlns:c16="http://schemas.microsoft.com/office/drawing/2014/chart" uri="{C3380CC4-5D6E-409C-BE32-E72D297353CC}">
              <c16:uniqueId val="{00000006-849B-4E84-A308-A5EDEE4E5D58}"/>
            </c:ext>
          </c:extLst>
        </c:ser>
        <c:ser>
          <c:idx val="2"/>
          <c:order val="5"/>
          <c:tx>
            <c:v>Data Protection Inst</c:v>
          </c:tx>
          <c:spPr>
            <a:ln w="25400">
              <a:solidFill>
                <a:srgbClr val="FFC000"/>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Trends!$BW$4:$BW$45</c:f>
              <c:numCache>
                <c:formatCode>General</c:formatCode>
                <c:ptCount val="42"/>
                <c:pt idx="0">
                  <c:v>6</c:v>
                </c:pt>
                <c:pt idx="1">
                  <c:v>6</c:v>
                </c:pt>
                <c:pt idx="2">
                  <c:v>6</c:v>
                </c:pt>
                <c:pt idx="3">
                  <c:v>7</c:v>
                </c:pt>
                <c:pt idx="4">
                  <c:v>8</c:v>
                </c:pt>
                <c:pt idx="5">
                  <c:v>9</c:v>
                </c:pt>
                <c:pt idx="6">
                  <c:v>9</c:v>
                </c:pt>
                <c:pt idx="7">
                  <c:v>9</c:v>
                </c:pt>
                <c:pt idx="8">
                  <c:v>10</c:v>
                </c:pt>
                <c:pt idx="9">
                  <c:v>11</c:v>
                </c:pt>
                <c:pt idx="10">
                  <c:v>13</c:v>
                </c:pt>
                <c:pt idx="11">
                  <c:v>13</c:v>
                </c:pt>
                <c:pt idx="12">
                  <c:v>15</c:v>
                </c:pt>
                <c:pt idx="13">
                  <c:v>17</c:v>
                </c:pt>
                <c:pt idx="14">
                  <c:v>17</c:v>
                </c:pt>
                <c:pt idx="15">
                  <c:v>17</c:v>
                </c:pt>
                <c:pt idx="16">
                  <c:v>17</c:v>
                </c:pt>
                <c:pt idx="17">
                  <c:v>18</c:v>
                </c:pt>
                <c:pt idx="18">
                  <c:v>21</c:v>
                </c:pt>
                <c:pt idx="19">
                  <c:v>23</c:v>
                </c:pt>
                <c:pt idx="20">
                  <c:v>28</c:v>
                </c:pt>
                <c:pt idx="21">
                  <c:v>31</c:v>
                </c:pt>
                <c:pt idx="22">
                  <c:v>32</c:v>
                </c:pt>
                <c:pt idx="23">
                  <c:v>35</c:v>
                </c:pt>
                <c:pt idx="24">
                  <c:v>40</c:v>
                </c:pt>
                <c:pt idx="25">
                  <c:v>47</c:v>
                </c:pt>
                <c:pt idx="26">
                  <c:v>50</c:v>
                </c:pt>
                <c:pt idx="27">
                  <c:v>56</c:v>
                </c:pt>
                <c:pt idx="28">
                  <c:v>61</c:v>
                </c:pt>
                <c:pt idx="29">
                  <c:v>66</c:v>
                </c:pt>
                <c:pt idx="30">
                  <c:v>71</c:v>
                </c:pt>
                <c:pt idx="31">
                  <c:v>74</c:v>
                </c:pt>
                <c:pt idx="32">
                  <c:v>79</c:v>
                </c:pt>
                <c:pt idx="33">
                  <c:v>82</c:v>
                </c:pt>
                <c:pt idx="34">
                  <c:v>86</c:v>
                </c:pt>
                <c:pt idx="35">
                  <c:v>91</c:v>
                </c:pt>
                <c:pt idx="36">
                  <c:v>96</c:v>
                </c:pt>
                <c:pt idx="37">
                  <c:v>102</c:v>
                </c:pt>
                <c:pt idx="38">
                  <c:v>106</c:v>
                </c:pt>
                <c:pt idx="39">
                  <c:v>118</c:v>
                </c:pt>
                <c:pt idx="40">
                  <c:v>130</c:v>
                </c:pt>
                <c:pt idx="41">
                  <c:v>141</c:v>
                </c:pt>
              </c:numCache>
            </c:numRef>
          </c:yVal>
          <c:smooth val="1"/>
          <c:extLst>
            <c:ext xmlns:c16="http://schemas.microsoft.com/office/drawing/2014/chart" uri="{C3380CC4-5D6E-409C-BE32-E72D297353CC}">
              <c16:uniqueId val="{00000004-849B-4E84-A308-A5EDEE4E5D58}"/>
            </c:ext>
          </c:extLst>
        </c:ser>
        <c:ser>
          <c:idx val="0"/>
          <c:order val="6"/>
          <c:tx>
            <c:v>Data Gov Institution</c:v>
          </c:tx>
          <c:spPr>
            <a:ln w="25400"/>
          </c:spPr>
          <c:marker>
            <c:symbol val="none"/>
          </c:marker>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Trends!$BS$4:$BS$45</c:f>
              <c:numCache>
                <c:formatCode>General</c:formatCode>
                <c:ptCount val="42"/>
                <c:pt idx="0">
                  <c:v>7</c:v>
                </c:pt>
                <c:pt idx="1">
                  <c:v>7</c:v>
                </c:pt>
                <c:pt idx="2">
                  <c:v>7</c:v>
                </c:pt>
                <c:pt idx="3">
                  <c:v>7</c:v>
                </c:pt>
                <c:pt idx="4">
                  <c:v>7</c:v>
                </c:pt>
                <c:pt idx="5">
                  <c:v>7</c:v>
                </c:pt>
                <c:pt idx="6">
                  <c:v>8</c:v>
                </c:pt>
                <c:pt idx="7">
                  <c:v>8</c:v>
                </c:pt>
                <c:pt idx="8">
                  <c:v>9</c:v>
                </c:pt>
                <c:pt idx="9">
                  <c:v>11</c:v>
                </c:pt>
                <c:pt idx="10">
                  <c:v>11</c:v>
                </c:pt>
                <c:pt idx="11">
                  <c:v>11</c:v>
                </c:pt>
                <c:pt idx="12">
                  <c:v>11</c:v>
                </c:pt>
                <c:pt idx="13">
                  <c:v>11</c:v>
                </c:pt>
                <c:pt idx="14">
                  <c:v>11</c:v>
                </c:pt>
                <c:pt idx="15">
                  <c:v>11</c:v>
                </c:pt>
                <c:pt idx="16">
                  <c:v>11</c:v>
                </c:pt>
                <c:pt idx="17">
                  <c:v>12</c:v>
                </c:pt>
                <c:pt idx="18">
                  <c:v>12</c:v>
                </c:pt>
                <c:pt idx="19">
                  <c:v>12</c:v>
                </c:pt>
                <c:pt idx="20">
                  <c:v>14</c:v>
                </c:pt>
                <c:pt idx="21">
                  <c:v>16</c:v>
                </c:pt>
                <c:pt idx="22">
                  <c:v>17</c:v>
                </c:pt>
                <c:pt idx="23">
                  <c:v>19</c:v>
                </c:pt>
                <c:pt idx="24">
                  <c:v>20</c:v>
                </c:pt>
                <c:pt idx="25">
                  <c:v>23</c:v>
                </c:pt>
                <c:pt idx="26">
                  <c:v>28</c:v>
                </c:pt>
                <c:pt idx="27">
                  <c:v>32</c:v>
                </c:pt>
                <c:pt idx="28">
                  <c:v>35</c:v>
                </c:pt>
                <c:pt idx="29">
                  <c:v>35</c:v>
                </c:pt>
                <c:pt idx="30">
                  <c:v>36</c:v>
                </c:pt>
                <c:pt idx="31">
                  <c:v>41</c:v>
                </c:pt>
                <c:pt idx="32">
                  <c:v>45</c:v>
                </c:pt>
                <c:pt idx="33">
                  <c:v>49</c:v>
                </c:pt>
                <c:pt idx="34">
                  <c:v>54</c:v>
                </c:pt>
                <c:pt idx="35">
                  <c:v>69</c:v>
                </c:pt>
                <c:pt idx="36">
                  <c:v>77</c:v>
                </c:pt>
                <c:pt idx="37">
                  <c:v>85</c:v>
                </c:pt>
                <c:pt idx="38">
                  <c:v>97</c:v>
                </c:pt>
                <c:pt idx="39">
                  <c:v>104</c:v>
                </c:pt>
                <c:pt idx="40">
                  <c:v>112</c:v>
                </c:pt>
                <c:pt idx="41">
                  <c:v>133</c:v>
                </c:pt>
              </c:numCache>
            </c:numRef>
          </c:yVal>
          <c:smooth val="1"/>
          <c:extLst>
            <c:ext xmlns:c16="http://schemas.microsoft.com/office/drawing/2014/chart" uri="{C3380CC4-5D6E-409C-BE32-E72D297353CC}">
              <c16:uniqueId val="{00000002-849B-4E84-A308-A5EDEE4E5D58}"/>
            </c:ext>
          </c:extLst>
        </c:ser>
        <c:ser>
          <c:idx val="4"/>
          <c:order val="7"/>
          <c:tx>
            <c:v>GovTech Institutions</c:v>
          </c:tx>
          <c:spPr>
            <a:ln w="25400">
              <a:solidFill>
                <a:srgbClr val="0000CC"/>
              </a:solidFill>
            </a:ln>
          </c:spPr>
          <c:marker>
            <c:symbol val="none"/>
          </c:marker>
          <c:dLbls>
            <c:dLbl>
              <c:idx val="4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48-44C4-80C2-6A9BC1649F55}"/>
                </c:ext>
              </c:extLst>
            </c:dLbl>
            <c:spPr>
              <a:noFill/>
              <a:ln>
                <a:noFill/>
              </a:ln>
              <a:effectLst/>
            </c:spPr>
            <c:txPr>
              <a:bodyPr wrap="square" lIns="38100" tIns="19050" rIns="38100" bIns="19050" anchor="ctr">
                <a:spAutoFit/>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xVal>
            <c:numRef>
              <c:f>Trends!$BC$4:$BC$45</c:f>
              <c:numCache>
                <c:formatCode>General</c:formatCode>
                <c:ptCount val="42"/>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numCache>
            </c:numRef>
          </c:xVal>
          <c:yVal>
            <c:numRef>
              <c:f>Trends!$BQ$4:$BQ$45</c:f>
              <c:numCache>
                <c:formatCode>General</c:formatCode>
                <c:ptCount val="42"/>
                <c:pt idx="0">
                  <c:v>3</c:v>
                </c:pt>
                <c:pt idx="1">
                  <c:v>3</c:v>
                </c:pt>
                <c:pt idx="2">
                  <c:v>3</c:v>
                </c:pt>
                <c:pt idx="3">
                  <c:v>3</c:v>
                </c:pt>
                <c:pt idx="4">
                  <c:v>3</c:v>
                </c:pt>
                <c:pt idx="5">
                  <c:v>3</c:v>
                </c:pt>
                <c:pt idx="6">
                  <c:v>4</c:v>
                </c:pt>
                <c:pt idx="7">
                  <c:v>4</c:v>
                </c:pt>
                <c:pt idx="8">
                  <c:v>4</c:v>
                </c:pt>
                <c:pt idx="9">
                  <c:v>7</c:v>
                </c:pt>
                <c:pt idx="10">
                  <c:v>7</c:v>
                </c:pt>
                <c:pt idx="11">
                  <c:v>7</c:v>
                </c:pt>
                <c:pt idx="12">
                  <c:v>8</c:v>
                </c:pt>
                <c:pt idx="13">
                  <c:v>9</c:v>
                </c:pt>
                <c:pt idx="14">
                  <c:v>9</c:v>
                </c:pt>
                <c:pt idx="15">
                  <c:v>11</c:v>
                </c:pt>
                <c:pt idx="16">
                  <c:v>12</c:v>
                </c:pt>
                <c:pt idx="17">
                  <c:v>15</c:v>
                </c:pt>
                <c:pt idx="18">
                  <c:v>16</c:v>
                </c:pt>
                <c:pt idx="19">
                  <c:v>20</c:v>
                </c:pt>
                <c:pt idx="20">
                  <c:v>26</c:v>
                </c:pt>
                <c:pt idx="21">
                  <c:v>30</c:v>
                </c:pt>
                <c:pt idx="22">
                  <c:v>32</c:v>
                </c:pt>
                <c:pt idx="23">
                  <c:v>37</c:v>
                </c:pt>
                <c:pt idx="24">
                  <c:v>43</c:v>
                </c:pt>
                <c:pt idx="25">
                  <c:v>50</c:v>
                </c:pt>
                <c:pt idx="26">
                  <c:v>52</c:v>
                </c:pt>
                <c:pt idx="27">
                  <c:v>56</c:v>
                </c:pt>
                <c:pt idx="28">
                  <c:v>62</c:v>
                </c:pt>
                <c:pt idx="29">
                  <c:v>66</c:v>
                </c:pt>
                <c:pt idx="30">
                  <c:v>72</c:v>
                </c:pt>
                <c:pt idx="31">
                  <c:v>75</c:v>
                </c:pt>
                <c:pt idx="32">
                  <c:v>80</c:v>
                </c:pt>
                <c:pt idx="33">
                  <c:v>86</c:v>
                </c:pt>
                <c:pt idx="34">
                  <c:v>96</c:v>
                </c:pt>
                <c:pt idx="35">
                  <c:v>107</c:v>
                </c:pt>
                <c:pt idx="36">
                  <c:v>120</c:v>
                </c:pt>
                <c:pt idx="37">
                  <c:v>135</c:v>
                </c:pt>
                <c:pt idx="38">
                  <c:v>154</c:v>
                </c:pt>
                <c:pt idx="39">
                  <c:v>165</c:v>
                </c:pt>
                <c:pt idx="40">
                  <c:v>175</c:v>
                </c:pt>
                <c:pt idx="41">
                  <c:v>182</c:v>
                </c:pt>
              </c:numCache>
            </c:numRef>
          </c:yVal>
          <c:smooth val="1"/>
          <c:extLst>
            <c:ext xmlns:c16="http://schemas.microsoft.com/office/drawing/2014/chart" uri="{C3380CC4-5D6E-409C-BE32-E72D297353CC}">
              <c16:uniqueId val="{00000001-849B-4E84-A308-A5EDEE4E5D58}"/>
            </c:ext>
          </c:extLst>
        </c:ser>
        <c:dLbls>
          <c:showLegendKey val="0"/>
          <c:showVal val="0"/>
          <c:showCatName val="0"/>
          <c:showSerName val="0"/>
          <c:showPercent val="0"/>
          <c:showBubbleSize val="0"/>
        </c:dLbls>
        <c:axId val="340785008"/>
        <c:axId val="340785400"/>
      </c:scatterChart>
      <c:valAx>
        <c:axId val="340785008"/>
        <c:scaling>
          <c:orientation val="minMax"/>
          <c:max val="2025"/>
          <c:min val="2000"/>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4.3266517088589741E-3"/>
              <c:y val="0.93190419161676652"/>
            </c:manualLayout>
          </c:layout>
          <c:overlay val="0"/>
        </c:title>
        <c:numFmt formatCode="General" sourceLinked="1"/>
        <c:majorTickMark val="out"/>
        <c:minorTickMark val="none"/>
        <c:tickLblPos val="nextTo"/>
        <c:txPr>
          <a:bodyPr/>
          <a:lstStyle/>
          <a:p>
            <a:pPr>
              <a:defRPr sz="1050"/>
            </a:pPr>
            <a:endParaRPr lang="en-US"/>
          </a:p>
        </c:txPr>
        <c:crossAx val="340785400"/>
        <c:crosses val="autoZero"/>
        <c:crossBetween val="midCat"/>
        <c:majorUnit val="2"/>
        <c:minorUnit val="1"/>
      </c:valAx>
      <c:valAx>
        <c:axId val="340785400"/>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Total number of DG &amp; GovTech Initiatives</a:t>
                </a:r>
              </a:p>
            </c:rich>
          </c:tx>
          <c:layout>
            <c:manualLayout>
              <c:xMode val="edge"/>
              <c:yMode val="edge"/>
              <c:x val="1.0010089464623374E-3"/>
              <c:y val="0.26410222075533973"/>
            </c:manualLayout>
          </c:layout>
          <c:overlay val="0"/>
        </c:title>
        <c:numFmt formatCode="General" sourceLinked="1"/>
        <c:majorTickMark val="out"/>
        <c:minorTickMark val="none"/>
        <c:tickLblPos val="nextTo"/>
        <c:txPr>
          <a:bodyPr/>
          <a:lstStyle/>
          <a:p>
            <a:pPr>
              <a:defRPr sz="1050"/>
            </a:pPr>
            <a:endParaRPr lang="en-US"/>
          </a:p>
        </c:txPr>
        <c:crossAx val="340785008"/>
        <c:crosses val="autoZero"/>
        <c:crossBetween val="midCat"/>
        <c:majorUnit val="20"/>
        <c:minorUnit val="10"/>
      </c:valAx>
      <c:spPr>
        <a:ln>
          <a:solidFill>
            <a:srgbClr val="0000CC"/>
          </a:solidFill>
        </a:ln>
      </c:spPr>
    </c:plotArea>
    <c:legend>
      <c:legendPos val="b"/>
      <c:layout>
        <c:manualLayout>
          <c:xMode val="edge"/>
          <c:yMode val="edge"/>
          <c:x val="0.10004198063951683"/>
          <c:y val="7.5763308029610066E-2"/>
          <c:w val="0.26998578302712162"/>
          <c:h val="0.23024036965439201"/>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solidFill>
                  <a:srgbClr val="0000CC"/>
                </a:solidFill>
              </a:rPr>
              <a:t>UN eGov Development Index (2024) vs. WBG GovTech Maturity Index (2025)</a:t>
            </a:r>
          </a:p>
        </c:rich>
      </c:tx>
      <c:layout>
        <c:manualLayout>
          <c:xMode val="edge"/>
          <c:yMode val="edge"/>
          <c:x val="0.12851190476190477"/>
          <c:y val="5.7436570428696411E-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141138607674044E-2"/>
          <c:y val="5.7003655793025874E-2"/>
          <c:w val="0.91513076490438694"/>
          <c:h val="0.86952068491438583"/>
        </c:manualLayout>
      </c:layout>
      <c:scatterChart>
        <c:scatterStyle val="lineMarker"/>
        <c:varyColors val="0"/>
        <c:ser>
          <c:idx val="0"/>
          <c:order val="0"/>
          <c:tx>
            <c:strRef>
              <c:f>Trends!$CK$2</c:f>
              <c:strCache>
                <c:ptCount val="1"/>
                <c:pt idx="0">
                  <c:v>UN eGDI</c:v>
                </c:pt>
              </c:strCache>
            </c:strRef>
          </c:tx>
          <c:spPr>
            <a:ln w="25400" cap="rnd">
              <a:noFill/>
              <a:round/>
            </a:ln>
            <a:effectLst>
              <a:outerShdw blurRad="57150" dist="19050" dir="5400000" algn="ctr" rotWithShape="0">
                <a:srgbClr val="000000">
                  <a:alpha val="63000"/>
                </a:srgbClr>
              </a:outerShdw>
            </a:effectLst>
          </c:spPr>
          <c:marker>
            <c:symbol val="circle"/>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glow>
                  <a:schemeClr val="accent1">
                    <a:alpha val="40000"/>
                  </a:schemeClr>
                </a:glow>
              </a:effectLst>
              <a:scene3d>
                <a:camera prst="orthographicFront">
                  <a:rot lat="0" lon="0" rev="0"/>
                </a:camera>
                <a:lightRig rig="threePt" dir="t">
                  <a:rot lat="0" lon="0" rev="1200000"/>
                </a:lightRig>
              </a:scene3d>
              <a:sp3d>
                <a:bevelT w="63500" h="25400"/>
              </a:sp3d>
            </c:spPr>
          </c:marker>
          <c:dLbls>
            <c:dLbl>
              <c:idx val="0"/>
              <c:tx>
                <c:rich>
                  <a:bodyPr/>
                  <a:lstStyle/>
                  <a:p>
                    <a:fld id="{F5C07B3D-95B5-4C13-B31A-890A60B1EF6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109-489A-888F-3F65E64102BE}"/>
                </c:ext>
              </c:extLst>
            </c:dLbl>
            <c:dLbl>
              <c:idx val="1"/>
              <c:tx>
                <c:rich>
                  <a:bodyPr/>
                  <a:lstStyle/>
                  <a:p>
                    <a:fld id="{36FAB3B8-CD09-409F-BC1B-F79EBA56D9A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09-489A-888F-3F65E64102BE}"/>
                </c:ext>
              </c:extLst>
            </c:dLbl>
            <c:dLbl>
              <c:idx val="2"/>
              <c:tx>
                <c:rich>
                  <a:bodyPr/>
                  <a:lstStyle/>
                  <a:p>
                    <a:fld id="{0AFA6378-5513-4B1B-B2E4-5032CF7CA33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09-489A-888F-3F65E64102BE}"/>
                </c:ext>
              </c:extLst>
            </c:dLbl>
            <c:dLbl>
              <c:idx val="3"/>
              <c:tx>
                <c:rich>
                  <a:bodyPr/>
                  <a:lstStyle/>
                  <a:p>
                    <a:fld id="{B7507A43-100A-4DE2-9A31-CEA1926EED6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09-489A-888F-3F65E64102BE}"/>
                </c:ext>
              </c:extLst>
            </c:dLbl>
            <c:dLbl>
              <c:idx val="4"/>
              <c:tx>
                <c:rich>
                  <a:bodyPr/>
                  <a:lstStyle/>
                  <a:p>
                    <a:fld id="{D00663FD-BBB7-4FBD-A2EE-F3D6DFF4FA4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09-489A-888F-3F65E64102BE}"/>
                </c:ext>
              </c:extLst>
            </c:dLbl>
            <c:dLbl>
              <c:idx val="5"/>
              <c:tx>
                <c:rich>
                  <a:bodyPr/>
                  <a:lstStyle/>
                  <a:p>
                    <a:fld id="{1784956B-7B30-4361-B746-70AACF18EA9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109-489A-888F-3F65E64102BE}"/>
                </c:ext>
              </c:extLst>
            </c:dLbl>
            <c:dLbl>
              <c:idx val="6"/>
              <c:tx>
                <c:rich>
                  <a:bodyPr/>
                  <a:lstStyle/>
                  <a:p>
                    <a:fld id="{3B29319C-82C5-45D3-91F5-03E4E4C0655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109-489A-888F-3F65E64102BE}"/>
                </c:ext>
              </c:extLst>
            </c:dLbl>
            <c:dLbl>
              <c:idx val="7"/>
              <c:tx>
                <c:rich>
                  <a:bodyPr/>
                  <a:lstStyle/>
                  <a:p>
                    <a:fld id="{3BD9E501-096C-4199-873A-13C35C31AB3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109-489A-888F-3F65E64102BE}"/>
                </c:ext>
              </c:extLst>
            </c:dLbl>
            <c:dLbl>
              <c:idx val="8"/>
              <c:tx>
                <c:rich>
                  <a:bodyPr/>
                  <a:lstStyle/>
                  <a:p>
                    <a:fld id="{45F3F051-5ED3-4154-AD45-EC2D2B732A3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109-489A-888F-3F65E64102BE}"/>
                </c:ext>
              </c:extLst>
            </c:dLbl>
            <c:dLbl>
              <c:idx val="9"/>
              <c:tx>
                <c:rich>
                  <a:bodyPr/>
                  <a:lstStyle/>
                  <a:p>
                    <a:fld id="{1E512ADF-9083-4807-82FC-5E052A01D53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109-489A-888F-3F65E64102BE}"/>
                </c:ext>
              </c:extLst>
            </c:dLbl>
            <c:dLbl>
              <c:idx val="10"/>
              <c:tx>
                <c:rich>
                  <a:bodyPr/>
                  <a:lstStyle/>
                  <a:p>
                    <a:fld id="{E8A0EA51-C1F7-4F18-99A2-8ED1381CEEA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109-489A-888F-3F65E64102BE}"/>
                </c:ext>
              </c:extLst>
            </c:dLbl>
            <c:dLbl>
              <c:idx val="11"/>
              <c:tx>
                <c:rich>
                  <a:bodyPr/>
                  <a:lstStyle/>
                  <a:p>
                    <a:fld id="{213AA35C-2AD6-404E-AF40-904EB7CF0BE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109-489A-888F-3F65E64102BE}"/>
                </c:ext>
              </c:extLst>
            </c:dLbl>
            <c:dLbl>
              <c:idx val="12"/>
              <c:tx>
                <c:rich>
                  <a:bodyPr/>
                  <a:lstStyle/>
                  <a:p>
                    <a:fld id="{94CC949B-B4B1-4513-9F73-64793BB588E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109-489A-888F-3F65E64102BE}"/>
                </c:ext>
              </c:extLst>
            </c:dLbl>
            <c:dLbl>
              <c:idx val="13"/>
              <c:tx>
                <c:rich>
                  <a:bodyPr/>
                  <a:lstStyle/>
                  <a:p>
                    <a:fld id="{B18D4222-DA25-4EC8-8407-285762D435D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109-489A-888F-3F65E64102BE}"/>
                </c:ext>
              </c:extLst>
            </c:dLbl>
            <c:dLbl>
              <c:idx val="14"/>
              <c:tx>
                <c:rich>
                  <a:bodyPr/>
                  <a:lstStyle/>
                  <a:p>
                    <a:fld id="{836693E6-935D-4EA2-A6E7-D5796D04025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109-489A-888F-3F65E64102BE}"/>
                </c:ext>
              </c:extLst>
            </c:dLbl>
            <c:dLbl>
              <c:idx val="15"/>
              <c:tx>
                <c:rich>
                  <a:bodyPr/>
                  <a:lstStyle/>
                  <a:p>
                    <a:fld id="{266E9119-1086-4BB5-87FA-C27501C2B44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109-489A-888F-3F65E64102BE}"/>
                </c:ext>
              </c:extLst>
            </c:dLbl>
            <c:dLbl>
              <c:idx val="16"/>
              <c:tx>
                <c:rich>
                  <a:bodyPr/>
                  <a:lstStyle/>
                  <a:p>
                    <a:fld id="{6C0C7B74-0646-4A50-931C-6E10DB212F1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109-489A-888F-3F65E64102BE}"/>
                </c:ext>
              </c:extLst>
            </c:dLbl>
            <c:dLbl>
              <c:idx val="17"/>
              <c:tx>
                <c:rich>
                  <a:bodyPr/>
                  <a:lstStyle/>
                  <a:p>
                    <a:fld id="{5998DF21-F8EA-4EFA-B152-56C55C4595B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109-489A-888F-3F65E64102BE}"/>
                </c:ext>
              </c:extLst>
            </c:dLbl>
            <c:dLbl>
              <c:idx val="18"/>
              <c:tx>
                <c:rich>
                  <a:bodyPr/>
                  <a:lstStyle/>
                  <a:p>
                    <a:fld id="{BCAB91AE-F60B-4370-B218-78C79D1FC9B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109-489A-888F-3F65E64102BE}"/>
                </c:ext>
              </c:extLst>
            </c:dLbl>
            <c:dLbl>
              <c:idx val="19"/>
              <c:tx>
                <c:rich>
                  <a:bodyPr/>
                  <a:lstStyle/>
                  <a:p>
                    <a:fld id="{E137ACBE-FDC4-4C9A-B043-28BCDB9108D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109-489A-888F-3F65E64102BE}"/>
                </c:ext>
              </c:extLst>
            </c:dLbl>
            <c:dLbl>
              <c:idx val="20"/>
              <c:tx>
                <c:rich>
                  <a:bodyPr/>
                  <a:lstStyle/>
                  <a:p>
                    <a:fld id="{945B1F6E-F5FC-47C1-A3EC-4C1AB026301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109-489A-888F-3F65E64102BE}"/>
                </c:ext>
              </c:extLst>
            </c:dLbl>
            <c:dLbl>
              <c:idx val="21"/>
              <c:tx>
                <c:rich>
                  <a:bodyPr/>
                  <a:lstStyle/>
                  <a:p>
                    <a:fld id="{3437A882-DFF0-486A-A727-CC2229BF9DD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109-489A-888F-3F65E64102BE}"/>
                </c:ext>
              </c:extLst>
            </c:dLbl>
            <c:dLbl>
              <c:idx val="22"/>
              <c:tx>
                <c:rich>
                  <a:bodyPr/>
                  <a:lstStyle/>
                  <a:p>
                    <a:fld id="{C5C30D44-7F80-424F-B0C7-F6A65788CF6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109-489A-888F-3F65E64102BE}"/>
                </c:ext>
              </c:extLst>
            </c:dLbl>
            <c:dLbl>
              <c:idx val="23"/>
              <c:tx>
                <c:rich>
                  <a:bodyPr/>
                  <a:lstStyle/>
                  <a:p>
                    <a:fld id="{FF3AFDE0-186C-4FBA-91DF-FC9577A4AC4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109-489A-888F-3F65E64102BE}"/>
                </c:ext>
              </c:extLst>
            </c:dLbl>
            <c:dLbl>
              <c:idx val="24"/>
              <c:tx>
                <c:rich>
                  <a:bodyPr/>
                  <a:lstStyle/>
                  <a:p>
                    <a:fld id="{A99B7192-594E-4D1F-AACE-9A11027150C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109-489A-888F-3F65E64102BE}"/>
                </c:ext>
              </c:extLst>
            </c:dLbl>
            <c:dLbl>
              <c:idx val="25"/>
              <c:tx>
                <c:rich>
                  <a:bodyPr/>
                  <a:lstStyle/>
                  <a:p>
                    <a:fld id="{D665F573-68E9-443F-9218-93B6410E07C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109-489A-888F-3F65E64102BE}"/>
                </c:ext>
              </c:extLst>
            </c:dLbl>
            <c:dLbl>
              <c:idx val="26"/>
              <c:tx>
                <c:rich>
                  <a:bodyPr/>
                  <a:lstStyle/>
                  <a:p>
                    <a:fld id="{8F38F5BB-5574-4E83-AA7C-A85DEDF1FA2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109-489A-888F-3F65E64102BE}"/>
                </c:ext>
              </c:extLst>
            </c:dLbl>
            <c:dLbl>
              <c:idx val="27"/>
              <c:tx>
                <c:rich>
                  <a:bodyPr/>
                  <a:lstStyle/>
                  <a:p>
                    <a:fld id="{9EFE20A8-6732-42DF-8065-45EE0BF4F1B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109-489A-888F-3F65E64102BE}"/>
                </c:ext>
              </c:extLst>
            </c:dLbl>
            <c:dLbl>
              <c:idx val="28"/>
              <c:tx>
                <c:rich>
                  <a:bodyPr/>
                  <a:lstStyle/>
                  <a:p>
                    <a:fld id="{0EE95EAC-653F-42C2-8CD4-D3F220D5AFB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109-489A-888F-3F65E64102BE}"/>
                </c:ext>
              </c:extLst>
            </c:dLbl>
            <c:dLbl>
              <c:idx val="29"/>
              <c:tx>
                <c:rich>
                  <a:bodyPr/>
                  <a:lstStyle/>
                  <a:p>
                    <a:fld id="{47423AB9-5B52-42F2-BC7B-78C413D325A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109-489A-888F-3F65E64102BE}"/>
                </c:ext>
              </c:extLst>
            </c:dLbl>
            <c:dLbl>
              <c:idx val="30"/>
              <c:tx>
                <c:rich>
                  <a:bodyPr/>
                  <a:lstStyle/>
                  <a:p>
                    <a:fld id="{A503F333-EC3B-4CC1-B5FA-2EA4BF14A66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109-489A-888F-3F65E64102BE}"/>
                </c:ext>
              </c:extLst>
            </c:dLbl>
            <c:dLbl>
              <c:idx val="31"/>
              <c:tx>
                <c:rich>
                  <a:bodyPr/>
                  <a:lstStyle/>
                  <a:p>
                    <a:fld id="{05B18545-54D9-4811-9CAB-02285B33755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109-489A-888F-3F65E64102BE}"/>
                </c:ext>
              </c:extLst>
            </c:dLbl>
            <c:dLbl>
              <c:idx val="32"/>
              <c:tx>
                <c:rich>
                  <a:bodyPr/>
                  <a:lstStyle/>
                  <a:p>
                    <a:fld id="{84D04D24-8EE2-4B85-A91C-9A2ADB6B1FF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109-489A-888F-3F65E64102BE}"/>
                </c:ext>
              </c:extLst>
            </c:dLbl>
            <c:dLbl>
              <c:idx val="33"/>
              <c:tx>
                <c:rich>
                  <a:bodyPr/>
                  <a:lstStyle/>
                  <a:p>
                    <a:fld id="{9DCEE765-1803-44D6-A1D3-828BA300E11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109-489A-888F-3F65E64102BE}"/>
                </c:ext>
              </c:extLst>
            </c:dLbl>
            <c:dLbl>
              <c:idx val="34"/>
              <c:tx>
                <c:rich>
                  <a:bodyPr/>
                  <a:lstStyle/>
                  <a:p>
                    <a:fld id="{36AB598C-B68C-4C74-9CAC-CEEA9835C82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109-489A-888F-3F65E64102BE}"/>
                </c:ext>
              </c:extLst>
            </c:dLbl>
            <c:dLbl>
              <c:idx val="35"/>
              <c:tx>
                <c:rich>
                  <a:bodyPr/>
                  <a:lstStyle/>
                  <a:p>
                    <a:fld id="{43A8FBFC-4EA3-4703-A315-7E763E53E69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109-489A-888F-3F65E64102BE}"/>
                </c:ext>
              </c:extLst>
            </c:dLbl>
            <c:dLbl>
              <c:idx val="36"/>
              <c:tx>
                <c:rich>
                  <a:bodyPr/>
                  <a:lstStyle/>
                  <a:p>
                    <a:fld id="{CA639364-45A9-4587-AE1A-8C256810798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109-489A-888F-3F65E64102BE}"/>
                </c:ext>
              </c:extLst>
            </c:dLbl>
            <c:dLbl>
              <c:idx val="37"/>
              <c:tx>
                <c:rich>
                  <a:bodyPr/>
                  <a:lstStyle/>
                  <a:p>
                    <a:fld id="{2BDDC69A-AABB-4F92-8244-C9ECE1A5B8A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109-489A-888F-3F65E64102BE}"/>
                </c:ext>
              </c:extLst>
            </c:dLbl>
            <c:dLbl>
              <c:idx val="38"/>
              <c:tx>
                <c:rich>
                  <a:bodyPr/>
                  <a:lstStyle/>
                  <a:p>
                    <a:fld id="{E7A04765-0801-4408-A76C-A129FD094A4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109-489A-888F-3F65E64102BE}"/>
                </c:ext>
              </c:extLst>
            </c:dLbl>
            <c:dLbl>
              <c:idx val="39"/>
              <c:tx>
                <c:rich>
                  <a:bodyPr/>
                  <a:lstStyle/>
                  <a:p>
                    <a:fld id="{43BD8575-5AF6-416D-9CB5-0EDE4AFF47B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C109-489A-888F-3F65E64102BE}"/>
                </c:ext>
              </c:extLst>
            </c:dLbl>
            <c:dLbl>
              <c:idx val="40"/>
              <c:tx>
                <c:rich>
                  <a:bodyPr/>
                  <a:lstStyle/>
                  <a:p>
                    <a:fld id="{ECC938B2-3997-4D11-818B-37B47F76F62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C109-489A-888F-3F65E64102BE}"/>
                </c:ext>
              </c:extLst>
            </c:dLbl>
            <c:dLbl>
              <c:idx val="41"/>
              <c:tx>
                <c:rich>
                  <a:bodyPr/>
                  <a:lstStyle/>
                  <a:p>
                    <a:fld id="{9831B5BC-BBAF-4DCA-9397-2435018AEB7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109-489A-888F-3F65E64102BE}"/>
                </c:ext>
              </c:extLst>
            </c:dLbl>
            <c:dLbl>
              <c:idx val="42"/>
              <c:tx>
                <c:rich>
                  <a:bodyPr/>
                  <a:lstStyle/>
                  <a:p>
                    <a:fld id="{509E81CA-FB7F-40F5-84BD-F5B1B6836A2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109-489A-888F-3F65E64102BE}"/>
                </c:ext>
              </c:extLst>
            </c:dLbl>
            <c:dLbl>
              <c:idx val="43"/>
              <c:tx>
                <c:rich>
                  <a:bodyPr/>
                  <a:lstStyle/>
                  <a:p>
                    <a:fld id="{CC155D7D-7A51-45BB-A1A7-718E54A2175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C109-489A-888F-3F65E64102BE}"/>
                </c:ext>
              </c:extLst>
            </c:dLbl>
            <c:dLbl>
              <c:idx val="44"/>
              <c:tx>
                <c:rich>
                  <a:bodyPr/>
                  <a:lstStyle/>
                  <a:p>
                    <a:fld id="{C696A45B-40AF-49AF-B0C7-776EA0C15AC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C109-489A-888F-3F65E64102BE}"/>
                </c:ext>
              </c:extLst>
            </c:dLbl>
            <c:dLbl>
              <c:idx val="45"/>
              <c:tx>
                <c:rich>
                  <a:bodyPr/>
                  <a:lstStyle/>
                  <a:p>
                    <a:fld id="{859B60C0-25A1-441B-B3B4-974E9DF2F93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C109-489A-888F-3F65E64102BE}"/>
                </c:ext>
              </c:extLst>
            </c:dLbl>
            <c:dLbl>
              <c:idx val="46"/>
              <c:tx>
                <c:rich>
                  <a:bodyPr/>
                  <a:lstStyle/>
                  <a:p>
                    <a:fld id="{3C3F6BA9-D6F4-4284-ACC6-9EF39DB99EC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109-489A-888F-3F65E64102BE}"/>
                </c:ext>
              </c:extLst>
            </c:dLbl>
            <c:dLbl>
              <c:idx val="47"/>
              <c:tx>
                <c:rich>
                  <a:bodyPr/>
                  <a:lstStyle/>
                  <a:p>
                    <a:fld id="{19DD1A1A-28D5-419A-901E-BFAD1D8D0A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109-489A-888F-3F65E64102BE}"/>
                </c:ext>
              </c:extLst>
            </c:dLbl>
            <c:dLbl>
              <c:idx val="48"/>
              <c:tx>
                <c:rich>
                  <a:bodyPr/>
                  <a:lstStyle/>
                  <a:p>
                    <a:fld id="{BA4496C7-F6F2-4FD1-B021-D37E0BA859A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C109-489A-888F-3F65E64102BE}"/>
                </c:ext>
              </c:extLst>
            </c:dLbl>
            <c:dLbl>
              <c:idx val="49"/>
              <c:tx>
                <c:rich>
                  <a:bodyPr/>
                  <a:lstStyle/>
                  <a:p>
                    <a:fld id="{28618FF6-487A-4365-80FF-DDF3A848AF4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C109-489A-888F-3F65E64102BE}"/>
                </c:ext>
              </c:extLst>
            </c:dLbl>
            <c:dLbl>
              <c:idx val="50"/>
              <c:tx>
                <c:rich>
                  <a:bodyPr/>
                  <a:lstStyle/>
                  <a:p>
                    <a:fld id="{FEF27C04-C5EE-4567-821E-2C5FDE6E115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109-489A-888F-3F65E64102BE}"/>
                </c:ext>
              </c:extLst>
            </c:dLbl>
            <c:dLbl>
              <c:idx val="51"/>
              <c:tx>
                <c:rich>
                  <a:bodyPr/>
                  <a:lstStyle/>
                  <a:p>
                    <a:fld id="{AAC1DD2A-7AA7-4062-83C9-FE19F019C4A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C109-489A-888F-3F65E64102BE}"/>
                </c:ext>
              </c:extLst>
            </c:dLbl>
            <c:dLbl>
              <c:idx val="52"/>
              <c:tx>
                <c:rich>
                  <a:bodyPr/>
                  <a:lstStyle/>
                  <a:p>
                    <a:fld id="{A72DDA8A-401B-429B-8108-9756C141151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109-489A-888F-3F65E64102BE}"/>
                </c:ext>
              </c:extLst>
            </c:dLbl>
            <c:dLbl>
              <c:idx val="53"/>
              <c:tx>
                <c:rich>
                  <a:bodyPr/>
                  <a:lstStyle/>
                  <a:p>
                    <a:fld id="{81A0B799-0AE2-458D-8C1F-E94E50C4293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109-489A-888F-3F65E64102BE}"/>
                </c:ext>
              </c:extLst>
            </c:dLbl>
            <c:dLbl>
              <c:idx val="54"/>
              <c:tx>
                <c:rich>
                  <a:bodyPr/>
                  <a:lstStyle/>
                  <a:p>
                    <a:fld id="{E2F86AAE-57B4-484C-826C-9A518038C79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C109-489A-888F-3F65E64102BE}"/>
                </c:ext>
              </c:extLst>
            </c:dLbl>
            <c:dLbl>
              <c:idx val="55"/>
              <c:tx>
                <c:rich>
                  <a:bodyPr/>
                  <a:lstStyle/>
                  <a:p>
                    <a:fld id="{33585115-06A1-41A1-912A-00F7B28E6CD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C109-489A-888F-3F65E64102BE}"/>
                </c:ext>
              </c:extLst>
            </c:dLbl>
            <c:dLbl>
              <c:idx val="56"/>
              <c:tx>
                <c:rich>
                  <a:bodyPr/>
                  <a:lstStyle/>
                  <a:p>
                    <a:fld id="{AC8FB3BD-7731-49FD-BF3A-40B445A862D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C109-489A-888F-3F65E64102BE}"/>
                </c:ext>
              </c:extLst>
            </c:dLbl>
            <c:dLbl>
              <c:idx val="57"/>
              <c:tx>
                <c:rich>
                  <a:bodyPr/>
                  <a:lstStyle/>
                  <a:p>
                    <a:fld id="{79F505EB-9D34-4938-B5EE-3A66A60593C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C109-489A-888F-3F65E64102BE}"/>
                </c:ext>
              </c:extLst>
            </c:dLbl>
            <c:dLbl>
              <c:idx val="58"/>
              <c:tx>
                <c:rich>
                  <a:bodyPr/>
                  <a:lstStyle/>
                  <a:p>
                    <a:fld id="{04921170-0C3B-4423-894D-ED0BA483227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C109-489A-888F-3F65E64102BE}"/>
                </c:ext>
              </c:extLst>
            </c:dLbl>
            <c:dLbl>
              <c:idx val="59"/>
              <c:tx>
                <c:rich>
                  <a:bodyPr/>
                  <a:lstStyle/>
                  <a:p>
                    <a:fld id="{B545C261-3236-4D93-B6A1-355A402F2C6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C109-489A-888F-3F65E64102BE}"/>
                </c:ext>
              </c:extLst>
            </c:dLbl>
            <c:dLbl>
              <c:idx val="60"/>
              <c:tx>
                <c:rich>
                  <a:bodyPr/>
                  <a:lstStyle/>
                  <a:p>
                    <a:fld id="{F2B333B0-CDF5-467A-80E0-57CEFF16C3A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C109-489A-888F-3F65E64102BE}"/>
                </c:ext>
              </c:extLst>
            </c:dLbl>
            <c:dLbl>
              <c:idx val="61"/>
              <c:tx>
                <c:rich>
                  <a:bodyPr/>
                  <a:lstStyle/>
                  <a:p>
                    <a:fld id="{E82A5FA7-9681-4096-81CE-C8C79222CAD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C109-489A-888F-3F65E64102BE}"/>
                </c:ext>
              </c:extLst>
            </c:dLbl>
            <c:dLbl>
              <c:idx val="62"/>
              <c:tx>
                <c:rich>
                  <a:bodyPr/>
                  <a:lstStyle/>
                  <a:p>
                    <a:fld id="{2A07E812-B9EC-4DD9-98BC-330E8637179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C109-489A-888F-3F65E64102BE}"/>
                </c:ext>
              </c:extLst>
            </c:dLbl>
            <c:dLbl>
              <c:idx val="63"/>
              <c:tx>
                <c:rich>
                  <a:bodyPr/>
                  <a:lstStyle/>
                  <a:p>
                    <a:fld id="{9327E11E-9594-43F3-A722-94FA7BAFE35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C109-489A-888F-3F65E64102BE}"/>
                </c:ext>
              </c:extLst>
            </c:dLbl>
            <c:dLbl>
              <c:idx val="64"/>
              <c:tx>
                <c:rich>
                  <a:bodyPr/>
                  <a:lstStyle/>
                  <a:p>
                    <a:fld id="{875708F7-7686-4BFD-8E09-47CE8DBF370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C109-489A-888F-3F65E64102BE}"/>
                </c:ext>
              </c:extLst>
            </c:dLbl>
            <c:dLbl>
              <c:idx val="65"/>
              <c:tx>
                <c:rich>
                  <a:bodyPr/>
                  <a:lstStyle/>
                  <a:p>
                    <a:fld id="{C2BC8289-D31C-44B9-8487-30250ECC076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C109-489A-888F-3F65E64102BE}"/>
                </c:ext>
              </c:extLst>
            </c:dLbl>
            <c:dLbl>
              <c:idx val="66"/>
              <c:tx>
                <c:rich>
                  <a:bodyPr/>
                  <a:lstStyle/>
                  <a:p>
                    <a:fld id="{6C7BB413-AE0F-4A94-A491-6C7B1F7C66B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C109-489A-888F-3F65E64102BE}"/>
                </c:ext>
              </c:extLst>
            </c:dLbl>
            <c:dLbl>
              <c:idx val="67"/>
              <c:tx>
                <c:rich>
                  <a:bodyPr/>
                  <a:lstStyle/>
                  <a:p>
                    <a:fld id="{ACA6448C-1131-4027-BF43-EF7D7BB8E72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C109-489A-888F-3F65E64102BE}"/>
                </c:ext>
              </c:extLst>
            </c:dLbl>
            <c:dLbl>
              <c:idx val="68"/>
              <c:tx>
                <c:rich>
                  <a:bodyPr/>
                  <a:lstStyle/>
                  <a:p>
                    <a:fld id="{CDFA528A-0AD2-4927-9E37-1CE835D95E5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C109-489A-888F-3F65E64102BE}"/>
                </c:ext>
              </c:extLst>
            </c:dLbl>
            <c:dLbl>
              <c:idx val="69"/>
              <c:tx>
                <c:rich>
                  <a:bodyPr/>
                  <a:lstStyle/>
                  <a:p>
                    <a:fld id="{28DC171B-59E9-4AA7-AF66-89677160369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C109-489A-888F-3F65E64102BE}"/>
                </c:ext>
              </c:extLst>
            </c:dLbl>
            <c:dLbl>
              <c:idx val="70"/>
              <c:tx>
                <c:rich>
                  <a:bodyPr/>
                  <a:lstStyle/>
                  <a:p>
                    <a:fld id="{B3E8DA83-A52E-4438-ABDF-B9B6120B26B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C109-489A-888F-3F65E64102BE}"/>
                </c:ext>
              </c:extLst>
            </c:dLbl>
            <c:dLbl>
              <c:idx val="71"/>
              <c:tx>
                <c:rich>
                  <a:bodyPr/>
                  <a:lstStyle/>
                  <a:p>
                    <a:fld id="{1FA2ED4D-BB02-43FF-BF68-B53A9ED0C33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C109-489A-888F-3F65E64102BE}"/>
                </c:ext>
              </c:extLst>
            </c:dLbl>
            <c:dLbl>
              <c:idx val="72"/>
              <c:tx>
                <c:rich>
                  <a:bodyPr/>
                  <a:lstStyle/>
                  <a:p>
                    <a:fld id="{07CAC774-BFD6-4D40-BE67-BBE1E1E1734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C109-489A-888F-3F65E64102BE}"/>
                </c:ext>
              </c:extLst>
            </c:dLbl>
            <c:dLbl>
              <c:idx val="73"/>
              <c:tx>
                <c:rich>
                  <a:bodyPr/>
                  <a:lstStyle/>
                  <a:p>
                    <a:fld id="{8650E36E-F96A-44A1-A690-F81D38F8E7A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C109-489A-888F-3F65E64102BE}"/>
                </c:ext>
              </c:extLst>
            </c:dLbl>
            <c:dLbl>
              <c:idx val="74"/>
              <c:tx>
                <c:rich>
                  <a:bodyPr/>
                  <a:lstStyle/>
                  <a:p>
                    <a:fld id="{93AC911F-C4E6-42AB-8B21-CAA7FDB64D1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C109-489A-888F-3F65E64102BE}"/>
                </c:ext>
              </c:extLst>
            </c:dLbl>
            <c:dLbl>
              <c:idx val="75"/>
              <c:tx>
                <c:rich>
                  <a:bodyPr/>
                  <a:lstStyle/>
                  <a:p>
                    <a:fld id="{E0BDFFAA-3D48-487B-B8E8-0F828AC9997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C109-489A-888F-3F65E64102BE}"/>
                </c:ext>
              </c:extLst>
            </c:dLbl>
            <c:dLbl>
              <c:idx val="76"/>
              <c:tx>
                <c:rich>
                  <a:bodyPr/>
                  <a:lstStyle/>
                  <a:p>
                    <a:fld id="{27247B5F-2F54-4B4E-B3DE-E1B6C7E0642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C109-489A-888F-3F65E64102BE}"/>
                </c:ext>
              </c:extLst>
            </c:dLbl>
            <c:dLbl>
              <c:idx val="77"/>
              <c:tx>
                <c:rich>
                  <a:bodyPr/>
                  <a:lstStyle/>
                  <a:p>
                    <a:fld id="{AA45C3A1-F254-4366-B065-72A1A47834C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C109-489A-888F-3F65E64102BE}"/>
                </c:ext>
              </c:extLst>
            </c:dLbl>
            <c:dLbl>
              <c:idx val="78"/>
              <c:tx>
                <c:rich>
                  <a:bodyPr/>
                  <a:lstStyle/>
                  <a:p>
                    <a:fld id="{7C39E7DE-E610-4573-BF9F-CB12CBC2158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C109-489A-888F-3F65E64102BE}"/>
                </c:ext>
              </c:extLst>
            </c:dLbl>
            <c:dLbl>
              <c:idx val="79"/>
              <c:tx>
                <c:rich>
                  <a:bodyPr/>
                  <a:lstStyle/>
                  <a:p>
                    <a:fld id="{7E0415B1-0E83-496B-A7F5-6FE64802247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C109-489A-888F-3F65E64102BE}"/>
                </c:ext>
              </c:extLst>
            </c:dLbl>
            <c:dLbl>
              <c:idx val="80"/>
              <c:tx>
                <c:rich>
                  <a:bodyPr/>
                  <a:lstStyle/>
                  <a:p>
                    <a:fld id="{8E22B28F-38AF-4316-8617-A7A501FAA75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C109-489A-888F-3F65E64102BE}"/>
                </c:ext>
              </c:extLst>
            </c:dLbl>
            <c:dLbl>
              <c:idx val="81"/>
              <c:tx>
                <c:rich>
                  <a:bodyPr/>
                  <a:lstStyle/>
                  <a:p>
                    <a:fld id="{1F07D8AF-066E-4FE4-ADDB-5E7CC7C6DD1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C109-489A-888F-3F65E64102BE}"/>
                </c:ext>
              </c:extLst>
            </c:dLbl>
            <c:dLbl>
              <c:idx val="82"/>
              <c:tx>
                <c:rich>
                  <a:bodyPr/>
                  <a:lstStyle/>
                  <a:p>
                    <a:fld id="{E5A4FF39-0DC3-4705-949B-6ECCB83719C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C109-489A-888F-3F65E64102BE}"/>
                </c:ext>
              </c:extLst>
            </c:dLbl>
            <c:dLbl>
              <c:idx val="83"/>
              <c:tx>
                <c:rich>
                  <a:bodyPr/>
                  <a:lstStyle/>
                  <a:p>
                    <a:fld id="{7173B2C5-EE36-49D0-8123-1FDDD09F612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C109-489A-888F-3F65E64102BE}"/>
                </c:ext>
              </c:extLst>
            </c:dLbl>
            <c:dLbl>
              <c:idx val="84"/>
              <c:tx>
                <c:rich>
                  <a:bodyPr/>
                  <a:lstStyle/>
                  <a:p>
                    <a:fld id="{1CD17F6B-B383-4111-ACA6-852F75C3C41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C109-489A-888F-3F65E64102BE}"/>
                </c:ext>
              </c:extLst>
            </c:dLbl>
            <c:dLbl>
              <c:idx val="85"/>
              <c:tx>
                <c:rich>
                  <a:bodyPr/>
                  <a:lstStyle/>
                  <a:p>
                    <a:fld id="{CFE2F5E2-0A52-4BF6-96EC-D22F94748C7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C109-489A-888F-3F65E64102BE}"/>
                </c:ext>
              </c:extLst>
            </c:dLbl>
            <c:dLbl>
              <c:idx val="86"/>
              <c:tx>
                <c:rich>
                  <a:bodyPr/>
                  <a:lstStyle/>
                  <a:p>
                    <a:fld id="{6431DF09-C95D-4050-A5A7-9283367F3CC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C109-489A-888F-3F65E64102BE}"/>
                </c:ext>
              </c:extLst>
            </c:dLbl>
            <c:dLbl>
              <c:idx val="87"/>
              <c:tx>
                <c:rich>
                  <a:bodyPr/>
                  <a:lstStyle/>
                  <a:p>
                    <a:fld id="{2152D6CD-EBE5-4002-A53F-2C59D086087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C109-489A-888F-3F65E64102BE}"/>
                </c:ext>
              </c:extLst>
            </c:dLbl>
            <c:dLbl>
              <c:idx val="88"/>
              <c:tx>
                <c:rich>
                  <a:bodyPr/>
                  <a:lstStyle/>
                  <a:p>
                    <a:fld id="{61853C00-BE25-4ABE-BAE0-DB30B5A2571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C109-489A-888F-3F65E64102BE}"/>
                </c:ext>
              </c:extLst>
            </c:dLbl>
            <c:dLbl>
              <c:idx val="89"/>
              <c:tx>
                <c:rich>
                  <a:bodyPr/>
                  <a:lstStyle/>
                  <a:p>
                    <a:fld id="{E0520E95-4709-4995-92BD-B0CFBD15F8B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C109-489A-888F-3F65E64102BE}"/>
                </c:ext>
              </c:extLst>
            </c:dLbl>
            <c:dLbl>
              <c:idx val="90"/>
              <c:tx>
                <c:rich>
                  <a:bodyPr/>
                  <a:lstStyle/>
                  <a:p>
                    <a:fld id="{2766313C-D2D8-4A02-BB6D-145899F5E0D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C109-489A-888F-3F65E64102BE}"/>
                </c:ext>
              </c:extLst>
            </c:dLbl>
            <c:dLbl>
              <c:idx val="91"/>
              <c:tx>
                <c:rich>
                  <a:bodyPr/>
                  <a:lstStyle/>
                  <a:p>
                    <a:fld id="{742BEE1F-734B-4D90-8460-2F1F0C105B1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C109-489A-888F-3F65E64102BE}"/>
                </c:ext>
              </c:extLst>
            </c:dLbl>
            <c:dLbl>
              <c:idx val="92"/>
              <c:tx>
                <c:rich>
                  <a:bodyPr/>
                  <a:lstStyle/>
                  <a:p>
                    <a:fld id="{AD22F5AD-9072-4114-B94E-BA3172D9689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C109-489A-888F-3F65E64102BE}"/>
                </c:ext>
              </c:extLst>
            </c:dLbl>
            <c:dLbl>
              <c:idx val="93"/>
              <c:tx>
                <c:rich>
                  <a:bodyPr/>
                  <a:lstStyle/>
                  <a:p>
                    <a:fld id="{71B1C3F2-B9DB-4557-A711-E42C456FB5F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C109-489A-888F-3F65E64102BE}"/>
                </c:ext>
              </c:extLst>
            </c:dLbl>
            <c:dLbl>
              <c:idx val="94"/>
              <c:tx>
                <c:rich>
                  <a:bodyPr/>
                  <a:lstStyle/>
                  <a:p>
                    <a:fld id="{26073597-B2DE-468F-93B4-4B6794B4052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C109-489A-888F-3F65E64102BE}"/>
                </c:ext>
              </c:extLst>
            </c:dLbl>
            <c:dLbl>
              <c:idx val="95"/>
              <c:tx>
                <c:rich>
                  <a:bodyPr/>
                  <a:lstStyle/>
                  <a:p>
                    <a:fld id="{5C05806F-8737-447E-A003-2C9232B995B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C109-489A-888F-3F65E64102BE}"/>
                </c:ext>
              </c:extLst>
            </c:dLbl>
            <c:dLbl>
              <c:idx val="96"/>
              <c:tx>
                <c:rich>
                  <a:bodyPr/>
                  <a:lstStyle/>
                  <a:p>
                    <a:fld id="{EC57078A-6C5F-43F0-9FF2-4F89258DFFB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C109-489A-888F-3F65E64102BE}"/>
                </c:ext>
              </c:extLst>
            </c:dLbl>
            <c:dLbl>
              <c:idx val="97"/>
              <c:tx>
                <c:rich>
                  <a:bodyPr/>
                  <a:lstStyle/>
                  <a:p>
                    <a:fld id="{77D11A96-3491-4557-93A8-A7E340861C0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C109-489A-888F-3F65E64102BE}"/>
                </c:ext>
              </c:extLst>
            </c:dLbl>
            <c:dLbl>
              <c:idx val="98"/>
              <c:tx>
                <c:rich>
                  <a:bodyPr/>
                  <a:lstStyle/>
                  <a:p>
                    <a:fld id="{EF3A0E75-891D-46C5-A6F4-81F0545F51E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C109-489A-888F-3F65E64102BE}"/>
                </c:ext>
              </c:extLst>
            </c:dLbl>
            <c:dLbl>
              <c:idx val="99"/>
              <c:tx>
                <c:rich>
                  <a:bodyPr/>
                  <a:lstStyle/>
                  <a:p>
                    <a:fld id="{6504219F-9D74-4861-9D3E-9C78F97EFF0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C109-489A-888F-3F65E64102BE}"/>
                </c:ext>
              </c:extLst>
            </c:dLbl>
            <c:dLbl>
              <c:idx val="100"/>
              <c:tx>
                <c:rich>
                  <a:bodyPr/>
                  <a:lstStyle/>
                  <a:p>
                    <a:fld id="{CE94DC1D-25FC-420D-A130-BF029146989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C109-489A-888F-3F65E64102BE}"/>
                </c:ext>
              </c:extLst>
            </c:dLbl>
            <c:dLbl>
              <c:idx val="101"/>
              <c:tx>
                <c:rich>
                  <a:bodyPr/>
                  <a:lstStyle/>
                  <a:p>
                    <a:fld id="{EAAEB7D9-3388-4A81-AF14-BBE30EAB7B5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C109-489A-888F-3F65E64102BE}"/>
                </c:ext>
              </c:extLst>
            </c:dLbl>
            <c:dLbl>
              <c:idx val="102"/>
              <c:tx>
                <c:rich>
                  <a:bodyPr/>
                  <a:lstStyle/>
                  <a:p>
                    <a:fld id="{9E156F6C-7C61-4D7C-B3B0-8B0770A4070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C109-489A-888F-3F65E64102BE}"/>
                </c:ext>
              </c:extLst>
            </c:dLbl>
            <c:dLbl>
              <c:idx val="103"/>
              <c:tx>
                <c:rich>
                  <a:bodyPr/>
                  <a:lstStyle/>
                  <a:p>
                    <a:fld id="{9288C5BF-30C2-4B46-B322-7C6A93E8761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C109-489A-888F-3F65E64102BE}"/>
                </c:ext>
              </c:extLst>
            </c:dLbl>
            <c:dLbl>
              <c:idx val="104"/>
              <c:tx>
                <c:rich>
                  <a:bodyPr/>
                  <a:lstStyle/>
                  <a:p>
                    <a:fld id="{00E410E5-95ED-4B40-92EB-502A4871697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C109-489A-888F-3F65E64102BE}"/>
                </c:ext>
              </c:extLst>
            </c:dLbl>
            <c:dLbl>
              <c:idx val="105"/>
              <c:tx>
                <c:rich>
                  <a:bodyPr/>
                  <a:lstStyle/>
                  <a:p>
                    <a:fld id="{D179D017-058B-488E-B055-5E7E88C9672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C109-489A-888F-3F65E64102BE}"/>
                </c:ext>
              </c:extLst>
            </c:dLbl>
            <c:dLbl>
              <c:idx val="106"/>
              <c:tx>
                <c:rich>
                  <a:bodyPr/>
                  <a:lstStyle/>
                  <a:p>
                    <a:fld id="{AB9095DD-2F1D-4FC4-B2FF-CF63EAB51BC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C109-489A-888F-3F65E64102BE}"/>
                </c:ext>
              </c:extLst>
            </c:dLbl>
            <c:dLbl>
              <c:idx val="107"/>
              <c:tx>
                <c:rich>
                  <a:bodyPr/>
                  <a:lstStyle/>
                  <a:p>
                    <a:fld id="{5D3389E9-2873-44AD-9211-D8831817EC8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C109-489A-888F-3F65E64102BE}"/>
                </c:ext>
              </c:extLst>
            </c:dLbl>
            <c:dLbl>
              <c:idx val="108"/>
              <c:tx>
                <c:rich>
                  <a:bodyPr/>
                  <a:lstStyle/>
                  <a:p>
                    <a:fld id="{B17F7699-3D2B-4E93-B7BA-9F85536F85E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C109-489A-888F-3F65E64102BE}"/>
                </c:ext>
              </c:extLst>
            </c:dLbl>
            <c:dLbl>
              <c:idx val="109"/>
              <c:tx>
                <c:rich>
                  <a:bodyPr/>
                  <a:lstStyle/>
                  <a:p>
                    <a:fld id="{B9163BAF-9851-40E4-ADA9-FF979D228BB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C109-489A-888F-3F65E64102BE}"/>
                </c:ext>
              </c:extLst>
            </c:dLbl>
            <c:dLbl>
              <c:idx val="110"/>
              <c:tx>
                <c:rich>
                  <a:bodyPr/>
                  <a:lstStyle/>
                  <a:p>
                    <a:fld id="{3B351B65-1BA3-493A-873B-C4C68719646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C109-489A-888F-3F65E64102BE}"/>
                </c:ext>
              </c:extLst>
            </c:dLbl>
            <c:dLbl>
              <c:idx val="111"/>
              <c:tx>
                <c:rich>
                  <a:bodyPr/>
                  <a:lstStyle/>
                  <a:p>
                    <a:fld id="{757178E5-62D2-4EA8-A1C2-D87BF630CFD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C109-489A-888F-3F65E64102BE}"/>
                </c:ext>
              </c:extLst>
            </c:dLbl>
            <c:dLbl>
              <c:idx val="112"/>
              <c:tx>
                <c:rich>
                  <a:bodyPr/>
                  <a:lstStyle/>
                  <a:p>
                    <a:fld id="{01CE7446-0047-410B-A581-BED8E149E25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C109-489A-888F-3F65E64102BE}"/>
                </c:ext>
              </c:extLst>
            </c:dLbl>
            <c:dLbl>
              <c:idx val="113"/>
              <c:tx>
                <c:rich>
                  <a:bodyPr/>
                  <a:lstStyle/>
                  <a:p>
                    <a:fld id="{EDEC3CC0-5211-45D1-A9D6-C094F48496F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C109-489A-888F-3F65E64102BE}"/>
                </c:ext>
              </c:extLst>
            </c:dLbl>
            <c:dLbl>
              <c:idx val="114"/>
              <c:tx>
                <c:rich>
                  <a:bodyPr/>
                  <a:lstStyle/>
                  <a:p>
                    <a:fld id="{217003CF-875A-46D2-B1CB-521F70DD8FC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C109-489A-888F-3F65E64102BE}"/>
                </c:ext>
              </c:extLst>
            </c:dLbl>
            <c:dLbl>
              <c:idx val="115"/>
              <c:tx>
                <c:rich>
                  <a:bodyPr/>
                  <a:lstStyle/>
                  <a:p>
                    <a:fld id="{A0C3EC5B-5D2F-40C0-8D11-AEFE129DF7B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C109-489A-888F-3F65E64102BE}"/>
                </c:ext>
              </c:extLst>
            </c:dLbl>
            <c:dLbl>
              <c:idx val="116"/>
              <c:tx>
                <c:rich>
                  <a:bodyPr/>
                  <a:lstStyle/>
                  <a:p>
                    <a:fld id="{9216F425-B032-4487-8EC1-98E7A8FC890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C109-489A-888F-3F65E64102BE}"/>
                </c:ext>
              </c:extLst>
            </c:dLbl>
            <c:dLbl>
              <c:idx val="117"/>
              <c:tx>
                <c:rich>
                  <a:bodyPr/>
                  <a:lstStyle/>
                  <a:p>
                    <a:fld id="{D0ED711E-E7FA-45D5-BD0E-5A3C67C0CEB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C109-489A-888F-3F65E64102BE}"/>
                </c:ext>
              </c:extLst>
            </c:dLbl>
            <c:dLbl>
              <c:idx val="118"/>
              <c:tx>
                <c:rich>
                  <a:bodyPr/>
                  <a:lstStyle/>
                  <a:p>
                    <a:fld id="{9A1E7E76-31AE-4E00-8F2A-BEFD82FC91E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C109-489A-888F-3F65E64102BE}"/>
                </c:ext>
              </c:extLst>
            </c:dLbl>
            <c:dLbl>
              <c:idx val="119"/>
              <c:tx>
                <c:rich>
                  <a:bodyPr/>
                  <a:lstStyle/>
                  <a:p>
                    <a:fld id="{4DAED36C-9712-47C7-8FB2-F2069F224A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C109-489A-888F-3F65E64102BE}"/>
                </c:ext>
              </c:extLst>
            </c:dLbl>
            <c:dLbl>
              <c:idx val="120"/>
              <c:tx>
                <c:rich>
                  <a:bodyPr/>
                  <a:lstStyle/>
                  <a:p>
                    <a:fld id="{10358A8E-9717-44A7-9A00-3A1232E1CDD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C109-489A-888F-3F65E64102BE}"/>
                </c:ext>
              </c:extLst>
            </c:dLbl>
            <c:dLbl>
              <c:idx val="121"/>
              <c:tx>
                <c:rich>
                  <a:bodyPr/>
                  <a:lstStyle/>
                  <a:p>
                    <a:fld id="{97264307-1DB7-4A31-BE0C-5F7D3B98F05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C109-489A-888F-3F65E64102BE}"/>
                </c:ext>
              </c:extLst>
            </c:dLbl>
            <c:dLbl>
              <c:idx val="122"/>
              <c:tx>
                <c:rich>
                  <a:bodyPr/>
                  <a:lstStyle/>
                  <a:p>
                    <a:fld id="{8989AD9C-A1B7-4C89-AA7D-78D6BA8ED89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C109-489A-888F-3F65E64102BE}"/>
                </c:ext>
              </c:extLst>
            </c:dLbl>
            <c:dLbl>
              <c:idx val="123"/>
              <c:tx>
                <c:rich>
                  <a:bodyPr/>
                  <a:lstStyle/>
                  <a:p>
                    <a:fld id="{F536D8F6-6056-4401-8AD7-93D31F9CCD7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C109-489A-888F-3F65E64102BE}"/>
                </c:ext>
              </c:extLst>
            </c:dLbl>
            <c:dLbl>
              <c:idx val="124"/>
              <c:tx>
                <c:rich>
                  <a:bodyPr/>
                  <a:lstStyle/>
                  <a:p>
                    <a:fld id="{B533D568-386E-4CB9-905C-BFA7F0DAC5A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C109-489A-888F-3F65E64102BE}"/>
                </c:ext>
              </c:extLst>
            </c:dLbl>
            <c:dLbl>
              <c:idx val="125"/>
              <c:tx>
                <c:rich>
                  <a:bodyPr/>
                  <a:lstStyle/>
                  <a:p>
                    <a:fld id="{C6AFE3C5-BDBB-4BEF-8165-5FBBC960974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C109-489A-888F-3F65E64102BE}"/>
                </c:ext>
              </c:extLst>
            </c:dLbl>
            <c:dLbl>
              <c:idx val="126"/>
              <c:tx>
                <c:rich>
                  <a:bodyPr/>
                  <a:lstStyle/>
                  <a:p>
                    <a:fld id="{4E221C3B-AD92-498C-A235-43CE2C25EE1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C109-489A-888F-3F65E64102BE}"/>
                </c:ext>
              </c:extLst>
            </c:dLbl>
            <c:dLbl>
              <c:idx val="127"/>
              <c:tx>
                <c:rich>
                  <a:bodyPr/>
                  <a:lstStyle/>
                  <a:p>
                    <a:fld id="{66C09BA5-9A80-484A-B6EC-531673C25E3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C109-489A-888F-3F65E64102BE}"/>
                </c:ext>
              </c:extLst>
            </c:dLbl>
            <c:dLbl>
              <c:idx val="128"/>
              <c:tx>
                <c:rich>
                  <a:bodyPr/>
                  <a:lstStyle/>
                  <a:p>
                    <a:fld id="{A781727C-CB37-4AC2-8B17-3190CE63C50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C109-489A-888F-3F65E64102BE}"/>
                </c:ext>
              </c:extLst>
            </c:dLbl>
            <c:dLbl>
              <c:idx val="129"/>
              <c:tx>
                <c:rich>
                  <a:bodyPr/>
                  <a:lstStyle/>
                  <a:p>
                    <a:fld id="{AD333F8B-17A3-41A3-AF86-8795ADEA385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C109-489A-888F-3F65E64102BE}"/>
                </c:ext>
              </c:extLst>
            </c:dLbl>
            <c:dLbl>
              <c:idx val="130"/>
              <c:tx>
                <c:rich>
                  <a:bodyPr/>
                  <a:lstStyle/>
                  <a:p>
                    <a:fld id="{A6D485C9-872D-4D6E-9B7D-25BDE91B030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C109-489A-888F-3F65E64102BE}"/>
                </c:ext>
              </c:extLst>
            </c:dLbl>
            <c:dLbl>
              <c:idx val="131"/>
              <c:tx>
                <c:rich>
                  <a:bodyPr/>
                  <a:lstStyle/>
                  <a:p>
                    <a:fld id="{D3093AF8-1517-4EBC-8B79-E5FBEE12225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C109-489A-888F-3F65E64102BE}"/>
                </c:ext>
              </c:extLst>
            </c:dLbl>
            <c:dLbl>
              <c:idx val="132"/>
              <c:tx>
                <c:rich>
                  <a:bodyPr/>
                  <a:lstStyle/>
                  <a:p>
                    <a:fld id="{60367D2E-145F-4C47-9F09-2650F7D8A84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C109-489A-888F-3F65E64102BE}"/>
                </c:ext>
              </c:extLst>
            </c:dLbl>
            <c:dLbl>
              <c:idx val="133"/>
              <c:tx>
                <c:rich>
                  <a:bodyPr/>
                  <a:lstStyle/>
                  <a:p>
                    <a:fld id="{23B4632D-5924-4A64-B427-19D51590C2A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C109-489A-888F-3F65E64102BE}"/>
                </c:ext>
              </c:extLst>
            </c:dLbl>
            <c:dLbl>
              <c:idx val="134"/>
              <c:tx>
                <c:rich>
                  <a:bodyPr/>
                  <a:lstStyle/>
                  <a:p>
                    <a:fld id="{8657799C-8B82-4EC0-9C50-339EB06CBBD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C109-489A-888F-3F65E64102BE}"/>
                </c:ext>
              </c:extLst>
            </c:dLbl>
            <c:dLbl>
              <c:idx val="135"/>
              <c:tx>
                <c:rich>
                  <a:bodyPr/>
                  <a:lstStyle/>
                  <a:p>
                    <a:fld id="{28D64F1F-9633-4676-8076-1AA18465166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C109-489A-888F-3F65E64102BE}"/>
                </c:ext>
              </c:extLst>
            </c:dLbl>
            <c:dLbl>
              <c:idx val="136"/>
              <c:tx>
                <c:rich>
                  <a:bodyPr/>
                  <a:lstStyle/>
                  <a:p>
                    <a:fld id="{30E41694-3E8D-44E8-ACE5-F9738F04273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C109-489A-888F-3F65E64102BE}"/>
                </c:ext>
              </c:extLst>
            </c:dLbl>
            <c:dLbl>
              <c:idx val="137"/>
              <c:tx>
                <c:rich>
                  <a:bodyPr/>
                  <a:lstStyle/>
                  <a:p>
                    <a:fld id="{63601CD4-7D52-4AD3-98E8-94F92A5204D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C109-489A-888F-3F65E64102BE}"/>
                </c:ext>
              </c:extLst>
            </c:dLbl>
            <c:dLbl>
              <c:idx val="138"/>
              <c:tx>
                <c:rich>
                  <a:bodyPr/>
                  <a:lstStyle/>
                  <a:p>
                    <a:fld id="{BFBA1F21-F1B6-4E45-918E-EDD883E3BFC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C109-489A-888F-3F65E64102BE}"/>
                </c:ext>
              </c:extLst>
            </c:dLbl>
            <c:dLbl>
              <c:idx val="139"/>
              <c:tx>
                <c:rich>
                  <a:bodyPr/>
                  <a:lstStyle/>
                  <a:p>
                    <a:fld id="{EB890125-DB16-46C2-A1B1-67A8205ABC8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C109-489A-888F-3F65E64102BE}"/>
                </c:ext>
              </c:extLst>
            </c:dLbl>
            <c:dLbl>
              <c:idx val="140"/>
              <c:tx>
                <c:rich>
                  <a:bodyPr/>
                  <a:lstStyle/>
                  <a:p>
                    <a:fld id="{78999379-994D-4733-8628-2F05B7C9233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C109-489A-888F-3F65E64102BE}"/>
                </c:ext>
              </c:extLst>
            </c:dLbl>
            <c:dLbl>
              <c:idx val="141"/>
              <c:tx>
                <c:rich>
                  <a:bodyPr/>
                  <a:lstStyle/>
                  <a:p>
                    <a:fld id="{4F533A40-9431-42ED-A62F-E3ABEEF8C21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C109-489A-888F-3F65E64102BE}"/>
                </c:ext>
              </c:extLst>
            </c:dLbl>
            <c:dLbl>
              <c:idx val="142"/>
              <c:tx>
                <c:rich>
                  <a:bodyPr/>
                  <a:lstStyle/>
                  <a:p>
                    <a:fld id="{029E9754-DA29-407F-B65F-0E744227893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C109-489A-888F-3F65E64102BE}"/>
                </c:ext>
              </c:extLst>
            </c:dLbl>
            <c:dLbl>
              <c:idx val="143"/>
              <c:tx>
                <c:rich>
                  <a:bodyPr/>
                  <a:lstStyle/>
                  <a:p>
                    <a:fld id="{487611BD-87C0-41DB-B300-1976E9AC1B8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C109-489A-888F-3F65E64102BE}"/>
                </c:ext>
              </c:extLst>
            </c:dLbl>
            <c:dLbl>
              <c:idx val="144"/>
              <c:tx>
                <c:rich>
                  <a:bodyPr/>
                  <a:lstStyle/>
                  <a:p>
                    <a:fld id="{151FD9F6-4E70-43BF-A8ED-6EC1F7A3CB6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C109-489A-888F-3F65E64102BE}"/>
                </c:ext>
              </c:extLst>
            </c:dLbl>
            <c:dLbl>
              <c:idx val="145"/>
              <c:tx>
                <c:rich>
                  <a:bodyPr/>
                  <a:lstStyle/>
                  <a:p>
                    <a:fld id="{3DFEA5B5-68D3-4618-B6FB-5D50B254EA0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C109-489A-888F-3F65E64102BE}"/>
                </c:ext>
              </c:extLst>
            </c:dLbl>
            <c:dLbl>
              <c:idx val="146"/>
              <c:tx>
                <c:rich>
                  <a:bodyPr/>
                  <a:lstStyle/>
                  <a:p>
                    <a:fld id="{41EE1F41-BA1D-4B8F-ABB2-3C3F2831F0A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C109-489A-888F-3F65E64102BE}"/>
                </c:ext>
              </c:extLst>
            </c:dLbl>
            <c:dLbl>
              <c:idx val="147"/>
              <c:tx>
                <c:rich>
                  <a:bodyPr/>
                  <a:lstStyle/>
                  <a:p>
                    <a:fld id="{00703E84-F741-4DD9-8E40-DF9C299A74AD}"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C109-489A-888F-3F65E64102BE}"/>
                </c:ext>
              </c:extLst>
            </c:dLbl>
            <c:dLbl>
              <c:idx val="148"/>
              <c:tx>
                <c:rich>
                  <a:bodyPr/>
                  <a:lstStyle/>
                  <a:p>
                    <a:fld id="{4FC4E906-D52D-4692-A605-07750B995E6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C109-489A-888F-3F65E64102BE}"/>
                </c:ext>
              </c:extLst>
            </c:dLbl>
            <c:dLbl>
              <c:idx val="149"/>
              <c:tx>
                <c:rich>
                  <a:bodyPr/>
                  <a:lstStyle/>
                  <a:p>
                    <a:fld id="{B1A518FB-0295-4A2D-839B-A567A8091AA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C109-489A-888F-3F65E64102BE}"/>
                </c:ext>
              </c:extLst>
            </c:dLbl>
            <c:dLbl>
              <c:idx val="150"/>
              <c:tx>
                <c:rich>
                  <a:bodyPr/>
                  <a:lstStyle/>
                  <a:p>
                    <a:fld id="{F7BFA37D-510C-43DA-93C5-5F04E778CCB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C109-489A-888F-3F65E64102BE}"/>
                </c:ext>
              </c:extLst>
            </c:dLbl>
            <c:dLbl>
              <c:idx val="151"/>
              <c:tx>
                <c:rich>
                  <a:bodyPr/>
                  <a:lstStyle/>
                  <a:p>
                    <a:fld id="{E0474CF5-2211-422C-8B22-4F05A16F190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C109-489A-888F-3F65E64102BE}"/>
                </c:ext>
              </c:extLst>
            </c:dLbl>
            <c:dLbl>
              <c:idx val="152"/>
              <c:tx>
                <c:rich>
                  <a:bodyPr/>
                  <a:lstStyle/>
                  <a:p>
                    <a:fld id="{ECC53D13-AF69-45D4-ACB9-31BD874E465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C109-489A-888F-3F65E64102BE}"/>
                </c:ext>
              </c:extLst>
            </c:dLbl>
            <c:dLbl>
              <c:idx val="153"/>
              <c:tx>
                <c:rich>
                  <a:bodyPr/>
                  <a:lstStyle/>
                  <a:p>
                    <a:fld id="{1A43E116-C69A-40A6-857B-6C9A290BB1F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C109-489A-888F-3F65E64102BE}"/>
                </c:ext>
              </c:extLst>
            </c:dLbl>
            <c:dLbl>
              <c:idx val="154"/>
              <c:tx>
                <c:rich>
                  <a:bodyPr/>
                  <a:lstStyle/>
                  <a:p>
                    <a:fld id="{8C8DC362-64B0-47C6-993B-7F6DF445426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C109-489A-888F-3F65E64102BE}"/>
                </c:ext>
              </c:extLst>
            </c:dLbl>
            <c:dLbl>
              <c:idx val="155"/>
              <c:tx>
                <c:rich>
                  <a:bodyPr/>
                  <a:lstStyle/>
                  <a:p>
                    <a:fld id="{2186D2FB-A4F6-4A86-B86C-9E12DE1A57C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C109-489A-888F-3F65E64102BE}"/>
                </c:ext>
              </c:extLst>
            </c:dLbl>
            <c:dLbl>
              <c:idx val="156"/>
              <c:tx>
                <c:rich>
                  <a:bodyPr/>
                  <a:lstStyle/>
                  <a:p>
                    <a:fld id="{4842702A-0B4D-435E-B543-2F73AEF7EEE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C109-489A-888F-3F65E64102BE}"/>
                </c:ext>
              </c:extLst>
            </c:dLbl>
            <c:dLbl>
              <c:idx val="157"/>
              <c:tx>
                <c:rich>
                  <a:bodyPr/>
                  <a:lstStyle/>
                  <a:p>
                    <a:fld id="{955A0B60-B57C-45AB-9B30-B5B9A34D6F3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C109-489A-888F-3F65E64102BE}"/>
                </c:ext>
              </c:extLst>
            </c:dLbl>
            <c:dLbl>
              <c:idx val="158"/>
              <c:tx>
                <c:rich>
                  <a:bodyPr/>
                  <a:lstStyle/>
                  <a:p>
                    <a:fld id="{7A9AAC9F-F2E9-4EF3-9C25-B123C09EDC0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C109-489A-888F-3F65E64102BE}"/>
                </c:ext>
              </c:extLst>
            </c:dLbl>
            <c:dLbl>
              <c:idx val="159"/>
              <c:tx>
                <c:rich>
                  <a:bodyPr/>
                  <a:lstStyle/>
                  <a:p>
                    <a:fld id="{B91ADD12-2E91-4331-ADB1-2E88E990D01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C109-489A-888F-3F65E64102BE}"/>
                </c:ext>
              </c:extLst>
            </c:dLbl>
            <c:dLbl>
              <c:idx val="160"/>
              <c:tx>
                <c:rich>
                  <a:bodyPr/>
                  <a:lstStyle/>
                  <a:p>
                    <a:fld id="{C82B62B7-0E2D-423A-BC71-B35AD766ADE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C109-489A-888F-3F65E64102BE}"/>
                </c:ext>
              </c:extLst>
            </c:dLbl>
            <c:dLbl>
              <c:idx val="161"/>
              <c:tx>
                <c:rich>
                  <a:bodyPr/>
                  <a:lstStyle/>
                  <a:p>
                    <a:fld id="{4C231CF9-962E-4D3A-BFC1-2729B4E1BEE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C109-489A-888F-3F65E64102BE}"/>
                </c:ext>
              </c:extLst>
            </c:dLbl>
            <c:dLbl>
              <c:idx val="162"/>
              <c:tx>
                <c:rich>
                  <a:bodyPr/>
                  <a:lstStyle/>
                  <a:p>
                    <a:fld id="{C79F5EB9-C49A-47FC-83EE-CFF8FB9BC32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C109-489A-888F-3F65E64102BE}"/>
                </c:ext>
              </c:extLst>
            </c:dLbl>
            <c:dLbl>
              <c:idx val="163"/>
              <c:tx>
                <c:rich>
                  <a:bodyPr/>
                  <a:lstStyle/>
                  <a:p>
                    <a:fld id="{5E384D8E-39BA-480D-8646-72120484998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C109-489A-888F-3F65E64102BE}"/>
                </c:ext>
              </c:extLst>
            </c:dLbl>
            <c:dLbl>
              <c:idx val="164"/>
              <c:tx>
                <c:rich>
                  <a:bodyPr/>
                  <a:lstStyle/>
                  <a:p>
                    <a:fld id="{040F0331-1103-4A31-AB70-974017BCD03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C109-489A-888F-3F65E64102BE}"/>
                </c:ext>
              </c:extLst>
            </c:dLbl>
            <c:dLbl>
              <c:idx val="165"/>
              <c:tx>
                <c:rich>
                  <a:bodyPr/>
                  <a:lstStyle/>
                  <a:p>
                    <a:fld id="{576C54F6-5872-45ED-878F-84BD486E0D8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C109-489A-888F-3F65E64102BE}"/>
                </c:ext>
              </c:extLst>
            </c:dLbl>
            <c:dLbl>
              <c:idx val="166"/>
              <c:tx>
                <c:rich>
                  <a:bodyPr/>
                  <a:lstStyle/>
                  <a:p>
                    <a:fld id="{B5CBAA4A-D15C-40DC-905C-C42E2A08FBB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C109-489A-888F-3F65E64102BE}"/>
                </c:ext>
              </c:extLst>
            </c:dLbl>
            <c:dLbl>
              <c:idx val="167"/>
              <c:tx>
                <c:rich>
                  <a:bodyPr/>
                  <a:lstStyle/>
                  <a:p>
                    <a:fld id="{E3CDF019-280E-4502-BC8B-08BF51E3BB7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C109-489A-888F-3F65E64102BE}"/>
                </c:ext>
              </c:extLst>
            </c:dLbl>
            <c:dLbl>
              <c:idx val="168"/>
              <c:tx>
                <c:rich>
                  <a:bodyPr/>
                  <a:lstStyle/>
                  <a:p>
                    <a:fld id="{62C810BA-6D8E-438F-B457-C3D5F332622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C109-489A-888F-3F65E64102BE}"/>
                </c:ext>
              </c:extLst>
            </c:dLbl>
            <c:dLbl>
              <c:idx val="169"/>
              <c:tx>
                <c:rich>
                  <a:bodyPr/>
                  <a:lstStyle/>
                  <a:p>
                    <a:fld id="{9DA718A9-D988-401D-833F-5ABFF38528C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C109-489A-888F-3F65E64102BE}"/>
                </c:ext>
              </c:extLst>
            </c:dLbl>
            <c:dLbl>
              <c:idx val="170"/>
              <c:tx>
                <c:rich>
                  <a:bodyPr/>
                  <a:lstStyle/>
                  <a:p>
                    <a:fld id="{05C60190-76AA-44DF-917D-6D6F33FC3DD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C109-489A-888F-3F65E64102BE}"/>
                </c:ext>
              </c:extLst>
            </c:dLbl>
            <c:dLbl>
              <c:idx val="171"/>
              <c:tx>
                <c:rich>
                  <a:bodyPr/>
                  <a:lstStyle/>
                  <a:p>
                    <a:fld id="{16FCCA3E-D4D5-46C6-800F-42191647006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C109-489A-888F-3F65E64102BE}"/>
                </c:ext>
              </c:extLst>
            </c:dLbl>
            <c:dLbl>
              <c:idx val="172"/>
              <c:tx>
                <c:rich>
                  <a:bodyPr/>
                  <a:lstStyle/>
                  <a:p>
                    <a:fld id="{734125B8-0C2F-4FA2-90F0-08A366411CA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C109-489A-888F-3F65E64102BE}"/>
                </c:ext>
              </c:extLst>
            </c:dLbl>
            <c:dLbl>
              <c:idx val="173"/>
              <c:tx>
                <c:rich>
                  <a:bodyPr/>
                  <a:lstStyle/>
                  <a:p>
                    <a:fld id="{FD886BE6-1862-41ED-BCBC-48277DA4550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C109-489A-888F-3F65E64102BE}"/>
                </c:ext>
              </c:extLst>
            </c:dLbl>
            <c:dLbl>
              <c:idx val="174"/>
              <c:tx>
                <c:rich>
                  <a:bodyPr/>
                  <a:lstStyle/>
                  <a:p>
                    <a:fld id="{2A1AEFFC-4E27-4616-A4A7-FE5BD2AD422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C109-489A-888F-3F65E64102BE}"/>
                </c:ext>
              </c:extLst>
            </c:dLbl>
            <c:dLbl>
              <c:idx val="175"/>
              <c:tx>
                <c:rich>
                  <a:bodyPr/>
                  <a:lstStyle/>
                  <a:p>
                    <a:fld id="{A4DE48D3-E175-42B9-A48D-8966BA06FD4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C109-489A-888F-3F65E64102BE}"/>
                </c:ext>
              </c:extLst>
            </c:dLbl>
            <c:dLbl>
              <c:idx val="176"/>
              <c:tx>
                <c:rich>
                  <a:bodyPr/>
                  <a:lstStyle/>
                  <a:p>
                    <a:fld id="{CBAF3A8B-3819-42F1-B718-7346097ABD7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C109-489A-888F-3F65E64102BE}"/>
                </c:ext>
              </c:extLst>
            </c:dLbl>
            <c:dLbl>
              <c:idx val="177"/>
              <c:tx>
                <c:rich>
                  <a:bodyPr/>
                  <a:lstStyle/>
                  <a:p>
                    <a:fld id="{66AD76B1-DA84-4635-9F7D-1238870E36D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C109-489A-888F-3F65E64102BE}"/>
                </c:ext>
              </c:extLst>
            </c:dLbl>
            <c:dLbl>
              <c:idx val="178"/>
              <c:tx>
                <c:rich>
                  <a:bodyPr/>
                  <a:lstStyle/>
                  <a:p>
                    <a:fld id="{686514A9-803A-4D46-8518-8A76DF306D9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C109-489A-888F-3F65E64102BE}"/>
                </c:ext>
              </c:extLst>
            </c:dLbl>
            <c:dLbl>
              <c:idx val="179"/>
              <c:tx>
                <c:rich>
                  <a:bodyPr/>
                  <a:lstStyle/>
                  <a:p>
                    <a:fld id="{D493EDBC-72C5-4527-B780-86382AEE3D3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C109-489A-888F-3F65E64102BE}"/>
                </c:ext>
              </c:extLst>
            </c:dLbl>
            <c:dLbl>
              <c:idx val="180"/>
              <c:tx>
                <c:rich>
                  <a:bodyPr/>
                  <a:lstStyle/>
                  <a:p>
                    <a:fld id="{D1894A5A-ECD1-4428-B794-57DCD7E74C3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C109-489A-888F-3F65E64102BE}"/>
                </c:ext>
              </c:extLst>
            </c:dLbl>
            <c:dLbl>
              <c:idx val="181"/>
              <c:tx>
                <c:rich>
                  <a:bodyPr/>
                  <a:lstStyle/>
                  <a:p>
                    <a:fld id="{39BEF784-9AC3-49E0-9560-C066AE4957B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C109-489A-888F-3F65E64102BE}"/>
                </c:ext>
              </c:extLst>
            </c:dLbl>
            <c:dLbl>
              <c:idx val="182"/>
              <c:tx>
                <c:rich>
                  <a:bodyPr/>
                  <a:lstStyle/>
                  <a:p>
                    <a:fld id="{04CF37B9-C253-407F-B40B-EC919CE4D77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C109-489A-888F-3F65E64102BE}"/>
                </c:ext>
              </c:extLst>
            </c:dLbl>
            <c:dLbl>
              <c:idx val="183"/>
              <c:tx>
                <c:rich>
                  <a:bodyPr/>
                  <a:lstStyle/>
                  <a:p>
                    <a:fld id="{57EFE9C5-86BF-486B-BFFF-D439FBA02279}"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C109-489A-888F-3F65E64102BE}"/>
                </c:ext>
              </c:extLst>
            </c:dLbl>
            <c:dLbl>
              <c:idx val="184"/>
              <c:tx>
                <c:rich>
                  <a:bodyPr/>
                  <a:lstStyle/>
                  <a:p>
                    <a:fld id="{0D5E7BB5-2874-4553-A289-4ABE599596F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C109-489A-888F-3F65E64102BE}"/>
                </c:ext>
              </c:extLst>
            </c:dLbl>
            <c:dLbl>
              <c:idx val="185"/>
              <c:tx>
                <c:rich>
                  <a:bodyPr/>
                  <a:lstStyle/>
                  <a:p>
                    <a:fld id="{D1492AA3-33FC-42F5-8123-C4FE2B9E387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C109-489A-888F-3F65E64102BE}"/>
                </c:ext>
              </c:extLst>
            </c:dLbl>
            <c:dLbl>
              <c:idx val="186"/>
              <c:tx>
                <c:rich>
                  <a:bodyPr/>
                  <a:lstStyle/>
                  <a:p>
                    <a:fld id="{CF4BDA81-A59C-45E3-858B-62B9882BAD9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C109-489A-888F-3F65E64102BE}"/>
                </c:ext>
              </c:extLst>
            </c:dLbl>
            <c:dLbl>
              <c:idx val="187"/>
              <c:tx>
                <c:rich>
                  <a:bodyPr/>
                  <a:lstStyle/>
                  <a:p>
                    <a:fld id="{DBAAB139-948E-4F97-9AEB-9FE89FA7AB50}"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C109-489A-888F-3F65E64102BE}"/>
                </c:ext>
              </c:extLst>
            </c:dLbl>
            <c:dLbl>
              <c:idx val="188"/>
              <c:tx>
                <c:rich>
                  <a:bodyPr/>
                  <a:lstStyle/>
                  <a:p>
                    <a:fld id="{A958064F-E702-44B9-A28C-CE7A3894F17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C109-489A-888F-3F65E64102BE}"/>
                </c:ext>
              </c:extLst>
            </c:dLbl>
            <c:dLbl>
              <c:idx val="189"/>
              <c:tx>
                <c:rich>
                  <a:bodyPr/>
                  <a:lstStyle/>
                  <a:p>
                    <a:fld id="{78683D0D-D59B-42FD-859A-A51BE8D4767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C109-489A-888F-3F65E64102BE}"/>
                </c:ext>
              </c:extLst>
            </c:dLbl>
            <c:dLbl>
              <c:idx val="190"/>
              <c:tx>
                <c:rich>
                  <a:bodyPr/>
                  <a:lstStyle/>
                  <a:p>
                    <a:fld id="{D6895460-34E5-4DC8-B87D-EAAFAC881EC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C109-489A-888F-3F65E64102BE}"/>
                </c:ext>
              </c:extLst>
            </c:dLbl>
            <c:dLbl>
              <c:idx val="191"/>
              <c:tx>
                <c:rich>
                  <a:bodyPr/>
                  <a:lstStyle/>
                  <a:p>
                    <a:fld id="{29F0F1D2-208A-474B-B9A5-39E778392DA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C109-489A-888F-3F65E64102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name>UN eGDI vs. Government Effectiveness</c:name>
            <c:spPr>
              <a:ln w="19050" cap="rnd">
                <a:solidFill>
                  <a:srgbClr val="C00000"/>
                </a:solidFill>
              </a:ln>
              <a:effectLst/>
            </c:spPr>
            <c:trendlineType val="poly"/>
            <c:order val="2"/>
            <c:dispRSqr val="1"/>
            <c:dispEq val="1"/>
            <c:trendlineLbl>
              <c:layout>
                <c:manualLayout>
                  <c:x val="1.5031013499994115E-2"/>
                  <c:y val="0.790271639645649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Trends!$CK$3:$CK$194</c:f>
              <c:numCache>
                <c:formatCode>#,##0.00</c:formatCode>
                <c:ptCount val="192"/>
                <c:pt idx="0">
                  <c:v>0.20827000000000001</c:v>
                </c:pt>
                <c:pt idx="1">
                  <c:v>0.8</c:v>
                </c:pt>
                <c:pt idx="2">
                  <c:v>0.59555999999999998</c:v>
                </c:pt>
                <c:pt idx="3">
                  <c:v>0.68930999999999998</c:v>
                </c:pt>
                <c:pt idx="4">
                  <c:v>0.41487000000000002</c:v>
                </c:pt>
                <c:pt idx="5">
                  <c:v>0.64281999999999995</c:v>
                </c:pt>
                <c:pt idx="6">
                  <c:v>0.85733000000000004</c:v>
                </c:pt>
                <c:pt idx="7">
                  <c:v>0.84216999999999997</c:v>
                </c:pt>
                <c:pt idx="8">
                  <c:v>0.9577</c:v>
                </c:pt>
                <c:pt idx="9">
                  <c:v>0.90652999999999995</c:v>
                </c:pt>
                <c:pt idx="10">
                  <c:v>0.76073000000000002</c:v>
                </c:pt>
                <c:pt idx="11">
                  <c:v>0.71433999999999997</c:v>
                </c:pt>
                <c:pt idx="12">
                  <c:v>0.91957999999999995</c:v>
                </c:pt>
                <c:pt idx="13">
                  <c:v>0.65695999999999999</c:v>
                </c:pt>
                <c:pt idx="14">
                  <c:v>0.68149999999999999</c:v>
                </c:pt>
                <c:pt idx="15">
                  <c:v>0.74448999999999999</c:v>
                </c:pt>
                <c:pt idx="16">
                  <c:v>0.81211999999999995</c:v>
                </c:pt>
                <c:pt idx="17">
                  <c:v>0.48719000000000001</c:v>
                </c:pt>
                <c:pt idx="18">
                  <c:v>0.45778999999999997</c:v>
                </c:pt>
                <c:pt idx="19">
                  <c:v>0.65110000000000001</c:v>
                </c:pt>
                <c:pt idx="20">
                  <c:v>0.66508</c:v>
                </c:pt>
                <c:pt idx="21">
                  <c:v>0.63292999999999999</c:v>
                </c:pt>
                <c:pt idx="22">
                  <c:v>0.61177999999999999</c:v>
                </c:pt>
                <c:pt idx="23">
                  <c:v>0.84026000000000001</c:v>
                </c:pt>
                <c:pt idx="24">
                  <c:v>0.75536000000000003</c:v>
                </c:pt>
                <c:pt idx="25">
                  <c:v>0.81452999999999998</c:v>
                </c:pt>
                <c:pt idx="26">
                  <c:v>0.28946</c:v>
                </c:pt>
                <c:pt idx="27">
                  <c:v>0.24804999999999999</c:v>
                </c:pt>
                <c:pt idx="28">
                  <c:v>0.57535999999999998</c:v>
                </c:pt>
                <c:pt idx="29">
                  <c:v>0.42935000000000001</c:v>
                </c:pt>
                <c:pt idx="30">
                  <c:v>0.84516000000000002</c:v>
                </c:pt>
                <c:pt idx="31">
                  <c:v>0.62378</c:v>
                </c:pt>
                <c:pt idx="32">
                  <c:v>9.4700000000000006E-2</c:v>
                </c:pt>
                <c:pt idx="33">
                  <c:v>0.17852999999999999</c:v>
                </c:pt>
                <c:pt idx="34">
                  <c:v>0.88266</c:v>
                </c:pt>
                <c:pt idx="35">
                  <c:v>0.87183999999999995</c:v>
                </c:pt>
                <c:pt idx="36">
                  <c:v>0.77929999999999999</c:v>
                </c:pt>
                <c:pt idx="37">
                  <c:v>0.25862000000000002</c:v>
                </c:pt>
                <c:pt idx="38">
                  <c:v>0.33911999999999998</c:v>
                </c:pt>
                <c:pt idx="39">
                  <c:v>0.27149000000000001</c:v>
                </c:pt>
                <c:pt idx="40">
                  <c:v>0.80088999999999999</c:v>
                </c:pt>
                <c:pt idx="41">
                  <c:v>0.55867999999999995</c:v>
                </c:pt>
                <c:pt idx="42">
                  <c:v>0.88175000000000003</c:v>
                </c:pt>
                <c:pt idx="43">
                  <c:v>0.49214000000000002</c:v>
                </c:pt>
                <c:pt idx="44">
                  <c:v>0.86187000000000002</c:v>
                </c:pt>
                <c:pt idx="45">
                  <c:v>0.82394000000000001</c:v>
                </c:pt>
                <c:pt idx="46">
                  <c:v>0.98473999999999995</c:v>
                </c:pt>
                <c:pt idx="47">
                  <c:v>0.29104999999999998</c:v>
                </c:pt>
                <c:pt idx="48">
                  <c:v>0.54452</c:v>
                </c:pt>
                <c:pt idx="49">
                  <c:v>0.70126999999999995</c:v>
                </c:pt>
                <c:pt idx="50">
                  <c:v>0.77997000000000005</c:v>
                </c:pt>
                <c:pt idx="51">
                  <c:v>0.66993999999999998</c:v>
                </c:pt>
                <c:pt idx="52">
                  <c:v>0.5988</c:v>
                </c:pt>
                <c:pt idx="53">
                  <c:v>0.28554000000000002</c:v>
                </c:pt>
                <c:pt idx="54">
                  <c:v>0.15762000000000001</c:v>
                </c:pt>
                <c:pt idx="55">
                  <c:v>0.97274000000000005</c:v>
                </c:pt>
                <c:pt idx="56">
                  <c:v>0.31108999999999998</c:v>
                </c:pt>
                <c:pt idx="57">
                  <c:v>0.67544000000000004</c:v>
                </c:pt>
                <c:pt idx="58">
                  <c:v>0.95745999999999998</c:v>
                </c:pt>
                <c:pt idx="59">
                  <c:v>0.87441999999999998</c:v>
                </c:pt>
                <c:pt idx="60">
                  <c:v>0.57408000000000003</c:v>
                </c:pt>
                <c:pt idx="61">
                  <c:v>0.25517000000000001</c:v>
                </c:pt>
                <c:pt idx="62">
                  <c:v>0.77922999999999998</c:v>
                </c:pt>
                <c:pt idx="63">
                  <c:v>0.93820999999999999</c:v>
                </c:pt>
                <c:pt idx="64">
                  <c:v>0.63168999999999997</c:v>
                </c:pt>
                <c:pt idx="65">
                  <c:v>0.86736999999999997</c:v>
                </c:pt>
                <c:pt idx="66">
                  <c:v>0.64576999999999996</c:v>
                </c:pt>
                <c:pt idx="67">
                  <c:v>0.57382999999999995</c:v>
                </c:pt>
                <c:pt idx="68">
                  <c:v>0.40059</c:v>
                </c:pt>
                <c:pt idx="69">
                  <c:v>0.30830999999999997</c:v>
                </c:pt>
                <c:pt idx="70">
                  <c:v>0.54432000000000003</c:v>
                </c:pt>
                <c:pt idx="71">
                  <c:v>0.21165</c:v>
                </c:pt>
                <c:pt idx="72">
                  <c:v>0.48559000000000002</c:v>
                </c:pt>
                <c:pt idx="73">
                  <c:v>0.80430000000000001</c:v>
                </c:pt>
                <c:pt idx="74">
                  <c:v>0.96706999999999999</c:v>
                </c:pt>
                <c:pt idx="75">
                  <c:v>0.66776000000000002</c:v>
                </c:pt>
                <c:pt idx="76">
                  <c:v>0.79910999999999999</c:v>
                </c:pt>
                <c:pt idx="77">
                  <c:v>0.65639000000000003</c:v>
                </c:pt>
                <c:pt idx="78">
                  <c:v>0.45721000000000001</c:v>
                </c:pt>
                <c:pt idx="79">
                  <c:v>0.91376999999999997</c:v>
                </c:pt>
                <c:pt idx="80">
                  <c:v>0.90142999999999995</c:v>
                </c:pt>
                <c:pt idx="81">
                  <c:v>0.83557000000000003</c:v>
                </c:pt>
                <c:pt idx="82">
                  <c:v>0.66776999999999997</c:v>
                </c:pt>
                <c:pt idx="83">
                  <c:v>0.93510000000000004</c:v>
                </c:pt>
                <c:pt idx="84">
                  <c:v>0.68493000000000004</c:v>
                </c:pt>
                <c:pt idx="85">
                  <c:v>0.90093000000000001</c:v>
                </c:pt>
                <c:pt idx="86">
                  <c:v>0.63139999999999996</c:v>
                </c:pt>
                <c:pt idx="87">
                  <c:v>0.45723000000000003</c:v>
                </c:pt>
                <c:pt idx="88">
                  <c:v>0.23200999999999999</c:v>
                </c:pt>
                <c:pt idx="89">
                  <c:v>0.96789000000000003</c:v>
                </c:pt>
                <c:pt idx="90">
                  <c:v>0.78120000000000001</c:v>
                </c:pt>
                <c:pt idx="91">
                  <c:v>0.73160000000000003</c:v>
                </c:pt>
                <c:pt idx="92">
                  <c:v>0.44037999999999999</c:v>
                </c:pt>
                <c:pt idx="93">
                  <c:v>0.88522000000000001</c:v>
                </c:pt>
                <c:pt idx="94">
                  <c:v>0.54490000000000005</c:v>
                </c:pt>
                <c:pt idx="95">
                  <c:v>0.41228999999999999</c:v>
                </c:pt>
                <c:pt idx="96">
                  <c:v>0.25133</c:v>
                </c:pt>
                <c:pt idx="97">
                  <c:v>0.54661999999999999</c:v>
                </c:pt>
                <c:pt idx="98">
                  <c:v>0.85284000000000004</c:v>
                </c:pt>
                <c:pt idx="99">
                  <c:v>0.91103999999999996</c:v>
                </c:pt>
                <c:pt idx="100">
                  <c:v>0.84658</c:v>
                </c:pt>
                <c:pt idx="101">
                  <c:v>0.70704</c:v>
                </c:pt>
                <c:pt idx="102">
                  <c:v>0.32346000000000003</c:v>
                </c:pt>
                <c:pt idx="103">
                  <c:v>0.37534000000000001</c:v>
                </c:pt>
                <c:pt idx="104">
                  <c:v>0.81113999999999997</c:v>
                </c:pt>
                <c:pt idx="105">
                  <c:v>0.67452999999999996</c:v>
                </c:pt>
                <c:pt idx="106">
                  <c:v>0.30053000000000002</c:v>
                </c:pt>
                <c:pt idx="107">
                  <c:v>0.88859999999999995</c:v>
                </c:pt>
                <c:pt idx="108">
                  <c:v>0.48229</c:v>
                </c:pt>
                <c:pt idx="109">
                  <c:v>0.34911999999999999</c:v>
                </c:pt>
                <c:pt idx="110">
                  <c:v>0.75061</c:v>
                </c:pt>
                <c:pt idx="111">
                  <c:v>0.78498999999999997</c:v>
                </c:pt>
                <c:pt idx="112">
                  <c:v>0.32351999999999997</c:v>
                </c:pt>
                <c:pt idx="113">
                  <c:v>0.77195000000000003</c:v>
                </c:pt>
                <c:pt idx="114">
                  <c:v>0.71747000000000005</c:v>
                </c:pt>
                <c:pt idx="115">
                  <c:v>0.84569000000000005</c:v>
                </c:pt>
                <c:pt idx="116">
                  <c:v>0.72111000000000003</c:v>
                </c:pt>
                <c:pt idx="117">
                  <c:v>0.68411</c:v>
                </c:pt>
                <c:pt idx="118">
                  <c:v>0.28476000000000001</c:v>
                </c:pt>
                <c:pt idx="119">
                  <c:v>0.50007000000000001</c:v>
                </c:pt>
                <c:pt idx="120">
                  <c:v>0.60074000000000005</c:v>
                </c:pt>
                <c:pt idx="121">
                  <c:v>0.44544</c:v>
                </c:pt>
                <c:pt idx="122">
                  <c:v>0.57813000000000003</c:v>
                </c:pt>
                <c:pt idx="123">
                  <c:v>0.95384000000000002</c:v>
                </c:pt>
                <c:pt idx="124">
                  <c:v>0.92654000000000003</c:v>
                </c:pt>
                <c:pt idx="125">
                  <c:v>0.21157000000000001</c:v>
                </c:pt>
                <c:pt idx="126">
                  <c:v>0.48146</c:v>
                </c:pt>
                <c:pt idx="127">
                  <c:v>0.93152999999999997</c:v>
                </c:pt>
                <c:pt idx="128">
                  <c:v>0.85758999999999996</c:v>
                </c:pt>
                <c:pt idx="129">
                  <c:v>0.50954999999999995</c:v>
                </c:pt>
                <c:pt idx="130">
                  <c:v>0.50724000000000002</c:v>
                </c:pt>
                <c:pt idx="131">
                  <c:v>0.72980999999999996</c:v>
                </c:pt>
                <c:pt idx="132">
                  <c:v>0.30756</c:v>
                </c:pt>
                <c:pt idx="133">
                  <c:v>0.72506999999999999</c:v>
                </c:pt>
                <c:pt idx="134">
                  <c:v>0.80700000000000005</c:v>
                </c:pt>
                <c:pt idx="135">
                  <c:v>0.76212000000000002</c:v>
                </c:pt>
                <c:pt idx="136">
                  <c:v>0.86480000000000001</c:v>
                </c:pt>
                <c:pt idx="137">
                  <c:v>0.84153</c:v>
                </c:pt>
                <c:pt idx="138">
                  <c:v>0.82438</c:v>
                </c:pt>
                <c:pt idx="139">
                  <c:v>0.76363999999999999</c:v>
                </c:pt>
                <c:pt idx="140">
                  <c:v>0.85324999999999995</c:v>
                </c:pt>
                <c:pt idx="141">
                  <c:v>0.57992999999999995</c:v>
                </c:pt>
                <c:pt idx="142">
                  <c:v>0.63053999999999999</c:v>
                </c:pt>
                <c:pt idx="143">
                  <c:v>0.52546999999999999</c:v>
                </c:pt>
                <c:pt idx="144">
                  <c:v>0.58762000000000003</c:v>
                </c:pt>
                <c:pt idx="145">
                  <c:v>0.4899</c:v>
                </c:pt>
                <c:pt idx="146">
                  <c:v>0.65508999999999995</c:v>
                </c:pt>
                <c:pt idx="147">
                  <c:v>0.43078</c:v>
                </c:pt>
                <c:pt idx="148">
                  <c:v>0.96021999999999996</c:v>
                </c:pt>
                <c:pt idx="149">
                  <c:v>0.51624999999999999</c:v>
                </c:pt>
                <c:pt idx="150">
                  <c:v>0.86184000000000005</c:v>
                </c:pt>
                <c:pt idx="151">
                  <c:v>0.67732999999999999</c:v>
                </c:pt>
                <c:pt idx="152">
                  <c:v>0.30421999999999999</c:v>
                </c:pt>
                <c:pt idx="153">
                  <c:v>0.96911999999999998</c:v>
                </c:pt>
                <c:pt idx="154">
                  <c:v>0.80213999999999996</c:v>
                </c:pt>
                <c:pt idx="155">
                  <c:v>0.87588999999999995</c:v>
                </c:pt>
                <c:pt idx="156">
                  <c:v>0.36810999999999999</c:v>
                </c:pt>
                <c:pt idx="157">
                  <c:v>0.14677000000000001</c:v>
                </c:pt>
                <c:pt idx="158">
                  <c:v>0.86162000000000005</c:v>
                </c:pt>
                <c:pt idx="159">
                  <c:v>0.11907</c:v>
                </c:pt>
                <c:pt idx="160">
                  <c:v>0.92059999999999997</c:v>
                </c:pt>
                <c:pt idx="161">
                  <c:v>0.66668000000000005</c:v>
                </c:pt>
                <c:pt idx="162">
                  <c:v>0.27594000000000002</c:v>
                </c:pt>
                <c:pt idx="163">
                  <c:v>0.63654999999999995</c:v>
                </c:pt>
                <c:pt idx="164">
                  <c:v>0.60811999999999999</c:v>
                </c:pt>
                <c:pt idx="165">
                  <c:v>0.93262</c:v>
                </c:pt>
                <c:pt idx="166">
                  <c:v>0.90034999999999998</c:v>
                </c:pt>
                <c:pt idx="167">
                  <c:v>0.38875999999999999</c:v>
                </c:pt>
                <c:pt idx="168">
                  <c:v>0.56054999999999999</c:v>
                </c:pt>
                <c:pt idx="169">
                  <c:v>0.43271999999999999</c:v>
                </c:pt>
                <c:pt idx="170">
                  <c:v>0.83509999999999995</c:v>
                </c:pt>
                <c:pt idx="171">
                  <c:v>0.40201999999999999</c:v>
                </c:pt>
                <c:pt idx="172">
                  <c:v>0.39198</c:v>
                </c:pt>
                <c:pt idx="173">
                  <c:v>0.51639000000000002</c:v>
                </c:pt>
                <c:pt idx="174">
                  <c:v>0.69725999999999999</c:v>
                </c:pt>
                <c:pt idx="175">
                  <c:v>0.69347999999999999</c:v>
                </c:pt>
                <c:pt idx="176">
                  <c:v>0.89131000000000005</c:v>
                </c:pt>
                <c:pt idx="177">
                  <c:v>0.47569</c:v>
                </c:pt>
                <c:pt idx="178">
                  <c:v>0.40425</c:v>
                </c:pt>
                <c:pt idx="179">
                  <c:v>0.44635999999999998</c:v>
                </c:pt>
                <c:pt idx="180">
                  <c:v>0.88407000000000002</c:v>
                </c:pt>
                <c:pt idx="181">
                  <c:v>0.95328000000000002</c:v>
                </c:pt>
                <c:pt idx="182">
                  <c:v>0.95772999999999997</c:v>
                </c:pt>
                <c:pt idx="183">
                  <c:v>0.91944999999999999</c:v>
                </c:pt>
                <c:pt idx="184">
                  <c:v>0.90059</c:v>
                </c:pt>
                <c:pt idx="185">
                  <c:v>0.79990000000000006</c:v>
                </c:pt>
                <c:pt idx="186">
                  <c:v>0.54271000000000003</c:v>
                </c:pt>
                <c:pt idx="187">
                  <c:v>0.53603000000000001</c:v>
                </c:pt>
                <c:pt idx="188">
                  <c:v>0.77092000000000005</c:v>
                </c:pt>
                <c:pt idx="189">
                  <c:v>0.23175000000000001</c:v>
                </c:pt>
                <c:pt idx="190">
                  <c:v>0.54237000000000002</c:v>
                </c:pt>
                <c:pt idx="191">
                  <c:v>0.44807000000000002</c:v>
                </c:pt>
              </c:numCache>
            </c:numRef>
          </c:xVal>
          <c:yVal>
            <c:numRef>
              <c:f>Trends!$CM$3:$CM$194</c:f>
              <c:numCache>
                <c:formatCode>#,##0.00</c:formatCode>
                <c:ptCount val="192"/>
                <c:pt idx="0">
                  <c:v>0.12100789492015653</c:v>
                </c:pt>
                <c:pt idx="1">
                  <c:v>0.93852734875525456</c:v>
                </c:pt>
                <c:pt idx="2">
                  <c:v>0.55487551153340164</c:v>
                </c:pt>
                <c:pt idx="3">
                  <c:v>0.39016981294490316</c:v>
                </c:pt>
                <c:pt idx="4">
                  <c:v>0.59293687868985623</c:v>
                </c:pt>
                <c:pt idx="5">
                  <c:v>0.19382977834886436</c:v>
                </c:pt>
                <c:pt idx="6">
                  <c:v>0.7530588938731716</c:v>
                </c:pt>
                <c:pt idx="7">
                  <c:v>0.76901277547106095</c:v>
                </c:pt>
                <c:pt idx="8">
                  <c:v>0.98495270906241661</c:v>
                </c:pt>
                <c:pt idx="9">
                  <c:v>0.9290404945140357</c:v>
                </c:pt>
                <c:pt idx="10">
                  <c:v>0.76886314754154272</c:v>
                </c:pt>
                <c:pt idx="11">
                  <c:v>0.50225716152653221</c:v>
                </c:pt>
                <c:pt idx="12">
                  <c:v>0.93585693106700407</c:v>
                </c:pt>
                <c:pt idx="13">
                  <c:v>0.88231965396907652</c:v>
                </c:pt>
                <c:pt idx="14">
                  <c:v>0.31818348283404058</c:v>
                </c:pt>
                <c:pt idx="15">
                  <c:v>0.79670508284745012</c:v>
                </c:pt>
                <c:pt idx="16">
                  <c:v>0.83028252774974987</c:v>
                </c:pt>
                <c:pt idx="17">
                  <c:v>0.33884652266151577</c:v>
                </c:pt>
                <c:pt idx="18">
                  <c:v>0.72304243871592333</c:v>
                </c:pt>
                <c:pt idx="19">
                  <c:v>0.81413068968612357</c:v>
                </c:pt>
                <c:pt idx="20">
                  <c:v>0.57211945058310842</c:v>
                </c:pt>
                <c:pt idx="21">
                  <c:v>0.43283273365212466</c:v>
                </c:pt>
                <c:pt idx="22">
                  <c:v>0.46893341052523063</c:v>
                </c:pt>
                <c:pt idx="23">
                  <c:v>0.98598316867540614</c:v>
                </c:pt>
                <c:pt idx="24">
                  <c:v>0.53631382284349305</c:v>
                </c:pt>
                <c:pt idx="25">
                  <c:v>0.76214693643737963</c:v>
                </c:pt>
                <c:pt idx="26">
                  <c:v>0.43342792208014175</c:v>
                </c:pt>
                <c:pt idx="27">
                  <c:v>0.41291262791847277</c:v>
                </c:pt>
                <c:pt idx="28">
                  <c:v>0.62655915318359556</c:v>
                </c:pt>
                <c:pt idx="29">
                  <c:v>0.37798180846823382</c:v>
                </c:pt>
                <c:pt idx="30">
                  <c:v>0.94898450359759356</c:v>
                </c:pt>
                <c:pt idx="31">
                  <c:v>0.77412927862063863</c:v>
                </c:pt>
                <c:pt idx="32">
                  <c:v>0.18740833610016638</c:v>
                </c:pt>
                <c:pt idx="33">
                  <c:v>0.10636674912494504</c:v>
                </c:pt>
                <c:pt idx="34">
                  <c:v>0.87206596834202976</c:v>
                </c:pt>
                <c:pt idx="35">
                  <c:v>0.65050065471609231</c:v>
                </c:pt>
                <c:pt idx="36">
                  <c:v>0.81656165276726267</c:v>
                </c:pt>
                <c:pt idx="37">
                  <c:v>0.18638395172669181</c:v>
                </c:pt>
                <c:pt idx="38">
                  <c:v>0.16515188786429619</c:v>
                </c:pt>
                <c:pt idx="39">
                  <c:v>0.39282819642932232</c:v>
                </c:pt>
                <c:pt idx="40">
                  <c:v>0.77003100413193759</c:v>
                </c:pt>
                <c:pt idx="41">
                  <c:v>0.66269608206671682</c:v>
                </c:pt>
                <c:pt idx="42">
                  <c:v>0.77443297338433847</c:v>
                </c:pt>
                <c:pt idx="43">
                  <c:v>0.43247597227611956</c:v>
                </c:pt>
                <c:pt idx="44">
                  <c:v>0.78974500261891556</c:v>
                </c:pt>
                <c:pt idx="45">
                  <c:v>0.86321801823610078</c:v>
                </c:pt>
                <c:pt idx="46">
                  <c:v>0.92763645499718739</c:v>
                </c:pt>
                <c:pt idx="47">
                  <c:v>0.16929148157370566</c:v>
                </c:pt>
                <c:pt idx="48">
                  <c:v>0.32187615280282095</c:v>
                </c:pt>
                <c:pt idx="49">
                  <c:v>0.82336216022414732</c:v>
                </c:pt>
                <c:pt idx="50">
                  <c:v>0.82154095704416585</c:v>
                </c:pt>
                <c:pt idx="51">
                  <c:v>0.91089208911637609</c:v>
                </c:pt>
                <c:pt idx="52">
                  <c:v>0.70433823347472058</c:v>
                </c:pt>
                <c:pt idx="53">
                  <c:v>0.12592630230559518</c:v>
                </c:pt>
                <c:pt idx="54">
                  <c:v>2.6943914250717901E-2</c:v>
                </c:pt>
                <c:pt idx="55">
                  <c:v>0.99010159135306375</c:v>
                </c:pt>
                <c:pt idx="56">
                  <c:v>0.64283025680486872</c:v>
                </c:pt>
                <c:pt idx="57">
                  <c:v>0.56293635591401125</c:v>
                </c:pt>
                <c:pt idx="58">
                  <c:v>0.83747588709577092</c:v>
                </c:pt>
                <c:pt idx="59">
                  <c:v>0.82392746657951799</c:v>
                </c:pt>
                <c:pt idx="60">
                  <c:v>0.2575223580238708</c:v>
                </c:pt>
                <c:pt idx="61">
                  <c:v>0.19883257138051436</c:v>
                </c:pt>
                <c:pt idx="62">
                  <c:v>0.63180005693559171</c:v>
                </c:pt>
                <c:pt idx="63">
                  <c:v>0.76323052337927111</c:v>
                </c:pt>
                <c:pt idx="64">
                  <c:v>0.70827527974106552</c:v>
                </c:pt>
                <c:pt idx="65">
                  <c:v>0.88336675280092192</c:v>
                </c:pt>
                <c:pt idx="66">
                  <c:v>0.30624100867487908</c:v>
                </c:pt>
                <c:pt idx="67">
                  <c:v>0.57295457857667031</c:v>
                </c:pt>
                <c:pt idx="68">
                  <c:v>0.51048028642467747</c:v>
                </c:pt>
                <c:pt idx="69">
                  <c:v>0.17711592669633158</c:v>
                </c:pt>
                <c:pt idx="70">
                  <c:v>0.37900682262781771</c:v>
                </c:pt>
                <c:pt idx="71">
                  <c:v>0.13751006738257462</c:v>
                </c:pt>
                <c:pt idx="72">
                  <c:v>0.58110171904646279</c:v>
                </c:pt>
                <c:pt idx="73">
                  <c:v>0.85358676058035088</c:v>
                </c:pt>
                <c:pt idx="74">
                  <c:v>0.94831883459906174</c:v>
                </c:pt>
                <c:pt idx="75">
                  <c:v>0.96925466712605068</c:v>
                </c:pt>
                <c:pt idx="76">
                  <c:v>0.84045027427670749</c:v>
                </c:pt>
                <c:pt idx="77">
                  <c:v>0.68561592980143715</c:v>
                </c:pt>
                <c:pt idx="78">
                  <c:v>0.46424878983236806</c:v>
                </c:pt>
                <c:pt idx="79">
                  <c:v>0.89744699476623824</c:v>
                </c:pt>
                <c:pt idx="80">
                  <c:v>0.62910906515237863</c:v>
                </c:pt>
                <c:pt idx="81">
                  <c:v>0.84182428922865138</c:v>
                </c:pt>
                <c:pt idx="82">
                  <c:v>0.54322764424876269</c:v>
                </c:pt>
                <c:pt idx="83">
                  <c:v>0.90504406203506504</c:v>
                </c:pt>
                <c:pt idx="84">
                  <c:v>0.91427394138551188</c:v>
                </c:pt>
                <c:pt idx="85">
                  <c:v>0.9454356508798607</c:v>
                </c:pt>
                <c:pt idx="86">
                  <c:v>0.77007482180735987</c:v>
                </c:pt>
                <c:pt idx="87">
                  <c:v>0.25411512375950313</c:v>
                </c:pt>
                <c:pt idx="88">
                  <c:v>1.0494313915248677E-2</c:v>
                </c:pt>
                <c:pt idx="89">
                  <c:v>0.99745207768654898</c:v>
                </c:pt>
                <c:pt idx="90">
                  <c:v>0.68424998033924012</c:v>
                </c:pt>
                <c:pt idx="91">
                  <c:v>0.6263716463303306</c:v>
                </c:pt>
                <c:pt idx="92">
                  <c:v>0.40371481863055619</c:v>
                </c:pt>
                <c:pt idx="93">
                  <c:v>0.89775740778520352</c:v>
                </c:pt>
                <c:pt idx="94">
                  <c:v>0.25963686289303839</c:v>
                </c:pt>
                <c:pt idx="95">
                  <c:v>0.34260221404610725</c:v>
                </c:pt>
                <c:pt idx="96">
                  <c:v>0.35995094048424842</c:v>
                </c:pt>
                <c:pt idx="97">
                  <c:v>0.20443368293623931</c:v>
                </c:pt>
                <c:pt idx="98">
                  <c:v>0.55441522682405087</c:v>
                </c:pt>
                <c:pt idx="99">
                  <c:v>0.88865900923218577</c:v>
                </c:pt>
                <c:pt idx="100">
                  <c:v>0.77998102528866675</c:v>
                </c:pt>
                <c:pt idx="101">
                  <c:v>0.75950379677641833</c:v>
                </c:pt>
                <c:pt idx="102">
                  <c:v>0.37794787997053791</c:v>
                </c:pt>
                <c:pt idx="103">
                  <c:v>0.32818200344576809</c:v>
                </c:pt>
                <c:pt idx="104">
                  <c:v>0.84751020248179787</c:v>
                </c:pt>
                <c:pt idx="105">
                  <c:v>0.35899368886198385</c:v>
                </c:pt>
                <c:pt idx="106">
                  <c:v>0.32566744819769589</c:v>
                </c:pt>
                <c:pt idx="107">
                  <c:v>0.849207457777714</c:v>
                </c:pt>
                <c:pt idx="108">
                  <c:v>0.12098776753137708</c:v>
                </c:pt>
                <c:pt idx="109">
                  <c:v>0.37387438836763565</c:v>
                </c:pt>
                <c:pt idx="110">
                  <c:v>0.94359084145533023</c:v>
                </c:pt>
                <c:pt idx="111">
                  <c:v>0.82486288281346143</c:v>
                </c:pt>
                <c:pt idx="112">
                  <c:v>8.6347709522252847E-2</c:v>
                </c:pt>
                <c:pt idx="113">
                  <c:v>0.8538540721867296</c:v>
                </c:pt>
                <c:pt idx="114">
                  <c:v>0.36564382155835451</c:v>
                </c:pt>
                <c:pt idx="115">
                  <c:v>0.7761316881775584</c:v>
                </c:pt>
                <c:pt idx="116">
                  <c:v>0.51316129028106205</c:v>
                </c:pt>
                <c:pt idx="117">
                  <c:v>0.51613750820428828</c:v>
                </c:pt>
                <c:pt idx="118">
                  <c:v>0.39298406843130351</c:v>
                </c:pt>
                <c:pt idx="119">
                  <c:v>0.46080791931298565</c:v>
                </c:pt>
                <c:pt idx="120">
                  <c:v>0.36343995465623413</c:v>
                </c:pt>
                <c:pt idx="121">
                  <c:v>0.13849185847430875</c:v>
                </c:pt>
                <c:pt idx="122">
                  <c:v>0.51686957063039807</c:v>
                </c:pt>
                <c:pt idx="123">
                  <c:v>0.81636723751248175</c:v>
                </c:pt>
                <c:pt idx="124">
                  <c:v>0.87802133926669979</c:v>
                </c:pt>
                <c:pt idx="125">
                  <c:v>0.14685111360900122</c:v>
                </c:pt>
                <c:pt idx="126">
                  <c:v>0.51187562306180401</c:v>
                </c:pt>
                <c:pt idx="127">
                  <c:v>0.77860751453735488</c:v>
                </c:pt>
                <c:pt idx="128">
                  <c:v>0.85354704467271114</c:v>
                </c:pt>
                <c:pt idx="129">
                  <c:v>0.67885473972901633</c:v>
                </c:pt>
                <c:pt idx="130">
                  <c:v>0.20623603788368372</c:v>
                </c:pt>
                <c:pt idx="131">
                  <c:v>0.76150403315238946</c:v>
                </c:pt>
                <c:pt idx="132">
                  <c:v>0.5478919588480492</c:v>
                </c:pt>
                <c:pt idx="133">
                  <c:v>0.71832099518790016</c:v>
                </c:pt>
                <c:pt idx="134">
                  <c:v>0.92053300182364883</c:v>
                </c:pt>
                <c:pt idx="135">
                  <c:v>0.71542488723005937</c:v>
                </c:pt>
                <c:pt idx="136">
                  <c:v>0.66951827894599258</c:v>
                </c:pt>
                <c:pt idx="137">
                  <c:v>0.89962925560402396</c:v>
                </c:pt>
                <c:pt idx="138">
                  <c:v>0.86401099703383344</c:v>
                </c:pt>
                <c:pt idx="139">
                  <c:v>0.60239902481933549</c:v>
                </c:pt>
                <c:pt idx="140">
                  <c:v>0.95961736712467494</c:v>
                </c:pt>
                <c:pt idx="141">
                  <c:v>0.82891597151495788</c:v>
                </c:pt>
                <c:pt idx="142">
                  <c:v>0.28846153322340928</c:v>
                </c:pt>
                <c:pt idx="143">
                  <c:v>0.35328829437734444</c:v>
                </c:pt>
                <c:pt idx="144">
                  <c:v>0.33894431879071407</c:v>
                </c:pt>
                <c:pt idx="145">
                  <c:v>0.35203530015252299</c:v>
                </c:pt>
                <c:pt idx="146">
                  <c:v>0.22450004845158439</c:v>
                </c:pt>
                <c:pt idx="147">
                  <c:v>0.1870494486495872</c:v>
                </c:pt>
                <c:pt idx="148">
                  <c:v>0.99642038531872579</c:v>
                </c:pt>
                <c:pt idx="149">
                  <c:v>0.43372984082574417</c:v>
                </c:pt>
                <c:pt idx="150">
                  <c:v>0.97666527834779848</c:v>
                </c:pt>
                <c:pt idx="151">
                  <c:v>0.35140825278706672</c:v>
                </c:pt>
                <c:pt idx="152">
                  <c:v>0.42103188068015457</c:v>
                </c:pt>
                <c:pt idx="153">
                  <c:v>0.92654396886213108</c:v>
                </c:pt>
                <c:pt idx="154">
                  <c:v>0.66134855015673766</c:v>
                </c:pt>
                <c:pt idx="155">
                  <c:v>0.8818533301470991</c:v>
                </c:pt>
                <c:pt idx="156">
                  <c:v>0.26060199120013378</c:v>
                </c:pt>
                <c:pt idx="157">
                  <c:v>0.10234799827847238</c:v>
                </c:pt>
                <c:pt idx="158">
                  <c:v>0.6225648361020073</c:v>
                </c:pt>
                <c:pt idx="159">
                  <c:v>0.16349035646395438</c:v>
                </c:pt>
                <c:pt idx="160">
                  <c:v>0.89143278011360449</c:v>
                </c:pt>
                <c:pt idx="161">
                  <c:v>0.65693587897180383</c:v>
                </c:pt>
                <c:pt idx="162">
                  <c:v>0.14271732810932514</c:v>
                </c:pt>
                <c:pt idx="163">
                  <c:v>0.32508920173516959</c:v>
                </c:pt>
                <c:pt idx="164">
                  <c:v>0.45919527931824089</c:v>
                </c:pt>
                <c:pt idx="165">
                  <c:v>0.79746903658091128</c:v>
                </c:pt>
                <c:pt idx="166">
                  <c:v>0.79550808432191022</c:v>
                </c:pt>
                <c:pt idx="167">
                  <c:v>5.2750897361183428E-2</c:v>
                </c:pt>
                <c:pt idx="168">
                  <c:v>0.29408253262986594</c:v>
                </c:pt>
                <c:pt idx="169">
                  <c:v>0.87982214945820525</c:v>
                </c:pt>
                <c:pt idx="170">
                  <c:v>0.8318799447285774</c:v>
                </c:pt>
                <c:pt idx="171">
                  <c:v>0.41008514264011098</c:v>
                </c:pt>
                <c:pt idx="172">
                  <c:v>0.58665773897463702</c:v>
                </c:pt>
                <c:pt idx="173">
                  <c:v>0.34296845744150845</c:v>
                </c:pt>
                <c:pt idx="174">
                  <c:v>0.45906553766364833</c:v>
                </c:pt>
                <c:pt idx="175">
                  <c:v>0.71546208425912594</c:v>
                </c:pt>
                <c:pt idx="176">
                  <c:v>0.81237487465383906</c:v>
                </c:pt>
                <c:pt idx="177">
                  <c:v>0.14621645142391299</c:v>
                </c:pt>
                <c:pt idx="178">
                  <c:v>0.12357917136505087</c:v>
                </c:pt>
                <c:pt idx="179">
                  <c:v>0.79212516194044291</c:v>
                </c:pt>
                <c:pt idx="180">
                  <c:v>0.86561393670847575</c:v>
                </c:pt>
                <c:pt idx="181">
                  <c:v>0.91813587581127765</c:v>
                </c:pt>
                <c:pt idx="182">
                  <c:v>0.85794627265168155</c:v>
                </c:pt>
                <c:pt idx="183">
                  <c:v>0.77075485258441323</c:v>
                </c:pt>
                <c:pt idx="184">
                  <c:v>0.90757387368010245</c:v>
                </c:pt>
                <c:pt idx="185">
                  <c:v>0.95768130776530258</c:v>
                </c:pt>
                <c:pt idx="186">
                  <c:v>0.41425685738430507</c:v>
                </c:pt>
                <c:pt idx="187">
                  <c:v>0.34238001350519409</c:v>
                </c:pt>
                <c:pt idx="188">
                  <c:v>0.73611188122893512</c:v>
                </c:pt>
                <c:pt idx="189">
                  <c:v>7.1514022448068829E-2</c:v>
                </c:pt>
                <c:pt idx="190">
                  <c:v>0.60170497939185741</c:v>
                </c:pt>
                <c:pt idx="191">
                  <c:v>0.45245609844990814</c:v>
                </c:pt>
              </c:numCache>
            </c:numRef>
          </c:yVal>
          <c:smooth val="0"/>
          <c:extLst>
            <c:ext xmlns:c15="http://schemas.microsoft.com/office/drawing/2012/chart" uri="{02D57815-91ED-43cb-92C2-25804820EDAC}">
              <c15:datalabelsRange>
                <c15:f>Trends!$CJ$3:$CJ$194</c15:f>
                <c15:dlblRangeCache>
                  <c:ptCount val="192"/>
                  <c:pt idx="0">
                    <c:v>AFG</c:v>
                  </c:pt>
                  <c:pt idx="1">
                    <c:v>ALB</c:v>
                  </c:pt>
                  <c:pt idx="2">
                    <c:v>DZA</c:v>
                  </c:pt>
                  <c:pt idx="3">
                    <c:v>AND</c:v>
                  </c:pt>
                  <c:pt idx="4">
                    <c:v>AGO</c:v>
                  </c:pt>
                  <c:pt idx="5">
                    <c:v>ATG</c:v>
                  </c:pt>
                  <c:pt idx="6">
                    <c:v>ARG</c:v>
                  </c:pt>
                  <c:pt idx="7">
                    <c:v>ARM</c:v>
                  </c:pt>
                  <c:pt idx="8">
                    <c:v>AUS</c:v>
                  </c:pt>
                  <c:pt idx="9">
                    <c:v>AUT</c:v>
                  </c:pt>
                  <c:pt idx="10">
                    <c:v>AZE</c:v>
                  </c:pt>
                  <c:pt idx="11">
                    <c:v>BHS</c:v>
                  </c:pt>
                  <c:pt idx="12">
                    <c:v>BHR</c:v>
                  </c:pt>
                  <c:pt idx="13">
                    <c:v>BGD</c:v>
                  </c:pt>
                  <c:pt idx="14">
                    <c:v>BRB</c:v>
                  </c:pt>
                  <c:pt idx="15">
                    <c:v>BLR</c:v>
                  </c:pt>
                  <c:pt idx="16">
                    <c:v>BEL</c:v>
                  </c:pt>
                  <c:pt idx="17">
                    <c:v>BLZ</c:v>
                  </c:pt>
                  <c:pt idx="18">
                    <c:v>BEN</c:v>
                  </c:pt>
                  <c:pt idx="19">
                    <c:v>BTN</c:v>
                  </c:pt>
                  <c:pt idx="20">
                    <c:v>BOL</c:v>
                  </c:pt>
                  <c:pt idx="21">
                    <c:v>BIH</c:v>
                  </c:pt>
                  <c:pt idx="22">
                    <c:v>BWA</c:v>
                  </c:pt>
                  <c:pt idx="23">
                    <c:v>BRA</c:v>
                  </c:pt>
                  <c:pt idx="24">
                    <c:v>BRN</c:v>
                  </c:pt>
                  <c:pt idx="25">
                    <c:v>BGR</c:v>
                  </c:pt>
                  <c:pt idx="26">
                    <c:v>BFA</c:v>
                  </c:pt>
                  <c:pt idx="27">
                    <c:v>BDI</c:v>
                  </c:pt>
                  <c:pt idx="28">
                    <c:v>KHM</c:v>
                  </c:pt>
                  <c:pt idx="29">
                    <c:v>CMR</c:v>
                  </c:pt>
                  <c:pt idx="30">
                    <c:v>CAN</c:v>
                  </c:pt>
                  <c:pt idx="31">
                    <c:v>CPV</c:v>
                  </c:pt>
                  <c:pt idx="32">
                    <c:v>CAF</c:v>
                  </c:pt>
                  <c:pt idx="33">
                    <c:v>TCD</c:v>
                  </c:pt>
                  <c:pt idx="34">
                    <c:v>CHL</c:v>
                  </c:pt>
                  <c:pt idx="35">
                    <c:v>CHN</c:v>
                  </c:pt>
                  <c:pt idx="36">
                    <c:v>COL</c:v>
                  </c:pt>
                  <c:pt idx="37">
                    <c:v>COM</c:v>
                  </c:pt>
                  <c:pt idx="38">
                    <c:v>COG</c:v>
                  </c:pt>
                  <c:pt idx="39">
                    <c:v>COD</c:v>
                  </c:pt>
                  <c:pt idx="40">
                    <c:v>CRI</c:v>
                  </c:pt>
                  <c:pt idx="41">
                    <c:v>CIV</c:v>
                  </c:pt>
                  <c:pt idx="42">
                    <c:v>HRV</c:v>
                  </c:pt>
                  <c:pt idx="43">
                    <c:v>CUB</c:v>
                  </c:pt>
                  <c:pt idx="44">
                    <c:v>CYP</c:v>
                  </c:pt>
                  <c:pt idx="45">
                    <c:v>CZE</c:v>
                  </c:pt>
                  <c:pt idx="46">
                    <c:v>DNK</c:v>
                  </c:pt>
                  <c:pt idx="47">
                    <c:v>DJI</c:v>
                  </c:pt>
                  <c:pt idx="48">
                    <c:v>DMA</c:v>
                  </c:pt>
                  <c:pt idx="49">
                    <c:v>DOM</c:v>
                  </c:pt>
                  <c:pt idx="50">
                    <c:v>ECU</c:v>
                  </c:pt>
                  <c:pt idx="51">
                    <c:v>EGY</c:v>
                  </c:pt>
                  <c:pt idx="52">
                    <c:v>SLV</c:v>
                  </c:pt>
                  <c:pt idx="53">
                    <c:v>GNQ</c:v>
                  </c:pt>
                  <c:pt idx="54">
                    <c:v>ERI</c:v>
                  </c:pt>
                  <c:pt idx="55">
                    <c:v>EST</c:v>
                  </c:pt>
                  <c:pt idx="56">
                    <c:v>ETH</c:v>
                  </c:pt>
                  <c:pt idx="57">
                    <c:v>FJI</c:v>
                  </c:pt>
                  <c:pt idx="58">
                    <c:v>FIN</c:v>
                  </c:pt>
                  <c:pt idx="59">
                    <c:v>FRA</c:v>
                  </c:pt>
                  <c:pt idx="60">
                    <c:v>GAB</c:v>
                  </c:pt>
                  <c:pt idx="61">
                    <c:v>GMB</c:v>
                  </c:pt>
                  <c:pt idx="62">
                    <c:v>GEO</c:v>
                  </c:pt>
                  <c:pt idx="63">
                    <c:v>DEU</c:v>
                  </c:pt>
                  <c:pt idx="64">
                    <c:v>GHA</c:v>
                  </c:pt>
                  <c:pt idx="65">
                    <c:v>GRC</c:v>
                  </c:pt>
                  <c:pt idx="66">
                    <c:v>GRD</c:v>
                  </c:pt>
                  <c:pt idx="67">
                    <c:v>GTM</c:v>
                  </c:pt>
                  <c:pt idx="68">
                    <c:v>GIN</c:v>
                  </c:pt>
                  <c:pt idx="69">
                    <c:v>GNB</c:v>
                  </c:pt>
                  <c:pt idx="70">
                    <c:v>GUY</c:v>
                  </c:pt>
                  <c:pt idx="71">
                    <c:v>HTI</c:v>
                  </c:pt>
                  <c:pt idx="72">
                    <c:v>HND</c:v>
                  </c:pt>
                  <c:pt idx="73">
                    <c:v>HUN</c:v>
                  </c:pt>
                  <c:pt idx="74">
                    <c:v>ISL</c:v>
                  </c:pt>
                  <c:pt idx="75">
                    <c:v>IND</c:v>
                  </c:pt>
                  <c:pt idx="76">
                    <c:v>IDN</c:v>
                  </c:pt>
                  <c:pt idx="77">
                    <c:v>IRN</c:v>
                  </c:pt>
                  <c:pt idx="78">
                    <c:v>IRQ</c:v>
                  </c:pt>
                  <c:pt idx="79">
                    <c:v>IRL</c:v>
                  </c:pt>
                  <c:pt idx="80">
                    <c:v>ISR</c:v>
                  </c:pt>
                  <c:pt idx="81">
                    <c:v>ITA</c:v>
                  </c:pt>
                  <c:pt idx="82">
                    <c:v>JAM</c:v>
                  </c:pt>
                  <c:pt idx="83">
                    <c:v>JPN</c:v>
                  </c:pt>
                  <c:pt idx="84">
                    <c:v>JOR</c:v>
                  </c:pt>
                  <c:pt idx="85">
                    <c:v>KAZ</c:v>
                  </c:pt>
                  <c:pt idx="86">
                    <c:v>KEN</c:v>
                  </c:pt>
                  <c:pt idx="87">
                    <c:v>KIR</c:v>
                  </c:pt>
                  <c:pt idx="88">
                    <c:v>PRK</c:v>
                  </c:pt>
                  <c:pt idx="89">
                    <c:v>KOR</c:v>
                  </c:pt>
                  <c:pt idx="90">
                    <c:v>KWT</c:v>
                  </c:pt>
                  <c:pt idx="91">
                    <c:v>KGZ</c:v>
                  </c:pt>
                  <c:pt idx="92">
                    <c:v>LAO</c:v>
                  </c:pt>
                  <c:pt idx="93">
                    <c:v>LVA</c:v>
                  </c:pt>
                  <c:pt idx="94">
                    <c:v>LBN</c:v>
                  </c:pt>
                  <c:pt idx="95">
                    <c:v>LSO</c:v>
                  </c:pt>
                  <c:pt idx="96">
                    <c:v>LBR</c:v>
                  </c:pt>
                  <c:pt idx="97">
                    <c:v>LBY</c:v>
                  </c:pt>
                  <c:pt idx="98">
                    <c:v>LIE</c:v>
                  </c:pt>
                  <c:pt idx="99">
                    <c:v>LTU</c:v>
                  </c:pt>
                  <c:pt idx="100">
                    <c:v>LUX</c:v>
                  </c:pt>
                  <c:pt idx="101">
                    <c:v>MKD</c:v>
                  </c:pt>
                  <c:pt idx="102">
                    <c:v>MDG</c:v>
                  </c:pt>
                  <c:pt idx="103">
                    <c:v>MWI</c:v>
                  </c:pt>
                  <c:pt idx="104">
                    <c:v>MYS</c:v>
                  </c:pt>
                  <c:pt idx="105">
                    <c:v>MDV</c:v>
                  </c:pt>
                  <c:pt idx="106">
                    <c:v>MLI</c:v>
                  </c:pt>
                  <c:pt idx="107">
                    <c:v>MLT</c:v>
                  </c:pt>
                  <c:pt idx="108">
                    <c:v>MHL</c:v>
                  </c:pt>
                  <c:pt idx="109">
                    <c:v>MRT</c:v>
                  </c:pt>
                  <c:pt idx="110">
                    <c:v>MUS</c:v>
                  </c:pt>
                  <c:pt idx="111">
                    <c:v>MEX</c:v>
                  </c:pt>
                  <c:pt idx="112">
                    <c:v>FSM</c:v>
                  </c:pt>
                  <c:pt idx="113">
                    <c:v>MDA</c:v>
                  </c:pt>
                  <c:pt idx="114">
                    <c:v>MCO</c:v>
                  </c:pt>
                  <c:pt idx="115">
                    <c:v>MNG</c:v>
                  </c:pt>
                  <c:pt idx="116">
                    <c:v>MNE</c:v>
                  </c:pt>
                  <c:pt idx="117">
                    <c:v>MAR</c:v>
                  </c:pt>
                  <c:pt idx="118">
                    <c:v>MOZ</c:v>
                  </c:pt>
                  <c:pt idx="119">
                    <c:v>MMR</c:v>
                  </c:pt>
                  <c:pt idx="120">
                    <c:v>NAM</c:v>
                  </c:pt>
                  <c:pt idx="121">
                    <c:v>NRU</c:v>
                  </c:pt>
                  <c:pt idx="122">
                    <c:v>NPL</c:v>
                  </c:pt>
                  <c:pt idx="123">
                    <c:v>NLD</c:v>
                  </c:pt>
                  <c:pt idx="124">
                    <c:v>NZL</c:v>
                  </c:pt>
                  <c:pt idx="125">
                    <c:v>NER</c:v>
                  </c:pt>
                  <c:pt idx="126">
                    <c:v>NGA</c:v>
                  </c:pt>
                  <c:pt idx="127">
                    <c:v>NOR</c:v>
                  </c:pt>
                  <c:pt idx="128">
                    <c:v>OMN</c:v>
                  </c:pt>
                  <c:pt idx="129">
                    <c:v>PAK</c:v>
                  </c:pt>
                  <c:pt idx="130">
                    <c:v>PLW</c:v>
                  </c:pt>
                  <c:pt idx="131">
                    <c:v>PAN</c:v>
                  </c:pt>
                  <c:pt idx="132">
                    <c:v>PNG</c:v>
                  </c:pt>
                  <c:pt idx="133">
                    <c:v>PRY</c:v>
                  </c:pt>
                  <c:pt idx="134">
                    <c:v>PER</c:v>
                  </c:pt>
                  <c:pt idx="135">
                    <c:v>PHL</c:v>
                  </c:pt>
                  <c:pt idx="136">
                    <c:v>POL</c:v>
                  </c:pt>
                  <c:pt idx="137">
                    <c:v>PRT</c:v>
                  </c:pt>
                  <c:pt idx="138">
                    <c:v>QAT</c:v>
                  </c:pt>
                  <c:pt idx="139">
                    <c:v>ROU</c:v>
                  </c:pt>
                  <c:pt idx="140">
                    <c:v>RUS</c:v>
                  </c:pt>
                  <c:pt idx="141">
                    <c:v>RWA</c:v>
                  </c:pt>
                  <c:pt idx="142">
                    <c:v>KNA</c:v>
                  </c:pt>
                  <c:pt idx="143">
                    <c:v>LCA</c:v>
                  </c:pt>
                  <c:pt idx="144">
                    <c:v>VCT</c:v>
                  </c:pt>
                  <c:pt idx="145">
                    <c:v>WSM</c:v>
                  </c:pt>
                  <c:pt idx="146">
                    <c:v>SMR</c:v>
                  </c:pt>
                  <c:pt idx="147">
                    <c:v>STP</c:v>
                  </c:pt>
                  <c:pt idx="148">
                    <c:v>SAU</c:v>
                  </c:pt>
                  <c:pt idx="149">
                    <c:v>SEN</c:v>
                  </c:pt>
                  <c:pt idx="150">
                    <c:v>SRB</c:v>
                  </c:pt>
                  <c:pt idx="151">
                    <c:v>SYC</c:v>
                  </c:pt>
                  <c:pt idx="152">
                    <c:v>SLE</c:v>
                  </c:pt>
                  <c:pt idx="153">
                    <c:v>SGP</c:v>
                  </c:pt>
                  <c:pt idx="154">
                    <c:v>SVK</c:v>
                  </c:pt>
                  <c:pt idx="155">
                    <c:v>SVN</c:v>
                  </c:pt>
                  <c:pt idx="156">
                    <c:v>SLB</c:v>
                  </c:pt>
                  <c:pt idx="157">
                    <c:v>SOM</c:v>
                  </c:pt>
                  <c:pt idx="158">
                    <c:v>ZAF</c:v>
                  </c:pt>
                  <c:pt idx="159">
                    <c:v>SSD</c:v>
                  </c:pt>
                  <c:pt idx="160">
                    <c:v>ESP</c:v>
                  </c:pt>
                  <c:pt idx="161">
                    <c:v>LKA</c:v>
                  </c:pt>
                  <c:pt idx="162">
                    <c:v>SDN</c:v>
                  </c:pt>
                  <c:pt idx="163">
                    <c:v>SUR</c:v>
                  </c:pt>
                  <c:pt idx="164">
                    <c:v>SWZ</c:v>
                  </c:pt>
                  <c:pt idx="165">
                    <c:v>SWE</c:v>
                  </c:pt>
                  <c:pt idx="166">
                    <c:v>CHE</c:v>
                  </c:pt>
                  <c:pt idx="167">
                    <c:v>SYR</c:v>
                  </c:pt>
                  <c:pt idx="168">
                    <c:v>TJK</c:v>
                  </c:pt>
                  <c:pt idx="169">
                    <c:v>TZA</c:v>
                  </c:pt>
                  <c:pt idx="170">
                    <c:v>THA</c:v>
                  </c:pt>
                  <c:pt idx="171">
                    <c:v>TLS</c:v>
                  </c:pt>
                  <c:pt idx="172">
                    <c:v>TGO</c:v>
                  </c:pt>
                  <c:pt idx="173">
                    <c:v>TON</c:v>
                  </c:pt>
                  <c:pt idx="174">
                    <c:v>TTO</c:v>
                  </c:pt>
                  <c:pt idx="175">
                    <c:v>TUN</c:v>
                  </c:pt>
                  <c:pt idx="176">
                    <c:v>TUR</c:v>
                  </c:pt>
                  <c:pt idx="177">
                    <c:v>TKM</c:v>
                  </c:pt>
                  <c:pt idx="178">
                    <c:v>TUV</c:v>
                  </c:pt>
                  <c:pt idx="179">
                    <c:v>UGA</c:v>
                  </c:pt>
                  <c:pt idx="180">
                    <c:v>UKR</c:v>
                  </c:pt>
                  <c:pt idx="181">
                    <c:v>ARE</c:v>
                  </c:pt>
                  <c:pt idx="182">
                    <c:v>GBR</c:v>
                  </c:pt>
                  <c:pt idx="183">
                    <c:v>USA</c:v>
                  </c:pt>
                  <c:pt idx="184">
                    <c:v>URY</c:v>
                  </c:pt>
                  <c:pt idx="185">
                    <c:v>UZB</c:v>
                  </c:pt>
                  <c:pt idx="186">
                    <c:v>VUT</c:v>
                  </c:pt>
                  <c:pt idx="187">
                    <c:v>VEN</c:v>
                  </c:pt>
                  <c:pt idx="188">
                    <c:v>VNM</c:v>
                  </c:pt>
                  <c:pt idx="189">
                    <c:v>YEM</c:v>
                  </c:pt>
                  <c:pt idx="190">
                    <c:v>ZMB</c:v>
                  </c:pt>
                  <c:pt idx="191">
                    <c:v>ZWE</c:v>
                  </c:pt>
                </c15:dlblRangeCache>
              </c15:datalabelsRange>
            </c:ext>
            <c:ext xmlns:c16="http://schemas.microsoft.com/office/drawing/2014/chart" uri="{C3380CC4-5D6E-409C-BE32-E72D297353CC}">
              <c16:uniqueId val="{000000C2-C109-489A-888F-3F65E64102BE}"/>
            </c:ext>
          </c:extLst>
        </c:ser>
        <c:dLbls>
          <c:dLblPos val="l"/>
          <c:showLegendKey val="0"/>
          <c:showVal val="1"/>
          <c:showCatName val="0"/>
          <c:showSerName val="0"/>
          <c:showPercent val="0"/>
          <c:showBubbleSize val="0"/>
        </c:dLbls>
        <c:axId val="1990494640"/>
        <c:axId val="1296127408"/>
      </c:scatterChart>
      <c:valAx>
        <c:axId val="1990494640"/>
        <c:scaling>
          <c:orientation val="minMax"/>
          <c:max val="1"/>
        </c:scaling>
        <c:delete val="0"/>
        <c:axPos val="b"/>
        <c:majorGridlines>
          <c:spPr>
            <a:ln w="3175" cap="flat" cmpd="sng" algn="ctr">
              <a:solidFill>
                <a:schemeClr val="bg1">
                  <a:lumMod val="65000"/>
                </a:schemeClr>
              </a:solidFill>
              <a:prstDash val="sysDot"/>
              <a:round/>
            </a:ln>
            <a:effectLst/>
          </c:spPr>
        </c:majorGridlines>
        <c:title>
          <c:tx>
            <c:rich>
              <a:bodyPr rot="0" spcFirstLastPara="1" vertOverflow="ellipsis" vert="horz" wrap="square" anchor="ctr" anchorCtr="1"/>
              <a:lstStyle/>
              <a:p>
                <a:pPr>
                  <a:defRPr sz="1050" b="0" i="0" u="none" strike="noStrike" kern="1200" baseline="0">
                    <a:solidFill>
                      <a:srgbClr val="0000CC"/>
                    </a:solidFill>
                    <a:latin typeface="+mn-lt"/>
                    <a:ea typeface="+mn-ea"/>
                    <a:cs typeface="+mn-cs"/>
                  </a:defRPr>
                </a:pPr>
                <a:r>
                  <a:rPr lang="en-US" sz="1050">
                    <a:solidFill>
                      <a:srgbClr val="0000CC"/>
                    </a:solidFill>
                  </a:rPr>
                  <a:t>UN eGovernment Development Index</a:t>
                </a:r>
              </a:p>
            </c:rich>
          </c:tx>
          <c:layout>
            <c:manualLayout>
              <c:xMode val="edge"/>
              <c:yMode val="edge"/>
              <c:x val="0.33334848768903896"/>
              <c:y val="0.9584242594675666"/>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0000CC"/>
                  </a:solidFill>
                  <a:latin typeface="+mn-lt"/>
                  <a:ea typeface="+mn-ea"/>
                  <a:cs typeface="+mn-cs"/>
                </a:defRPr>
              </a:pPr>
              <a:endParaRPr lang="en-US"/>
            </a:p>
          </c:txPr>
        </c:title>
        <c:numFmt formatCode="#,##0.00"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127408"/>
        <c:crosses val="autoZero"/>
        <c:crossBetween val="midCat"/>
        <c:majorUnit val="0.25"/>
        <c:minorUnit val="5.000000000000001E-2"/>
      </c:valAx>
      <c:valAx>
        <c:axId val="1296127408"/>
        <c:scaling>
          <c:orientation val="minMax"/>
          <c:max val="1"/>
          <c:min val="0"/>
        </c:scaling>
        <c:delete val="0"/>
        <c:axPos val="l"/>
        <c:majorGridlines>
          <c:spPr>
            <a:ln w="3175" cap="flat" cmpd="sng" algn="ctr">
              <a:solidFill>
                <a:schemeClr val="bg1">
                  <a:lumMod val="65000"/>
                </a:schemeClr>
              </a:solidFill>
              <a:prstDash val="sysDot"/>
              <a:round/>
            </a:ln>
            <a:effectLst/>
          </c:spPr>
        </c:majorGridlines>
        <c:title>
          <c:tx>
            <c:rich>
              <a:bodyPr rot="-5400000" spcFirstLastPara="1" vertOverflow="ellipsis" vert="horz" wrap="square" anchor="ctr" anchorCtr="1"/>
              <a:lstStyle/>
              <a:p>
                <a:pPr>
                  <a:defRPr sz="1100" b="0" i="0" u="none" strike="noStrike" kern="1200" baseline="0">
                    <a:solidFill>
                      <a:srgbClr val="0000CC"/>
                    </a:solidFill>
                    <a:latin typeface="+mn-lt"/>
                    <a:ea typeface="+mn-ea"/>
                    <a:cs typeface="+mn-cs"/>
                  </a:defRPr>
                </a:pPr>
                <a:r>
                  <a:rPr lang="en-US" sz="1100">
                    <a:solidFill>
                      <a:srgbClr val="0000CC"/>
                    </a:solidFill>
                  </a:rPr>
                  <a:t>WBG GovTech Maturity Index</a:t>
                </a:r>
              </a:p>
            </c:rich>
          </c:tx>
          <c:layout>
            <c:manualLayout>
              <c:xMode val="edge"/>
              <c:yMode val="edge"/>
              <c:x val="8.3745781777277845E-3"/>
              <c:y val="0.35734126984126985"/>
            </c:manualLayout>
          </c:layout>
          <c:overlay val="0"/>
          <c:spPr>
            <a:solidFill>
              <a:schemeClr val="bg1"/>
            </a:solidFill>
            <a:ln>
              <a:noFill/>
            </a:ln>
            <a:effectLst/>
          </c:spPr>
          <c:txPr>
            <a:bodyPr rot="-5400000" spcFirstLastPara="1" vertOverflow="ellipsis" vert="horz" wrap="square" anchor="ctr" anchorCtr="1"/>
            <a:lstStyle/>
            <a:p>
              <a:pPr>
                <a:defRPr sz="1100" b="0" i="0" u="none" strike="noStrike" kern="1200" baseline="0">
                  <a:solidFill>
                    <a:srgbClr val="0000CC"/>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494640"/>
        <c:crosses val="autoZero"/>
        <c:crossBetween val="midCat"/>
        <c:majorUnit val="0.25"/>
        <c:minorUnit val="5.000000000000001E-2"/>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Drop" dropLines="3" dropStyle="combo" dx="31" fmlaLink="$B$600" fmlaRange="$A$600:$A$602" sel="3" val="0"/>
</file>

<file path=xl/ctrlProps/ctrlProp2.xml><?xml version="1.0" encoding="utf-8"?>
<formControlPr xmlns="http://schemas.microsoft.com/office/spreadsheetml/2009/9/main" objectType="Drop" dropLines="7" dropStyle="combo" dx="31" fmlaLink="$X$44" fmlaRange="$V$27:$V$33" sel="4" val="0"/>
</file>

<file path=xl/ctrlProps/ctrlProp3.xml><?xml version="1.0" encoding="utf-8"?>
<formControlPr xmlns="http://schemas.microsoft.com/office/spreadsheetml/2009/9/main" objectType="Spin" dx="31" fmlaLink="$X$44" max="7" min="1" page="10" val="4"/>
</file>

<file path=xl/ctrlProps/ctrlProp4.xml><?xml version="1.0" encoding="utf-8"?>
<formControlPr xmlns="http://schemas.microsoft.com/office/spreadsheetml/2009/9/main" objectType="Drop" dropLines="20" dropStyle="combo" dx="31" fmlaLink="$AX$1" fmlaRange="Economies!$C$2:$C$199" sel="122" val="116"/>
</file>

<file path=xl/ctrlProps/ctrlProp5.xml><?xml version="1.0" encoding="utf-8"?>
<formControlPr xmlns="http://schemas.microsoft.com/office/spreadsheetml/2009/9/main" objectType="Spin" dx="31" fmlaLink="$AX$1" max="198" min="1" page="10" val="122"/>
</file>

<file path=xl/ctrlProps/ctrlProp6.xml><?xml version="1.0" encoding="utf-8"?>
<formControlPr xmlns="http://schemas.microsoft.com/office/spreadsheetml/2009/9/main" objectType="Spin" dx="31" fmlaLink="$BO$2" max="209" min="1" page="10" val="111"/>
</file>

<file path=xl/ctrlProps/ctrlProp7.xml><?xml version="1.0" encoding="utf-8"?>
<formControlPr xmlns="http://schemas.microsoft.com/office/spreadsheetml/2009/9/main" objectType="CheckBox" fmlaLink="$BV$10" lockText="1"/>
</file>

<file path=xl/ctrlProps/ctrlProp8.xml><?xml version="1.0" encoding="utf-8"?>
<formControlPr xmlns="http://schemas.microsoft.com/office/spreadsheetml/2009/9/main" objectType="Drop" dropLines="3" dropStyle="combo" dx="31" fmlaLink="$AF$15" fmlaRange="$AF$16:$AF$18" sel="3" val="0"/>
</file>

<file path=xl/ctrlProps/ctrlProp9.xml><?xml version="1.0" encoding="utf-8"?>
<formControlPr xmlns="http://schemas.microsoft.com/office/spreadsheetml/2009/9/main" objectType="Drop" dropLines="20" dropStyle="combo" dx="31" fmlaLink="$BO$2" fmlaRange="$AZ$2:$AZ$210" sel="111" val="100"/>
</file>

<file path=xl/ctrlProps/ctrlProp10.xml><?xml version="1.0" encoding="utf-8"?>
<formControlPr xmlns="http://schemas.microsoft.com/office/spreadsheetml/2009/9/main" objectType="Drop" dropLines="7" dropStyle="combo" dx="31" fmlaLink="$AX$11" fmlaRange="$AV$2:$AV$8" sel="5" val="0"/>
</file>

<file path=xl/ctrlProps/ctrlProp11.xml><?xml version="1.0" encoding="utf-8"?>
<formControlPr xmlns="http://schemas.microsoft.com/office/spreadsheetml/2009/9/main" objectType="Spin" dx="31" fmlaLink="$AX$11" max="7" min="1" page="10" val="5"/>
</file>

<file path=xl/ctrlProps/ctrlProp12.xml><?xml version="1.0" encoding="utf-8"?>
<formControlPr xmlns="http://schemas.microsoft.com/office/spreadsheetml/2009/9/main" objectType="Drop" dropLines="20" dropStyle="combo" dx="31" fmlaLink="$DO$2" fmlaRange="Economies!$C$2:$C$199" sel="87" val="83"/>
</file>

<file path=xl/ctrlProps/ctrlProp13.xml><?xml version="1.0" encoding="utf-8"?>
<formControlPr xmlns="http://schemas.microsoft.com/office/spreadsheetml/2009/9/main" objectType="Spin" dx="31" fmlaLink="$DO$2" max="198" min="1" page="10" val="87"/>
</file>

<file path=xl/ctrlProps/ctrlProp14.xml><?xml version="1.0" encoding="utf-8"?>
<formControlPr xmlns="http://schemas.microsoft.com/office/spreadsheetml/2009/9/main" objectType="Drop" dropLines="2" dropStyle="combo" dx="31" fmlaLink="$EU$1" fmlaRange="$EX$2:$EX$3" sel="1" val="0"/>
</file>

<file path=xl/ctrlProps/ctrlProp15.xml><?xml version="1.0" encoding="utf-8"?>
<formControlPr xmlns="http://schemas.microsoft.com/office/spreadsheetml/2009/9/main" objectType="Drop" dropLines="2" dropStyle="combo" dx="31" fmlaLink="$DM$15" fmlaRange="$DM$16:$DM$17" sel="2" val="0"/>
</file>

<file path=xl/ctrlProps/ctrlProp16.xml><?xml version="1.0" encoding="utf-8"?>
<formControlPr xmlns="http://schemas.microsoft.com/office/spreadsheetml/2009/9/main" objectType="CheckBox" fmlaLink="$C$2" lockText="1"/>
</file>

<file path=xl/ctrlProps/ctrlProp17.xml><?xml version="1.0" encoding="utf-8"?>
<formControlPr xmlns="http://schemas.microsoft.com/office/spreadsheetml/2009/9/main" objectType="Drop" dropLines="3" dropStyle="combo" dx="31" fmlaLink="$B$64" fmlaRange="$B$65:$B$67" sel="3" val="0"/>
</file>

<file path=xl/ctrlProps/ctrlProp18.xml><?xml version="1.0" encoding="utf-8"?>
<formControlPr xmlns="http://schemas.microsoft.com/office/spreadsheetml/2009/9/main" objectType="Drop" dropLines="12" dropStyle="combo" dx="31" fmlaLink="$I$1" fmlaRange="Economies!$C$2:$C$199" sel="9" val="6"/>
</file>

<file path=xl/ctrlProps/ctrlProp19.xml><?xml version="1.0" encoding="utf-8"?>
<formControlPr xmlns="http://schemas.microsoft.com/office/spreadsheetml/2009/9/main" objectType="Spin" dx="31" fmlaLink="$I$1" max="198" min="1" page="10" val="9"/>
</file>

<file path=xl/ctrlProps/ctrlProp20.xml><?xml version="1.0" encoding="utf-8"?>
<formControlPr xmlns="http://schemas.microsoft.com/office/spreadsheetml/2009/9/main" objectType="Drop" dropLines="3" dropStyle="combo" dx="31" fmlaLink="$J$2" fmlaRange="$J$3:$J$5" sel="3"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chart" Target="../charts/chart42.xml"/><Relationship Id="rId26" Type="http://schemas.openxmlformats.org/officeDocument/2006/relationships/chart" Target="../charts/chart50.xml"/><Relationship Id="rId3" Type="http://schemas.openxmlformats.org/officeDocument/2006/relationships/chart" Target="../charts/chart27.xml"/><Relationship Id="rId21" Type="http://schemas.openxmlformats.org/officeDocument/2006/relationships/chart" Target="../charts/chart45.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chart" Target="../charts/chart41.xml"/><Relationship Id="rId25" Type="http://schemas.openxmlformats.org/officeDocument/2006/relationships/chart" Target="../charts/chart49.xml"/><Relationship Id="rId2" Type="http://schemas.openxmlformats.org/officeDocument/2006/relationships/chart" Target="../charts/chart26.xml"/><Relationship Id="rId16" Type="http://schemas.openxmlformats.org/officeDocument/2006/relationships/chart" Target="../charts/chart40.xml"/><Relationship Id="rId20" Type="http://schemas.openxmlformats.org/officeDocument/2006/relationships/chart" Target="../charts/chart44.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24" Type="http://schemas.openxmlformats.org/officeDocument/2006/relationships/chart" Target="../charts/chart48.xml"/><Relationship Id="rId5" Type="http://schemas.openxmlformats.org/officeDocument/2006/relationships/chart" Target="../charts/chart29.xml"/><Relationship Id="rId15" Type="http://schemas.openxmlformats.org/officeDocument/2006/relationships/chart" Target="../charts/chart39.xml"/><Relationship Id="rId23" Type="http://schemas.openxmlformats.org/officeDocument/2006/relationships/chart" Target="../charts/chart47.xml"/><Relationship Id="rId10" Type="http://schemas.openxmlformats.org/officeDocument/2006/relationships/chart" Target="../charts/chart34.xml"/><Relationship Id="rId19" Type="http://schemas.openxmlformats.org/officeDocument/2006/relationships/chart" Target="../charts/chart43.xml"/><Relationship Id="rId4" Type="http://schemas.openxmlformats.org/officeDocument/2006/relationships/chart" Target="../charts/chart28.xml"/><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5" Type="http://schemas.openxmlformats.org/officeDocument/2006/relationships/chart" Target="../charts/chart55.xml"/><Relationship Id="rId4"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xdr:rowOff>
    </xdr:from>
    <xdr:to>
      <xdr:col>1</xdr:col>
      <xdr:colOff>2540</xdr:colOff>
      <xdr:row>2</xdr:row>
      <xdr:rowOff>83997</xdr:rowOff>
    </xdr:to>
    <xdr:pic>
      <xdr:nvPicPr>
        <xdr:cNvPr id="2" name="Picture 1">
          <a:extLst>
            <a:ext uri="{FF2B5EF4-FFF2-40B4-BE49-F238E27FC236}">
              <a16:creationId xmlns:a16="http://schemas.microsoft.com/office/drawing/2014/main" id="{D6836283-5230-489B-9B13-E1BE46CD50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
          <a:ext cx="1478915" cy="464996"/>
        </a:xfrm>
        <a:prstGeom prst="rect">
          <a:avLst/>
        </a:prstGeom>
      </xdr:spPr>
    </xdr:pic>
    <xdr:clientData/>
  </xdr:twoCellAnchor>
  <xdr:twoCellAnchor editAs="oneCell">
    <xdr:from>
      <xdr:col>1</xdr:col>
      <xdr:colOff>50800</xdr:colOff>
      <xdr:row>12</xdr:row>
      <xdr:rowOff>0</xdr:rowOff>
    </xdr:from>
    <xdr:to>
      <xdr:col>1</xdr:col>
      <xdr:colOff>325120</xdr:colOff>
      <xdr:row>13</xdr:row>
      <xdr:rowOff>96520</xdr:rowOff>
    </xdr:to>
    <xdr:sp macro="" textlink="">
      <xdr:nvSpPr>
        <xdr:cNvPr id="3" name="Check Box 1" descr="Cooperative Measures" hidden="1">
          <a:extLst>
            <a:ext uri="{63B3BB69-23CF-44E3-9099-C40C66FF867C}">
              <a14:compatExt xmlns:a14="http://schemas.microsoft.com/office/drawing/2010/main" spid="_x0000_s9217"/>
            </a:ext>
            <a:ext uri="{FF2B5EF4-FFF2-40B4-BE49-F238E27FC236}">
              <a16:creationId xmlns:a16="http://schemas.microsoft.com/office/drawing/2014/main" id="{21A1B3C5-A1B6-42B4-836A-7445640C10E7}"/>
            </a:ext>
          </a:extLst>
        </xdr:cNvPr>
        <xdr:cNvSpPr/>
      </xdr:nvSpPr>
      <xdr:spPr bwMode="auto">
        <a:xfrm>
          <a:off x="1533525" y="2209800"/>
          <a:ext cx="277495"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50800</xdr:colOff>
      <xdr:row>12</xdr:row>
      <xdr:rowOff>0</xdr:rowOff>
    </xdr:from>
    <xdr:to>
      <xdr:col>1</xdr:col>
      <xdr:colOff>312420</xdr:colOff>
      <xdr:row>13</xdr:row>
      <xdr:rowOff>83820</xdr:rowOff>
    </xdr:to>
    <xdr:sp macro="" textlink="">
      <xdr:nvSpPr>
        <xdr:cNvPr id="4" name="Check Box 2" descr="Legal Measures" hidden="1">
          <a:extLst>
            <a:ext uri="{63B3BB69-23CF-44E3-9099-C40C66FF867C}">
              <a14:compatExt xmlns:a14="http://schemas.microsoft.com/office/drawing/2010/main" spid="_x0000_s9218"/>
            </a:ext>
            <a:ext uri="{FF2B5EF4-FFF2-40B4-BE49-F238E27FC236}">
              <a16:creationId xmlns:a16="http://schemas.microsoft.com/office/drawing/2014/main" id="{1744CBE9-03D0-4159-B8DD-E93F2BA5F90F}"/>
            </a:ext>
          </a:extLst>
        </xdr:cNvPr>
        <xdr:cNvSpPr/>
      </xdr:nvSpPr>
      <xdr:spPr bwMode="auto">
        <a:xfrm>
          <a:off x="1533525" y="2209800"/>
          <a:ext cx="267970" cy="2393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50800</xdr:colOff>
      <xdr:row>12</xdr:row>
      <xdr:rowOff>0</xdr:rowOff>
    </xdr:from>
    <xdr:to>
      <xdr:col>1</xdr:col>
      <xdr:colOff>325120</xdr:colOff>
      <xdr:row>13</xdr:row>
      <xdr:rowOff>107632</xdr:rowOff>
    </xdr:to>
    <xdr:sp macro="" textlink="">
      <xdr:nvSpPr>
        <xdr:cNvPr id="5" name="Check Box 3" descr="Technical Measures" hidden="1">
          <a:extLst>
            <a:ext uri="{63B3BB69-23CF-44E3-9099-C40C66FF867C}">
              <a14:compatExt xmlns:a14="http://schemas.microsoft.com/office/drawing/2010/main" spid="_x0000_s9219"/>
            </a:ext>
            <a:ext uri="{FF2B5EF4-FFF2-40B4-BE49-F238E27FC236}">
              <a16:creationId xmlns:a16="http://schemas.microsoft.com/office/drawing/2014/main" id="{F6281F4D-C8C8-4D17-B2C2-B038663148EF}"/>
            </a:ext>
          </a:extLst>
        </xdr:cNvPr>
        <xdr:cNvSpPr/>
      </xdr:nvSpPr>
      <xdr:spPr bwMode="auto">
        <a:xfrm>
          <a:off x="1533525" y="2209800"/>
          <a:ext cx="277495" cy="2568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50800</xdr:colOff>
      <xdr:row>12</xdr:row>
      <xdr:rowOff>0</xdr:rowOff>
    </xdr:from>
    <xdr:to>
      <xdr:col>1</xdr:col>
      <xdr:colOff>325120</xdr:colOff>
      <xdr:row>13</xdr:row>
      <xdr:rowOff>96520</xdr:rowOff>
    </xdr:to>
    <xdr:sp macro="" textlink="">
      <xdr:nvSpPr>
        <xdr:cNvPr id="6" name="Check Box 4" descr="Organizational Measures" hidden="1">
          <a:extLst>
            <a:ext uri="{63B3BB69-23CF-44E3-9099-C40C66FF867C}">
              <a14:compatExt xmlns:a14="http://schemas.microsoft.com/office/drawing/2010/main" spid="_x0000_s9220"/>
            </a:ext>
            <a:ext uri="{FF2B5EF4-FFF2-40B4-BE49-F238E27FC236}">
              <a16:creationId xmlns:a16="http://schemas.microsoft.com/office/drawing/2014/main" id="{904B0B1D-3464-4B32-8C4E-72053160BA82}"/>
            </a:ext>
          </a:extLst>
        </xdr:cNvPr>
        <xdr:cNvSpPr/>
      </xdr:nvSpPr>
      <xdr:spPr bwMode="auto">
        <a:xfrm>
          <a:off x="1533525" y="2209800"/>
          <a:ext cx="277495"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50800</xdr:colOff>
      <xdr:row>12</xdr:row>
      <xdr:rowOff>0</xdr:rowOff>
    </xdr:from>
    <xdr:to>
      <xdr:col>1</xdr:col>
      <xdr:colOff>325120</xdr:colOff>
      <xdr:row>13</xdr:row>
      <xdr:rowOff>96520</xdr:rowOff>
    </xdr:to>
    <xdr:sp macro="" textlink="">
      <xdr:nvSpPr>
        <xdr:cNvPr id="7" name="Check Box 5" descr="Capacity Development" hidden="1">
          <a:extLst>
            <a:ext uri="{63B3BB69-23CF-44E3-9099-C40C66FF867C}">
              <a14:compatExt xmlns:a14="http://schemas.microsoft.com/office/drawing/2010/main" spid="_x0000_s9221"/>
            </a:ext>
            <a:ext uri="{FF2B5EF4-FFF2-40B4-BE49-F238E27FC236}">
              <a16:creationId xmlns:a16="http://schemas.microsoft.com/office/drawing/2014/main" id="{763A755C-DF43-43F0-BFFB-CB51E2B1AE71}"/>
            </a:ext>
          </a:extLst>
        </xdr:cNvPr>
        <xdr:cNvSpPr/>
      </xdr:nvSpPr>
      <xdr:spPr bwMode="auto">
        <a:xfrm>
          <a:off x="1533525" y="2209800"/>
          <a:ext cx="277495"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xdr:col>
      <xdr:colOff>50800</xdr:colOff>
      <xdr:row>29</xdr:row>
      <xdr:rowOff>0</xdr:rowOff>
    </xdr:from>
    <xdr:ext cx="274320" cy="248920"/>
    <xdr:sp macro="" textlink="">
      <xdr:nvSpPr>
        <xdr:cNvPr id="8" name="Check Box 1" descr="Cooperative Measures" hidden="1">
          <a:extLst>
            <a:ext uri="{63B3BB69-23CF-44E3-9099-C40C66FF867C}">
              <a14:compatExt xmlns:a14="http://schemas.microsoft.com/office/drawing/2010/main" spid="_x0000_s9217"/>
            </a:ext>
            <a:ext uri="{FF2B5EF4-FFF2-40B4-BE49-F238E27FC236}">
              <a16:creationId xmlns:a16="http://schemas.microsoft.com/office/drawing/2014/main" id="{5E31E398-13AA-447A-9172-B42634FAC235}"/>
            </a:ext>
          </a:extLst>
        </xdr:cNvPr>
        <xdr:cNvSpPr/>
      </xdr:nvSpPr>
      <xdr:spPr bwMode="auto">
        <a:xfrm>
          <a:off x="1533525" y="514350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29</xdr:row>
      <xdr:rowOff>0</xdr:rowOff>
    </xdr:from>
    <xdr:ext cx="261620" cy="242570"/>
    <xdr:sp macro="" textlink="">
      <xdr:nvSpPr>
        <xdr:cNvPr id="9" name="Check Box 2" descr="Legal Measures" hidden="1">
          <a:extLst>
            <a:ext uri="{63B3BB69-23CF-44E3-9099-C40C66FF867C}">
              <a14:compatExt xmlns:a14="http://schemas.microsoft.com/office/drawing/2010/main" spid="_x0000_s9218"/>
            </a:ext>
            <a:ext uri="{FF2B5EF4-FFF2-40B4-BE49-F238E27FC236}">
              <a16:creationId xmlns:a16="http://schemas.microsoft.com/office/drawing/2014/main" id="{070BF78D-4416-43D0-A521-F3C9A5C31045}"/>
            </a:ext>
          </a:extLst>
        </xdr:cNvPr>
        <xdr:cNvSpPr/>
      </xdr:nvSpPr>
      <xdr:spPr bwMode="auto">
        <a:xfrm>
          <a:off x="1533525" y="5143500"/>
          <a:ext cx="261620" cy="2425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29</xdr:row>
      <xdr:rowOff>0</xdr:rowOff>
    </xdr:from>
    <xdr:ext cx="274320" cy="260032"/>
    <xdr:sp macro="" textlink="">
      <xdr:nvSpPr>
        <xdr:cNvPr id="10" name="Check Box 3" descr="Technical Measures" hidden="1">
          <a:extLst>
            <a:ext uri="{63B3BB69-23CF-44E3-9099-C40C66FF867C}">
              <a14:compatExt xmlns:a14="http://schemas.microsoft.com/office/drawing/2010/main" spid="_x0000_s9219"/>
            </a:ext>
            <a:ext uri="{FF2B5EF4-FFF2-40B4-BE49-F238E27FC236}">
              <a16:creationId xmlns:a16="http://schemas.microsoft.com/office/drawing/2014/main" id="{B12C6814-14D6-45D9-89BD-7A8DED760E71}"/>
            </a:ext>
          </a:extLst>
        </xdr:cNvPr>
        <xdr:cNvSpPr/>
      </xdr:nvSpPr>
      <xdr:spPr bwMode="auto">
        <a:xfrm>
          <a:off x="1533525" y="5143500"/>
          <a:ext cx="274320" cy="2600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29</xdr:row>
      <xdr:rowOff>0</xdr:rowOff>
    </xdr:from>
    <xdr:ext cx="274320" cy="248920"/>
    <xdr:sp macro="" textlink="">
      <xdr:nvSpPr>
        <xdr:cNvPr id="11" name="Check Box 4" descr="Organizational Measures" hidden="1">
          <a:extLst>
            <a:ext uri="{63B3BB69-23CF-44E3-9099-C40C66FF867C}">
              <a14:compatExt xmlns:a14="http://schemas.microsoft.com/office/drawing/2010/main" spid="_x0000_s9220"/>
            </a:ext>
            <a:ext uri="{FF2B5EF4-FFF2-40B4-BE49-F238E27FC236}">
              <a16:creationId xmlns:a16="http://schemas.microsoft.com/office/drawing/2014/main" id="{9EBAD141-D2DE-4CB4-A213-ADF448AA4923}"/>
            </a:ext>
          </a:extLst>
        </xdr:cNvPr>
        <xdr:cNvSpPr/>
      </xdr:nvSpPr>
      <xdr:spPr bwMode="auto">
        <a:xfrm>
          <a:off x="1533525" y="514350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29</xdr:row>
      <xdr:rowOff>0</xdr:rowOff>
    </xdr:from>
    <xdr:ext cx="274320" cy="248920"/>
    <xdr:sp macro="" textlink="">
      <xdr:nvSpPr>
        <xdr:cNvPr id="12" name="Check Box 5" descr="Capacity Development" hidden="1">
          <a:extLst>
            <a:ext uri="{63B3BB69-23CF-44E3-9099-C40C66FF867C}">
              <a14:compatExt xmlns:a14="http://schemas.microsoft.com/office/drawing/2010/main" spid="_x0000_s9221"/>
            </a:ext>
            <a:ext uri="{FF2B5EF4-FFF2-40B4-BE49-F238E27FC236}">
              <a16:creationId xmlns:a16="http://schemas.microsoft.com/office/drawing/2014/main" id="{551D0CE7-F147-4491-8E8E-F520A95A789F}"/>
            </a:ext>
          </a:extLst>
        </xdr:cNvPr>
        <xdr:cNvSpPr/>
      </xdr:nvSpPr>
      <xdr:spPr bwMode="auto">
        <a:xfrm>
          <a:off x="1533525" y="514350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13" name="Check Box 1" descr="Cooperative Measures" hidden="1">
          <a:extLst>
            <a:ext uri="{63B3BB69-23CF-44E3-9099-C40C66FF867C}">
              <a14:compatExt xmlns:a14="http://schemas.microsoft.com/office/drawing/2010/main" spid="_x0000_s9217"/>
            </a:ext>
            <a:ext uri="{FF2B5EF4-FFF2-40B4-BE49-F238E27FC236}">
              <a16:creationId xmlns:a16="http://schemas.microsoft.com/office/drawing/2014/main" id="{23C17737-93BF-4BE9-AD0C-C2EC38286112}"/>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61620" cy="242570"/>
    <xdr:sp macro="" textlink="">
      <xdr:nvSpPr>
        <xdr:cNvPr id="14" name="Check Box 2" descr="Legal Measures" hidden="1">
          <a:extLst>
            <a:ext uri="{63B3BB69-23CF-44E3-9099-C40C66FF867C}">
              <a14:compatExt xmlns:a14="http://schemas.microsoft.com/office/drawing/2010/main" spid="_x0000_s9218"/>
            </a:ext>
            <a:ext uri="{FF2B5EF4-FFF2-40B4-BE49-F238E27FC236}">
              <a16:creationId xmlns:a16="http://schemas.microsoft.com/office/drawing/2014/main" id="{7FD115E1-F62A-40DB-9E39-85FA83A5016C}"/>
            </a:ext>
          </a:extLst>
        </xdr:cNvPr>
        <xdr:cNvSpPr/>
      </xdr:nvSpPr>
      <xdr:spPr bwMode="auto">
        <a:xfrm>
          <a:off x="1533525" y="7486650"/>
          <a:ext cx="261620" cy="2425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60032"/>
    <xdr:sp macro="" textlink="">
      <xdr:nvSpPr>
        <xdr:cNvPr id="15" name="Check Box 3" descr="Technical Measures" hidden="1">
          <a:extLst>
            <a:ext uri="{63B3BB69-23CF-44E3-9099-C40C66FF867C}">
              <a14:compatExt xmlns:a14="http://schemas.microsoft.com/office/drawing/2010/main" spid="_x0000_s9219"/>
            </a:ext>
            <a:ext uri="{FF2B5EF4-FFF2-40B4-BE49-F238E27FC236}">
              <a16:creationId xmlns:a16="http://schemas.microsoft.com/office/drawing/2014/main" id="{1503D1A9-DD61-49A3-AB55-6496A9106AF1}"/>
            </a:ext>
          </a:extLst>
        </xdr:cNvPr>
        <xdr:cNvSpPr/>
      </xdr:nvSpPr>
      <xdr:spPr bwMode="auto">
        <a:xfrm>
          <a:off x="1533525" y="7486650"/>
          <a:ext cx="274320" cy="2600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16" name="Check Box 4" descr="Organizational Measures" hidden="1">
          <a:extLst>
            <a:ext uri="{63B3BB69-23CF-44E3-9099-C40C66FF867C}">
              <a14:compatExt xmlns:a14="http://schemas.microsoft.com/office/drawing/2010/main" spid="_x0000_s9220"/>
            </a:ext>
            <a:ext uri="{FF2B5EF4-FFF2-40B4-BE49-F238E27FC236}">
              <a16:creationId xmlns:a16="http://schemas.microsoft.com/office/drawing/2014/main" id="{48E90B22-5C50-43BA-AEBA-D583D768688A}"/>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17" name="Check Box 5" descr="Capacity Development" hidden="1">
          <a:extLst>
            <a:ext uri="{63B3BB69-23CF-44E3-9099-C40C66FF867C}">
              <a14:compatExt xmlns:a14="http://schemas.microsoft.com/office/drawing/2010/main" spid="_x0000_s9221"/>
            </a:ext>
            <a:ext uri="{FF2B5EF4-FFF2-40B4-BE49-F238E27FC236}">
              <a16:creationId xmlns:a16="http://schemas.microsoft.com/office/drawing/2014/main" id="{4765CDB0-0C19-466E-BA72-344B4948FD7C}"/>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18" name="Check Box 1" descr="Cooperative Measures" hidden="1">
          <a:extLst>
            <a:ext uri="{63B3BB69-23CF-44E3-9099-C40C66FF867C}">
              <a14:compatExt xmlns:a14="http://schemas.microsoft.com/office/drawing/2010/main" spid="_x0000_s9217"/>
            </a:ext>
            <a:ext uri="{FF2B5EF4-FFF2-40B4-BE49-F238E27FC236}">
              <a16:creationId xmlns:a16="http://schemas.microsoft.com/office/drawing/2014/main" id="{11CEB7EC-934D-4A9A-90FE-088FA3D6F07D}"/>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61620" cy="242570"/>
    <xdr:sp macro="" textlink="">
      <xdr:nvSpPr>
        <xdr:cNvPr id="19" name="Check Box 2" descr="Legal Measures" hidden="1">
          <a:extLst>
            <a:ext uri="{63B3BB69-23CF-44E3-9099-C40C66FF867C}">
              <a14:compatExt xmlns:a14="http://schemas.microsoft.com/office/drawing/2010/main" spid="_x0000_s9218"/>
            </a:ext>
            <a:ext uri="{FF2B5EF4-FFF2-40B4-BE49-F238E27FC236}">
              <a16:creationId xmlns:a16="http://schemas.microsoft.com/office/drawing/2014/main" id="{D0AED853-E715-4E6E-844F-F7B7D9011FC8}"/>
            </a:ext>
          </a:extLst>
        </xdr:cNvPr>
        <xdr:cNvSpPr/>
      </xdr:nvSpPr>
      <xdr:spPr bwMode="auto">
        <a:xfrm>
          <a:off x="1533525" y="7486650"/>
          <a:ext cx="261620" cy="2425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60032"/>
    <xdr:sp macro="" textlink="">
      <xdr:nvSpPr>
        <xdr:cNvPr id="20" name="Check Box 3" descr="Technical Measures" hidden="1">
          <a:extLst>
            <a:ext uri="{63B3BB69-23CF-44E3-9099-C40C66FF867C}">
              <a14:compatExt xmlns:a14="http://schemas.microsoft.com/office/drawing/2010/main" spid="_x0000_s9219"/>
            </a:ext>
            <a:ext uri="{FF2B5EF4-FFF2-40B4-BE49-F238E27FC236}">
              <a16:creationId xmlns:a16="http://schemas.microsoft.com/office/drawing/2014/main" id="{0190D36C-E32C-4D69-AADD-08EFAC4D5F2F}"/>
            </a:ext>
          </a:extLst>
        </xdr:cNvPr>
        <xdr:cNvSpPr/>
      </xdr:nvSpPr>
      <xdr:spPr bwMode="auto">
        <a:xfrm>
          <a:off x="1533525" y="7486650"/>
          <a:ext cx="274320" cy="2600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21" name="Check Box 4" descr="Organizational Measures" hidden="1">
          <a:extLst>
            <a:ext uri="{63B3BB69-23CF-44E3-9099-C40C66FF867C}">
              <a14:compatExt xmlns:a14="http://schemas.microsoft.com/office/drawing/2010/main" spid="_x0000_s9220"/>
            </a:ext>
            <a:ext uri="{FF2B5EF4-FFF2-40B4-BE49-F238E27FC236}">
              <a16:creationId xmlns:a16="http://schemas.microsoft.com/office/drawing/2014/main" id="{B12A94EE-F24B-4A60-9131-452550A64E14}"/>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50800</xdr:colOff>
      <xdr:row>43</xdr:row>
      <xdr:rowOff>0</xdr:rowOff>
    </xdr:from>
    <xdr:ext cx="274320" cy="248920"/>
    <xdr:sp macro="" textlink="">
      <xdr:nvSpPr>
        <xdr:cNvPr id="22" name="Check Box 5" descr="Capacity Development" hidden="1">
          <a:extLst>
            <a:ext uri="{63B3BB69-23CF-44E3-9099-C40C66FF867C}">
              <a14:compatExt xmlns:a14="http://schemas.microsoft.com/office/drawing/2010/main" spid="_x0000_s9221"/>
            </a:ext>
            <a:ext uri="{FF2B5EF4-FFF2-40B4-BE49-F238E27FC236}">
              <a16:creationId xmlns:a16="http://schemas.microsoft.com/office/drawing/2014/main" id="{D379C032-4CDA-458E-89A2-52DAE0FA4B8E}"/>
            </a:ext>
          </a:extLst>
        </xdr:cNvPr>
        <xdr:cNvSpPr/>
      </xdr:nvSpPr>
      <xdr:spPr bwMode="auto">
        <a:xfrm>
          <a:off x="1533525" y="7486650"/>
          <a:ext cx="274320" cy="2489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151</xdr:col>
      <xdr:colOff>655332</xdr:colOff>
      <xdr:row>7445</xdr:row>
      <xdr:rowOff>37509</xdr:rowOff>
    </xdr:from>
    <xdr:to>
      <xdr:col>160</xdr:col>
      <xdr:colOff>836883</xdr:colOff>
      <xdr:row>8127</xdr:row>
      <xdr:rowOff>75667</xdr:rowOff>
    </xdr:to>
    <xdr:sp macro="" textlink="">
      <xdr:nvSpPr>
        <xdr:cNvPr id="2" name="Text Box 7396" hidden="1">
          <a:extLst>
            <a:ext uri="{FF2B5EF4-FFF2-40B4-BE49-F238E27FC236}">
              <a16:creationId xmlns:a16="http://schemas.microsoft.com/office/drawing/2014/main" id="{EBDE31A8-367B-4A03-80C1-685F2D0DAC8B}"/>
            </a:ext>
          </a:extLst>
        </xdr:cNvPr>
        <xdr:cNvSpPr txBox="1">
          <a:spLocks noChangeArrowheads="1"/>
        </xdr:cNvSpPr>
      </xdr:nvSpPr>
      <xdr:spPr bwMode="auto">
        <a:xfrm>
          <a:off x="78685190" y="804350619"/>
          <a:ext cx="5623501" cy="110470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152</xdr:col>
      <xdr:colOff>771134</xdr:colOff>
      <xdr:row>7445</xdr:row>
      <xdr:rowOff>37509</xdr:rowOff>
    </xdr:from>
    <xdr:to>
      <xdr:col>155</xdr:col>
      <xdr:colOff>97458</xdr:colOff>
      <xdr:row>8126</xdr:row>
      <xdr:rowOff>123869</xdr:rowOff>
    </xdr:to>
    <xdr:sp macro="" textlink="">
      <xdr:nvSpPr>
        <xdr:cNvPr id="3" name="Text Box 7397" hidden="1">
          <a:extLst>
            <a:ext uri="{FF2B5EF4-FFF2-40B4-BE49-F238E27FC236}">
              <a16:creationId xmlns:a16="http://schemas.microsoft.com/office/drawing/2014/main" id="{9FB8227F-EB79-48E1-A27C-063E6DA58693}"/>
            </a:ext>
          </a:extLst>
        </xdr:cNvPr>
        <xdr:cNvSpPr txBox="1">
          <a:spLocks noChangeArrowheads="1"/>
        </xdr:cNvSpPr>
      </xdr:nvSpPr>
      <xdr:spPr bwMode="auto">
        <a:xfrm>
          <a:off x="79664592" y="804350619"/>
          <a:ext cx="995316" cy="110337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134</xdr:col>
      <xdr:colOff>123987</xdr:colOff>
      <xdr:row>7445</xdr:row>
      <xdr:rowOff>37509</xdr:rowOff>
    </xdr:from>
    <xdr:to>
      <xdr:col>136</xdr:col>
      <xdr:colOff>11867</xdr:colOff>
      <xdr:row>8096</xdr:row>
      <xdr:rowOff>37510</xdr:rowOff>
    </xdr:to>
    <xdr:sp macro="" textlink="">
      <xdr:nvSpPr>
        <xdr:cNvPr id="4" name="Text Box 8314" hidden="1">
          <a:extLst>
            <a:ext uri="{FF2B5EF4-FFF2-40B4-BE49-F238E27FC236}">
              <a16:creationId xmlns:a16="http://schemas.microsoft.com/office/drawing/2014/main" id="{A18261F3-49AD-4F07-B359-2BB346DEB37C}"/>
            </a:ext>
          </a:extLst>
        </xdr:cNvPr>
        <xdr:cNvSpPr txBox="1">
          <a:spLocks noChangeArrowheads="1"/>
        </xdr:cNvSpPr>
      </xdr:nvSpPr>
      <xdr:spPr bwMode="auto">
        <a:xfrm>
          <a:off x="68863795" y="804350619"/>
          <a:ext cx="857314" cy="1054322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136</xdr:col>
      <xdr:colOff>334339</xdr:colOff>
      <xdr:row>7445</xdr:row>
      <xdr:rowOff>37509</xdr:rowOff>
    </xdr:from>
    <xdr:to>
      <xdr:col>142</xdr:col>
      <xdr:colOff>183059</xdr:colOff>
      <xdr:row>8097</xdr:row>
      <xdr:rowOff>123869</xdr:rowOff>
    </xdr:to>
    <xdr:sp macro="" textlink="">
      <xdr:nvSpPr>
        <xdr:cNvPr id="5" name="Text Box 8315" hidden="1">
          <a:extLst>
            <a:ext uri="{FF2B5EF4-FFF2-40B4-BE49-F238E27FC236}">
              <a16:creationId xmlns:a16="http://schemas.microsoft.com/office/drawing/2014/main" id="{5ED3186B-65DA-4AE9-AFA9-A6F0F16A236E}"/>
            </a:ext>
          </a:extLst>
        </xdr:cNvPr>
        <xdr:cNvSpPr txBox="1">
          <a:spLocks noChangeArrowheads="1"/>
        </xdr:cNvSpPr>
      </xdr:nvSpPr>
      <xdr:spPr bwMode="auto">
        <a:xfrm>
          <a:off x="70057339" y="804350619"/>
          <a:ext cx="3694704"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137</xdr:col>
      <xdr:colOff>284019</xdr:colOff>
      <xdr:row>7445</xdr:row>
      <xdr:rowOff>37509</xdr:rowOff>
    </xdr:from>
    <xdr:to>
      <xdr:col>143</xdr:col>
      <xdr:colOff>123826</xdr:colOff>
      <xdr:row>8097</xdr:row>
      <xdr:rowOff>123869</xdr:rowOff>
    </xdr:to>
    <xdr:sp macro="" textlink="">
      <xdr:nvSpPr>
        <xdr:cNvPr id="6" name="Text Box 8316" hidden="1">
          <a:extLst>
            <a:ext uri="{FF2B5EF4-FFF2-40B4-BE49-F238E27FC236}">
              <a16:creationId xmlns:a16="http://schemas.microsoft.com/office/drawing/2014/main" id="{AE4EB8DA-5827-4E71-B03F-E948D1AB07F8}"/>
            </a:ext>
          </a:extLst>
        </xdr:cNvPr>
        <xdr:cNvSpPr txBox="1">
          <a:spLocks noChangeArrowheads="1"/>
        </xdr:cNvSpPr>
      </xdr:nvSpPr>
      <xdr:spPr bwMode="auto">
        <a:xfrm>
          <a:off x="70492794" y="804350619"/>
          <a:ext cx="3648749"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138</xdr:col>
      <xdr:colOff>487571</xdr:colOff>
      <xdr:row>7445</xdr:row>
      <xdr:rowOff>37509</xdr:rowOff>
    </xdr:from>
    <xdr:to>
      <xdr:col>141</xdr:col>
      <xdr:colOff>144929</xdr:colOff>
      <xdr:row>8097</xdr:row>
      <xdr:rowOff>123869</xdr:rowOff>
    </xdr:to>
    <xdr:sp macro="" textlink="">
      <xdr:nvSpPr>
        <xdr:cNvPr id="7" name="Text Box 8317" hidden="1">
          <a:extLst>
            <a:ext uri="{FF2B5EF4-FFF2-40B4-BE49-F238E27FC236}">
              <a16:creationId xmlns:a16="http://schemas.microsoft.com/office/drawing/2014/main" id="{924D849D-1296-4899-97A9-2B1392845D09}"/>
            </a:ext>
          </a:extLst>
        </xdr:cNvPr>
        <xdr:cNvSpPr txBox="1">
          <a:spLocks noChangeArrowheads="1"/>
        </xdr:cNvSpPr>
      </xdr:nvSpPr>
      <xdr:spPr bwMode="auto">
        <a:xfrm>
          <a:off x="71196938" y="804350619"/>
          <a:ext cx="1672424"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138</xdr:col>
      <xdr:colOff>583526</xdr:colOff>
      <xdr:row>7445</xdr:row>
      <xdr:rowOff>37509</xdr:rowOff>
    </xdr:from>
    <xdr:to>
      <xdr:col>142</xdr:col>
      <xdr:colOff>103587</xdr:colOff>
      <xdr:row>8096</xdr:row>
      <xdr:rowOff>37510</xdr:rowOff>
    </xdr:to>
    <xdr:sp macro="" textlink="">
      <xdr:nvSpPr>
        <xdr:cNvPr id="8" name="Text Box 8318" hidden="1">
          <a:extLst>
            <a:ext uri="{FF2B5EF4-FFF2-40B4-BE49-F238E27FC236}">
              <a16:creationId xmlns:a16="http://schemas.microsoft.com/office/drawing/2014/main" id="{E8DBED02-60BE-4D1D-BF59-05818F5406FC}"/>
            </a:ext>
          </a:extLst>
        </xdr:cNvPr>
        <xdr:cNvSpPr txBox="1">
          <a:spLocks noChangeArrowheads="1"/>
        </xdr:cNvSpPr>
      </xdr:nvSpPr>
      <xdr:spPr bwMode="auto">
        <a:xfrm>
          <a:off x="71291835" y="804350619"/>
          <a:ext cx="2402961" cy="1054322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306</xdr:col>
      <xdr:colOff>411772</xdr:colOff>
      <xdr:row>7735</xdr:row>
      <xdr:rowOff>37509</xdr:rowOff>
    </xdr:from>
    <xdr:to>
      <xdr:col>309</xdr:col>
      <xdr:colOff>2252</xdr:colOff>
      <xdr:row>8156</xdr:row>
      <xdr:rowOff>145517</xdr:rowOff>
    </xdr:to>
    <xdr:sp macro="" textlink="">
      <xdr:nvSpPr>
        <xdr:cNvPr id="9" name="Text Box 13214" hidden="1">
          <a:extLst>
            <a:ext uri="{FF2B5EF4-FFF2-40B4-BE49-F238E27FC236}">
              <a16:creationId xmlns:a16="http://schemas.microsoft.com/office/drawing/2014/main" id="{C0443A68-591A-4BAA-984B-A871ABC2DFE8}"/>
            </a:ext>
          </a:extLst>
        </xdr:cNvPr>
        <xdr:cNvSpPr txBox="1">
          <a:spLocks noChangeArrowheads="1"/>
        </xdr:cNvSpPr>
      </xdr:nvSpPr>
      <xdr:spPr bwMode="auto">
        <a:xfrm>
          <a:off x="156913872" y="851308869"/>
          <a:ext cx="2116722" cy="68265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0</xdr:col>
          <xdr:colOff>38100</xdr:colOff>
          <xdr:row>597</xdr:row>
          <xdr:rowOff>88900</xdr:rowOff>
        </xdr:from>
        <xdr:to>
          <xdr:col>1</xdr:col>
          <xdr:colOff>349250</xdr:colOff>
          <xdr:row>598</xdr:row>
          <xdr:rowOff>82550</xdr:rowOff>
        </xdr:to>
        <xdr:sp macro="" textlink="">
          <xdr:nvSpPr>
            <xdr:cNvPr id="6244" name="Drop Down 4196" hidden="1">
              <a:extLst>
                <a:ext uri="{63B3BB69-23CF-44E3-9099-C40C66FF867C}">
                  <a14:compatExt spid="_x0000_s6244"/>
                </a:ext>
                <a:ext uri="{FF2B5EF4-FFF2-40B4-BE49-F238E27FC236}">
                  <a16:creationId xmlns:a16="http://schemas.microsoft.com/office/drawing/2014/main" id="{00000000-0008-0000-01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absolute">
    <xdr:from>
      <xdr:col>192</xdr:col>
      <xdr:colOff>35995</xdr:colOff>
      <xdr:row>4468</xdr:row>
      <xdr:rowOff>88194</xdr:rowOff>
    </xdr:from>
    <xdr:to>
      <xdr:col>205</xdr:col>
      <xdr:colOff>363596</xdr:colOff>
      <xdr:row>5078</xdr:row>
      <xdr:rowOff>164394</xdr:rowOff>
    </xdr:to>
    <xdr:sp macro="" textlink="">
      <xdr:nvSpPr>
        <xdr:cNvPr id="2" name="Text Box 7396" hidden="1">
          <a:extLst>
            <a:ext uri="{FF2B5EF4-FFF2-40B4-BE49-F238E27FC236}">
              <a16:creationId xmlns:a16="http://schemas.microsoft.com/office/drawing/2014/main" id="{F60CAF35-15F3-47B3-8882-9528CB3CF1D7}"/>
            </a:ext>
          </a:extLst>
        </xdr:cNvPr>
        <xdr:cNvSpPr txBox="1">
          <a:spLocks noChangeArrowheads="1"/>
        </xdr:cNvSpPr>
      </xdr:nvSpPr>
      <xdr:spPr bwMode="auto">
        <a:xfrm>
          <a:off x="77850165" y="803718794"/>
          <a:ext cx="5560001" cy="110470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194</xdr:col>
      <xdr:colOff>151797</xdr:colOff>
      <xdr:row>4468</xdr:row>
      <xdr:rowOff>88194</xdr:rowOff>
    </xdr:from>
    <xdr:to>
      <xdr:col>196</xdr:col>
      <xdr:colOff>372413</xdr:colOff>
      <xdr:row>5078</xdr:row>
      <xdr:rowOff>21519</xdr:rowOff>
    </xdr:to>
    <xdr:sp macro="" textlink="">
      <xdr:nvSpPr>
        <xdr:cNvPr id="3" name="Text Box 7397" hidden="1">
          <a:extLst>
            <a:ext uri="{FF2B5EF4-FFF2-40B4-BE49-F238E27FC236}">
              <a16:creationId xmlns:a16="http://schemas.microsoft.com/office/drawing/2014/main" id="{9007920A-A002-4096-9D1D-2989D49DB4D6}"/>
            </a:ext>
          </a:extLst>
        </xdr:cNvPr>
        <xdr:cNvSpPr txBox="1">
          <a:spLocks noChangeArrowheads="1"/>
        </xdr:cNvSpPr>
      </xdr:nvSpPr>
      <xdr:spPr bwMode="auto">
        <a:xfrm>
          <a:off x="78820042" y="803718794"/>
          <a:ext cx="988966" cy="110331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167</xdr:col>
      <xdr:colOff>393650</xdr:colOff>
      <xdr:row>4468</xdr:row>
      <xdr:rowOff>88194</xdr:rowOff>
    </xdr:from>
    <xdr:to>
      <xdr:col>170</xdr:col>
      <xdr:colOff>6364</xdr:colOff>
      <xdr:row>5051</xdr:row>
      <xdr:rowOff>8819</xdr:rowOff>
    </xdr:to>
    <xdr:sp macro="" textlink="">
      <xdr:nvSpPr>
        <xdr:cNvPr id="4" name="Text Box 8314" hidden="1">
          <a:extLst>
            <a:ext uri="{FF2B5EF4-FFF2-40B4-BE49-F238E27FC236}">
              <a16:creationId xmlns:a16="http://schemas.microsoft.com/office/drawing/2014/main" id="{42C1AAA5-33E3-4479-8EE8-7DCCBC68A9B0}"/>
            </a:ext>
          </a:extLst>
        </xdr:cNvPr>
        <xdr:cNvSpPr txBox="1">
          <a:spLocks noChangeArrowheads="1"/>
        </xdr:cNvSpPr>
      </xdr:nvSpPr>
      <xdr:spPr bwMode="auto">
        <a:xfrm>
          <a:off x="68143070" y="803718794"/>
          <a:ext cx="844614" cy="105435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170</xdr:col>
      <xdr:colOff>314019</xdr:colOff>
      <xdr:row>4468</xdr:row>
      <xdr:rowOff>88194</xdr:rowOff>
    </xdr:from>
    <xdr:to>
      <xdr:col>179</xdr:col>
      <xdr:colOff>401923</xdr:colOff>
      <xdr:row>5052</xdr:row>
      <xdr:rowOff>37394</xdr:rowOff>
    </xdr:to>
    <xdr:sp macro="" textlink="">
      <xdr:nvSpPr>
        <xdr:cNvPr id="5" name="Text Box 8315" hidden="1">
          <a:extLst>
            <a:ext uri="{FF2B5EF4-FFF2-40B4-BE49-F238E27FC236}">
              <a16:creationId xmlns:a16="http://schemas.microsoft.com/office/drawing/2014/main" id="{FD7B696C-6AD6-4D81-8D93-F70F6E4A75CA}"/>
            </a:ext>
          </a:extLst>
        </xdr:cNvPr>
        <xdr:cNvSpPr txBox="1">
          <a:spLocks noChangeArrowheads="1"/>
        </xdr:cNvSpPr>
      </xdr:nvSpPr>
      <xdr:spPr bwMode="auto">
        <a:xfrm>
          <a:off x="69311214" y="803718794"/>
          <a:ext cx="3672479"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171</xdr:col>
      <xdr:colOff>362124</xdr:colOff>
      <xdr:row>4468</xdr:row>
      <xdr:rowOff>88194</xdr:rowOff>
    </xdr:from>
    <xdr:to>
      <xdr:col>180</xdr:col>
      <xdr:colOff>313268</xdr:colOff>
      <xdr:row>5052</xdr:row>
      <xdr:rowOff>37394</xdr:rowOff>
    </xdr:to>
    <xdr:sp macro="" textlink="">
      <xdr:nvSpPr>
        <xdr:cNvPr id="6" name="Text Box 8316" hidden="1">
          <a:extLst>
            <a:ext uri="{FF2B5EF4-FFF2-40B4-BE49-F238E27FC236}">
              <a16:creationId xmlns:a16="http://schemas.microsoft.com/office/drawing/2014/main" id="{25DB5EB1-2443-4782-A21F-1CA731A2F877}"/>
            </a:ext>
          </a:extLst>
        </xdr:cNvPr>
        <xdr:cNvSpPr txBox="1">
          <a:spLocks noChangeArrowheads="1"/>
        </xdr:cNvSpPr>
      </xdr:nvSpPr>
      <xdr:spPr bwMode="auto">
        <a:xfrm>
          <a:off x="69762544" y="803718794"/>
          <a:ext cx="3601124"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173</xdr:col>
      <xdr:colOff>288393</xdr:colOff>
      <xdr:row>4468</xdr:row>
      <xdr:rowOff>88194</xdr:rowOff>
    </xdr:from>
    <xdr:to>
      <xdr:col>177</xdr:col>
      <xdr:colOff>287592</xdr:colOff>
      <xdr:row>5052</xdr:row>
      <xdr:rowOff>37394</xdr:rowOff>
    </xdr:to>
    <xdr:sp macro="" textlink="">
      <xdr:nvSpPr>
        <xdr:cNvPr id="7" name="Text Box 8317" hidden="1">
          <a:extLst>
            <a:ext uri="{FF2B5EF4-FFF2-40B4-BE49-F238E27FC236}">
              <a16:creationId xmlns:a16="http://schemas.microsoft.com/office/drawing/2014/main" id="{54BF552B-D128-4AE5-88E8-E744AC28ACBF}"/>
            </a:ext>
          </a:extLst>
        </xdr:cNvPr>
        <xdr:cNvSpPr txBox="1">
          <a:spLocks noChangeArrowheads="1"/>
        </xdr:cNvSpPr>
      </xdr:nvSpPr>
      <xdr:spPr bwMode="auto">
        <a:xfrm>
          <a:off x="70457163" y="803718794"/>
          <a:ext cx="1640674" cy="1056417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173</xdr:col>
      <xdr:colOff>351540</xdr:colOff>
      <xdr:row>4468</xdr:row>
      <xdr:rowOff>88194</xdr:rowOff>
    </xdr:from>
    <xdr:to>
      <xdr:col>179</xdr:col>
      <xdr:colOff>341501</xdr:colOff>
      <xdr:row>5051</xdr:row>
      <xdr:rowOff>8819</xdr:rowOff>
    </xdr:to>
    <xdr:sp macro="" textlink="">
      <xdr:nvSpPr>
        <xdr:cNvPr id="8" name="Text Box 8318" hidden="1">
          <a:extLst>
            <a:ext uri="{FF2B5EF4-FFF2-40B4-BE49-F238E27FC236}">
              <a16:creationId xmlns:a16="http://schemas.microsoft.com/office/drawing/2014/main" id="{8F9E3097-9D27-4A60-A5C2-5467B48D06C9}"/>
            </a:ext>
          </a:extLst>
        </xdr:cNvPr>
        <xdr:cNvSpPr txBox="1">
          <a:spLocks noChangeArrowheads="1"/>
        </xdr:cNvSpPr>
      </xdr:nvSpPr>
      <xdr:spPr bwMode="auto">
        <a:xfrm>
          <a:off x="70542535" y="803718794"/>
          <a:ext cx="2383911" cy="105435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347</xdr:col>
      <xdr:colOff>417487</xdr:colOff>
      <xdr:row>4727</xdr:row>
      <xdr:rowOff>173919</xdr:rowOff>
    </xdr:from>
    <xdr:to>
      <xdr:col>350</xdr:col>
      <xdr:colOff>572059</xdr:colOff>
      <xdr:row>5105</xdr:row>
      <xdr:rowOff>21519</xdr:rowOff>
    </xdr:to>
    <xdr:sp macro="" textlink="">
      <xdr:nvSpPr>
        <xdr:cNvPr id="9" name="Text Box 13214" hidden="1">
          <a:extLst>
            <a:ext uri="{FF2B5EF4-FFF2-40B4-BE49-F238E27FC236}">
              <a16:creationId xmlns:a16="http://schemas.microsoft.com/office/drawing/2014/main" id="{BE276B22-8C7A-4BE9-86B5-E4ABBDDBCAB4}"/>
            </a:ext>
          </a:extLst>
        </xdr:cNvPr>
        <xdr:cNvSpPr txBox="1">
          <a:spLocks noChangeArrowheads="1"/>
        </xdr:cNvSpPr>
      </xdr:nvSpPr>
      <xdr:spPr bwMode="auto">
        <a:xfrm>
          <a:off x="155704197" y="850680219"/>
          <a:ext cx="2107197" cy="682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33</xdr:col>
      <xdr:colOff>0</xdr:colOff>
      <xdr:row>1</xdr:row>
      <xdr:rowOff>6350</xdr:rowOff>
    </xdr:from>
    <xdr:to>
      <xdr:col>36</xdr:col>
      <xdr:colOff>182880</xdr:colOff>
      <xdr:row>11</xdr:row>
      <xdr:rowOff>176530</xdr:rowOff>
    </xdr:to>
    <xdr:graphicFrame macro="">
      <xdr:nvGraphicFramePr>
        <xdr:cNvPr id="2" name="Chart 1">
          <a:extLst>
            <a:ext uri="{FF2B5EF4-FFF2-40B4-BE49-F238E27FC236}">
              <a16:creationId xmlns:a16="http://schemas.microsoft.com/office/drawing/2014/main" id="{5415E923-345F-408E-852B-DBD7540B4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0</xdr:colOff>
      <xdr:row>1</xdr:row>
      <xdr:rowOff>6350</xdr:rowOff>
    </xdr:from>
    <xdr:to>
      <xdr:col>40</xdr:col>
      <xdr:colOff>0</xdr:colOff>
      <xdr:row>9</xdr:row>
      <xdr:rowOff>179070</xdr:rowOff>
    </xdr:to>
    <xdr:graphicFrame macro="">
      <xdr:nvGraphicFramePr>
        <xdr:cNvPr id="7" name="Chart 6">
          <a:extLst>
            <a:ext uri="{FF2B5EF4-FFF2-40B4-BE49-F238E27FC236}">
              <a16:creationId xmlns:a16="http://schemas.microsoft.com/office/drawing/2014/main" id="{EF045D64-4BE2-4A5B-955E-748B94853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0</xdr:colOff>
      <xdr:row>25</xdr:row>
      <xdr:rowOff>6350</xdr:rowOff>
    </xdr:from>
    <xdr:to>
      <xdr:col>39</xdr:col>
      <xdr:colOff>594360</xdr:colOff>
      <xdr:row>35</xdr:row>
      <xdr:rowOff>176530</xdr:rowOff>
    </xdr:to>
    <xdr:graphicFrame macro="">
      <xdr:nvGraphicFramePr>
        <xdr:cNvPr id="8" name="Chart 7">
          <a:extLst>
            <a:ext uri="{FF2B5EF4-FFF2-40B4-BE49-F238E27FC236}">
              <a16:creationId xmlns:a16="http://schemas.microsoft.com/office/drawing/2014/main" id="{7ECDED29-9B03-4560-9954-B312E5701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0</xdr:colOff>
      <xdr:row>13</xdr:row>
      <xdr:rowOff>0</xdr:rowOff>
    </xdr:from>
    <xdr:to>
      <xdr:col>36</xdr:col>
      <xdr:colOff>182880</xdr:colOff>
      <xdr:row>23</xdr:row>
      <xdr:rowOff>170180</xdr:rowOff>
    </xdr:to>
    <xdr:graphicFrame macro="">
      <xdr:nvGraphicFramePr>
        <xdr:cNvPr id="9" name="Chart 8">
          <a:extLst>
            <a:ext uri="{FF2B5EF4-FFF2-40B4-BE49-F238E27FC236}">
              <a16:creationId xmlns:a16="http://schemas.microsoft.com/office/drawing/2014/main" id="{58C361C0-6767-4BB6-A923-04E05B431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13</xdr:row>
      <xdr:rowOff>0</xdr:rowOff>
    </xdr:from>
    <xdr:to>
      <xdr:col>30</xdr:col>
      <xdr:colOff>143510</xdr:colOff>
      <xdr:row>23</xdr:row>
      <xdr:rowOff>170180</xdr:rowOff>
    </xdr:to>
    <xdr:graphicFrame macro="">
      <xdr:nvGraphicFramePr>
        <xdr:cNvPr id="14" name="Chart 13">
          <a:extLst>
            <a:ext uri="{FF2B5EF4-FFF2-40B4-BE49-F238E27FC236}">
              <a16:creationId xmlns:a16="http://schemas.microsoft.com/office/drawing/2014/main" id="{F4DED703-56D2-4118-B783-3C8F4B3B1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88900</xdr:colOff>
          <xdr:row>44</xdr:row>
          <xdr:rowOff>12700</xdr:rowOff>
        </xdr:from>
        <xdr:to>
          <xdr:col>24</xdr:col>
          <xdr:colOff>82550</xdr:colOff>
          <xdr:row>45</xdr:row>
          <xdr:rowOff>0</xdr:rowOff>
        </xdr:to>
        <xdr:sp macro="" textlink="">
          <xdr:nvSpPr>
            <xdr:cNvPr id="253953" name="Drop Down 1" hidden="1">
              <a:extLst>
                <a:ext uri="{63B3BB69-23CF-44E3-9099-C40C66FF867C}">
                  <a14:compatExt spid="_x0000_s253953"/>
                </a:ext>
                <a:ext uri="{FF2B5EF4-FFF2-40B4-BE49-F238E27FC236}">
                  <a16:creationId xmlns:a16="http://schemas.microsoft.com/office/drawing/2014/main" id="{00000000-0008-0000-0300-000001E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114300</xdr:colOff>
          <xdr:row>44</xdr:row>
          <xdr:rowOff>12700</xdr:rowOff>
        </xdr:from>
        <xdr:to>
          <xdr:col>24</xdr:col>
          <xdr:colOff>342900</xdr:colOff>
          <xdr:row>45</xdr:row>
          <xdr:rowOff>0</xdr:rowOff>
        </xdr:to>
        <xdr:sp macro="" textlink="">
          <xdr:nvSpPr>
            <xdr:cNvPr id="253954" name="Spinner 2" hidden="1">
              <a:extLst>
                <a:ext uri="{63B3BB69-23CF-44E3-9099-C40C66FF867C}">
                  <a14:compatExt spid="_x0000_s253954"/>
                </a:ext>
                <a:ext uri="{FF2B5EF4-FFF2-40B4-BE49-F238E27FC236}">
                  <a16:creationId xmlns:a16="http://schemas.microsoft.com/office/drawing/2014/main" id="{00000000-0008-0000-0300-000002E0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33</xdr:col>
      <xdr:colOff>0</xdr:colOff>
      <xdr:row>38</xdr:row>
      <xdr:rowOff>31750</xdr:rowOff>
    </xdr:from>
    <xdr:to>
      <xdr:col>39</xdr:col>
      <xdr:colOff>594360</xdr:colOff>
      <xdr:row>49</xdr:row>
      <xdr:rowOff>17780</xdr:rowOff>
    </xdr:to>
    <xdr:graphicFrame macro="">
      <xdr:nvGraphicFramePr>
        <xdr:cNvPr id="15" name="Chart 14">
          <a:extLst>
            <a:ext uri="{FF2B5EF4-FFF2-40B4-BE49-F238E27FC236}">
              <a16:creationId xmlns:a16="http://schemas.microsoft.com/office/drawing/2014/main" id="{73E6CDB6-156B-4B3D-BB3F-E90ABE608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12700</xdr:colOff>
      <xdr:row>5</xdr:row>
      <xdr:rowOff>6350</xdr:rowOff>
    </xdr:from>
    <xdr:to>
      <xdr:col>48</xdr:col>
      <xdr:colOff>426720</xdr:colOff>
      <xdr:row>15</xdr:row>
      <xdr:rowOff>165947</xdr:rowOff>
    </xdr:to>
    <xdr:graphicFrame macro="">
      <xdr:nvGraphicFramePr>
        <xdr:cNvPr id="16" name="Chart 15">
          <a:extLst>
            <a:ext uri="{FF2B5EF4-FFF2-40B4-BE49-F238E27FC236}">
              <a16:creationId xmlns:a16="http://schemas.microsoft.com/office/drawing/2014/main" id="{C7FAA5FF-B479-4390-9398-65BA8A6A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41</xdr:col>
          <xdr:colOff>0</xdr:colOff>
          <xdr:row>2</xdr:row>
          <xdr:rowOff>12700</xdr:rowOff>
        </xdr:from>
        <xdr:to>
          <xdr:col>41</xdr:col>
          <xdr:colOff>1187450</xdr:colOff>
          <xdr:row>3</xdr:row>
          <xdr:rowOff>6350</xdr:rowOff>
        </xdr:to>
        <xdr:sp macro="" textlink="">
          <xdr:nvSpPr>
            <xdr:cNvPr id="253955" name="Drop Down 3" hidden="1">
              <a:extLst>
                <a:ext uri="{63B3BB69-23CF-44E3-9099-C40C66FF867C}">
                  <a14:compatExt spid="_x0000_s253955"/>
                </a:ext>
                <a:ext uri="{FF2B5EF4-FFF2-40B4-BE49-F238E27FC236}">
                  <a16:creationId xmlns:a16="http://schemas.microsoft.com/office/drawing/2014/main" id="{00000000-0008-0000-0300-000003E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41</xdr:col>
          <xdr:colOff>1206500</xdr:colOff>
          <xdr:row>2</xdr:row>
          <xdr:rowOff>25400</xdr:rowOff>
        </xdr:from>
        <xdr:to>
          <xdr:col>41</xdr:col>
          <xdr:colOff>1435100</xdr:colOff>
          <xdr:row>2</xdr:row>
          <xdr:rowOff>177800</xdr:rowOff>
        </xdr:to>
        <xdr:sp macro="" textlink="">
          <xdr:nvSpPr>
            <xdr:cNvPr id="253956" name="Spinner 4" hidden="1">
              <a:extLst>
                <a:ext uri="{63B3BB69-23CF-44E3-9099-C40C66FF867C}">
                  <a14:compatExt spid="_x0000_s253956"/>
                </a:ext>
                <a:ext uri="{FF2B5EF4-FFF2-40B4-BE49-F238E27FC236}">
                  <a16:creationId xmlns:a16="http://schemas.microsoft.com/office/drawing/2014/main" id="{00000000-0008-0000-0300-000004E0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66</xdr:col>
          <xdr:colOff>165100</xdr:colOff>
          <xdr:row>2</xdr:row>
          <xdr:rowOff>25400</xdr:rowOff>
        </xdr:from>
        <xdr:to>
          <xdr:col>66</xdr:col>
          <xdr:colOff>349250</xdr:colOff>
          <xdr:row>3</xdr:row>
          <xdr:rowOff>6350</xdr:rowOff>
        </xdr:to>
        <xdr:sp macro="" textlink="">
          <xdr:nvSpPr>
            <xdr:cNvPr id="253958" name="Spinner 6" hidden="1">
              <a:extLst>
                <a:ext uri="{63B3BB69-23CF-44E3-9099-C40C66FF867C}">
                  <a14:compatExt spid="_x0000_s253958"/>
                </a:ext>
                <a:ext uri="{FF2B5EF4-FFF2-40B4-BE49-F238E27FC236}">
                  <a16:creationId xmlns:a16="http://schemas.microsoft.com/office/drawing/2014/main" id="{00000000-0008-0000-0300-000006E0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41</xdr:col>
      <xdr:colOff>888999</xdr:colOff>
      <xdr:row>24</xdr:row>
      <xdr:rowOff>76200</xdr:rowOff>
    </xdr:from>
    <xdr:to>
      <xdr:col>49</xdr:col>
      <xdr:colOff>88899</xdr:colOff>
      <xdr:row>39</xdr:row>
      <xdr:rowOff>57150</xdr:rowOff>
    </xdr:to>
    <xdr:graphicFrame macro="">
      <xdr:nvGraphicFramePr>
        <xdr:cNvPr id="17" name="Chart 16">
          <a:extLst>
            <a:ext uri="{FF2B5EF4-FFF2-40B4-BE49-F238E27FC236}">
              <a16:creationId xmlns:a16="http://schemas.microsoft.com/office/drawing/2014/main" id="{F9B8BD0E-0C0D-40EB-AC18-3E5D9152E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66</xdr:col>
      <xdr:colOff>390525</xdr:colOff>
      <xdr:row>36</xdr:row>
      <xdr:rowOff>38100</xdr:rowOff>
    </xdr:from>
    <xdr:to>
      <xdr:col>70</xdr:col>
      <xdr:colOff>244475</xdr:colOff>
      <xdr:row>51</xdr:row>
      <xdr:rowOff>19050</xdr:rowOff>
    </xdr:to>
    <xdr:graphicFrame macro="">
      <xdr:nvGraphicFramePr>
        <xdr:cNvPr id="18" name="Chart 17">
          <a:extLst>
            <a:ext uri="{FF2B5EF4-FFF2-40B4-BE49-F238E27FC236}">
              <a16:creationId xmlns:a16="http://schemas.microsoft.com/office/drawing/2014/main" id="{FAED693F-4571-4047-8613-038C3732B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66</xdr:col>
      <xdr:colOff>390525</xdr:colOff>
      <xdr:row>9</xdr:row>
      <xdr:rowOff>177800</xdr:rowOff>
    </xdr:from>
    <xdr:to>
      <xdr:col>70</xdr:col>
      <xdr:colOff>153035</xdr:colOff>
      <xdr:row>22</xdr:row>
      <xdr:rowOff>69850</xdr:rowOff>
    </xdr:to>
    <xdr:graphicFrame macro="">
      <xdr:nvGraphicFramePr>
        <xdr:cNvPr id="19" name="Chart 18">
          <a:extLst>
            <a:ext uri="{FF2B5EF4-FFF2-40B4-BE49-F238E27FC236}">
              <a16:creationId xmlns:a16="http://schemas.microsoft.com/office/drawing/2014/main" id="{43057350-8318-492C-8E03-B0E898DED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72</xdr:col>
          <xdr:colOff>317500</xdr:colOff>
          <xdr:row>9</xdr:row>
          <xdr:rowOff>165100</xdr:rowOff>
        </xdr:from>
        <xdr:to>
          <xdr:col>80</xdr:col>
          <xdr:colOff>0</xdr:colOff>
          <xdr:row>11</xdr:row>
          <xdr:rowOff>25400</xdr:rowOff>
        </xdr:to>
        <xdr:sp macro="" textlink="">
          <xdr:nvSpPr>
            <xdr:cNvPr id="253959" name="Check Box 7" descr="Without 25 economies having a population &lt; 500k" hidden="1">
              <a:extLst>
                <a:ext uri="{63B3BB69-23CF-44E3-9099-C40C66FF867C}">
                  <a14:compatExt spid="_x0000_s253959"/>
                </a:ext>
                <a:ext uri="{FF2B5EF4-FFF2-40B4-BE49-F238E27FC236}">
                  <a16:creationId xmlns:a16="http://schemas.microsoft.com/office/drawing/2014/main" id="{00000000-0008-0000-0300-000007E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Without 25 economies having a population &lt; 500k</a:t>
              </a:r>
            </a:p>
          </xdr:txBody>
        </xdr:sp>
        <xdr:clientData/>
      </xdr:twoCellAnchor>
    </mc:Choice>
    <mc:Fallback/>
  </mc:AlternateContent>
  <xdr:twoCellAnchor>
    <xdr:from>
      <xdr:col>33</xdr:col>
      <xdr:colOff>0</xdr:colOff>
      <xdr:row>62</xdr:row>
      <xdr:rowOff>12700</xdr:rowOff>
    </xdr:from>
    <xdr:to>
      <xdr:col>39</xdr:col>
      <xdr:colOff>594360</xdr:colOff>
      <xdr:row>72</xdr:row>
      <xdr:rowOff>182880</xdr:rowOff>
    </xdr:to>
    <xdr:graphicFrame macro="">
      <xdr:nvGraphicFramePr>
        <xdr:cNvPr id="20" name="Chart 19">
          <a:extLst>
            <a:ext uri="{FF2B5EF4-FFF2-40B4-BE49-F238E27FC236}">
              <a16:creationId xmlns:a16="http://schemas.microsoft.com/office/drawing/2014/main" id="{AFF99F35-36B9-4124-BC66-E76CC4ED8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73</xdr:col>
      <xdr:colOff>9524</xdr:colOff>
      <xdr:row>13</xdr:row>
      <xdr:rowOff>50800</xdr:rowOff>
    </xdr:from>
    <xdr:to>
      <xdr:col>84</xdr:col>
      <xdr:colOff>250824</xdr:colOff>
      <xdr:row>25</xdr:row>
      <xdr:rowOff>127000</xdr:rowOff>
    </xdr:to>
    <xdr:graphicFrame macro="">
      <xdr:nvGraphicFramePr>
        <xdr:cNvPr id="21" name="Chart 20">
          <a:extLst>
            <a:ext uri="{FF2B5EF4-FFF2-40B4-BE49-F238E27FC236}">
              <a16:creationId xmlns:a16="http://schemas.microsoft.com/office/drawing/2014/main" id="{A8F25C9A-32AE-4F5D-A1C6-6DB6ECF7C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73</xdr:col>
      <xdr:colOff>19050</xdr:colOff>
      <xdr:row>26</xdr:row>
      <xdr:rowOff>139700</xdr:rowOff>
    </xdr:from>
    <xdr:to>
      <xdr:col>86</xdr:col>
      <xdr:colOff>387350</xdr:colOff>
      <xdr:row>39</xdr:row>
      <xdr:rowOff>31750</xdr:rowOff>
    </xdr:to>
    <xdr:graphicFrame macro="">
      <xdr:nvGraphicFramePr>
        <xdr:cNvPr id="22" name="Chart 21">
          <a:extLst>
            <a:ext uri="{FF2B5EF4-FFF2-40B4-BE49-F238E27FC236}">
              <a16:creationId xmlns:a16="http://schemas.microsoft.com/office/drawing/2014/main" id="{9CC31CD5-7DA9-460E-93F8-81721C4EC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0</xdr:colOff>
      <xdr:row>111</xdr:row>
      <xdr:rowOff>12700</xdr:rowOff>
    </xdr:from>
    <xdr:to>
      <xdr:col>39</xdr:col>
      <xdr:colOff>594360</xdr:colOff>
      <xdr:row>121</xdr:row>
      <xdr:rowOff>182880</xdr:rowOff>
    </xdr:to>
    <xdr:graphicFrame macro="">
      <xdr:nvGraphicFramePr>
        <xdr:cNvPr id="23" name="Chart 22">
          <a:extLst>
            <a:ext uri="{FF2B5EF4-FFF2-40B4-BE49-F238E27FC236}">
              <a16:creationId xmlns:a16="http://schemas.microsoft.com/office/drawing/2014/main" id="{427B0F93-5619-4AC3-99D1-CA33CE3EA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33</xdr:col>
      <xdr:colOff>0</xdr:colOff>
      <xdr:row>123</xdr:row>
      <xdr:rowOff>0</xdr:rowOff>
    </xdr:from>
    <xdr:to>
      <xdr:col>39</xdr:col>
      <xdr:colOff>594360</xdr:colOff>
      <xdr:row>133</xdr:row>
      <xdr:rowOff>170180</xdr:rowOff>
    </xdr:to>
    <xdr:graphicFrame macro="">
      <xdr:nvGraphicFramePr>
        <xdr:cNvPr id="24" name="Chart 23">
          <a:extLst>
            <a:ext uri="{FF2B5EF4-FFF2-40B4-BE49-F238E27FC236}">
              <a16:creationId xmlns:a16="http://schemas.microsoft.com/office/drawing/2014/main" id="{032B020D-4F15-4337-A39E-3D77505F0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33</xdr:col>
      <xdr:colOff>0</xdr:colOff>
      <xdr:row>86</xdr:row>
      <xdr:rowOff>0</xdr:rowOff>
    </xdr:from>
    <xdr:to>
      <xdr:col>39</xdr:col>
      <xdr:colOff>594360</xdr:colOff>
      <xdr:row>96</xdr:row>
      <xdr:rowOff>170180</xdr:rowOff>
    </xdr:to>
    <xdr:graphicFrame macro="">
      <xdr:nvGraphicFramePr>
        <xdr:cNvPr id="25" name="Chart 24">
          <a:extLst>
            <a:ext uri="{FF2B5EF4-FFF2-40B4-BE49-F238E27FC236}">
              <a16:creationId xmlns:a16="http://schemas.microsoft.com/office/drawing/2014/main" id="{E3D5132C-3464-4B6D-9998-26236E9A1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33</xdr:col>
      <xdr:colOff>0</xdr:colOff>
      <xdr:row>98</xdr:row>
      <xdr:rowOff>0</xdr:rowOff>
    </xdr:from>
    <xdr:to>
      <xdr:col>39</xdr:col>
      <xdr:colOff>594360</xdr:colOff>
      <xdr:row>108</xdr:row>
      <xdr:rowOff>170180</xdr:rowOff>
    </xdr:to>
    <xdr:graphicFrame macro="">
      <xdr:nvGraphicFramePr>
        <xdr:cNvPr id="26" name="Chart 25">
          <a:extLst>
            <a:ext uri="{FF2B5EF4-FFF2-40B4-BE49-F238E27FC236}">
              <a16:creationId xmlns:a16="http://schemas.microsoft.com/office/drawing/2014/main" id="{D7686A29-2A1A-4EA9-A7EA-03F4D94D8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33</xdr:col>
      <xdr:colOff>0</xdr:colOff>
      <xdr:row>74</xdr:row>
      <xdr:rowOff>12700</xdr:rowOff>
    </xdr:from>
    <xdr:to>
      <xdr:col>39</xdr:col>
      <xdr:colOff>594360</xdr:colOff>
      <xdr:row>84</xdr:row>
      <xdr:rowOff>182881</xdr:rowOff>
    </xdr:to>
    <xdr:graphicFrame macro="">
      <xdr:nvGraphicFramePr>
        <xdr:cNvPr id="27" name="Chart 26">
          <a:extLst>
            <a:ext uri="{FF2B5EF4-FFF2-40B4-BE49-F238E27FC236}">
              <a16:creationId xmlns:a16="http://schemas.microsoft.com/office/drawing/2014/main" id="{01F189A7-0AEF-4D25-914C-155B4765A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0</xdr:colOff>
      <xdr:row>50</xdr:row>
      <xdr:rowOff>0</xdr:rowOff>
    </xdr:from>
    <xdr:to>
      <xdr:col>39</xdr:col>
      <xdr:colOff>594360</xdr:colOff>
      <xdr:row>60</xdr:row>
      <xdr:rowOff>170180</xdr:rowOff>
    </xdr:to>
    <xdr:graphicFrame macro="">
      <xdr:nvGraphicFramePr>
        <xdr:cNvPr id="28" name="Chart 27">
          <a:extLst>
            <a:ext uri="{FF2B5EF4-FFF2-40B4-BE49-F238E27FC236}">
              <a16:creationId xmlns:a16="http://schemas.microsoft.com/office/drawing/2014/main" id="{BD17C437-9472-41BD-92EE-A876C0928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88</xdr:col>
      <xdr:colOff>323849</xdr:colOff>
      <xdr:row>13</xdr:row>
      <xdr:rowOff>0</xdr:rowOff>
    </xdr:from>
    <xdr:to>
      <xdr:col>98</xdr:col>
      <xdr:colOff>107949</xdr:colOff>
      <xdr:row>25</xdr:row>
      <xdr:rowOff>76200</xdr:rowOff>
    </xdr:to>
    <xdr:graphicFrame macro="">
      <xdr:nvGraphicFramePr>
        <xdr:cNvPr id="29" name="Chart 28">
          <a:extLst>
            <a:ext uri="{FF2B5EF4-FFF2-40B4-BE49-F238E27FC236}">
              <a16:creationId xmlns:a16="http://schemas.microsoft.com/office/drawing/2014/main" id="{728BE936-EAA5-4E78-AFA7-8FF172A43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89</xdr:col>
      <xdr:colOff>0</xdr:colOff>
      <xdr:row>27</xdr:row>
      <xdr:rowOff>0</xdr:rowOff>
    </xdr:from>
    <xdr:to>
      <xdr:col>98</xdr:col>
      <xdr:colOff>107950</xdr:colOff>
      <xdr:row>39</xdr:row>
      <xdr:rowOff>76200</xdr:rowOff>
    </xdr:to>
    <xdr:graphicFrame macro="">
      <xdr:nvGraphicFramePr>
        <xdr:cNvPr id="30" name="Chart 29">
          <a:extLst>
            <a:ext uri="{FF2B5EF4-FFF2-40B4-BE49-F238E27FC236}">
              <a16:creationId xmlns:a16="http://schemas.microsoft.com/office/drawing/2014/main" id="{05D8C561-6E8F-4586-A426-FEC39A278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33</xdr:col>
      <xdr:colOff>0</xdr:colOff>
      <xdr:row>147</xdr:row>
      <xdr:rowOff>0</xdr:rowOff>
    </xdr:from>
    <xdr:to>
      <xdr:col>39</xdr:col>
      <xdr:colOff>594360</xdr:colOff>
      <xdr:row>157</xdr:row>
      <xdr:rowOff>170180</xdr:rowOff>
    </xdr:to>
    <xdr:graphicFrame macro="">
      <xdr:nvGraphicFramePr>
        <xdr:cNvPr id="31" name="Chart 30">
          <a:extLst>
            <a:ext uri="{FF2B5EF4-FFF2-40B4-BE49-F238E27FC236}">
              <a16:creationId xmlns:a16="http://schemas.microsoft.com/office/drawing/2014/main" id="{F4B6E07D-743C-4F29-BCA9-4F7573367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33</xdr:col>
      <xdr:colOff>0</xdr:colOff>
      <xdr:row>159</xdr:row>
      <xdr:rowOff>0</xdr:rowOff>
    </xdr:from>
    <xdr:to>
      <xdr:col>39</xdr:col>
      <xdr:colOff>594360</xdr:colOff>
      <xdr:row>169</xdr:row>
      <xdr:rowOff>170180</xdr:rowOff>
    </xdr:to>
    <xdr:graphicFrame macro="">
      <xdr:nvGraphicFramePr>
        <xdr:cNvPr id="32" name="Chart 31">
          <a:extLst>
            <a:ext uri="{FF2B5EF4-FFF2-40B4-BE49-F238E27FC236}">
              <a16:creationId xmlns:a16="http://schemas.microsoft.com/office/drawing/2014/main" id="{3A8D6801-0C4E-415F-BFC1-7D2041081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33</xdr:col>
      <xdr:colOff>152400</xdr:colOff>
      <xdr:row>29</xdr:row>
      <xdr:rowOff>104774</xdr:rowOff>
    </xdr:from>
    <xdr:to>
      <xdr:col>33</xdr:col>
      <xdr:colOff>428624</xdr:colOff>
      <xdr:row>31</xdr:row>
      <xdr:rowOff>74427</xdr:rowOff>
    </xdr:to>
    <xdr:grpSp>
      <xdr:nvGrpSpPr>
        <xdr:cNvPr id="33" name="Group 32">
          <a:extLst>
            <a:ext uri="{FF2B5EF4-FFF2-40B4-BE49-F238E27FC236}">
              <a16:creationId xmlns:a16="http://schemas.microsoft.com/office/drawing/2014/main" id="{1015E179-5775-46C0-B592-972BC0C1DDA3}"/>
            </a:ext>
          </a:extLst>
        </xdr:cNvPr>
        <xdr:cNvGrpSpPr/>
      </xdr:nvGrpSpPr>
      <xdr:grpSpPr>
        <a:xfrm>
          <a:off x="11982450" y="5356224"/>
          <a:ext cx="279399" cy="328428"/>
          <a:chOff x="15259050" y="5505449"/>
          <a:chExt cx="279399" cy="334778"/>
        </a:xfrm>
      </xdr:grpSpPr>
      <xdr:sp macro="" textlink="">
        <xdr:nvSpPr>
          <xdr:cNvPr id="34" name="TextBox 33">
            <a:extLst>
              <a:ext uri="{FF2B5EF4-FFF2-40B4-BE49-F238E27FC236}">
                <a16:creationId xmlns:a16="http://schemas.microsoft.com/office/drawing/2014/main" id="{93BCE49C-F4CD-6E56-A155-0DEF3D2DEE48}"/>
              </a:ext>
            </a:extLst>
          </xdr:cNvPr>
          <xdr:cNvSpPr txBox="1"/>
        </xdr:nvSpPr>
        <xdr:spPr>
          <a:xfrm>
            <a:off x="15309849" y="5505449"/>
            <a:ext cx="228600" cy="1371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800">
                <a:solidFill>
                  <a:schemeClr val="tx2"/>
                </a:solidFill>
              </a:rPr>
              <a:t>LAC</a:t>
            </a:r>
          </a:p>
        </xdr:txBody>
      </xdr:sp>
      <xdr:sp macro="" textlink="">
        <xdr:nvSpPr>
          <xdr:cNvPr id="35" name="TextBox 34">
            <a:extLst>
              <a:ext uri="{FF2B5EF4-FFF2-40B4-BE49-F238E27FC236}">
                <a16:creationId xmlns:a16="http://schemas.microsoft.com/office/drawing/2014/main" id="{68E27336-0328-65FE-D8B5-FE91B43864FB}"/>
              </a:ext>
            </a:extLst>
          </xdr:cNvPr>
          <xdr:cNvSpPr txBox="1"/>
        </xdr:nvSpPr>
        <xdr:spPr>
          <a:xfrm>
            <a:off x="15259050" y="5715000"/>
            <a:ext cx="263405" cy="1252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800">
                <a:solidFill>
                  <a:schemeClr val="tx2"/>
                </a:solidFill>
              </a:rPr>
              <a:t>MENA</a:t>
            </a:r>
          </a:p>
        </xdr:txBody>
      </xdr:sp>
    </xdr:grpSp>
    <xdr:clientData/>
  </xdr:twoCellAnchor>
  <mc:AlternateContent xmlns:mc="http://schemas.openxmlformats.org/markup-compatibility/2006">
    <mc:Choice xmlns:a14="http://schemas.microsoft.com/office/drawing/2010/main" Requires="a14">
      <xdr:twoCellAnchor editAs="oneCell">
        <xdr:from>
          <xdr:col>21</xdr:col>
          <xdr:colOff>215900</xdr:colOff>
          <xdr:row>10</xdr:row>
          <xdr:rowOff>0</xdr:rowOff>
        </xdr:from>
        <xdr:to>
          <xdr:col>22</xdr:col>
          <xdr:colOff>349250</xdr:colOff>
          <xdr:row>11</xdr:row>
          <xdr:rowOff>0</xdr:rowOff>
        </xdr:to>
        <xdr:sp macro="" textlink="">
          <xdr:nvSpPr>
            <xdr:cNvPr id="254171" name="Drop Down 219" hidden="1">
              <a:extLst>
                <a:ext uri="{63B3BB69-23CF-44E3-9099-C40C66FF867C}">
                  <a14:compatExt spid="_x0000_s254171"/>
                </a:ext>
                <a:ext uri="{FF2B5EF4-FFF2-40B4-BE49-F238E27FC236}">
                  <a16:creationId xmlns:a16="http://schemas.microsoft.com/office/drawing/2014/main" id="{00000000-0008-0000-0300-0000DBE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101600</xdr:colOff>
          <xdr:row>2</xdr:row>
          <xdr:rowOff>31750</xdr:rowOff>
        </xdr:from>
        <xdr:to>
          <xdr:col>66</xdr:col>
          <xdr:colOff>139700</xdr:colOff>
          <xdr:row>3</xdr:row>
          <xdr:rowOff>25400</xdr:rowOff>
        </xdr:to>
        <xdr:sp macro="" textlink="">
          <xdr:nvSpPr>
            <xdr:cNvPr id="253957" name="Drop Down 5" hidden="1">
              <a:extLst>
                <a:ext uri="{63B3BB69-23CF-44E3-9099-C40C66FF867C}">
                  <a14:compatExt spid="_x0000_s253957"/>
                </a:ext>
                <a:ext uri="{FF2B5EF4-FFF2-40B4-BE49-F238E27FC236}">
                  <a16:creationId xmlns:a16="http://schemas.microsoft.com/office/drawing/2014/main" id="{00000000-0008-0000-0300-000005E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41</xdr:col>
      <xdr:colOff>0</xdr:colOff>
      <xdr:row>62</xdr:row>
      <xdr:rowOff>0</xdr:rowOff>
    </xdr:from>
    <xdr:to>
      <xdr:col>48</xdr:col>
      <xdr:colOff>29210</xdr:colOff>
      <xdr:row>72</xdr:row>
      <xdr:rowOff>170180</xdr:rowOff>
    </xdr:to>
    <xdr:graphicFrame macro="">
      <xdr:nvGraphicFramePr>
        <xdr:cNvPr id="3" name="Chart 2">
          <a:extLst>
            <a:ext uri="{FF2B5EF4-FFF2-40B4-BE49-F238E27FC236}">
              <a16:creationId xmlns:a16="http://schemas.microsoft.com/office/drawing/2014/main" id="{45BFF839-FF0F-4E56-B589-51C67B4C9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47</xdr:col>
          <xdr:colOff>0</xdr:colOff>
          <xdr:row>12</xdr:row>
          <xdr:rowOff>12700</xdr:rowOff>
        </xdr:from>
        <xdr:to>
          <xdr:col>48</xdr:col>
          <xdr:colOff>292100</xdr:colOff>
          <xdr:row>13</xdr:row>
          <xdr:rowOff>12700</xdr:rowOff>
        </xdr:to>
        <xdr:sp macro="" textlink="">
          <xdr:nvSpPr>
            <xdr:cNvPr id="254977" name="Drop Down 1" hidden="1">
              <a:extLst>
                <a:ext uri="{63B3BB69-23CF-44E3-9099-C40C66FF867C}">
                  <a14:compatExt spid="_x0000_s254977"/>
                </a:ext>
                <a:ext uri="{FF2B5EF4-FFF2-40B4-BE49-F238E27FC236}">
                  <a16:creationId xmlns:a16="http://schemas.microsoft.com/office/drawing/2014/main" id="{00000000-0008-0000-0400-000001E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48</xdr:col>
          <xdr:colOff>317500</xdr:colOff>
          <xdr:row>12</xdr:row>
          <xdr:rowOff>25400</xdr:rowOff>
        </xdr:from>
        <xdr:to>
          <xdr:col>48</xdr:col>
          <xdr:colOff>508000</xdr:colOff>
          <xdr:row>13</xdr:row>
          <xdr:rowOff>12700</xdr:rowOff>
        </xdr:to>
        <xdr:sp macro="" textlink="">
          <xdr:nvSpPr>
            <xdr:cNvPr id="254978" name="Spinner 2" hidden="1">
              <a:extLst>
                <a:ext uri="{63B3BB69-23CF-44E3-9099-C40C66FF867C}">
                  <a14:compatExt spid="_x0000_s254978"/>
                </a:ext>
                <a:ext uri="{FF2B5EF4-FFF2-40B4-BE49-F238E27FC236}">
                  <a16:creationId xmlns:a16="http://schemas.microsoft.com/office/drawing/2014/main" id="{00000000-0008-0000-0400-000002E4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50</xdr:col>
      <xdr:colOff>12700</xdr:colOff>
      <xdr:row>49</xdr:row>
      <xdr:rowOff>12700</xdr:rowOff>
    </xdr:from>
    <xdr:to>
      <xdr:col>61</xdr:col>
      <xdr:colOff>101600</xdr:colOff>
      <xdr:row>68</xdr:row>
      <xdr:rowOff>171450</xdr:rowOff>
    </xdr:to>
    <xdr:graphicFrame macro="">
      <xdr:nvGraphicFramePr>
        <xdr:cNvPr id="2" name="Chart 1">
          <a:extLst>
            <a:ext uri="{FF2B5EF4-FFF2-40B4-BE49-F238E27FC236}">
              <a16:creationId xmlns:a16="http://schemas.microsoft.com/office/drawing/2014/main" id="{ACAC59F7-C49E-45AD-BFE5-B2F67301B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12689</xdr:colOff>
      <xdr:row>49</xdr:row>
      <xdr:rowOff>9525</xdr:rowOff>
    </xdr:from>
    <xdr:to>
      <xdr:col>66</xdr:col>
      <xdr:colOff>334890</xdr:colOff>
      <xdr:row>68</xdr:row>
      <xdr:rowOff>171450</xdr:rowOff>
    </xdr:to>
    <xdr:graphicFrame macro="">
      <xdr:nvGraphicFramePr>
        <xdr:cNvPr id="4" name="Chart 3">
          <a:extLst>
            <a:ext uri="{FF2B5EF4-FFF2-40B4-BE49-F238E27FC236}">
              <a16:creationId xmlns:a16="http://schemas.microsoft.com/office/drawing/2014/main" id="{616B734B-8E69-A076-A72C-F19FE9200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6350</xdr:colOff>
      <xdr:row>70</xdr:row>
      <xdr:rowOff>12700</xdr:rowOff>
    </xdr:from>
    <xdr:to>
      <xdr:col>61</xdr:col>
      <xdr:colOff>95250</xdr:colOff>
      <xdr:row>80</xdr:row>
      <xdr:rowOff>182880</xdr:rowOff>
    </xdr:to>
    <xdr:graphicFrame macro="">
      <xdr:nvGraphicFramePr>
        <xdr:cNvPr id="8" name="Chart 7">
          <a:extLst>
            <a:ext uri="{FF2B5EF4-FFF2-40B4-BE49-F238E27FC236}">
              <a16:creationId xmlns:a16="http://schemas.microsoft.com/office/drawing/2014/main" id="{256CD255-E495-4058-9DDB-4304B2C94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0</xdr:colOff>
      <xdr:row>82</xdr:row>
      <xdr:rowOff>12700</xdr:rowOff>
    </xdr:from>
    <xdr:to>
      <xdr:col>61</xdr:col>
      <xdr:colOff>88900</xdr:colOff>
      <xdr:row>90</xdr:row>
      <xdr:rowOff>93980</xdr:rowOff>
    </xdr:to>
    <xdr:graphicFrame macro="">
      <xdr:nvGraphicFramePr>
        <xdr:cNvPr id="9" name="Chart 8">
          <a:extLst>
            <a:ext uri="{FF2B5EF4-FFF2-40B4-BE49-F238E27FC236}">
              <a16:creationId xmlns:a16="http://schemas.microsoft.com/office/drawing/2014/main" id="{A22E758E-07F8-41B2-B933-CB1543A09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6350</xdr:colOff>
      <xdr:row>82</xdr:row>
      <xdr:rowOff>12700</xdr:rowOff>
    </xdr:from>
    <xdr:to>
      <xdr:col>66</xdr:col>
      <xdr:colOff>330200</xdr:colOff>
      <xdr:row>90</xdr:row>
      <xdr:rowOff>93980</xdr:rowOff>
    </xdr:to>
    <xdr:graphicFrame macro="">
      <xdr:nvGraphicFramePr>
        <xdr:cNvPr id="10" name="Chart 9">
          <a:extLst>
            <a:ext uri="{FF2B5EF4-FFF2-40B4-BE49-F238E27FC236}">
              <a16:creationId xmlns:a16="http://schemas.microsoft.com/office/drawing/2014/main" id="{78F797F9-745F-4A44-89E5-563CB8B32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0</xdr:colOff>
      <xdr:row>92</xdr:row>
      <xdr:rowOff>12700</xdr:rowOff>
    </xdr:from>
    <xdr:to>
      <xdr:col>61</xdr:col>
      <xdr:colOff>88900</xdr:colOff>
      <xdr:row>107</xdr:row>
      <xdr:rowOff>176530</xdr:rowOff>
    </xdr:to>
    <xdr:graphicFrame macro="">
      <xdr:nvGraphicFramePr>
        <xdr:cNvPr id="11" name="Chart 10">
          <a:extLst>
            <a:ext uri="{FF2B5EF4-FFF2-40B4-BE49-F238E27FC236}">
              <a16:creationId xmlns:a16="http://schemas.microsoft.com/office/drawing/2014/main" id="{3CA10963-D60E-427A-9548-140BFC74B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6350</xdr:colOff>
      <xdr:row>92</xdr:row>
      <xdr:rowOff>6350</xdr:rowOff>
    </xdr:from>
    <xdr:to>
      <xdr:col>66</xdr:col>
      <xdr:colOff>330200</xdr:colOff>
      <xdr:row>108</xdr:row>
      <xdr:rowOff>1905</xdr:rowOff>
    </xdr:to>
    <xdr:graphicFrame macro="">
      <xdr:nvGraphicFramePr>
        <xdr:cNvPr id="13" name="Chart 12">
          <a:extLst>
            <a:ext uri="{FF2B5EF4-FFF2-40B4-BE49-F238E27FC236}">
              <a16:creationId xmlns:a16="http://schemas.microsoft.com/office/drawing/2014/main" id="{6033CE54-5254-E539-B2E0-DAF273D47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19050</xdr:colOff>
      <xdr:row>70</xdr:row>
      <xdr:rowOff>9525</xdr:rowOff>
    </xdr:from>
    <xdr:to>
      <xdr:col>66</xdr:col>
      <xdr:colOff>342900</xdr:colOff>
      <xdr:row>81</xdr:row>
      <xdr:rowOff>1905</xdr:rowOff>
    </xdr:to>
    <xdr:graphicFrame macro="">
      <xdr:nvGraphicFramePr>
        <xdr:cNvPr id="16" name="Chart 15">
          <a:extLst>
            <a:ext uri="{FF2B5EF4-FFF2-40B4-BE49-F238E27FC236}">
              <a16:creationId xmlns:a16="http://schemas.microsoft.com/office/drawing/2014/main" id="{1F87F1BD-3474-079B-2261-92BED24B1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55</xdr:col>
      <xdr:colOff>0</xdr:colOff>
      <xdr:row>115</xdr:row>
      <xdr:rowOff>6350</xdr:rowOff>
    </xdr:from>
    <xdr:to>
      <xdr:col>57</xdr:col>
      <xdr:colOff>190500</xdr:colOff>
      <xdr:row>124</xdr:row>
      <xdr:rowOff>177800</xdr:rowOff>
    </xdr:to>
    <xdr:graphicFrame macro="">
      <xdr:nvGraphicFramePr>
        <xdr:cNvPr id="20" name="Chart 19">
          <a:extLst>
            <a:ext uri="{FF2B5EF4-FFF2-40B4-BE49-F238E27FC236}">
              <a16:creationId xmlns:a16="http://schemas.microsoft.com/office/drawing/2014/main" id="{6D24DFBA-9BC9-4A51-8C11-60EC8DAF4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59</xdr:col>
      <xdr:colOff>0</xdr:colOff>
      <xdr:row>115</xdr:row>
      <xdr:rowOff>6350</xdr:rowOff>
    </xdr:from>
    <xdr:to>
      <xdr:col>64</xdr:col>
      <xdr:colOff>139700</xdr:colOff>
      <xdr:row>124</xdr:row>
      <xdr:rowOff>177800</xdr:rowOff>
    </xdr:to>
    <xdr:graphicFrame macro="">
      <xdr:nvGraphicFramePr>
        <xdr:cNvPr id="21" name="Chart 20">
          <a:extLst>
            <a:ext uri="{FF2B5EF4-FFF2-40B4-BE49-F238E27FC236}">
              <a16:creationId xmlns:a16="http://schemas.microsoft.com/office/drawing/2014/main" id="{B4B4FC32-FDF1-4421-BCB7-7914099D3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55</xdr:col>
      <xdr:colOff>0</xdr:colOff>
      <xdr:row>132</xdr:row>
      <xdr:rowOff>12700</xdr:rowOff>
    </xdr:from>
    <xdr:to>
      <xdr:col>57</xdr:col>
      <xdr:colOff>190500</xdr:colOff>
      <xdr:row>142</xdr:row>
      <xdr:rowOff>0</xdr:rowOff>
    </xdr:to>
    <xdr:graphicFrame macro="">
      <xdr:nvGraphicFramePr>
        <xdr:cNvPr id="22" name="Chart 21">
          <a:extLst>
            <a:ext uri="{FF2B5EF4-FFF2-40B4-BE49-F238E27FC236}">
              <a16:creationId xmlns:a16="http://schemas.microsoft.com/office/drawing/2014/main" id="{5CEC3FBD-07E1-42CE-B9FA-015D76D14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0</xdr:colOff>
      <xdr:row>132</xdr:row>
      <xdr:rowOff>12700</xdr:rowOff>
    </xdr:from>
    <xdr:to>
      <xdr:col>64</xdr:col>
      <xdr:colOff>139700</xdr:colOff>
      <xdr:row>142</xdr:row>
      <xdr:rowOff>0</xdr:rowOff>
    </xdr:to>
    <xdr:graphicFrame macro="">
      <xdr:nvGraphicFramePr>
        <xdr:cNvPr id="23" name="Chart 22">
          <a:extLst>
            <a:ext uri="{FF2B5EF4-FFF2-40B4-BE49-F238E27FC236}">
              <a16:creationId xmlns:a16="http://schemas.microsoft.com/office/drawing/2014/main" id="{F648713D-AD86-42C2-B89F-640B89B7E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55</xdr:col>
      <xdr:colOff>0</xdr:colOff>
      <xdr:row>158</xdr:row>
      <xdr:rowOff>6350</xdr:rowOff>
    </xdr:from>
    <xdr:to>
      <xdr:col>63</xdr:col>
      <xdr:colOff>76200</xdr:colOff>
      <xdr:row>167</xdr:row>
      <xdr:rowOff>177800</xdr:rowOff>
    </xdr:to>
    <xdr:graphicFrame macro="">
      <xdr:nvGraphicFramePr>
        <xdr:cNvPr id="24" name="Chart 23">
          <a:extLst>
            <a:ext uri="{FF2B5EF4-FFF2-40B4-BE49-F238E27FC236}">
              <a16:creationId xmlns:a16="http://schemas.microsoft.com/office/drawing/2014/main" id="{04BCE48C-3FD1-425E-9C8D-2D27E3E24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55</xdr:col>
      <xdr:colOff>0</xdr:colOff>
      <xdr:row>180</xdr:row>
      <xdr:rowOff>0</xdr:rowOff>
    </xdr:from>
    <xdr:to>
      <xdr:col>64</xdr:col>
      <xdr:colOff>48260</xdr:colOff>
      <xdr:row>190</xdr:row>
      <xdr:rowOff>170180</xdr:rowOff>
    </xdr:to>
    <xdr:graphicFrame macro="">
      <xdr:nvGraphicFramePr>
        <xdr:cNvPr id="25" name="Chart 24">
          <a:extLst>
            <a:ext uri="{FF2B5EF4-FFF2-40B4-BE49-F238E27FC236}">
              <a16:creationId xmlns:a16="http://schemas.microsoft.com/office/drawing/2014/main" id="{4D3A8215-BCCA-42F4-956B-0442E47BF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48</xdr:col>
      <xdr:colOff>6350</xdr:colOff>
      <xdr:row>171</xdr:row>
      <xdr:rowOff>6350</xdr:rowOff>
    </xdr:from>
    <xdr:to>
      <xdr:col>52</xdr:col>
      <xdr:colOff>1270</xdr:colOff>
      <xdr:row>178</xdr:row>
      <xdr:rowOff>180340</xdr:rowOff>
    </xdr:to>
    <xdr:graphicFrame macro="">
      <xdr:nvGraphicFramePr>
        <xdr:cNvPr id="26" name="Chart 25">
          <a:extLst>
            <a:ext uri="{FF2B5EF4-FFF2-40B4-BE49-F238E27FC236}">
              <a16:creationId xmlns:a16="http://schemas.microsoft.com/office/drawing/2014/main" id="{94A891B9-448B-4D98-8588-48D115AE7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48</xdr:col>
      <xdr:colOff>0</xdr:colOff>
      <xdr:row>193</xdr:row>
      <xdr:rowOff>0</xdr:rowOff>
    </xdr:from>
    <xdr:to>
      <xdr:col>51</xdr:col>
      <xdr:colOff>210820</xdr:colOff>
      <xdr:row>200</xdr:row>
      <xdr:rowOff>173990</xdr:rowOff>
    </xdr:to>
    <xdr:graphicFrame macro="">
      <xdr:nvGraphicFramePr>
        <xdr:cNvPr id="27" name="Chart 26">
          <a:extLst>
            <a:ext uri="{FF2B5EF4-FFF2-40B4-BE49-F238E27FC236}">
              <a16:creationId xmlns:a16="http://schemas.microsoft.com/office/drawing/2014/main" id="{369BD9A5-203F-4F2C-9B89-4E78842BB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117</xdr:col>
          <xdr:colOff>0</xdr:colOff>
          <xdr:row>2</xdr:row>
          <xdr:rowOff>25400</xdr:rowOff>
        </xdr:from>
        <xdr:to>
          <xdr:col>117</xdr:col>
          <xdr:colOff>1193800</xdr:colOff>
          <xdr:row>3</xdr:row>
          <xdr:rowOff>25400</xdr:rowOff>
        </xdr:to>
        <xdr:sp macro="" textlink="">
          <xdr:nvSpPr>
            <xdr:cNvPr id="254979" name="Drop Down 3" hidden="1">
              <a:extLst>
                <a:ext uri="{63B3BB69-23CF-44E3-9099-C40C66FF867C}">
                  <a14:compatExt spid="_x0000_s254979"/>
                </a:ext>
                <a:ext uri="{FF2B5EF4-FFF2-40B4-BE49-F238E27FC236}">
                  <a16:creationId xmlns:a16="http://schemas.microsoft.com/office/drawing/2014/main" id="{00000000-0008-0000-0400-000003E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117</xdr:col>
          <xdr:colOff>1206500</xdr:colOff>
          <xdr:row>2</xdr:row>
          <xdr:rowOff>25400</xdr:rowOff>
        </xdr:from>
        <xdr:to>
          <xdr:col>118</xdr:col>
          <xdr:colOff>0</xdr:colOff>
          <xdr:row>3</xdr:row>
          <xdr:rowOff>25400</xdr:rowOff>
        </xdr:to>
        <xdr:sp macro="" textlink="">
          <xdr:nvSpPr>
            <xdr:cNvPr id="254980" name="Spinner 4" hidden="1">
              <a:extLst>
                <a:ext uri="{63B3BB69-23CF-44E3-9099-C40C66FF867C}">
                  <a14:compatExt spid="_x0000_s254980"/>
                </a:ext>
                <a:ext uri="{FF2B5EF4-FFF2-40B4-BE49-F238E27FC236}">
                  <a16:creationId xmlns:a16="http://schemas.microsoft.com/office/drawing/2014/main" id="{00000000-0008-0000-0400-000004E403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148</xdr:col>
          <xdr:colOff>0</xdr:colOff>
          <xdr:row>2</xdr:row>
          <xdr:rowOff>12700</xdr:rowOff>
        </xdr:from>
        <xdr:to>
          <xdr:col>149</xdr:col>
          <xdr:colOff>12700</xdr:colOff>
          <xdr:row>3</xdr:row>
          <xdr:rowOff>12700</xdr:rowOff>
        </xdr:to>
        <xdr:sp macro="" textlink="">
          <xdr:nvSpPr>
            <xdr:cNvPr id="254981" name="Drop Down 5" hidden="1">
              <a:extLst>
                <a:ext uri="{63B3BB69-23CF-44E3-9099-C40C66FF867C}">
                  <a14:compatExt spid="_x0000_s254981"/>
                </a:ext>
                <a:ext uri="{FF2B5EF4-FFF2-40B4-BE49-F238E27FC236}">
                  <a16:creationId xmlns:a16="http://schemas.microsoft.com/office/drawing/2014/main" id="{00000000-0008-0000-0400-000005E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134</xdr:col>
      <xdr:colOff>12700</xdr:colOff>
      <xdr:row>50</xdr:row>
      <xdr:rowOff>12700</xdr:rowOff>
    </xdr:from>
    <xdr:to>
      <xdr:col>143</xdr:col>
      <xdr:colOff>260350</xdr:colOff>
      <xdr:row>69</xdr:row>
      <xdr:rowOff>171450</xdr:rowOff>
    </xdr:to>
    <xdr:graphicFrame macro="">
      <xdr:nvGraphicFramePr>
        <xdr:cNvPr id="28" name="Chart 27">
          <a:extLst>
            <a:ext uri="{FF2B5EF4-FFF2-40B4-BE49-F238E27FC236}">
              <a16:creationId xmlns:a16="http://schemas.microsoft.com/office/drawing/2014/main" id="{14970DB3-9EB9-4BE6-8227-9E04D578F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144</xdr:col>
      <xdr:colOff>41277</xdr:colOff>
      <xdr:row>50</xdr:row>
      <xdr:rowOff>9525</xdr:rowOff>
    </xdr:from>
    <xdr:to>
      <xdr:col>149</xdr:col>
      <xdr:colOff>11045</xdr:colOff>
      <xdr:row>69</xdr:row>
      <xdr:rowOff>171450</xdr:rowOff>
    </xdr:to>
    <xdr:graphicFrame macro="">
      <xdr:nvGraphicFramePr>
        <xdr:cNvPr id="30" name="Chart 29">
          <a:extLst>
            <a:ext uri="{FF2B5EF4-FFF2-40B4-BE49-F238E27FC236}">
              <a16:creationId xmlns:a16="http://schemas.microsoft.com/office/drawing/2014/main" id="{47BFC301-E040-0253-3633-48BD78C03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134</xdr:col>
      <xdr:colOff>6350</xdr:colOff>
      <xdr:row>71</xdr:row>
      <xdr:rowOff>12700</xdr:rowOff>
    </xdr:from>
    <xdr:to>
      <xdr:col>143</xdr:col>
      <xdr:colOff>254000</xdr:colOff>
      <xdr:row>81</xdr:row>
      <xdr:rowOff>182880</xdr:rowOff>
    </xdr:to>
    <xdr:graphicFrame macro="">
      <xdr:nvGraphicFramePr>
        <xdr:cNvPr id="34" name="Chart 33">
          <a:extLst>
            <a:ext uri="{FF2B5EF4-FFF2-40B4-BE49-F238E27FC236}">
              <a16:creationId xmlns:a16="http://schemas.microsoft.com/office/drawing/2014/main" id="{91F56490-27C6-43B0-BF45-E706A064E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134</xdr:col>
      <xdr:colOff>0</xdr:colOff>
      <xdr:row>83</xdr:row>
      <xdr:rowOff>12700</xdr:rowOff>
    </xdr:from>
    <xdr:to>
      <xdr:col>143</xdr:col>
      <xdr:colOff>247650</xdr:colOff>
      <xdr:row>91</xdr:row>
      <xdr:rowOff>93980</xdr:rowOff>
    </xdr:to>
    <xdr:graphicFrame macro="">
      <xdr:nvGraphicFramePr>
        <xdr:cNvPr id="35" name="Chart 34">
          <a:extLst>
            <a:ext uri="{FF2B5EF4-FFF2-40B4-BE49-F238E27FC236}">
              <a16:creationId xmlns:a16="http://schemas.microsoft.com/office/drawing/2014/main" id="{6B23EC2D-CB69-4F67-895B-9005424F4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144</xdr:col>
      <xdr:colOff>47625</xdr:colOff>
      <xdr:row>83</xdr:row>
      <xdr:rowOff>9525</xdr:rowOff>
    </xdr:from>
    <xdr:to>
      <xdr:col>149</xdr:col>
      <xdr:colOff>19050</xdr:colOff>
      <xdr:row>91</xdr:row>
      <xdr:rowOff>93980</xdr:rowOff>
    </xdr:to>
    <xdr:graphicFrame macro="">
      <xdr:nvGraphicFramePr>
        <xdr:cNvPr id="36" name="Chart 35">
          <a:extLst>
            <a:ext uri="{FF2B5EF4-FFF2-40B4-BE49-F238E27FC236}">
              <a16:creationId xmlns:a16="http://schemas.microsoft.com/office/drawing/2014/main" id="{AF22C995-D6F0-4508-9857-109A5C873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134</xdr:col>
      <xdr:colOff>0</xdr:colOff>
      <xdr:row>93</xdr:row>
      <xdr:rowOff>12700</xdr:rowOff>
    </xdr:from>
    <xdr:to>
      <xdr:col>143</xdr:col>
      <xdr:colOff>247650</xdr:colOff>
      <xdr:row>108</xdr:row>
      <xdr:rowOff>176530</xdr:rowOff>
    </xdr:to>
    <xdr:graphicFrame macro="">
      <xdr:nvGraphicFramePr>
        <xdr:cNvPr id="37" name="Chart 36">
          <a:extLst>
            <a:ext uri="{FF2B5EF4-FFF2-40B4-BE49-F238E27FC236}">
              <a16:creationId xmlns:a16="http://schemas.microsoft.com/office/drawing/2014/main" id="{0C536A64-BFC0-4D95-8015-C3FDA59F6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144</xdr:col>
      <xdr:colOff>57150</xdr:colOff>
      <xdr:row>93</xdr:row>
      <xdr:rowOff>6350</xdr:rowOff>
    </xdr:from>
    <xdr:to>
      <xdr:col>149</xdr:col>
      <xdr:colOff>25400</xdr:colOff>
      <xdr:row>109</xdr:row>
      <xdr:rowOff>1905</xdr:rowOff>
    </xdr:to>
    <xdr:graphicFrame macro="">
      <xdr:nvGraphicFramePr>
        <xdr:cNvPr id="39" name="Chart 38">
          <a:extLst>
            <a:ext uri="{FF2B5EF4-FFF2-40B4-BE49-F238E27FC236}">
              <a16:creationId xmlns:a16="http://schemas.microsoft.com/office/drawing/2014/main" id="{1E005DF2-1FC4-FB86-59DC-C79763E02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144</xdr:col>
      <xdr:colOff>38100</xdr:colOff>
      <xdr:row>71</xdr:row>
      <xdr:rowOff>6350</xdr:rowOff>
    </xdr:from>
    <xdr:to>
      <xdr:col>149</xdr:col>
      <xdr:colOff>6350</xdr:colOff>
      <xdr:row>82</xdr:row>
      <xdr:rowOff>1905</xdr:rowOff>
    </xdr:to>
    <xdr:graphicFrame macro="">
      <xdr:nvGraphicFramePr>
        <xdr:cNvPr id="42" name="Chart 41">
          <a:extLst>
            <a:ext uri="{FF2B5EF4-FFF2-40B4-BE49-F238E27FC236}">
              <a16:creationId xmlns:a16="http://schemas.microsoft.com/office/drawing/2014/main" id="{AD18DEB7-D1A2-B2C4-6D49-44AC16E90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55</xdr:col>
      <xdr:colOff>0</xdr:colOff>
      <xdr:row>212</xdr:row>
      <xdr:rowOff>12700</xdr:rowOff>
    </xdr:from>
    <xdr:to>
      <xdr:col>57</xdr:col>
      <xdr:colOff>190500</xdr:colOff>
      <xdr:row>222</xdr:row>
      <xdr:rowOff>0</xdr:rowOff>
    </xdr:to>
    <xdr:graphicFrame macro="">
      <xdr:nvGraphicFramePr>
        <xdr:cNvPr id="46" name="Chart 45">
          <a:extLst>
            <a:ext uri="{FF2B5EF4-FFF2-40B4-BE49-F238E27FC236}">
              <a16:creationId xmlns:a16="http://schemas.microsoft.com/office/drawing/2014/main" id="{42DD0F18-C065-4F9B-A9C6-C9014E310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59</xdr:col>
      <xdr:colOff>0</xdr:colOff>
      <xdr:row>212</xdr:row>
      <xdr:rowOff>12700</xdr:rowOff>
    </xdr:from>
    <xdr:to>
      <xdr:col>64</xdr:col>
      <xdr:colOff>139700</xdr:colOff>
      <xdr:row>222</xdr:row>
      <xdr:rowOff>0</xdr:rowOff>
    </xdr:to>
    <xdr:graphicFrame macro="">
      <xdr:nvGraphicFramePr>
        <xdr:cNvPr id="47" name="Chart 46">
          <a:extLst>
            <a:ext uri="{FF2B5EF4-FFF2-40B4-BE49-F238E27FC236}">
              <a16:creationId xmlns:a16="http://schemas.microsoft.com/office/drawing/2014/main" id="{1DCC5A86-600D-400E-8263-5DA029AE5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117</xdr:col>
          <xdr:colOff>12700</xdr:colOff>
          <xdr:row>4</xdr:row>
          <xdr:rowOff>12700</xdr:rowOff>
        </xdr:from>
        <xdr:to>
          <xdr:col>117</xdr:col>
          <xdr:colOff>584200</xdr:colOff>
          <xdr:row>5</xdr:row>
          <xdr:rowOff>12700</xdr:rowOff>
        </xdr:to>
        <xdr:sp macro="" textlink="">
          <xdr:nvSpPr>
            <xdr:cNvPr id="255034" name="Drop Down 58" hidden="1">
              <a:extLst>
                <a:ext uri="{63B3BB69-23CF-44E3-9099-C40C66FF867C}">
                  <a14:compatExt spid="_x0000_s255034"/>
                </a:ext>
                <a:ext uri="{FF2B5EF4-FFF2-40B4-BE49-F238E27FC236}">
                  <a16:creationId xmlns:a16="http://schemas.microsoft.com/office/drawing/2014/main" id="{00000000-0008-0000-0400-00003AE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44449</xdr:colOff>
      <xdr:row>2</xdr:row>
      <xdr:rowOff>19047</xdr:rowOff>
    </xdr:from>
    <xdr:to>
      <xdr:col>10</xdr:col>
      <xdr:colOff>284479</xdr:colOff>
      <xdr:row>30</xdr:row>
      <xdr:rowOff>165097</xdr:rowOff>
    </xdr:to>
    <xdr:graphicFrame macro="">
      <xdr:nvGraphicFramePr>
        <xdr:cNvPr id="2" name="Chart 1">
          <a:extLst>
            <a:ext uri="{FF2B5EF4-FFF2-40B4-BE49-F238E27FC236}">
              <a16:creationId xmlns:a16="http://schemas.microsoft.com/office/drawing/2014/main" id="{92E43470-A30A-45CF-AF57-73A78A696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47624</xdr:colOff>
      <xdr:row>32</xdr:row>
      <xdr:rowOff>15875</xdr:rowOff>
    </xdr:from>
    <xdr:to>
      <xdr:col>10</xdr:col>
      <xdr:colOff>287654</xdr:colOff>
      <xdr:row>60</xdr:row>
      <xdr:rowOff>161925</xdr:rowOff>
    </xdr:to>
    <xdr:graphicFrame macro="">
      <xdr:nvGraphicFramePr>
        <xdr:cNvPr id="3" name="Chart 2">
          <a:extLst>
            <a:ext uri="{FF2B5EF4-FFF2-40B4-BE49-F238E27FC236}">
              <a16:creationId xmlns:a16="http://schemas.microsoft.com/office/drawing/2014/main" id="{04947871-DA81-4A1A-814A-75F5FD7BC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415925</xdr:colOff>
      <xdr:row>18</xdr:row>
      <xdr:rowOff>152399</xdr:rowOff>
    </xdr:from>
    <xdr:to>
      <xdr:col>2</xdr:col>
      <xdr:colOff>562610</xdr:colOff>
      <xdr:row>24</xdr:row>
      <xdr:rowOff>66039</xdr:rowOff>
    </xdr:to>
    <xdr:sp macro="" textlink="">
      <xdr:nvSpPr>
        <xdr:cNvPr id="4" name="Text Box 345">
          <a:extLst>
            <a:ext uri="{FF2B5EF4-FFF2-40B4-BE49-F238E27FC236}">
              <a16:creationId xmlns:a16="http://schemas.microsoft.com/office/drawing/2014/main" id="{12D40E21-AD7B-49AE-960D-B1E2E65F5EC9}"/>
            </a:ext>
          </a:extLst>
        </xdr:cNvPr>
        <xdr:cNvSpPr txBox="1">
          <a:spLocks noChangeArrowheads="1"/>
        </xdr:cNvSpPr>
      </xdr:nvSpPr>
      <xdr:spPr bwMode="auto">
        <a:xfrm>
          <a:off x="1216025" y="3409949"/>
          <a:ext cx="146685" cy="999490"/>
        </a:xfrm>
        <a:prstGeom prst="rect">
          <a:avLst/>
        </a:prstGeom>
        <a:solidFill>
          <a:schemeClr val="bg1"/>
        </a:solidFill>
        <a:ln w="9525">
          <a:noFill/>
          <a:miter lim="800000"/>
          <a:headEnd/>
          <a:tailEnd/>
        </a:ln>
      </xdr:spPr>
      <xdr:txBody>
        <a:bodyPr vert="vert270" wrap="square" lIns="0" tIns="0" rIns="0" bIns="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Font typeface="Wingdings 3" pitchFamily="18" charset="2"/>
            <a:buNone/>
          </a:pPr>
          <a:r>
            <a:rPr lang="en-US" sz="800">
              <a:solidFill>
                <a:srgbClr val="000099"/>
              </a:solidFill>
              <a:latin typeface="Trebuchet MS" pitchFamily="34" charset="0"/>
              <a:sym typeface="Wingdings 3"/>
            </a:rPr>
            <a:t>  </a:t>
          </a:r>
          <a:r>
            <a:rPr lang="en-US" sz="800">
              <a:solidFill>
                <a:srgbClr val="000099"/>
              </a:solidFill>
              <a:latin typeface="Trebuchet MS" pitchFamily="34" charset="0"/>
              <a:sym typeface="Wingdings 3" pitchFamily="18" charset="2"/>
            </a:rPr>
            <a:t>World Wide Web</a:t>
          </a:r>
        </a:p>
      </xdr:txBody>
    </xdr:sp>
    <xdr:clientData/>
  </xdr:twoCellAnchor>
  <xdr:twoCellAnchor>
    <xdr:from>
      <xdr:col>2</xdr:col>
      <xdr:colOff>419100</xdr:colOff>
      <xdr:row>50</xdr:row>
      <xdr:rowOff>9525</xdr:rowOff>
    </xdr:from>
    <xdr:to>
      <xdr:col>2</xdr:col>
      <xdr:colOff>571278</xdr:colOff>
      <xdr:row>55</xdr:row>
      <xdr:rowOff>104140</xdr:rowOff>
    </xdr:to>
    <xdr:sp macro="" textlink="">
      <xdr:nvSpPr>
        <xdr:cNvPr id="5" name="Text Box 345">
          <a:extLst>
            <a:ext uri="{FF2B5EF4-FFF2-40B4-BE49-F238E27FC236}">
              <a16:creationId xmlns:a16="http://schemas.microsoft.com/office/drawing/2014/main" id="{F6F7CA15-F5AF-4F33-9EDA-3991972E0DAF}"/>
            </a:ext>
          </a:extLst>
        </xdr:cNvPr>
        <xdr:cNvSpPr txBox="1">
          <a:spLocks noChangeArrowheads="1"/>
        </xdr:cNvSpPr>
      </xdr:nvSpPr>
      <xdr:spPr bwMode="auto">
        <a:xfrm>
          <a:off x="1219200" y="9058275"/>
          <a:ext cx="152178" cy="999490"/>
        </a:xfrm>
        <a:prstGeom prst="rect">
          <a:avLst/>
        </a:prstGeom>
        <a:solidFill>
          <a:schemeClr val="bg1"/>
        </a:solidFill>
        <a:ln w="9525">
          <a:noFill/>
          <a:miter lim="800000"/>
          <a:headEnd/>
          <a:tailEnd/>
        </a:ln>
      </xdr:spPr>
      <xdr:txBody>
        <a:bodyPr vert="vert270" wrap="square" lIns="0" tIns="0" rIns="0" bIns="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Font typeface="Wingdings 3" pitchFamily="18" charset="2"/>
            <a:buNone/>
          </a:pPr>
          <a:r>
            <a:rPr lang="en-US" sz="800">
              <a:solidFill>
                <a:srgbClr val="000099"/>
              </a:solidFill>
              <a:latin typeface="Trebuchet MS" pitchFamily="34" charset="0"/>
              <a:sym typeface="Wingdings 3"/>
            </a:rPr>
            <a:t>  </a:t>
          </a:r>
          <a:r>
            <a:rPr lang="en-US" sz="800">
              <a:solidFill>
                <a:srgbClr val="000099"/>
              </a:solidFill>
              <a:latin typeface="Trebuchet MS" pitchFamily="34" charset="0"/>
              <a:sym typeface="Wingdings 3" pitchFamily="18" charset="2"/>
            </a:rPr>
            <a:t>World Wide Web</a:t>
          </a:r>
        </a:p>
      </xdr:txBody>
    </xdr:sp>
    <xdr:clientData/>
  </xdr:twoCellAnchor>
  <mc:AlternateContent xmlns:mc="http://schemas.openxmlformats.org/markup-compatibility/2006">
    <mc:Choice xmlns:a14="http://schemas.microsoft.com/office/drawing/2010/main" Requires="a14">
      <xdr:twoCellAnchor editAs="oneCell">
        <xdr:from>
          <xdr:col>5</xdr:col>
          <xdr:colOff>596900</xdr:colOff>
          <xdr:row>0</xdr:row>
          <xdr:rowOff>177800</xdr:rowOff>
        </xdr:from>
        <xdr:to>
          <xdr:col>11</xdr:col>
          <xdr:colOff>12700</xdr:colOff>
          <xdr:row>2</xdr:row>
          <xdr:rowOff>0</xdr:rowOff>
        </xdr:to>
        <xdr:sp macro="" textlink="">
          <xdr:nvSpPr>
            <xdr:cNvPr id="256001" name="Check Box 1" hidden="1">
              <a:extLst>
                <a:ext uri="{63B3BB69-23CF-44E3-9099-C40C66FF867C}">
                  <a14:compatExt spid="_x0000_s256001"/>
                </a:ext>
                <a:ext uri="{FF2B5EF4-FFF2-40B4-BE49-F238E27FC236}">
                  <a16:creationId xmlns:a16="http://schemas.microsoft.com/office/drawing/2014/main" id="{00000000-0008-0000-0500-000001E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Without 25 economies having a population &lt; 500k</a:t>
              </a:r>
            </a:p>
          </xdr:txBody>
        </xdr:sp>
        <xdr:clientData/>
      </xdr:twoCellAnchor>
    </mc:Choice>
    <mc:Fallback/>
  </mc:AlternateContent>
  <xdr:twoCellAnchor>
    <xdr:from>
      <xdr:col>43</xdr:col>
      <xdr:colOff>44450</xdr:colOff>
      <xdr:row>2</xdr:row>
      <xdr:rowOff>12700</xdr:rowOff>
    </xdr:from>
    <xdr:to>
      <xdr:col>52</xdr:col>
      <xdr:colOff>227330</xdr:colOff>
      <xdr:row>30</xdr:row>
      <xdr:rowOff>158750</xdr:rowOff>
    </xdr:to>
    <xdr:graphicFrame macro="">
      <xdr:nvGraphicFramePr>
        <xdr:cNvPr id="6" name="Chart 5">
          <a:extLst>
            <a:ext uri="{FF2B5EF4-FFF2-40B4-BE49-F238E27FC236}">
              <a16:creationId xmlns:a16="http://schemas.microsoft.com/office/drawing/2014/main" id="{D6030574-AE08-4F81-BABC-7B43873DE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31750</xdr:colOff>
      <xdr:row>32</xdr:row>
      <xdr:rowOff>25400</xdr:rowOff>
    </xdr:from>
    <xdr:to>
      <xdr:col>52</xdr:col>
      <xdr:colOff>214630</xdr:colOff>
      <xdr:row>60</xdr:row>
      <xdr:rowOff>171450</xdr:rowOff>
    </xdr:to>
    <xdr:graphicFrame macro="">
      <xdr:nvGraphicFramePr>
        <xdr:cNvPr id="7" name="Chart 6">
          <a:extLst>
            <a:ext uri="{FF2B5EF4-FFF2-40B4-BE49-F238E27FC236}">
              <a16:creationId xmlns:a16="http://schemas.microsoft.com/office/drawing/2014/main" id="{5558EFFC-39E8-4B61-B301-999CBF95E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93</xdr:col>
      <xdr:colOff>0</xdr:colOff>
      <xdr:row>1</xdr:row>
      <xdr:rowOff>0</xdr:rowOff>
    </xdr:from>
    <xdr:to>
      <xdr:col>103</xdr:col>
      <xdr:colOff>368300</xdr:colOff>
      <xdr:row>35</xdr:row>
      <xdr:rowOff>139700</xdr:rowOff>
    </xdr:to>
    <xdr:graphicFrame macro="">
      <xdr:nvGraphicFramePr>
        <xdr:cNvPr id="8" name="Chart 7">
          <a:extLst>
            <a:ext uri="{FF2B5EF4-FFF2-40B4-BE49-F238E27FC236}">
              <a16:creationId xmlns:a16="http://schemas.microsoft.com/office/drawing/2014/main" id="{28268817-A29D-46D3-80E5-31BCC0A51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50800</xdr:colOff>
          <xdr:row>1</xdr:row>
          <xdr:rowOff>0</xdr:rowOff>
        </xdr:from>
        <xdr:to>
          <xdr:col>2</xdr:col>
          <xdr:colOff>31750</xdr:colOff>
          <xdr:row>2</xdr:row>
          <xdr:rowOff>0</xdr:rowOff>
        </xdr:to>
        <xdr:sp macro="" textlink="">
          <xdr:nvSpPr>
            <xdr:cNvPr id="256006" name="Drop Down 6" hidden="1">
              <a:extLst>
                <a:ext uri="{63B3BB69-23CF-44E3-9099-C40C66FF867C}">
                  <a14:compatExt spid="_x0000_s256006"/>
                </a:ext>
                <a:ext uri="{FF2B5EF4-FFF2-40B4-BE49-F238E27FC236}">
                  <a16:creationId xmlns:a16="http://schemas.microsoft.com/office/drawing/2014/main" id="{00000000-0008-0000-0500-000006E8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4229100</xdr:colOff>
          <xdr:row>1</xdr:row>
          <xdr:rowOff>25400</xdr:rowOff>
        </xdr:from>
        <xdr:to>
          <xdr:col>3</xdr:col>
          <xdr:colOff>2197100</xdr:colOff>
          <xdr:row>1</xdr:row>
          <xdr:rowOff>203200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6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2222500</xdr:colOff>
          <xdr:row>1</xdr:row>
          <xdr:rowOff>25400</xdr:rowOff>
        </xdr:from>
        <xdr:to>
          <xdr:col>3</xdr:col>
          <xdr:colOff>2413000</xdr:colOff>
          <xdr:row>1</xdr:row>
          <xdr:rowOff>190500</xdr:rowOff>
        </xdr:to>
        <xdr:sp macro="" textlink="">
          <xdr:nvSpPr>
            <xdr:cNvPr id="5130" name="Spinner 10" hidden="1">
              <a:extLst>
                <a:ext uri="{63B3BB69-23CF-44E3-9099-C40C66FF867C}">
                  <a14:compatExt spid="_x0000_s5130"/>
                </a:ext>
                <a:ext uri="{FF2B5EF4-FFF2-40B4-BE49-F238E27FC236}">
                  <a16:creationId xmlns:a16="http://schemas.microsoft.com/office/drawing/2014/main" id="{00000000-0008-0000-0600-00000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0</xdr:row>
          <xdr:rowOff>12700</xdr:rowOff>
        </xdr:from>
        <xdr:to>
          <xdr:col>5</xdr:col>
          <xdr:colOff>571500</xdr:colOff>
          <xdr:row>0</xdr:row>
          <xdr:rowOff>190500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6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reida filter" id="{9DEE3AEE-CD4E-404A-A900-F67BBA9767B7}"/>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reida" id="{44E5E2AF-5EEF-44BE-A78B-4DD70BDED862}"/>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028" Type="http://schemas.openxmlformats.org/officeDocument/2006/relationships/hyperlink" Target="https://www.bmdw.gv.at/Themen/Digitalisierung/Digitales-Oesterreich.html" TargetMode="External"/><Relationship Id="rId5721" Type="http://schemas.openxmlformats.org/officeDocument/2006/relationships/hyperlink" Target="https://www.arsat.com.ar/centro-nacional-de-datos/proyectos/nube-publica-nacional/https:/www.arsat.com.ar/" TargetMode="External"/><Relationship Id="rId13193" Type="http://schemas.openxmlformats.org/officeDocument/2006/relationships/vmlDrawing" Target="../drawings/vmlDrawing1.vml"/><Relationship Id="rId5722" Type="http://schemas.openxmlformats.org/officeDocument/2006/relationships/hyperlink" Target="https://www.dta.gov.au/our-projects/secure-cloud-strategy" TargetMode="External"/><Relationship Id="rId10038" Type="http://schemas.openxmlformats.org/officeDocument/2006/relationships/hyperlink" Target="https://www.brz.gv.at/was-wir-tun/geschaeftsfelder/cloud-solutions.html" TargetMode="External"/><Relationship Id="rId2609" Type="http://schemas.openxmlformats.org/officeDocument/2006/relationships/hyperlink" Target="https://akshi.gov.al/sherbime/sherbimi-onedrive/" TargetMode="External"/><Relationship Id="rId3027" Type="http://schemas.openxmlformats.org/officeDocument/2006/relationships/hyperlink" Target="https://www.brz.gv.at/en/what_we_do/our_business/cloud-solutions.html" TargetMode="External"/><Relationship Id="rId5798" Type="http://schemas.openxmlformats.org/officeDocument/2006/relationships/hyperlink" Target="https://www.dta.gov.au/whole-government-architecture" TargetMode="External"/><Relationship Id="rId2613" Type="http://schemas.openxmlformats.org/officeDocument/2006/relationships/hyperlink" Target="https://www.arsat.com.ar/centro-nacional-de-datos" TargetMode="External"/><Relationship Id="rId13194" Type="http://schemas.openxmlformats.org/officeDocument/2006/relationships/ctrlProp" Target="../ctrlProps/ctrlProp1.xml"/><Relationship Id="rId13031" Type="http://schemas.openxmlformats.org/officeDocument/2006/relationships/hyperlink" Target="https://www.bnamericas.com/en/news/more-than-95-of-the-federal-fiber-optic-network-is-already-illuminated" TargetMode="External"/><Relationship Id="rId5723" Type="http://schemas.openxmlformats.org/officeDocument/2006/relationships/hyperlink" Target="https://www.dta.gov.au/our-projects/hosting-strategy/hosting-certification-framework" TargetMode="External"/><Relationship Id="rId5799" Type="http://schemas.openxmlformats.org/officeDocument/2006/relationships/hyperlink" Target="https://www.bmdw.gv.at/Themen/Digitalisierung/Digitales-Oesterreich.html" TargetMode="External"/><Relationship Id="rId2614" Type="http://schemas.openxmlformats.org/officeDocument/2006/relationships/hyperlink" Target="https://cloud.gov.au/" TargetMode="External"/><Relationship Id="rId3024" Type="http://schemas.openxmlformats.org/officeDocument/2006/relationships/hyperlink" Target="https://www.dta.gov.au/our-projects/digital-service-platforms-strategy/digital-platforms-strategic-roadmap" TargetMode="External"/><Relationship Id="rId5724" Type="http://schemas.openxmlformats.org/officeDocument/2006/relationships/hyperlink" Target="https://www.brz.gv.at/en/what_we_do/our_business/cloud-solutions.html" TargetMode="External"/><Relationship Id="rId13191" Type="http://schemas.openxmlformats.org/officeDocument/2006/relationships/printerSettings" Target="../printerSettings/printerSettings2.bin"/><Relationship Id="rId10024" Type="http://schemas.openxmlformats.org/officeDocument/2006/relationships/hyperlink" Target="https://www.ekeng.am/en/sub/e_manage" TargetMode="External"/><Relationship Id="rId1319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vmlDrawing" Target="../drawings/vmlDrawing3.vml"/><Relationship Id="rId7" Type="http://schemas.openxmlformats.org/officeDocument/2006/relationships/ctrlProp" Target="../ctrlProps/ctrlProp5.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4.vml"/><Relationship Id="rId7" Type="http://schemas.openxmlformats.org/officeDocument/2006/relationships/ctrlProp" Target="../ctrlProps/ctrlProp13.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20.xml"/><Relationship Id="rId5" Type="http://schemas.openxmlformats.org/officeDocument/2006/relationships/ctrlProp" Target="../ctrlProps/ctrlProp19.xml"/><Relationship Id="rId4" Type="http://schemas.openxmlformats.org/officeDocument/2006/relationships/ctrlProp" Target="../ctrlProps/ctrlProp18.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78C4-A27F-4557-8F46-784A454A1867}">
  <dimension ref="A1:T30"/>
  <sheetViews>
    <sheetView showGridLines="0" tabSelected="1" workbookViewId="0">
      <selection activeCell="C3" sqref="C3"/>
    </sheetView>
  </sheetViews>
  <sheetFormatPr defaultRowHeight="14.5"/>
  <cols>
    <col min="1" max="1" width="21.1796875" customWidth="1"/>
    <col min="2" max="2" width="17.81640625" customWidth="1"/>
    <col min="3" max="3" width="2.54296875" customWidth="1"/>
    <col min="4" max="4" width="16.54296875" customWidth="1"/>
    <col min="14" max="14" width="8.81640625" customWidth="1"/>
  </cols>
  <sheetData>
    <row r="1" spans="1:14" ht="24" customHeight="1">
      <c r="A1" s="78"/>
      <c r="B1" s="78"/>
      <c r="C1" s="78"/>
      <c r="D1" s="78"/>
      <c r="E1" s="78"/>
      <c r="F1" s="78"/>
      <c r="G1" s="498" t="s">
        <v>0</v>
      </c>
      <c r="H1" s="78"/>
      <c r="I1" s="78"/>
      <c r="J1" s="78"/>
      <c r="K1" s="78"/>
      <c r="L1" s="78"/>
      <c r="M1" s="78"/>
      <c r="N1" s="78"/>
    </row>
    <row r="2" spans="1:14" ht="6" customHeight="1"/>
    <row r="3" spans="1:14" ht="16">
      <c r="B3" s="499" t="s">
        <v>1</v>
      </c>
      <c r="C3" s="500"/>
      <c r="D3" s="499" t="s">
        <v>2</v>
      </c>
      <c r="E3" s="501"/>
      <c r="F3" s="501"/>
      <c r="G3" s="79"/>
      <c r="H3" s="79"/>
      <c r="I3" s="79"/>
      <c r="J3" s="79"/>
      <c r="K3" s="79"/>
      <c r="L3" s="79"/>
      <c r="M3" s="79"/>
      <c r="N3" s="79"/>
    </row>
    <row r="4" spans="1:14">
      <c r="B4" s="1407" t="s">
        <v>26478</v>
      </c>
      <c r="C4" s="77"/>
      <c r="D4" s="77" t="s">
        <v>26481</v>
      </c>
      <c r="E4" s="77"/>
      <c r="F4" s="77"/>
    </row>
    <row r="5" spans="1:14">
      <c r="B5" s="502" t="s">
        <v>3</v>
      </c>
      <c r="C5" s="77"/>
      <c r="D5" s="77" t="s">
        <v>4</v>
      </c>
      <c r="E5" s="77"/>
      <c r="F5" s="77"/>
    </row>
    <row r="6" spans="1:14">
      <c r="B6" s="502" t="s">
        <v>5</v>
      </c>
      <c r="C6" s="77"/>
      <c r="D6" s="77" t="s">
        <v>6</v>
      </c>
      <c r="E6" s="77"/>
      <c r="F6" s="77"/>
    </row>
    <row r="7" spans="1:14">
      <c r="B7" s="502" t="s">
        <v>7</v>
      </c>
      <c r="C7" s="77"/>
      <c r="D7" s="77" t="s">
        <v>8</v>
      </c>
      <c r="E7" s="77"/>
      <c r="F7" s="77"/>
    </row>
    <row r="8" spans="1:14">
      <c r="B8" s="1407" t="s">
        <v>26477</v>
      </c>
      <c r="C8" s="77"/>
      <c r="D8" s="77" t="s">
        <v>9</v>
      </c>
      <c r="E8" s="77"/>
      <c r="F8" s="77"/>
    </row>
    <row r="9" spans="1:14">
      <c r="B9" s="502" t="s">
        <v>10</v>
      </c>
      <c r="C9" s="77"/>
      <c r="D9" s="77" t="s">
        <v>11</v>
      </c>
      <c r="E9" s="77"/>
      <c r="F9" s="77"/>
    </row>
    <row r="10" spans="1:14">
      <c r="B10" s="502" t="s">
        <v>12</v>
      </c>
      <c r="C10" s="77"/>
      <c r="D10" s="77" t="s">
        <v>26482</v>
      </c>
      <c r="E10" s="77"/>
      <c r="F10" s="77"/>
    </row>
    <row r="11" spans="1:14">
      <c r="B11" s="502" t="s">
        <v>13</v>
      </c>
      <c r="C11" s="77"/>
      <c r="D11" s="77" t="s">
        <v>26483</v>
      </c>
      <c r="E11" s="77"/>
      <c r="F11" s="77"/>
    </row>
    <row r="12" spans="1:14">
      <c r="B12" s="502" t="s">
        <v>14</v>
      </c>
      <c r="C12" s="77"/>
      <c r="D12" s="77" t="s">
        <v>15</v>
      </c>
      <c r="E12" s="77"/>
      <c r="F12" s="77"/>
    </row>
    <row r="13" spans="1:14" ht="12" customHeight="1">
      <c r="B13" s="77"/>
      <c r="C13" s="77"/>
      <c r="D13" s="77"/>
      <c r="E13" s="77"/>
      <c r="F13" s="77"/>
    </row>
    <row r="14" spans="1:14" ht="16">
      <c r="B14" s="499" t="s">
        <v>16</v>
      </c>
      <c r="C14" s="501"/>
      <c r="D14" s="501"/>
      <c r="E14" s="501"/>
      <c r="F14" s="501"/>
      <c r="G14" s="79"/>
      <c r="H14" s="79"/>
      <c r="I14" s="79"/>
      <c r="J14" s="79"/>
      <c r="K14" s="79"/>
      <c r="L14" s="79"/>
      <c r="M14" s="79"/>
      <c r="N14" s="79"/>
    </row>
    <row r="15" spans="1:14">
      <c r="B15" s="503" t="s">
        <v>26480</v>
      </c>
      <c r="C15" s="77"/>
      <c r="D15" s="77"/>
      <c r="E15" s="77"/>
      <c r="F15" s="77"/>
    </row>
    <row r="16" spans="1:14" ht="6" customHeight="1">
      <c r="B16" s="77"/>
      <c r="C16" s="77"/>
      <c r="D16" s="77"/>
      <c r="E16" s="77"/>
      <c r="F16" s="77"/>
    </row>
    <row r="17" spans="2:14">
      <c r="B17" s="503" t="s">
        <v>26479</v>
      </c>
      <c r="C17" s="77"/>
      <c r="D17" s="77"/>
      <c r="E17" s="77"/>
      <c r="F17" s="77"/>
    </row>
    <row r="18" spans="2:14">
      <c r="B18" s="503" t="s">
        <v>17</v>
      </c>
      <c r="C18" s="77"/>
      <c r="D18" s="77"/>
      <c r="E18" s="77"/>
      <c r="F18" s="77"/>
    </row>
    <row r="19" spans="2:14">
      <c r="B19" s="503" t="s">
        <v>18</v>
      </c>
      <c r="C19" s="77"/>
      <c r="D19" s="77"/>
      <c r="E19" s="77"/>
      <c r="F19" s="77"/>
    </row>
    <row r="20" spans="2:14">
      <c r="B20" s="1403" t="s">
        <v>19</v>
      </c>
      <c r="C20" s="77"/>
      <c r="D20" s="77"/>
      <c r="E20" s="77"/>
      <c r="F20" s="77"/>
    </row>
    <row r="21" spans="2:14">
      <c r="B21" s="1403" t="s">
        <v>20</v>
      </c>
      <c r="C21" s="77"/>
      <c r="D21" s="77"/>
      <c r="E21" s="77"/>
      <c r="F21" s="77"/>
    </row>
    <row r="22" spans="2:14" ht="6" customHeight="1">
      <c r="B22" s="77"/>
      <c r="C22" s="77"/>
      <c r="D22" s="77"/>
      <c r="E22" s="77"/>
      <c r="F22" s="77"/>
    </row>
    <row r="23" spans="2:14">
      <c r="B23" s="503" t="s">
        <v>21</v>
      </c>
      <c r="C23" s="77"/>
      <c r="D23" s="77"/>
      <c r="E23" s="77"/>
      <c r="F23" s="77"/>
    </row>
    <row r="24" spans="2:14">
      <c r="B24" s="1402" t="s">
        <v>22</v>
      </c>
      <c r="C24" s="77"/>
      <c r="D24" s="77"/>
      <c r="E24" s="77"/>
      <c r="F24" s="77"/>
    </row>
    <row r="25" spans="2:14">
      <c r="B25" s="1403" t="s">
        <v>23</v>
      </c>
      <c r="C25" s="77"/>
      <c r="D25" s="77"/>
      <c r="E25" s="77"/>
      <c r="F25" s="77"/>
    </row>
    <row r="26" spans="2:14">
      <c r="B26" s="1403" t="s">
        <v>24</v>
      </c>
      <c r="C26" s="77"/>
      <c r="D26" s="77"/>
      <c r="E26" s="77"/>
      <c r="F26" s="77"/>
    </row>
    <row r="27" spans="2:14">
      <c r="B27" s="1403" t="s">
        <v>25</v>
      </c>
      <c r="C27" s="77"/>
      <c r="D27" s="77"/>
      <c r="E27" s="77"/>
      <c r="F27" s="77"/>
    </row>
    <row r="28" spans="2:14" ht="6" customHeight="1">
      <c r="B28" s="77"/>
      <c r="C28" s="77"/>
      <c r="D28" s="77"/>
      <c r="E28" s="77"/>
      <c r="F28" s="77"/>
    </row>
    <row r="29" spans="2:14">
      <c r="B29" s="505" t="s">
        <v>26</v>
      </c>
      <c r="C29" s="77"/>
      <c r="D29" s="77"/>
      <c r="E29" s="77"/>
      <c r="F29" s="77"/>
    </row>
    <row r="30" spans="2:14">
      <c r="B30" s="77"/>
      <c r="C30" s="77"/>
      <c r="D30" s="77"/>
      <c r="E30" s="77"/>
      <c r="F30" s="77"/>
    </row>
  </sheetData>
  <hyperlinks>
    <hyperlink ref="B5" location="GTMI_Data!A1" display="GTMI_Data" xr:uid="{2A7A8027-5143-4FA8-815B-CED376345E3D}"/>
    <hyperlink ref="B6" location="GTMI_Groups!A1" display="GTMI_Groups" xr:uid="{4E9AB86D-3A1A-42BC-B8DA-5E243A062836}"/>
    <hyperlink ref="B7" location="Stats!A1" display="Stats" xr:uid="{71FF3934-9F43-4076-B5C7-83E6D1D3BC99}"/>
    <hyperlink ref="B9" location="Trends!A1" display="Trends" xr:uid="{C32B1484-EBC0-470D-A6F5-FD4ECA7B5D87}"/>
    <hyperlink ref="B10" location="Metadata!A1" display="Metadata" xr:uid="{7D5EFED7-F10B-48C1-9960-BE0BDFCCE97B}"/>
    <hyperlink ref="B11" location="External!A1" display="External" xr:uid="{5DEA0BD4-723C-4E27-A700-B024B4349520}"/>
    <hyperlink ref="B12" location="Economies!A1" display="Economies" xr:uid="{56C72C0A-62B8-415F-AA36-B67973BF1FC3}"/>
    <hyperlink ref="B8" location="Regions!A1" display="Regions" xr:uid="{1EDC1A36-5E9D-4835-8431-56C02FAFF8E9}"/>
    <hyperlink ref="B4" location="README!A1" display="README" xr:uid="{864E447D-F991-4D5C-9FD7-905788BDB0BD}"/>
  </hyperlinks>
  <pageMargins left="0.7" right="0.7" top="0.75" bottom="0.75" header="0.3" footer="0.3"/>
  <pageSetup orientation="portrait" r:id="rId1"/>
  <headerFooter>
    <oddFooter>&amp;R_x000D_&amp;1#&amp;"Calibri"&amp;10&amp;K000000 Official Use Only</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DBDF-B4D5-4BDB-94F0-B2E3C9C27BB8}">
  <dimension ref="A1:T30"/>
  <sheetViews>
    <sheetView zoomScaleNormal="100" zoomScaleSheetLayoutView="100" workbookViewId="0">
      <pane xSplit="7" ySplit="7" topLeftCell="PF582" activePane="bottomRight" state="frozen"/>
      <selection pane="topRight" activeCell="H1" sqref="H1"/>
      <selection pane="bottomLeft" activeCell="A8" sqref="A8"/>
      <selection pane="bottomRight" activeCell="QE583" sqref="QE583"/>
    </sheetView>
  </sheetViews>
  <sheetFormatPr defaultColWidth="9.453125" defaultRowHeight="13"/>
  <cols>
    <col min="1" max="2" width="5.54296875" style="991" customWidth="1"/>
    <col min="3" max="3" width="16.54296875" style="984" customWidth="1"/>
    <col min="4" max="4" width="5.54296875" style="991" customWidth="1"/>
    <col min="5" max="5" width="16" style="984" customWidth="1"/>
    <col min="6" max="6" width="14" style="984" customWidth="1"/>
    <col min="7" max="8" width="5.54296875" style="991" customWidth="1"/>
    <col min="9" max="9" width="18.81640625" style="984" customWidth="1"/>
    <col min="10" max="10" width="5.54296875" style="991" customWidth="1"/>
    <col min="11" max="11" width="12.453125" style="984" customWidth="1"/>
    <col min="12" max="13" width="5.54296875" style="991" customWidth="1"/>
    <col min="14" max="14" width="5.81640625" style="991" customWidth="1"/>
    <col min="15" max="15" width="5.54296875" style="991" customWidth="1"/>
    <col min="16" max="16" width="10.54296875" style="984" customWidth="1"/>
    <col min="17" max="17" width="5.54296875" style="991" customWidth="1"/>
    <col min="18" max="18" width="17.453125" style="984" customWidth="1"/>
    <col min="19" max="19" width="12.54296875" style="984" customWidth="1"/>
    <col min="20" max="26" width="5.54296875" style="991" customWidth="1"/>
    <col min="27" max="27" width="10.54296875" style="984" customWidth="1"/>
    <col min="28" max="28" width="5.54296875" style="991" customWidth="1"/>
    <col min="29" max="29" width="17.54296875" style="984" customWidth="1"/>
    <col min="30" max="30" width="12.54296875" style="984" customWidth="1"/>
    <col min="31" max="38" width="5.54296875" style="991" customWidth="1"/>
    <col min="39" max="39" width="10.54296875" style="984" customWidth="1"/>
    <col min="40" max="40" width="5.54296875" style="991" customWidth="1"/>
    <col min="41" max="42" width="12.54296875" style="984" customWidth="1"/>
    <col min="43" max="47" width="5.54296875" style="991" customWidth="1"/>
    <col min="48" max="48" width="12.1796875" style="984" customWidth="1"/>
    <col min="49" max="49" width="5.54296875" style="991" customWidth="1"/>
    <col min="50" max="50" width="12.54296875" style="984" customWidth="1"/>
    <col min="51" max="51" width="12.54296875" style="992" customWidth="1"/>
    <col min="52" max="52" width="12.54296875" style="984" customWidth="1"/>
    <col min="53" max="53" width="12.54296875" style="992" customWidth="1"/>
    <col min="54" max="57" width="5.54296875" style="991" customWidth="1"/>
    <col min="58" max="58" width="12.54296875" style="984" customWidth="1"/>
    <col min="59" max="63" width="5.54296875" style="991" customWidth="1"/>
    <col min="64" max="64" width="6.54296875" style="991" customWidth="1"/>
    <col min="65" max="65" width="10.54296875" style="984" customWidth="1"/>
    <col min="66" max="66" width="5.54296875" style="991" customWidth="1"/>
    <col min="67" max="67" width="12.54296875" style="984" customWidth="1"/>
    <col min="68" max="68" width="5.54296875" style="991" customWidth="1"/>
    <col min="69" max="69" width="12.54296875" style="984" customWidth="1"/>
    <col min="70" max="74" width="5.54296875" style="991" customWidth="1"/>
    <col min="75" max="75" width="6.54296875" style="991" customWidth="1"/>
    <col min="76" max="76" width="10.54296875" style="984" customWidth="1"/>
    <col min="77" max="77" width="5.54296875" style="991" customWidth="1"/>
    <col min="78" max="78" width="12.54296875" style="984" customWidth="1"/>
    <col min="79" max="79" width="5.54296875" style="991" customWidth="1"/>
    <col min="80" max="81" width="12.54296875" style="984" customWidth="1"/>
    <col min="82" max="85" width="5.54296875" style="991" customWidth="1"/>
    <col min="86" max="86" width="6.54296875" style="991" customWidth="1"/>
    <col min="87" max="87" width="10.54296875" style="984" customWidth="1"/>
    <col min="88" max="88" width="5.54296875" style="991" customWidth="1"/>
    <col min="89" max="89" width="12.54296875" style="984" customWidth="1"/>
    <col min="90" max="90" width="5.54296875" style="991" customWidth="1"/>
    <col min="91" max="92" width="12.54296875" style="984" customWidth="1"/>
    <col min="93" max="97" width="5.54296875" style="991" customWidth="1"/>
    <col min="98" max="98" width="6.54296875" style="991" customWidth="1"/>
    <col min="99" max="99" width="10.54296875" style="984" customWidth="1"/>
    <col min="100" max="100" width="5.54296875" style="991" customWidth="1"/>
    <col min="101" max="101" width="12.54296875" style="993" customWidth="1"/>
    <col min="102" max="102" width="12.54296875" style="984" customWidth="1"/>
    <col min="103" max="103" width="5.54296875" style="991" customWidth="1"/>
    <col min="104" max="104" width="5.54296875" style="994" customWidth="1"/>
    <col min="105" max="109" width="5.54296875" style="991" customWidth="1"/>
    <col min="110" max="110" width="6.54296875" style="991" customWidth="1"/>
    <col min="111" max="111" width="10.54296875" style="984" customWidth="1"/>
    <col min="112" max="112" width="5.54296875" style="991" customWidth="1"/>
    <col min="113" max="113" width="12.54296875" style="993" customWidth="1"/>
    <col min="114" max="114" width="12.54296875" style="984" customWidth="1"/>
    <col min="115" max="115" width="5.54296875" style="991" customWidth="1"/>
    <col min="116" max="116" width="6" style="994" customWidth="1"/>
    <col min="117" max="117" width="5.453125" style="991" customWidth="1"/>
    <col min="118" max="118" width="5.54296875" style="991" customWidth="1"/>
    <col min="119" max="119" width="6.54296875" style="991" customWidth="1"/>
    <col min="120" max="120" width="10.54296875" style="984" customWidth="1"/>
    <col min="121" max="121" width="5.54296875" style="991" customWidth="1"/>
    <col min="122" max="123" width="12.54296875" style="984" customWidth="1"/>
    <col min="124" max="124" width="5.54296875" style="991" customWidth="1"/>
    <col min="125" max="126" width="12.54296875" style="984" customWidth="1"/>
    <col min="127" max="127" width="5.54296875" style="991" customWidth="1"/>
    <col min="128" max="128" width="6.453125" style="991" customWidth="1"/>
    <col min="129" max="130" width="5.54296875" style="991" customWidth="1"/>
    <col min="131" max="134" width="6.54296875" style="991" customWidth="1"/>
    <col min="135" max="135" width="7.54296875" style="991" customWidth="1"/>
    <col min="136" max="137" width="6.54296875" style="991" customWidth="1"/>
    <col min="138" max="138" width="7.54296875" style="991" customWidth="1"/>
    <col min="139" max="139" width="10.54296875" style="984" customWidth="1"/>
    <col min="140" max="140" width="5.54296875" style="991" customWidth="1"/>
    <col min="141" max="142" width="12.54296875" style="984" customWidth="1"/>
    <col min="143" max="146" width="5.54296875" style="991" customWidth="1"/>
    <col min="147" max="147" width="12.54296875" style="984" customWidth="1"/>
    <col min="148" max="148" width="5.54296875" style="991" customWidth="1"/>
    <col min="149" max="149" width="6.54296875" style="991" customWidth="1"/>
    <col min="150" max="150" width="10.54296875" style="984" customWidth="1"/>
    <col min="151" max="151" width="5.54296875" style="991" customWidth="1"/>
    <col min="152" max="153" width="12.54296875" style="984" customWidth="1"/>
    <col min="154" max="155" width="5.54296875" style="991" customWidth="1"/>
    <col min="156" max="156" width="12.54296875" style="984" customWidth="1"/>
    <col min="157" max="157" width="5.54296875" style="991" customWidth="1"/>
    <col min="158" max="158" width="6.54296875" style="991" customWidth="1"/>
    <col min="159" max="159" width="10.54296875" style="984" customWidth="1"/>
    <col min="160" max="160" width="5.54296875" style="995" customWidth="1"/>
    <col min="161" max="162" width="12.54296875" style="984" customWidth="1"/>
    <col min="163" max="165" width="5.54296875" style="995" customWidth="1"/>
    <col min="166" max="167" width="5.54296875" style="991" customWidth="1"/>
    <col min="168" max="168" width="6.54296875" style="991" customWidth="1"/>
    <col min="169" max="169" width="12.54296875" style="984" customWidth="1"/>
    <col min="170" max="170" width="5.54296875" style="991" customWidth="1"/>
    <col min="171" max="171" width="12.54296875" style="984" customWidth="1"/>
    <col min="172" max="174" width="5.54296875" style="991" customWidth="1"/>
    <col min="175" max="175" width="6.54296875" style="991" customWidth="1"/>
    <col min="176" max="176" width="9.54296875" style="984" customWidth="1"/>
    <col min="177" max="177" width="5.54296875" style="996" customWidth="1"/>
    <col min="178" max="178" width="5.54296875" style="991" customWidth="1"/>
    <col min="179" max="180" width="12.54296875" style="984" customWidth="1"/>
    <col min="181" max="181" width="5.54296875" style="991" customWidth="1"/>
    <col min="182" max="182" width="10.54296875" style="984" customWidth="1"/>
    <col min="183" max="183" width="5.54296875" style="991" customWidth="1"/>
    <col min="184" max="184" width="9.54296875" style="984" customWidth="1"/>
    <col min="185" max="186" width="5.54296875" style="991" customWidth="1"/>
    <col min="187" max="187" width="6.54296875" style="991" customWidth="1"/>
    <col min="188" max="188" width="10.54296875" style="984" customWidth="1"/>
    <col min="189" max="189" width="5.54296875" style="996" customWidth="1"/>
    <col min="190" max="190" width="5.54296875" style="991" customWidth="1"/>
    <col min="191" max="191" width="12.54296875" style="984" customWidth="1"/>
    <col min="192" max="197" width="5.54296875" style="991" customWidth="1"/>
    <col min="198" max="198" width="6.54296875" style="991" customWidth="1"/>
    <col min="199" max="199" width="10.54296875" style="984" customWidth="1"/>
    <col min="200" max="200" width="5.54296875" style="991" customWidth="1"/>
    <col min="201" max="201" width="12.54296875" style="984" customWidth="1"/>
    <col min="202" max="206" width="5.54296875" style="991" customWidth="1"/>
    <col min="207" max="207" width="6.54296875" style="991" customWidth="1"/>
    <col min="208" max="208" width="10.54296875" style="984" customWidth="1"/>
    <col min="209" max="209" width="5.54296875" style="991" customWidth="1"/>
    <col min="210" max="210" width="12.54296875" style="984" customWidth="1"/>
    <col min="211" max="215" width="5.54296875" style="991" customWidth="1"/>
    <col min="216" max="216" width="6.54296875" style="991" customWidth="1"/>
    <col min="217" max="217" width="10.54296875" style="984" customWidth="1"/>
    <col min="218" max="218" width="5.54296875" style="991" customWidth="1"/>
    <col min="219" max="219" width="12.54296875" style="984" customWidth="1"/>
    <col min="220" max="223" width="5.54296875" style="991" customWidth="1"/>
    <col min="224" max="224" width="6.54296875" style="991" customWidth="1"/>
    <col min="225" max="225" width="10.54296875" style="984" customWidth="1"/>
    <col min="226" max="226" width="5.54296875" style="991" customWidth="1"/>
    <col min="227" max="227" width="12.54296875" style="984" customWidth="1"/>
    <col min="228" max="232" width="5.54296875" style="991" customWidth="1"/>
    <col min="233" max="233" width="6.54296875" style="991" customWidth="1"/>
    <col min="234" max="234" width="10.54296875" style="984" customWidth="1"/>
    <col min="235" max="235" width="5.54296875" style="991" customWidth="1"/>
    <col min="236" max="236" width="12.54296875" style="984" customWidth="1"/>
    <col min="237" max="241" width="5.54296875" style="991" customWidth="1"/>
    <col min="242" max="242" width="6.54296875" style="991" customWidth="1"/>
    <col min="243" max="243" width="10.54296875" style="984" customWidth="1"/>
    <col min="244" max="244" width="5.54296875" style="991" customWidth="1"/>
    <col min="245" max="245" width="12.54296875" style="984" customWidth="1"/>
    <col min="246" max="250" width="5.54296875" style="991" customWidth="1"/>
    <col min="251" max="251" width="6.54296875" style="991" customWidth="1"/>
    <col min="252" max="252" width="10.54296875" style="984" customWidth="1"/>
    <col min="253" max="255" width="5.54296875" style="991" customWidth="1"/>
    <col min="256" max="256" width="6.54296875" style="991" customWidth="1"/>
    <col min="257" max="257" width="10.54296875" style="984" customWidth="1"/>
    <col min="258" max="258" width="5.54296875" style="996" customWidth="1"/>
    <col min="259" max="259" width="5.54296875" style="991" customWidth="1"/>
    <col min="260" max="260" width="12.54296875" style="984" customWidth="1"/>
    <col min="261" max="263" width="5.54296875" style="991" customWidth="1"/>
    <col min="264" max="264" width="6.54296875" style="991" customWidth="1"/>
    <col min="265" max="265" width="10.54296875" style="984" customWidth="1"/>
    <col min="266" max="266" width="5.54296875" style="991" customWidth="1"/>
    <col min="267" max="267" width="12.54296875" style="984" customWidth="1"/>
    <col min="268" max="271" width="5.54296875" style="991" customWidth="1"/>
    <col min="272" max="272" width="6.54296875" style="991" customWidth="1"/>
    <col min="273" max="273" width="10.54296875" style="984" customWidth="1"/>
    <col min="274" max="274" width="5.54296875" style="997" customWidth="1"/>
    <col min="275" max="275" width="12.54296875" style="992" customWidth="1"/>
    <col min="276" max="276" width="5.54296875" style="997" customWidth="1"/>
    <col min="277" max="277" width="9.54296875" style="992" customWidth="1"/>
    <col min="278" max="281" width="5.54296875" style="997" customWidth="1"/>
    <col min="282" max="282" width="6.54296875" style="997" customWidth="1"/>
    <col min="283" max="283" width="10.54296875" style="992" customWidth="1"/>
    <col min="284" max="284" width="5.54296875" style="997" customWidth="1"/>
    <col min="285" max="285" width="12.54296875" style="992" customWidth="1"/>
    <col min="286" max="290" width="5.54296875" style="997" customWidth="1"/>
    <col min="291" max="291" width="6.54296875" style="997" customWidth="1"/>
    <col min="292" max="292" width="10.54296875" style="992" customWidth="1"/>
    <col min="293" max="293" width="5.54296875" style="997" customWidth="1"/>
    <col min="294" max="294" width="12.54296875" style="992" customWidth="1"/>
    <col min="295" max="297" width="5.54296875" style="997" customWidth="1"/>
    <col min="298" max="298" width="5.54296875" style="991" customWidth="1"/>
    <col min="299" max="299" width="6.54296875" style="991" customWidth="1"/>
    <col min="300" max="300" width="10.54296875" style="984" customWidth="1"/>
    <col min="301" max="301" width="5.54296875" style="991" customWidth="1"/>
    <col min="302" max="303" width="12.54296875" style="984" customWidth="1"/>
    <col min="304" max="306" width="5.54296875" style="991" customWidth="1"/>
    <col min="307" max="307" width="17.81640625" style="984" customWidth="1"/>
    <col min="308" max="308" width="12.54296875" style="984" customWidth="1"/>
    <col min="309" max="309" width="5.54296875" style="997" customWidth="1"/>
    <col min="310" max="310" width="9.54296875" style="992" customWidth="1"/>
    <col min="311" max="311" width="5.54296875" style="997" customWidth="1"/>
    <col min="312" max="312" width="12.54296875" style="992" customWidth="1"/>
    <col min="313" max="313" width="6.54296875" style="997" customWidth="1"/>
    <col min="314" max="314" width="7.54296875" style="997" customWidth="1"/>
    <col min="315" max="315" width="12.1796875" style="992" customWidth="1"/>
    <col min="316" max="316" width="5.54296875" style="991" customWidth="1"/>
    <col min="317" max="318" width="12.54296875" style="984" customWidth="1"/>
    <col min="319" max="322" width="5.54296875" style="991" customWidth="1"/>
    <col min="323" max="323" width="12.54296875" style="984" customWidth="1"/>
    <col min="324" max="324" width="5.54296875" style="997" customWidth="1"/>
    <col min="325" max="325" width="6.54296875" style="997" customWidth="1"/>
    <col min="326" max="326" width="10.54296875" style="992" customWidth="1"/>
    <col min="327" max="327" width="5.54296875" style="991" customWidth="1"/>
    <col min="328" max="328" width="12.54296875" style="984" customWidth="1"/>
    <col min="329" max="330" width="5.54296875" style="991" customWidth="1"/>
    <col min="331" max="331" width="6.54296875" style="991" customWidth="1"/>
    <col min="332" max="332" width="10.54296875" style="984" customWidth="1"/>
    <col min="333" max="333" width="5.54296875" style="991" customWidth="1"/>
    <col min="334" max="334" width="12.54296875" style="984" customWidth="1"/>
    <col min="335" max="335" width="5.54296875" style="997" customWidth="1"/>
    <col min="336" max="336" width="9.54296875" style="992" customWidth="1"/>
    <col min="337" max="337" width="5.54296875" style="997" customWidth="1"/>
    <col min="338" max="338" width="9.54296875" style="992" customWidth="1"/>
    <col min="339" max="339" width="5.54296875" style="997" customWidth="1"/>
    <col min="340" max="340" width="6.54296875" style="997" customWidth="1"/>
    <col min="341" max="341" width="10.54296875" style="992" customWidth="1"/>
    <col min="342" max="342" width="5.54296875" style="991" customWidth="1"/>
    <col min="343" max="343" width="12.54296875" style="984" customWidth="1"/>
    <col min="344" max="344" width="5.54296875" style="991" customWidth="1"/>
    <col min="345" max="346" width="5.54296875" style="997" customWidth="1"/>
    <col min="347" max="347" width="6.54296875" style="997" customWidth="1"/>
    <col min="348" max="348" width="10.54296875" style="992" customWidth="1"/>
    <col min="349" max="349" width="5.54296875" style="991" customWidth="1"/>
    <col min="350" max="351" width="12.54296875" style="984" customWidth="1"/>
    <col min="352" max="352" width="6.453125" style="991" customWidth="1"/>
    <col min="353" max="354" width="5.54296875" style="997" customWidth="1"/>
    <col min="355" max="355" width="6.54296875" style="997" customWidth="1"/>
    <col min="356" max="356" width="10.54296875" style="992" customWidth="1"/>
    <col min="357" max="357" width="5.54296875" style="991" customWidth="1"/>
    <col min="358" max="359" width="12.54296875" style="984" customWidth="1"/>
    <col min="360" max="360" width="5.54296875" style="991" customWidth="1"/>
    <col min="361" max="361" width="5.81640625" style="997" customWidth="1"/>
    <col min="362" max="362" width="6.54296875" style="997" customWidth="1"/>
    <col min="363" max="363" width="10.54296875" style="992" customWidth="1"/>
    <col min="364" max="365" width="5.54296875" style="991" customWidth="1"/>
    <col min="366" max="366" width="6.54296875" style="991" customWidth="1"/>
    <col min="367" max="367" width="10.54296875" style="984" customWidth="1"/>
    <col min="368" max="369" width="5.54296875" style="991" customWidth="1"/>
    <col min="370" max="370" width="6.54296875" style="991" customWidth="1"/>
    <col min="371" max="371" width="10.54296875" style="984" customWidth="1"/>
    <col min="372" max="372" width="5.54296875" style="991" customWidth="1"/>
    <col min="373" max="373" width="12.54296875" style="984" customWidth="1"/>
    <col min="374" max="374" width="5.54296875" style="991" customWidth="1"/>
    <col min="375" max="378" width="5.54296875" style="997" customWidth="1"/>
    <col min="379" max="379" width="6.54296875" style="997" customWidth="1"/>
    <col min="380" max="380" width="10.54296875" style="992" customWidth="1"/>
    <col min="381" max="381" width="6.453125" style="996" customWidth="1"/>
    <col min="382" max="382" width="5.54296875" style="996" customWidth="1"/>
    <col min="383" max="383" width="5.54296875" style="991" customWidth="1"/>
    <col min="384" max="384" width="14.54296875" style="984" customWidth="1"/>
    <col min="385" max="385" width="12.54296875" style="984" customWidth="1"/>
    <col min="386" max="387" width="5.54296875" style="991" customWidth="1"/>
    <col min="388" max="388" width="5.54296875" style="997" customWidth="1"/>
    <col min="389" max="389" width="6.54296875" style="997" customWidth="1"/>
    <col min="390" max="390" width="9.54296875" style="992" customWidth="1"/>
    <col min="391" max="391" width="6.54296875" style="997" customWidth="1"/>
    <col min="392" max="393" width="5.54296875" style="997" customWidth="1"/>
    <col min="394" max="394" width="6.54296875" style="997" customWidth="1"/>
    <col min="395" max="395" width="10.54296875" style="992" customWidth="1"/>
    <col min="396" max="396" width="5.54296875" style="991" customWidth="1"/>
    <col min="397" max="398" width="12.54296875" style="984" customWidth="1"/>
    <col min="399" max="399" width="5.453125" style="991" customWidth="1"/>
    <col min="400" max="400" width="5.54296875" style="997" customWidth="1"/>
    <col min="401" max="401" width="6.54296875" style="997" customWidth="1"/>
    <col min="402" max="402" width="12.54296875" style="992" customWidth="1"/>
    <col min="403" max="403" width="6.54296875" style="997" customWidth="1"/>
    <col min="404" max="404" width="5.54296875" style="997" customWidth="1"/>
    <col min="405" max="405" width="6.54296875" style="997" customWidth="1"/>
    <col min="406" max="406" width="10.54296875" style="992" customWidth="1"/>
    <col min="407" max="407" width="5.54296875" style="991" customWidth="1"/>
    <col min="408" max="409" width="12.54296875" style="984" customWidth="1"/>
    <col min="410" max="411" width="5.54296875" style="991" customWidth="1"/>
    <col min="412" max="412" width="5.54296875" style="997" customWidth="1"/>
    <col min="413" max="413" width="6.54296875" style="997" customWidth="1"/>
    <col min="414" max="414" width="5.54296875" style="997" customWidth="1"/>
    <col min="415" max="415" width="6.54296875" style="997" customWidth="1"/>
    <col min="416" max="416" width="10.54296875" style="992" customWidth="1"/>
    <col min="417" max="417" width="5.54296875" style="997" customWidth="1"/>
    <col min="418" max="419" width="12.54296875" style="992" customWidth="1"/>
    <col min="420" max="423" width="5.54296875" style="997" customWidth="1"/>
    <col min="424" max="424" width="9.54296875" style="992" customWidth="1"/>
    <col min="425" max="425" width="5.54296875" style="997" customWidth="1"/>
    <col min="426" max="426" width="6.54296875" style="997" customWidth="1"/>
    <col min="427" max="427" width="10.54296875" style="992" customWidth="1"/>
    <col min="428" max="428" width="4.54296875" style="991" customWidth="1"/>
    <col min="429" max="432" width="5.54296875" style="991" customWidth="1"/>
    <col min="433" max="433" width="10.1796875" style="991" customWidth="1"/>
    <col min="434" max="434" width="4.54296875" style="991" customWidth="1"/>
    <col min="435" max="435" width="12.54296875" style="1517" hidden="1" customWidth="1"/>
    <col min="436" max="436" width="9.453125" style="1517" hidden="1" customWidth="1"/>
    <col min="437" max="445" width="9.54296875" style="1517" hidden="1" customWidth="1"/>
    <col min="446" max="446" width="16.54296875" style="1517" customWidth="1"/>
    <col min="447" max="447" width="5.54296875" style="5" customWidth="1"/>
    <col min="448" max="448" width="8.54296875" style="6" hidden="1" customWidth="1"/>
    <col min="449" max="449" width="5.54296875" style="6" customWidth="1"/>
    <col min="450" max="450" width="8.54296875" style="6" hidden="1" customWidth="1"/>
    <col min="451" max="451" width="5.54296875" style="6" customWidth="1"/>
    <col min="452" max="452" width="8.54296875" style="6" hidden="1" customWidth="1"/>
    <col min="453" max="453" width="5.54296875" style="6" customWidth="1"/>
    <col min="454" max="454" width="8.54296875" style="6" hidden="1" customWidth="1"/>
    <col min="455" max="455" width="5.54296875" style="6" customWidth="1"/>
    <col min="456" max="456" width="8.54296875" style="6" hidden="1" customWidth="1"/>
    <col min="457" max="457" width="9.54296875" style="1393" customWidth="1"/>
    <col min="458" max="460" width="12.54296875" style="6" customWidth="1"/>
    <col min="461" max="461" width="5.54296875" style="5" hidden="1" customWidth="1"/>
    <col min="462" max="462" width="9.453125" style="7"/>
    <col min="463" max="886" width="3.54296875" style="7" customWidth="1"/>
    <col min="887" max="16384" width="9.453125" style="7"/>
  </cols>
  <sheetData>
    <row r="1" spans="1:886" s="6" customFormat="1" ht="15" customHeight="1">
      <c r="A1" s="1415" t="s">
        <v>59</v>
      </c>
      <c r="B1" s="545" t="s">
        <v>60</v>
      </c>
      <c r="C1" s="769" t="s">
        <v>61</v>
      </c>
      <c r="D1" s="770" t="s">
        <v>62</v>
      </c>
      <c r="E1" s="771" t="s">
        <v>63</v>
      </c>
      <c r="F1" s="771" t="s">
        <v>64</v>
      </c>
      <c r="G1" s="771" t="s">
        <v>65</v>
      </c>
      <c r="H1" s="772" t="s">
        <v>66</v>
      </c>
      <c r="I1" s="772" t="s">
        <v>67</v>
      </c>
      <c r="J1" s="772" t="s">
        <v>68</v>
      </c>
      <c r="K1" s="772" t="s">
        <v>69</v>
      </c>
      <c r="L1" s="772" t="s">
        <v>70</v>
      </c>
      <c r="M1" s="772" t="s">
        <v>71</v>
      </c>
      <c r="N1" s="773" t="s">
        <v>72</v>
      </c>
      <c r="O1" s="773" t="s">
        <v>73</v>
      </c>
      <c r="P1" s="773" t="s">
        <v>74</v>
      </c>
      <c r="Q1" s="774" t="s">
        <v>75</v>
      </c>
      <c r="R1" s="771" t="s">
        <v>76</v>
      </c>
      <c r="S1" s="771" t="s">
        <v>77</v>
      </c>
      <c r="T1" s="771" t="s">
        <v>78</v>
      </c>
    </row>
    <row r="2" spans="1:886" s="6" customFormat="1" ht="15" customHeight="1">
      <c r="A2" s="1416">
        <v>2020</v>
      </c>
      <c r="B2" s="1416" t="s">
        <v>521</v>
      </c>
      <c r="C2" s="786" t="s">
        <v>522</v>
      </c>
      <c r="D2" s="787">
        <v>0</v>
      </c>
      <c r="E2" s="788" t="s">
        <v>523</v>
      </c>
      <c r="F2" s="788" t="s">
        <v>523</v>
      </c>
      <c r="G2" s="789" t="s">
        <v>523</v>
      </c>
      <c r="H2" s="789" t="s">
        <v>524</v>
      </c>
      <c r="I2" s="788" t="s">
        <v>524</v>
      </c>
      <c r="J2" s="789" t="s">
        <v>524</v>
      </c>
      <c r="K2" s="788" t="s">
        <v>524</v>
      </c>
      <c r="L2" s="789" t="s">
        <v>524</v>
      </c>
      <c r="M2" s="789" t="s">
        <v>524</v>
      </c>
      <c r="N2" s="789" t="s">
        <v>524</v>
      </c>
      <c r="O2" s="789" t="s">
        <v>524</v>
      </c>
      <c r="P2" s="788" t="s">
        <v>524</v>
      </c>
      <c r="Q2" s="789">
        <v>0</v>
      </c>
      <c r="R2" s="788" t="s">
        <v>523</v>
      </c>
      <c r="S2" s="788" t="s">
        <v>523</v>
      </c>
      <c r="T2" s="789" t="s">
        <v>523</v>
      </c>
    </row>
    <row r="3" spans="1:886" s="6" customFormat="1" ht="15" customHeight="1">
      <c r="A3" s="1417">
        <v>2022</v>
      </c>
      <c r="B3" s="1417" t="s">
        <v>562</v>
      </c>
      <c r="C3" s="799" t="s">
        <v>522</v>
      </c>
      <c r="D3" s="800">
        <v>0</v>
      </c>
      <c r="E3" s="818" t="s">
        <v>523</v>
      </c>
      <c r="F3" s="804" t="s">
        <v>523</v>
      </c>
      <c r="G3" s="819" t="s">
        <v>523</v>
      </c>
      <c r="H3" s="803">
        <v>0</v>
      </c>
      <c r="I3" s="818" t="s">
        <v>523</v>
      </c>
      <c r="J3" s="803">
        <v>0</v>
      </c>
      <c r="K3" s="818" t="s">
        <v>523</v>
      </c>
      <c r="L3" s="803">
        <v>0</v>
      </c>
      <c r="M3" s="803">
        <v>0</v>
      </c>
      <c r="N3" s="803">
        <v>0</v>
      </c>
      <c r="O3" s="803" t="s">
        <v>524</v>
      </c>
      <c r="P3" s="818" t="s">
        <v>523</v>
      </c>
      <c r="Q3" s="803">
        <v>0</v>
      </c>
      <c r="R3" s="818" t="s">
        <v>523</v>
      </c>
      <c r="S3" s="818" t="s">
        <v>523</v>
      </c>
      <c r="T3" s="819" t="s">
        <v>523</v>
      </c>
    </row>
    <row r="4" spans="1:886" ht="15" customHeight="1">
      <c r="A4" s="566">
        <v>2025</v>
      </c>
      <c r="B4" s="566" t="s">
        <v>587</v>
      </c>
      <c r="C4" s="856" t="s">
        <v>522</v>
      </c>
      <c r="D4" s="1535">
        <v>0</v>
      </c>
      <c r="E4" s="1536" t="s">
        <v>523</v>
      </c>
      <c r="F4" s="857" t="s">
        <v>523</v>
      </c>
      <c r="G4" s="1537" t="s">
        <v>523</v>
      </c>
      <c r="H4" s="858">
        <v>0</v>
      </c>
      <c r="I4" s="1536" t="s">
        <v>523</v>
      </c>
      <c r="J4" s="858">
        <v>0</v>
      </c>
      <c r="K4" s="1536" t="s">
        <v>523</v>
      </c>
      <c r="L4" s="858">
        <v>0</v>
      </c>
      <c r="M4" s="858">
        <v>0</v>
      </c>
      <c r="N4" s="858">
        <v>0</v>
      </c>
      <c r="O4" s="1537">
        <v>0</v>
      </c>
      <c r="P4" s="1536" t="s">
        <v>523</v>
      </c>
      <c r="Q4" s="1538">
        <v>0</v>
      </c>
      <c r="R4" s="1536" t="s">
        <v>523</v>
      </c>
      <c r="S4" s="1536" t="s">
        <v>523</v>
      </c>
      <c r="T4" s="1537" t="s">
        <v>523</v>
      </c>
    </row>
    <row r="5" spans="1:886" s="6" customFormat="1" ht="15" customHeight="1">
      <c r="A5" s="1417">
        <v>2020</v>
      </c>
      <c r="B5" s="1417" t="s">
        <v>597</v>
      </c>
      <c r="C5" s="799" t="s">
        <v>598</v>
      </c>
      <c r="D5" s="800">
        <v>1</v>
      </c>
      <c r="E5" s="801" t="s">
        <v>599</v>
      </c>
      <c r="F5" s="802" t="s">
        <v>600</v>
      </c>
      <c r="G5" s="803">
        <v>2014</v>
      </c>
      <c r="H5" s="803" t="s">
        <v>524</v>
      </c>
      <c r="I5" s="801" t="s">
        <v>524</v>
      </c>
      <c r="J5" s="803" t="s">
        <v>524</v>
      </c>
      <c r="K5" s="801" t="s">
        <v>524</v>
      </c>
      <c r="L5" s="803" t="s">
        <v>524</v>
      </c>
      <c r="M5" s="803" t="s">
        <v>524</v>
      </c>
      <c r="N5" s="803" t="s">
        <v>524</v>
      </c>
      <c r="O5" s="803" t="s">
        <v>524</v>
      </c>
      <c r="P5" s="801" t="s">
        <v>524</v>
      </c>
      <c r="Q5" s="803">
        <v>0</v>
      </c>
      <c r="R5" s="801" t="s">
        <v>523</v>
      </c>
      <c r="S5" s="801" t="s">
        <v>523</v>
      </c>
      <c r="T5" s="803" t="s">
        <v>523</v>
      </c>
    </row>
    <row r="6" spans="1:886" s="6" customFormat="1" ht="15" customHeight="1">
      <c r="A6" s="1417">
        <v>2022</v>
      </c>
      <c r="B6" s="1417" t="s">
        <v>649</v>
      </c>
      <c r="C6" s="836" t="s">
        <v>598</v>
      </c>
      <c r="D6" s="800">
        <v>1</v>
      </c>
      <c r="E6" s="801" t="s">
        <v>650</v>
      </c>
      <c r="F6" s="801" t="s">
        <v>651</v>
      </c>
      <c r="G6" s="803">
        <v>2022</v>
      </c>
      <c r="H6" s="803">
        <v>2</v>
      </c>
      <c r="I6" s="801" t="s">
        <v>652</v>
      </c>
      <c r="J6" s="803">
        <v>1</v>
      </c>
      <c r="K6" s="801" t="s">
        <v>653</v>
      </c>
      <c r="L6" s="803">
        <v>3</v>
      </c>
      <c r="M6" s="803">
        <v>2</v>
      </c>
      <c r="N6" s="803">
        <v>0</v>
      </c>
      <c r="O6" s="803" t="s">
        <v>524</v>
      </c>
      <c r="P6" s="801" t="s">
        <v>523</v>
      </c>
      <c r="Q6" s="803">
        <v>0</v>
      </c>
      <c r="R6" s="818" t="s">
        <v>523</v>
      </c>
      <c r="S6" s="818" t="s">
        <v>523</v>
      </c>
      <c r="T6" s="819" t="s">
        <v>523</v>
      </c>
    </row>
    <row r="7" spans="1:886" s="6" customFormat="1" ht="15" customHeight="1">
      <c r="A7" s="566">
        <v>2025</v>
      </c>
      <c r="B7" s="566" t="s">
        <v>703</v>
      </c>
      <c r="C7" s="868" t="s">
        <v>598</v>
      </c>
      <c r="D7" s="869">
        <v>2</v>
      </c>
      <c r="E7" s="861" t="s">
        <v>704</v>
      </c>
      <c r="F7" s="860" t="s">
        <v>705</v>
      </c>
      <c r="G7" s="1542">
        <v>2022</v>
      </c>
      <c r="H7" s="1542">
        <v>2</v>
      </c>
      <c r="I7" s="861" t="s">
        <v>652</v>
      </c>
      <c r="J7" s="1542">
        <v>1</v>
      </c>
      <c r="K7" s="860" t="s">
        <v>706</v>
      </c>
      <c r="L7" s="1542">
        <v>3</v>
      </c>
      <c r="M7" s="1542">
        <v>2</v>
      </c>
      <c r="N7" s="1542">
        <v>1</v>
      </c>
      <c r="O7" s="858">
        <v>4</v>
      </c>
      <c r="P7" s="860" t="s">
        <v>705</v>
      </c>
      <c r="Q7" s="1538">
        <v>2</v>
      </c>
      <c r="R7" s="1553" t="s">
        <v>707</v>
      </c>
      <c r="S7" s="870" t="s">
        <v>708</v>
      </c>
      <c r="T7" s="1544">
        <v>2023</v>
      </c>
    </row>
    <row r="8" spans="1:886" s="6" customFormat="1" ht="15" customHeight="1">
      <c r="A8" s="1417">
        <v>2020</v>
      </c>
      <c r="B8" s="1417" t="s">
        <v>762</v>
      </c>
      <c r="C8" s="799" t="s">
        <v>763</v>
      </c>
      <c r="D8" s="800">
        <v>0</v>
      </c>
      <c r="E8" s="801" t="s">
        <v>523</v>
      </c>
      <c r="F8" s="801" t="s">
        <v>523</v>
      </c>
      <c r="G8" s="803" t="s">
        <v>523</v>
      </c>
      <c r="H8" s="803" t="s">
        <v>524</v>
      </c>
      <c r="I8" s="801" t="s">
        <v>524</v>
      </c>
      <c r="J8" s="803" t="s">
        <v>524</v>
      </c>
      <c r="K8" s="801" t="s">
        <v>524</v>
      </c>
      <c r="L8" s="803" t="s">
        <v>524</v>
      </c>
      <c r="M8" s="803" t="s">
        <v>524</v>
      </c>
      <c r="N8" s="803" t="s">
        <v>524</v>
      </c>
      <c r="O8" s="803" t="s">
        <v>524</v>
      </c>
      <c r="P8" s="801" t="s">
        <v>524</v>
      </c>
      <c r="Q8" s="803">
        <v>0</v>
      </c>
      <c r="R8" s="801" t="s">
        <v>523</v>
      </c>
      <c r="S8" s="801" t="s">
        <v>523</v>
      </c>
      <c r="T8" s="803" t="s">
        <v>523</v>
      </c>
    </row>
    <row r="9" spans="1:886" s="6" customFormat="1" ht="15" customHeight="1">
      <c r="A9" s="1417">
        <v>2022</v>
      </c>
      <c r="B9" s="1417" t="s">
        <v>789</v>
      </c>
      <c r="C9" s="836" t="s">
        <v>763</v>
      </c>
      <c r="D9" s="800">
        <v>1</v>
      </c>
      <c r="E9" s="801" t="s">
        <v>650</v>
      </c>
      <c r="F9" s="801" t="s">
        <v>523</v>
      </c>
      <c r="G9" s="803">
        <v>2023</v>
      </c>
      <c r="H9" s="803">
        <v>1</v>
      </c>
      <c r="I9" s="801" t="s">
        <v>523</v>
      </c>
      <c r="J9" s="803">
        <v>3</v>
      </c>
      <c r="K9" s="801" t="s">
        <v>653</v>
      </c>
      <c r="L9" s="803">
        <v>4</v>
      </c>
      <c r="M9" s="803">
        <v>0</v>
      </c>
      <c r="N9" s="803">
        <v>0</v>
      </c>
      <c r="O9" s="803" t="s">
        <v>524</v>
      </c>
      <c r="P9" s="801" t="s">
        <v>523</v>
      </c>
      <c r="Q9" s="803">
        <v>0</v>
      </c>
      <c r="R9" s="818" t="s">
        <v>523</v>
      </c>
      <c r="S9" s="818" t="s">
        <v>523</v>
      </c>
      <c r="T9" s="819" t="s">
        <v>523</v>
      </c>
    </row>
    <row r="10" spans="1:886" s="6" customFormat="1" ht="15" customHeight="1">
      <c r="A10" s="566">
        <v>2025</v>
      </c>
      <c r="B10" s="566" t="s">
        <v>845</v>
      </c>
      <c r="C10" s="868" t="s">
        <v>763</v>
      </c>
      <c r="D10" s="869">
        <v>1</v>
      </c>
      <c r="E10" s="859" t="s">
        <v>650</v>
      </c>
      <c r="F10" s="860" t="s">
        <v>846</v>
      </c>
      <c r="G10" s="1542">
        <v>2026</v>
      </c>
      <c r="H10" s="858">
        <v>3</v>
      </c>
      <c r="I10" s="861" t="s">
        <v>847</v>
      </c>
      <c r="J10" s="858">
        <v>1</v>
      </c>
      <c r="K10" s="859" t="s">
        <v>848</v>
      </c>
      <c r="L10" s="858">
        <v>4</v>
      </c>
      <c r="M10" s="1542">
        <v>1</v>
      </c>
      <c r="N10" s="858">
        <v>0</v>
      </c>
      <c r="O10" s="858">
        <v>0</v>
      </c>
      <c r="P10" s="859" t="s">
        <v>523</v>
      </c>
      <c r="Q10" s="1538">
        <v>1</v>
      </c>
      <c r="R10" s="1553" t="s">
        <v>849</v>
      </c>
      <c r="S10" s="870" t="s">
        <v>850</v>
      </c>
      <c r="T10" s="1544">
        <v>2026</v>
      </c>
    </row>
    <row r="11" spans="1:886" s="6" customFormat="1" ht="15" customHeight="1">
      <c r="A11" s="1417">
        <v>2020</v>
      </c>
      <c r="B11" s="1417" t="s">
        <v>891</v>
      </c>
      <c r="C11" s="799" t="s">
        <v>892</v>
      </c>
      <c r="D11" s="800">
        <v>0</v>
      </c>
      <c r="E11" s="801" t="s">
        <v>523</v>
      </c>
      <c r="F11" s="801" t="s">
        <v>523</v>
      </c>
      <c r="G11" s="803" t="s">
        <v>523</v>
      </c>
      <c r="H11" s="803" t="s">
        <v>524</v>
      </c>
      <c r="I11" s="801" t="s">
        <v>524</v>
      </c>
      <c r="J11" s="803" t="s">
        <v>524</v>
      </c>
      <c r="K11" s="801" t="s">
        <v>524</v>
      </c>
      <c r="L11" s="803" t="s">
        <v>524</v>
      </c>
      <c r="M11" s="803" t="s">
        <v>524</v>
      </c>
      <c r="N11" s="803" t="s">
        <v>524</v>
      </c>
      <c r="O11" s="803" t="s">
        <v>524</v>
      </c>
      <c r="P11" s="801" t="s">
        <v>524</v>
      </c>
      <c r="Q11" s="803">
        <v>0</v>
      </c>
      <c r="R11" s="801" t="s">
        <v>523</v>
      </c>
      <c r="S11" s="801" t="s">
        <v>523</v>
      </c>
      <c r="T11" s="803" t="s">
        <v>523</v>
      </c>
    </row>
    <row r="12" spans="1:886" s="6" customFormat="1" ht="15" customHeight="1">
      <c r="A12" s="1417">
        <v>2022</v>
      </c>
      <c r="B12" s="1417" t="s">
        <v>918</v>
      </c>
      <c r="C12" s="799" t="s">
        <v>892</v>
      </c>
      <c r="D12" s="800">
        <v>0</v>
      </c>
      <c r="E12" s="801" t="s">
        <v>523</v>
      </c>
      <c r="F12" s="801" t="s">
        <v>523</v>
      </c>
      <c r="G12" s="803" t="s">
        <v>523</v>
      </c>
      <c r="H12" s="803">
        <v>0</v>
      </c>
      <c r="I12" s="801" t="s">
        <v>523</v>
      </c>
      <c r="J12" s="803">
        <v>0</v>
      </c>
      <c r="K12" s="801" t="s">
        <v>523</v>
      </c>
      <c r="L12" s="803">
        <v>0</v>
      </c>
      <c r="M12" s="803">
        <v>0</v>
      </c>
      <c r="N12" s="803">
        <v>0</v>
      </c>
      <c r="O12" s="803" t="s">
        <v>524</v>
      </c>
      <c r="P12" s="801" t="s">
        <v>523</v>
      </c>
      <c r="Q12" s="803">
        <v>0</v>
      </c>
      <c r="R12" s="801" t="s">
        <v>523</v>
      </c>
      <c r="S12" s="801" t="s">
        <v>523</v>
      </c>
      <c r="T12" s="803" t="s">
        <v>523</v>
      </c>
    </row>
    <row r="13" spans="1:886" s="6" customFormat="1" ht="15" customHeight="1">
      <c r="A13" s="566">
        <v>2025</v>
      </c>
      <c r="B13" s="566" t="s">
        <v>932</v>
      </c>
      <c r="C13" s="856" t="s">
        <v>892</v>
      </c>
      <c r="D13" s="869">
        <v>0</v>
      </c>
      <c r="E13" s="859" t="s">
        <v>523</v>
      </c>
      <c r="F13" s="859" t="s">
        <v>523</v>
      </c>
      <c r="G13" s="858" t="s">
        <v>523</v>
      </c>
      <c r="H13" s="858">
        <v>0</v>
      </c>
      <c r="I13" s="859" t="s">
        <v>523</v>
      </c>
      <c r="J13" s="858">
        <v>0</v>
      </c>
      <c r="K13" s="859" t="s">
        <v>523</v>
      </c>
      <c r="L13" s="858">
        <v>0</v>
      </c>
      <c r="M13" s="858">
        <v>0</v>
      </c>
      <c r="N13" s="858">
        <v>0</v>
      </c>
      <c r="O13" s="858">
        <v>0</v>
      </c>
      <c r="P13" s="859" t="s">
        <v>523</v>
      </c>
      <c r="Q13" s="858">
        <v>0</v>
      </c>
      <c r="R13" s="859" t="s">
        <v>523</v>
      </c>
      <c r="S13" s="859" t="s">
        <v>523</v>
      </c>
      <c r="T13" s="858" t="s">
        <v>523</v>
      </c>
    </row>
    <row r="14" spans="1:886" s="6" customFormat="1" ht="15" customHeight="1">
      <c r="A14" s="1417">
        <v>2020</v>
      </c>
      <c r="B14" s="1417" t="s">
        <v>955</v>
      </c>
      <c r="C14" s="799" t="s">
        <v>956</v>
      </c>
      <c r="D14" s="800">
        <v>0</v>
      </c>
      <c r="E14" s="801" t="s">
        <v>523</v>
      </c>
      <c r="F14" s="801" t="s">
        <v>523</v>
      </c>
      <c r="G14" s="803" t="s">
        <v>523</v>
      </c>
      <c r="H14" s="803" t="s">
        <v>524</v>
      </c>
      <c r="I14" s="801" t="s">
        <v>524</v>
      </c>
      <c r="J14" s="803" t="s">
        <v>524</v>
      </c>
      <c r="K14" s="801" t="s">
        <v>524</v>
      </c>
      <c r="L14" s="803" t="s">
        <v>524</v>
      </c>
      <c r="M14" s="803" t="s">
        <v>524</v>
      </c>
      <c r="N14" s="803" t="s">
        <v>524</v>
      </c>
      <c r="O14" s="803" t="s">
        <v>524</v>
      </c>
      <c r="P14" s="801" t="s">
        <v>524</v>
      </c>
      <c r="Q14" s="803">
        <v>0</v>
      </c>
      <c r="R14" s="801" t="s">
        <v>523</v>
      </c>
      <c r="S14" s="801" t="s">
        <v>523</v>
      </c>
      <c r="T14" s="803" t="s">
        <v>523</v>
      </c>
    </row>
    <row r="15" spans="1:886" s="6" customFormat="1" ht="15" customHeight="1">
      <c r="A15" s="1417">
        <v>2022</v>
      </c>
      <c r="B15" s="1417" t="s">
        <v>986</v>
      </c>
      <c r="C15" s="799" t="s">
        <v>956</v>
      </c>
      <c r="D15" s="800">
        <v>0</v>
      </c>
      <c r="E15" s="801" t="s">
        <v>523</v>
      </c>
      <c r="F15" s="801" t="s">
        <v>523</v>
      </c>
      <c r="G15" s="803" t="s">
        <v>523</v>
      </c>
      <c r="H15" s="803">
        <v>0</v>
      </c>
      <c r="I15" s="801" t="s">
        <v>523</v>
      </c>
      <c r="J15" s="803">
        <v>0</v>
      </c>
      <c r="K15" s="801" t="s">
        <v>523</v>
      </c>
      <c r="L15" s="803">
        <v>0</v>
      </c>
      <c r="M15" s="803">
        <v>0</v>
      </c>
      <c r="N15" s="803">
        <v>0</v>
      </c>
      <c r="O15" s="803" t="s">
        <v>524</v>
      </c>
      <c r="P15" s="801" t="s">
        <v>523</v>
      </c>
      <c r="Q15" s="803">
        <v>0</v>
      </c>
      <c r="R15" s="818" t="s">
        <v>523</v>
      </c>
      <c r="S15" s="818" t="s">
        <v>523</v>
      </c>
      <c r="T15" s="819" t="s">
        <v>523</v>
      </c>
    </row>
    <row r="16" spans="1:886" s="6" customFormat="1" ht="15" customHeight="1">
      <c r="A16" s="566">
        <v>2025</v>
      </c>
      <c r="B16" s="566" t="s">
        <v>1027</v>
      </c>
      <c r="C16" s="856" t="s">
        <v>956</v>
      </c>
      <c r="D16" s="869">
        <v>0</v>
      </c>
      <c r="E16" s="859" t="s">
        <v>523</v>
      </c>
      <c r="F16" s="857" t="s">
        <v>523</v>
      </c>
      <c r="G16" s="858" t="s">
        <v>523</v>
      </c>
      <c r="H16" s="858">
        <v>0</v>
      </c>
      <c r="I16" s="859" t="s">
        <v>523</v>
      </c>
      <c r="J16" s="858">
        <v>0</v>
      </c>
      <c r="K16" s="859" t="s">
        <v>523</v>
      </c>
      <c r="L16" s="858">
        <v>0</v>
      </c>
      <c r="M16" s="858">
        <v>0</v>
      </c>
      <c r="N16" s="858">
        <v>0</v>
      </c>
      <c r="O16" s="858">
        <v>0</v>
      </c>
      <c r="P16" s="859" t="s">
        <v>523</v>
      </c>
      <c r="Q16" s="1538">
        <v>2</v>
      </c>
      <c r="R16" s="861" t="s">
        <v>1028</v>
      </c>
      <c r="S16" s="861" t="s">
        <v>1029</v>
      </c>
      <c r="T16" s="1542">
        <v>2024</v>
      </c>
    </row>
    <row r="17" spans="1:461" s="6" customFormat="1" ht="15" customHeight="1">
      <c r="A17" s="1417">
        <v>2020</v>
      </c>
      <c r="B17" s="1417" t="s">
        <v>1078</v>
      </c>
      <c r="C17" s="799" t="s">
        <v>1079</v>
      </c>
      <c r="D17" s="800">
        <v>0</v>
      </c>
      <c r="E17" s="801" t="s">
        <v>523</v>
      </c>
      <c r="F17" s="801" t="s">
        <v>523</v>
      </c>
      <c r="G17" s="803" t="s">
        <v>523</v>
      </c>
      <c r="H17" s="803" t="s">
        <v>524</v>
      </c>
      <c r="I17" s="801" t="s">
        <v>524</v>
      </c>
      <c r="J17" s="803" t="s">
        <v>524</v>
      </c>
      <c r="K17" s="801" t="s">
        <v>524</v>
      </c>
      <c r="L17" s="803" t="s">
        <v>524</v>
      </c>
      <c r="M17" s="803" t="s">
        <v>524</v>
      </c>
      <c r="N17" s="803" t="s">
        <v>524</v>
      </c>
      <c r="O17" s="803" t="s">
        <v>524</v>
      </c>
      <c r="P17" s="801" t="s">
        <v>524</v>
      </c>
      <c r="Q17" s="803">
        <v>0</v>
      </c>
      <c r="R17" s="801" t="s">
        <v>523</v>
      </c>
      <c r="S17" s="801" t="s">
        <v>523</v>
      </c>
      <c r="T17" s="803" t="s">
        <v>523</v>
      </c>
    </row>
    <row r="18" spans="1:461" s="6" customFormat="1" ht="15" customHeight="1">
      <c r="A18" s="1417">
        <v>2022</v>
      </c>
      <c r="B18" s="1417" t="s">
        <v>1104</v>
      </c>
      <c r="C18" s="836" t="s">
        <v>1079</v>
      </c>
      <c r="D18" s="800">
        <v>1</v>
      </c>
      <c r="E18" s="801" t="s">
        <v>1105</v>
      </c>
      <c r="F18" s="801" t="s">
        <v>1106</v>
      </c>
      <c r="G18" s="803">
        <v>2017</v>
      </c>
      <c r="H18" s="803">
        <v>3</v>
      </c>
      <c r="I18" s="801" t="s">
        <v>1107</v>
      </c>
      <c r="J18" s="803">
        <v>3</v>
      </c>
      <c r="K18" s="801" t="s">
        <v>1108</v>
      </c>
      <c r="L18" s="803">
        <v>3</v>
      </c>
      <c r="M18" s="803">
        <v>1</v>
      </c>
      <c r="N18" s="803">
        <v>0</v>
      </c>
      <c r="O18" s="803" t="s">
        <v>524</v>
      </c>
      <c r="P18" s="801" t="s">
        <v>523</v>
      </c>
      <c r="Q18" s="803">
        <v>0</v>
      </c>
      <c r="R18" s="801" t="s">
        <v>523</v>
      </c>
      <c r="S18" s="801" t="s">
        <v>523</v>
      </c>
      <c r="T18" s="803" t="s">
        <v>523</v>
      </c>
    </row>
    <row r="19" spans="1:461" s="6" customFormat="1" ht="15" customHeight="1">
      <c r="A19" s="566">
        <v>2025</v>
      </c>
      <c r="B19" s="566" t="s">
        <v>1137</v>
      </c>
      <c r="C19" s="868" t="s">
        <v>1079</v>
      </c>
      <c r="D19" s="869">
        <v>0</v>
      </c>
      <c r="E19" s="859" t="s">
        <v>523</v>
      </c>
      <c r="F19" s="859" t="s">
        <v>523</v>
      </c>
      <c r="G19" s="858" t="s">
        <v>523</v>
      </c>
      <c r="H19" s="858">
        <v>0</v>
      </c>
      <c r="I19" s="859" t="s">
        <v>523</v>
      </c>
      <c r="J19" s="858">
        <v>0</v>
      </c>
      <c r="K19" s="859" t="s">
        <v>523</v>
      </c>
      <c r="L19" s="858">
        <v>0</v>
      </c>
      <c r="M19" s="858">
        <v>0</v>
      </c>
      <c r="N19" s="858">
        <v>0</v>
      </c>
      <c r="O19" s="858">
        <v>0</v>
      </c>
      <c r="P19" s="859" t="s">
        <v>523</v>
      </c>
      <c r="Q19" s="858">
        <v>0</v>
      </c>
      <c r="R19" s="859" t="s">
        <v>523</v>
      </c>
      <c r="S19" s="859" t="s">
        <v>523</v>
      </c>
      <c r="T19" s="858" t="s">
        <v>523</v>
      </c>
    </row>
    <row r="20" spans="1:461" s="6" customFormat="1" ht="15" customHeight="1">
      <c r="A20" s="1417">
        <v>2020</v>
      </c>
      <c r="B20" s="1417" t="s">
        <v>1142</v>
      </c>
      <c r="C20" s="799" t="s">
        <v>1143</v>
      </c>
      <c r="D20" s="800">
        <v>2</v>
      </c>
      <c r="E20" s="801" t="s">
        <v>1144</v>
      </c>
      <c r="F20" s="802" t="s">
        <v>1145</v>
      </c>
      <c r="G20" s="803">
        <v>2015</v>
      </c>
      <c r="H20" s="803" t="s">
        <v>524</v>
      </c>
      <c r="I20" s="801" t="s">
        <v>524</v>
      </c>
      <c r="J20" s="803" t="s">
        <v>524</v>
      </c>
      <c r="K20" s="801" t="s">
        <v>524</v>
      </c>
      <c r="L20" s="803" t="s">
        <v>524</v>
      </c>
      <c r="M20" s="803" t="s">
        <v>524</v>
      </c>
      <c r="N20" s="803" t="s">
        <v>524</v>
      </c>
      <c r="O20" s="803" t="s">
        <v>524</v>
      </c>
      <c r="P20" s="801" t="s">
        <v>524</v>
      </c>
      <c r="Q20" s="803">
        <v>0</v>
      </c>
      <c r="R20" s="801" t="s">
        <v>523</v>
      </c>
      <c r="S20" s="801" t="s">
        <v>523</v>
      </c>
      <c r="T20" s="803" t="s">
        <v>523</v>
      </c>
    </row>
    <row r="21" spans="1:461" s="6" customFormat="1" ht="15" customHeight="1">
      <c r="A21" s="1417">
        <v>2022</v>
      </c>
      <c r="B21" s="1417" t="s">
        <v>1199</v>
      </c>
      <c r="C21" s="836" t="s">
        <v>1143</v>
      </c>
      <c r="D21" s="800">
        <v>2</v>
      </c>
      <c r="E21" s="801" t="s">
        <v>1144</v>
      </c>
      <c r="F21" s="802" t="s">
        <v>1200</v>
      </c>
      <c r="G21" s="803">
        <v>2015</v>
      </c>
      <c r="H21" s="803">
        <v>1</v>
      </c>
      <c r="I21" s="801" t="s">
        <v>1201</v>
      </c>
      <c r="J21" s="803">
        <v>0</v>
      </c>
      <c r="K21" s="801" t="s">
        <v>523</v>
      </c>
      <c r="L21" s="803">
        <v>3</v>
      </c>
      <c r="M21" s="803">
        <v>2</v>
      </c>
      <c r="N21" s="803">
        <v>0</v>
      </c>
      <c r="O21" s="803" t="s">
        <v>524</v>
      </c>
      <c r="P21" s="801" t="s">
        <v>523</v>
      </c>
      <c r="Q21" s="803">
        <v>0</v>
      </c>
      <c r="R21" s="818" t="s">
        <v>523</v>
      </c>
      <c r="S21" s="818" t="s">
        <v>523</v>
      </c>
      <c r="T21" s="819" t="s">
        <v>523</v>
      </c>
    </row>
    <row r="22" spans="1:461" s="6" customFormat="1" ht="15" customHeight="1">
      <c r="A22" s="566">
        <v>2025</v>
      </c>
      <c r="B22" s="566" t="s">
        <v>1261</v>
      </c>
      <c r="C22" s="868" t="s">
        <v>1143</v>
      </c>
      <c r="D22" s="869">
        <v>2</v>
      </c>
      <c r="E22" s="859" t="s">
        <v>1262</v>
      </c>
      <c r="F22" s="860" t="s">
        <v>1263</v>
      </c>
      <c r="G22" s="1542">
        <v>2021</v>
      </c>
      <c r="H22" s="858">
        <v>1</v>
      </c>
      <c r="I22" s="859" t="s">
        <v>1201</v>
      </c>
      <c r="J22" s="858">
        <v>1</v>
      </c>
      <c r="K22" s="860" t="s">
        <v>1264</v>
      </c>
      <c r="L22" s="858">
        <v>4</v>
      </c>
      <c r="M22" s="1542">
        <v>2</v>
      </c>
      <c r="N22" s="858">
        <v>1</v>
      </c>
      <c r="O22" s="858">
        <v>4</v>
      </c>
      <c r="P22" s="860" t="s">
        <v>1265</v>
      </c>
      <c r="Q22" s="1538">
        <v>0</v>
      </c>
      <c r="R22" s="859" t="s">
        <v>523</v>
      </c>
      <c r="S22" s="859" t="s">
        <v>523</v>
      </c>
      <c r="T22" s="858" t="s">
        <v>523</v>
      </c>
    </row>
    <row r="23" spans="1:461" s="6" customFormat="1" ht="15" customHeight="1">
      <c r="A23" s="1417">
        <v>2020</v>
      </c>
      <c r="B23" s="1417" t="s">
        <v>1324</v>
      </c>
      <c r="C23" s="799" t="s">
        <v>1325</v>
      </c>
      <c r="D23" s="800">
        <v>0</v>
      </c>
      <c r="E23" s="801" t="s">
        <v>523</v>
      </c>
      <c r="F23" s="801" t="s">
        <v>523</v>
      </c>
      <c r="G23" s="803" t="s">
        <v>523</v>
      </c>
      <c r="H23" s="803" t="s">
        <v>524</v>
      </c>
      <c r="I23" s="801" t="s">
        <v>524</v>
      </c>
      <c r="J23" s="803" t="s">
        <v>524</v>
      </c>
      <c r="K23" s="801" t="s">
        <v>524</v>
      </c>
      <c r="L23" s="803" t="s">
        <v>524</v>
      </c>
      <c r="M23" s="803" t="s">
        <v>524</v>
      </c>
      <c r="N23" s="803" t="s">
        <v>524</v>
      </c>
      <c r="O23" s="803" t="s">
        <v>524</v>
      </c>
      <c r="P23" s="801" t="s">
        <v>524</v>
      </c>
      <c r="Q23" s="803">
        <v>0</v>
      </c>
      <c r="R23" s="801" t="s">
        <v>523</v>
      </c>
      <c r="S23" s="801" t="s">
        <v>523</v>
      </c>
      <c r="T23" s="803" t="s">
        <v>523</v>
      </c>
    </row>
    <row r="24" spans="1:461" s="6" customFormat="1" ht="15" customHeight="1">
      <c r="A24" s="1417">
        <v>2022</v>
      </c>
      <c r="B24" s="1417" t="s">
        <v>1364</v>
      </c>
      <c r="C24" s="836" t="s">
        <v>1325</v>
      </c>
      <c r="D24" s="800">
        <v>1</v>
      </c>
      <c r="E24" s="801" t="s">
        <v>1365</v>
      </c>
      <c r="F24" s="801" t="s">
        <v>1366</v>
      </c>
      <c r="G24" s="803">
        <v>2019</v>
      </c>
      <c r="H24" s="803">
        <v>3</v>
      </c>
      <c r="I24" s="801" t="s">
        <v>1367</v>
      </c>
      <c r="J24" s="803">
        <v>0</v>
      </c>
      <c r="K24" s="801" t="s">
        <v>523</v>
      </c>
      <c r="L24" s="803">
        <v>4</v>
      </c>
      <c r="M24" s="803">
        <v>2</v>
      </c>
      <c r="N24" s="803">
        <v>0</v>
      </c>
      <c r="O24" s="803" t="s">
        <v>524</v>
      </c>
      <c r="P24" s="801" t="s">
        <v>523</v>
      </c>
      <c r="Q24" s="803">
        <v>1</v>
      </c>
      <c r="R24" s="801" t="s">
        <v>1368</v>
      </c>
      <c r="S24" s="802" t="s">
        <v>1369</v>
      </c>
      <c r="T24" s="803">
        <v>2012</v>
      </c>
    </row>
    <row r="25" spans="1:461" s="6" customFormat="1" ht="15" customHeight="1">
      <c r="A25" s="566">
        <v>2025</v>
      </c>
      <c r="B25" s="566" t="s">
        <v>1443</v>
      </c>
      <c r="C25" s="868" t="s">
        <v>1325</v>
      </c>
      <c r="D25" s="869">
        <v>1</v>
      </c>
      <c r="E25" s="859" t="s">
        <v>1444</v>
      </c>
      <c r="F25" s="860" t="s">
        <v>1445</v>
      </c>
      <c r="G25" s="1542">
        <v>2026</v>
      </c>
      <c r="H25" s="858">
        <v>3</v>
      </c>
      <c r="I25" s="859" t="s">
        <v>1446</v>
      </c>
      <c r="J25" s="858">
        <v>3</v>
      </c>
      <c r="K25" s="860" t="s">
        <v>1445</v>
      </c>
      <c r="L25" s="858">
        <v>4</v>
      </c>
      <c r="M25" s="1542">
        <v>1</v>
      </c>
      <c r="N25" s="858">
        <v>0</v>
      </c>
      <c r="O25" s="858">
        <v>0</v>
      </c>
      <c r="P25" s="859" t="s">
        <v>523</v>
      </c>
      <c r="Q25" s="858">
        <v>2</v>
      </c>
      <c r="R25" s="859" t="s">
        <v>1447</v>
      </c>
      <c r="S25" s="860" t="s">
        <v>1448</v>
      </c>
      <c r="T25" s="1542">
        <v>2023</v>
      </c>
    </row>
    <row r="26" spans="1:461" s="6" customFormat="1" ht="15" customHeight="1">
      <c r="A26" s="1417">
        <v>2020</v>
      </c>
      <c r="B26" s="1417" t="s">
        <v>1510</v>
      </c>
      <c r="C26" s="799" t="s">
        <v>1511</v>
      </c>
      <c r="D26" s="800">
        <v>2</v>
      </c>
      <c r="E26" s="801" t="s">
        <v>1512</v>
      </c>
      <c r="F26" s="802" t="s">
        <v>1513</v>
      </c>
      <c r="G26" s="803">
        <v>2018</v>
      </c>
      <c r="H26" s="803" t="s">
        <v>524</v>
      </c>
      <c r="I26" s="801" t="s">
        <v>524</v>
      </c>
      <c r="J26" s="803" t="s">
        <v>524</v>
      </c>
      <c r="K26" s="801" t="s">
        <v>524</v>
      </c>
      <c r="L26" s="803" t="s">
        <v>524</v>
      </c>
      <c r="M26" s="803" t="s">
        <v>524</v>
      </c>
      <c r="N26" s="803" t="s">
        <v>524</v>
      </c>
      <c r="O26" s="803" t="s">
        <v>524</v>
      </c>
      <c r="P26" s="801" t="s">
        <v>524</v>
      </c>
      <c r="Q26" s="803">
        <v>2</v>
      </c>
      <c r="R26" s="801" t="s">
        <v>1514</v>
      </c>
      <c r="S26" s="804" t="s">
        <v>1515</v>
      </c>
      <c r="T26" s="803">
        <v>2019</v>
      </c>
    </row>
    <row r="27" spans="1:461" s="6" customFormat="1" ht="15" customHeight="1">
      <c r="A27" s="1417">
        <v>2022</v>
      </c>
      <c r="B27" s="1417" t="s">
        <v>1567</v>
      </c>
      <c r="C27" s="836" t="s">
        <v>1511</v>
      </c>
      <c r="D27" s="800">
        <v>2</v>
      </c>
      <c r="E27" s="801" t="s">
        <v>1568</v>
      </c>
      <c r="F27" s="802" t="s">
        <v>1569</v>
      </c>
      <c r="G27" s="803">
        <v>2018</v>
      </c>
      <c r="H27" s="803">
        <v>1</v>
      </c>
      <c r="I27" s="801" t="s">
        <v>1570</v>
      </c>
      <c r="J27" s="803">
        <v>3</v>
      </c>
      <c r="K27" s="802" t="s">
        <v>1571</v>
      </c>
      <c r="L27" s="803">
        <v>4</v>
      </c>
      <c r="M27" s="803">
        <v>1</v>
      </c>
      <c r="N27" s="803">
        <v>1</v>
      </c>
      <c r="O27" s="803" t="s">
        <v>524</v>
      </c>
      <c r="P27" s="801" t="s">
        <v>1572</v>
      </c>
      <c r="Q27" s="803">
        <v>2</v>
      </c>
      <c r="R27" s="801" t="s">
        <v>1573</v>
      </c>
      <c r="S27" s="802" t="s">
        <v>1574</v>
      </c>
      <c r="T27" s="803">
        <v>2021</v>
      </c>
    </row>
    <row r="28" spans="1:461" s="6" customFormat="1" ht="15" customHeight="1">
      <c r="A28" s="566">
        <v>2025</v>
      </c>
      <c r="B28" s="566" t="s">
        <v>1651</v>
      </c>
      <c r="C28" s="868" t="s">
        <v>1511</v>
      </c>
      <c r="D28" s="869">
        <v>2</v>
      </c>
      <c r="E28" s="859" t="s">
        <v>1568</v>
      </c>
      <c r="F28" s="860" t="s">
        <v>1652</v>
      </c>
      <c r="G28" s="1542">
        <v>2018</v>
      </c>
      <c r="H28" s="858">
        <v>3</v>
      </c>
      <c r="I28" s="859" t="s">
        <v>1551</v>
      </c>
      <c r="J28" s="858">
        <v>3</v>
      </c>
      <c r="K28" s="860" t="s">
        <v>1653</v>
      </c>
      <c r="L28" s="858">
        <v>4</v>
      </c>
      <c r="M28" s="858">
        <v>1</v>
      </c>
      <c r="N28" s="858">
        <v>1</v>
      </c>
      <c r="O28" s="858">
        <v>4</v>
      </c>
      <c r="P28" s="860" t="s">
        <v>1654</v>
      </c>
      <c r="Q28" s="858">
        <v>2</v>
      </c>
      <c r="R28" s="859" t="s">
        <v>1655</v>
      </c>
      <c r="S28" s="860" t="s">
        <v>1656</v>
      </c>
      <c r="T28" s="1542">
        <v>2019</v>
      </c>
    </row>
    <row r="29" spans="1:461" s="6" customFormat="1" ht="15" customHeight="1">
      <c r="A29" s="1417">
        <v>2020</v>
      </c>
      <c r="B29" s="1417" t="s">
        <v>1745</v>
      </c>
      <c r="C29" s="799" t="s">
        <v>1746</v>
      </c>
      <c r="D29" s="800">
        <v>2</v>
      </c>
      <c r="E29" s="801" t="s">
        <v>1747</v>
      </c>
      <c r="F29" s="802" t="s">
        <v>1748</v>
      </c>
      <c r="G29" s="803">
        <v>2013</v>
      </c>
      <c r="H29" s="803" t="s">
        <v>524</v>
      </c>
      <c r="I29" s="801" t="s">
        <v>524</v>
      </c>
      <c r="J29" s="803" t="s">
        <v>524</v>
      </c>
      <c r="K29" s="801" t="s">
        <v>524</v>
      </c>
      <c r="L29" s="803" t="s">
        <v>524</v>
      </c>
      <c r="M29" s="803" t="s">
        <v>524</v>
      </c>
      <c r="N29" s="803" t="s">
        <v>524</v>
      </c>
      <c r="O29" s="803" t="s">
        <v>524</v>
      </c>
      <c r="P29" s="801" t="s">
        <v>524</v>
      </c>
      <c r="Q29" s="803">
        <v>2</v>
      </c>
      <c r="R29" s="801" t="s">
        <v>1749</v>
      </c>
      <c r="S29" s="804" t="s">
        <v>1750</v>
      </c>
      <c r="T29" s="803">
        <v>2018</v>
      </c>
    </row>
    <row r="30" spans="1:461" s="6" customFormat="1" ht="15" customHeight="1">
      <c r="A30" s="1417">
        <v>2022</v>
      </c>
      <c r="B30" s="1417" t="s">
        <v>1801</v>
      </c>
      <c r="C30" s="836" t="s">
        <v>1746</v>
      </c>
      <c r="D30" s="800">
        <v>2</v>
      </c>
      <c r="E30" s="801" t="s">
        <v>1802</v>
      </c>
      <c r="F30" s="802" t="s">
        <v>1748</v>
      </c>
      <c r="G30" s="803">
        <v>2013</v>
      </c>
      <c r="H30" s="803">
        <v>1</v>
      </c>
      <c r="I30" s="801" t="s">
        <v>1803</v>
      </c>
      <c r="J30" s="803">
        <v>1</v>
      </c>
      <c r="K30" s="802" t="s">
        <v>1804</v>
      </c>
      <c r="L30" s="803">
        <v>1</v>
      </c>
      <c r="M30" s="803">
        <v>2</v>
      </c>
      <c r="N30" s="803">
        <v>1</v>
      </c>
      <c r="O30" s="803" t="s">
        <v>524</v>
      </c>
      <c r="P30" s="801" t="s">
        <v>1805</v>
      </c>
      <c r="Q30" s="803">
        <v>2</v>
      </c>
      <c r="R30" s="801" t="s">
        <v>1749</v>
      </c>
      <c r="S30" s="802" t="s">
        <v>1750</v>
      </c>
      <c r="T30" s="803">
        <v>2018</v>
      </c>
    </row>
  </sheetData>
  <sortState xmlns:xlrd2="http://schemas.microsoft.com/office/spreadsheetml/2017/richdata2" ref="A2:QS595">
    <sortCondition ref="C2:C595"/>
    <sortCondition ref="A2:A595"/>
  </sortState>
  <phoneticPr fontId="13" type="noConversion"/>
  <hyperlinks>
    <hyperlink ref="F5" r:id="rId2609" xr:uid="{C913CFA0-F666-4A15-9CCF-40FF1C5ADC5A}"/>
    <hyperlink ref="F20" r:id="rId2613" xr:uid="{43E7A178-7B56-4A2C-9772-476CF373161F}"/>
    <hyperlink ref="F26" r:id="rId2614" xr:uid="{A24B44CA-3851-40C0-AFDD-9F32DB83E8A3}"/>
    <hyperlink ref="S26" r:id="rId3024" xr:uid="{0A6BD8CF-2A71-445C-B9DF-03728FF9E77B}"/>
    <hyperlink ref="F29" r:id="rId3027" xr:uid="{51B31A7D-A82B-4A73-89C1-7D75DFD7F0D1}"/>
    <hyperlink ref="S29" r:id="rId3028" xr:uid="{5FE9ECC2-1EF7-490F-AE93-F23014719BAF}"/>
    <hyperlink ref="F21" r:id="rId5721" xr:uid="{B9BD8D5C-ED8F-45EC-9BC0-2B99BAF1AADA}"/>
    <hyperlink ref="F27" r:id="rId5722" xr:uid="{8C847BEA-2E02-4A89-B091-23FFE5CEC0CC}"/>
    <hyperlink ref="K27" r:id="rId5723" xr:uid="{D975CC0A-A518-4548-825A-41F7CA349DD6}"/>
    <hyperlink ref="F30" r:id="rId5724" xr:uid="{1CF18F4E-AFAC-4127-889F-F6D82D171BEF}"/>
    <hyperlink ref="S27" r:id="rId5798" xr:uid="{B623517B-F2C8-4D16-895C-22C9C8A6B38D}"/>
    <hyperlink ref="S30" r:id="rId5799" xr:uid="{F7B53877-83A7-48AE-8136-27B8DD11849E}"/>
    <hyperlink ref="S24" r:id="rId10024" xr:uid="{00AEF9D0-5706-40DA-8E79-0E3EBEB6FF22}"/>
    <hyperlink ref="K30" r:id="rId10038" xr:uid="{3547E492-CED7-4C19-ABA0-C2D571402AB5}"/>
    <hyperlink ref="P22" r:id="rId13031" location=":~:text=Until%20the%20launch%20and%20commissioning,Legal%2C%20Financial%20and%20Insurance%20industries." xr:uid="{F3A106F9-1D68-4F33-8A9D-7CD4AD9503AD}"/>
  </hyperlinks>
  <pageMargins left="0.7" right="0.7" top="0.75" bottom="0.75" header="0.3" footer="0.3"/>
  <pageSetup orientation="portrait" r:id="rId13191"/>
  <headerFooter>
    <oddFooter>&amp;R_x000D_&amp;1#&amp;"Calibri"&amp;10&amp;K000000 Official Use Only</oddFooter>
  </headerFooter>
  <ignoredErrors>
    <ignoredError sqref="D599:QS601 B601 D605:QS605 PJ604:QS604 D603:MY603 D602:IR602 NA602:NC602 NE602:QS602 NA603:NC603 NE603:QS603 IT602:MY602 KR604:KZ604 F604:M604 D598:FY598 GA598:KT598 KV598:PQ598 PR598:QS598 PR2:PR595" unlockedFormula="1"/>
  </ignoredErrors>
  <drawing r:id="rId13192"/>
  <legacyDrawing r:id="rId13193"/>
  <mc:AlternateContent xmlns:mc="http://schemas.openxmlformats.org/markup-compatibility/2006">
    <mc:Choice Requires="x14">
      <controls>
        <mc:AlternateContent xmlns:mc="http://schemas.openxmlformats.org/markup-compatibility/2006">
          <mc:Choice Requires="x14">
            <control shapeId="6244" r:id="rId13194" name="Drop Down 4196">
              <controlPr defaultSize="0" autoLine="0" autoPict="0">
                <anchor moveWithCells="1">
                  <from>
                    <xdr:col>0</xdr:col>
                    <xdr:colOff>38100</xdr:colOff>
                    <xdr:row>597</xdr:row>
                    <xdr:rowOff>88900</xdr:rowOff>
                  </from>
                  <to>
                    <xdr:col>1</xdr:col>
                    <xdr:colOff>349250</xdr:colOff>
                    <xdr:row>598</xdr:row>
                    <xdr:rowOff>82550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D46FA-62DC-4614-A726-87B89A1086EC}">
  <dimension ref="A1:T30"/>
  <sheetViews>
    <sheetView showGridLines="0" zoomScaleNormal="100" zoomScaleSheetLayoutView="100" workbookViewId="0">
      <pane xSplit="13" ySplit="1" topLeftCell="N181" activePane="bottomRight" state="frozen"/>
      <selection pane="topRight" activeCell="N1" sqref="N1"/>
      <selection pane="bottomLeft" activeCell="A2" sqref="A2"/>
      <selection pane="bottomRight" activeCell="I193" sqref="I193"/>
    </sheetView>
  </sheetViews>
  <sheetFormatPr defaultColWidth="9.1796875" defaultRowHeight="14.5"/>
  <cols>
    <col min="1" max="2" width="5.81640625" style="5" customWidth="1"/>
    <col min="3" max="3" width="16.54296875" style="4" customWidth="1"/>
    <col min="4" max="4" width="6.1796875" style="5" customWidth="1"/>
    <col min="5" max="5" width="6.54296875" style="5" customWidth="1"/>
    <col min="6" max="6" width="5.54296875" style="5" customWidth="1"/>
    <col min="7" max="7" width="6.54296875" style="5" customWidth="1"/>
    <col min="8" max="8" width="5.54296875" style="5" customWidth="1"/>
    <col min="9" max="9" width="6.54296875" style="5" customWidth="1"/>
    <col min="10" max="10" width="5.54296875" style="5" customWidth="1"/>
    <col min="11" max="11" width="6.54296875" style="5" customWidth="1"/>
    <col min="12" max="12" width="5.54296875" style="5" customWidth="1"/>
    <col min="13" max="13" width="6.54296875" style="5" customWidth="1"/>
    <col min="14" max="49" width="5.54296875" style="6" customWidth="1"/>
    <col min="50" max="50" width="6.54296875" style="6" customWidth="1"/>
    <col min="51" max="83" width="5.54296875" style="6" customWidth="1"/>
    <col min="84" max="88" width="6.1796875" style="6" customWidth="1"/>
    <col min="89" max="89" width="6.54296875" style="6" customWidth="1"/>
    <col min="90" max="94" width="5.54296875" style="6" customWidth="1"/>
    <col min="95" max="95" width="6.54296875" style="6" customWidth="1"/>
    <col min="96" max="98" width="5.54296875" style="6" customWidth="1"/>
    <col min="99" max="99" width="6.54296875" style="6" customWidth="1"/>
    <col min="100" max="104" width="5.54296875" style="6" customWidth="1"/>
    <col min="105" max="105" width="6.54296875" style="6" customWidth="1"/>
    <col min="106" max="108" width="5.54296875" style="6" customWidth="1"/>
    <col min="109" max="109" width="6.54296875" style="6" customWidth="1"/>
    <col min="110" max="115" width="5.54296875" style="6" customWidth="1"/>
    <col min="116" max="116" width="6.54296875" style="6" customWidth="1"/>
    <col min="117" max="124" width="5.54296875" style="6" customWidth="1"/>
    <col min="125" max="125" width="6.54296875" style="6" customWidth="1"/>
    <col min="126" max="131" width="5.54296875" style="6" customWidth="1"/>
    <col min="132" max="132" width="6.54296875" style="6" customWidth="1"/>
    <col min="133" max="138" width="5.54296875" style="6" customWidth="1"/>
    <col min="139" max="139" width="6.54296875" style="6" customWidth="1"/>
    <col min="140" max="144" width="5.54296875" style="6" customWidth="1"/>
    <col min="145" max="145" width="6.54296875" style="6" customWidth="1"/>
    <col min="146" max="151" width="5.54296875" style="6" customWidth="1"/>
    <col min="152" max="152" width="6.54296875" style="6" customWidth="1"/>
    <col min="153" max="157" width="5.54296875" style="6" customWidth="1"/>
    <col min="158" max="158" width="6.54296875" style="6" customWidth="1"/>
    <col min="159" max="164" width="5.54296875" style="6" customWidth="1"/>
    <col min="165" max="165" width="6.54296875" style="6" customWidth="1"/>
    <col min="166" max="167" width="5.54296875" style="6" customWidth="1"/>
    <col min="168" max="168" width="6.54296875" style="6" customWidth="1"/>
    <col min="169" max="173" width="5.54296875" style="6" customWidth="1"/>
    <col min="174" max="174" width="6.54296875" style="6" customWidth="1"/>
    <col min="175" max="179" width="5.54296875" style="6" customWidth="1"/>
    <col min="180" max="180" width="6.54296875" style="6" customWidth="1"/>
    <col min="181" max="186" width="5.54296875" style="6" customWidth="1"/>
    <col min="187" max="187" width="6.54296875" style="6" customWidth="1"/>
    <col min="188" max="193" width="5.54296875" style="6" customWidth="1"/>
    <col min="194" max="194" width="6.54296875" style="6" customWidth="1"/>
    <col min="195" max="199" width="5.54296875" style="6" customWidth="1"/>
    <col min="200" max="200" width="6.54296875" style="6" customWidth="1"/>
    <col min="201" max="207" width="5.54296875" style="6" customWidth="1"/>
    <col min="208" max="208" width="6.54296875" style="6" customWidth="1"/>
    <col min="209" max="213" width="5.54296875" style="6" customWidth="1"/>
    <col min="214" max="214" width="6.54296875" style="6" customWidth="1"/>
    <col min="215" max="216" width="5.54296875" style="6" customWidth="1"/>
    <col min="217" max="217" width="6.54296875" style="6" customWidth="1"/>
    <col min="218" max="221" width="5.54296875" style="6" customWidth="1"/>
    <col min="222" max="222" width="6.54296875" style="6" customWidth="1"/>
    <col min="223" max="225" width="5.54296875" style="6" customWidth="1"/>
    <col min="226" max="226" width="6.54296875" style="6" customWidth="1"/>
    <col min="227" max="229" width="5.54296875" style="6" customWidth="1"/>
    <col min="230" max="230" width="6.54296875" style="6" customWidth="1"/>
    <col min="231" max="232" width="5.54296875" style="6" customWidth="1"/>
    <col min="233" max="233" width="6.54296875" style="6" customWidth="1"/>
    <col min="234" max="235" width="5.54296875" style="6" customWidth="1"/>
    <col min="236" max="236" width="6.54296875" style="6" customWidth="1"/>
    <col min="237" max="238" width="5.54296875" style="6" customWidth="1"/>
    <col min="239" max="239" width="6.54296875" style="6" customWidth="1"/>
    <col min="240" max="244" width="5.54296875" style="6" customWidth="1"/>
    <col min="245" max="245" width="6.54296875" style="6" customWidth="1"/>
    <col min="246" max="254" width="5.54296875" style="6" customWidth="1"/>
    <col min="255" max="255" width="6.54296875" style="6" customWidth="1"/>
    <col min="256" max="257" width="5.54296875" style="6" customWidth="1"/>
    <col min="258" max="259" width="6.81640625" style="6" customWidth="1"/>
    <col min="260" max="260" width="5.54296875" style="6" customWidth="1"/>
    <col min="261" max="261" width="6.54296875" style="6" customWidth="1"/>
    <col min="262" max="266" width="5.54296875" style="6" customWidth="1"/>
    <col min="267" max="267" width="6.54296875" style="6" customWidth="1"/>
    <col min="268" max="272" width="5.54296875" style="6" customWidth="1"/>
    <col min="273" max="273" width="6.54296875" style="6" customWidth="1"/>
    <col min="274" max="274" width="3.54296875" style="610" customWidth="1"/>
    <col min="275" max="275" width="3.54296875" style="81" customWidth="1"/>
    <col min="276" max="279" width="3.54296875" customWidth="1"/>
    <col min="280" max="280" width="6.54296875" customWidth="1"/>
    <col min="281" max="281" width="18.54296875" customWidth="1"/>
    <col min="282" max="282" width="5.54296875" customWidth="1"/>
    <col min="283" max="283" width="6.81640625" customWidth="1"/>
    <col min="284" max="285" width="5.54296875" customWidth="1"/>
    <col min="286" max="286" width="9.54296875" customWidth="1"/>
    <col min="287" max="287" width="7.1796875" customWidth="1"/>
    <col min="288" max="288" width="7.453125" customWidth="1"/>
    <col min="289" max="289" width="6.453125" customWidth="1"/>
    <col min="290" max="290" width="6.54296875" customWidth="1"/>
  </cols>
  <sheetData>
    <row r="1" spans="1:290" s="77" customFormat="1" ht="15" customHeight="1">
      <c r="A1" s="642" t="s">
        <v>59</v>
      </c>
      <c r="B1" s="545" t="s">
        <v>60</v>
      </c>
      <c r="C1" s="592" t="s">
        <v>61</v>
      </c>
      <c r="D1" s="557" t="s">
        <v>505</v>
      </c>
      <c r="E1" s="558" t="s">
        <v>506</v>
      </c>
      <c r="F1" s="593" t="s">
        <v>507</v>
      </c>
      <c r="G1" s="559" t="s">
        <v>508</v>
      </c>
      <c r="H1" s="560" t="s">
        <v>509</v>
      </c>
      <c r="I1" s="561" t="s">
        <v>510</v>
      </c>
      <c r="J1" s="562" t="s">
        <v>511</v>
      </c>
      <c r="K1" s="563" t="s">
        <v>512</v>
      </c>
      <c r="L1" s="564" t="s">
        <v>513</v>
      </c>
      <c r="M1" s="565" t="s">
        <v>514</v>
      </c>
      <c r="N1" s="557" t="s">
        <v>62</v>
      </c>
      <c r="O1" s="548" t="s">
        <v>66</v>
      </c>
      <c r="P1" s="548" t="s">
        <v>68</v>
      </c>
      <c r="Q1" s="548" t="s">
        <v>70</v>
      </c>
      <c r="R1" s="548" t="s">
        <v>71</v>
      </c>
      <c r="S1" s="549" t="s">
        <v>72</v>
      </c>
      <c r="T1" s="549" t="s">
        <v>73</v>
      </c>
    </row>
    <row r="2" spans="1:290" s="77" customFormat="1" ht="14.5" customHeight="1">
      <c r="A2" s="580">
        <v>2025</v>
      </c>
      <c r="B2" s="566" t="str">
        <f>VLOOKUP($C2,Economies!$C$2:$E$199,2,FALSE)</f>
        <v>AFG</v>
      </c>
      <c r="C2" s="587" t="s">
        <v>522</v>
      </c>
      <c r="D2" s="1305" t="str">
        <f t="shared" ref="D2:D33" si="0">IF(E2&gt;=$B$202,"A",IF(E2&gt;=$B$203,"B",IF(E2&gt;=$B$204,"C","D")))</f>
        <v>D</v>
      </c>
      <c r="E2" s="1306">
        <f t="shared" ref="E2:E33" si="1">AVERAGE(G2,I2,K2,M2)</f>
        <v>0.12100789492015653</v>
      </c>
      <c r="F2" s="572" t="str">
        <f t="shared" ref="F2:F33" si="2">IF(G2&gt;=$B$202,"A",IF(G2&gt;=$B$203,"B",IF(G2&gt;=$B$204,"C","D")))</f>
        <v>D</v>
      </c>
      <c r="G2" s="571">
        <f t="shared" ref="G2:G33" si="3">SUM(N2:DL2)/$F$208</f>
        <v>0.16431800829875517</v>
      </c>
      <c r="H2" s="572" t="str">
        <f t="shared" ref="H2:H33" si="4">IF(I2&gt;=$B$202,"A",IF(I2&gt;=$B$203,"B",IF(I2&gt;=$B$204,"C","D")))</f>
        <v>C</v>
      </c>
      <c r="I2" s="585">
        <f t="shared" ref="I2:I33" si="5">SUM(DM2:FL2)/$H$208</f>
        <v>0.2753100408163266</v>
      </c>
      <c r="J2" s="572" t="str">
        <f t="shared" ref="J2:J33" si="6">IF(K2&gt;=$B$202,"A",IF(K2&gt;=$B$203,"B",IF(K2&gt;=$B$204,"C","D")))</f>
        <v>D</v>
      </c>
      <c r="K2" s="585">
        <f t="shared" ref="K2:K33" si="7">SUM(FM2:GR2)/$J$208</f>
        <v>1.9777443609022557E-2</v>
      </c>
      <c r="L2" s="1311" t="str">
        <f t="shared" ref="L2:L33" si="8">IF(M2&gt;=$B$202,"A",IF(M2&gt;=$B$203,"B",IF(M2&gt;=$B$204,"C","D")))</f>
        <v>D</v>
      </c>
      <c r="M2" s="585">
        <f t="shared" ref="M2:M33" si="9">SUM(GS2:JM2)/$L$208</f>
        <v>2.4626086956521739E-2</v>
      </c>
      <c r="N2" s="639">
        <f>VLOOKUP($B2,GTMI_Data!$B$2:$PK$595,N$211,FALSE)*N$215</f>
        <v>0</v>
      </c>
      <c r="O2" s="715">
        <f>IF(VLOOKUP($B2,GTMI_Data!$B$2:$PK$595,O$211,FALSE)=0,0,1)</f>
        <v>0</v>
      </c>
      <c r="P2" s="715">
        <f>IF(VLOOKUP($B2,GTMI_Data!$B$2:$PK$595,P$211,FALSE)=0,0,1)</f>
        <v>0</v>
      </c>
      <c r="Q2" s="715">
        <f>IF(VLOOKUP($B2,GTMI_Data!$B$2:$PK$595,Q$211,FALSE)=0,0,1)</f>
        <v>0</v>
      </c>
      <c r="R2" s="715">
        <f>IF(VLOOKUP($B2,GTMI_Data!$B$2:$PK$595,R$211,FALSE)=0,0,1)</f>
        <v>0</v>
      </c>
      <c r="S2" s="715">
        <f>VLOOKUP($B2,GTMI_Data!$B$2:$PK$595,S$211,FALSE)*S$215</f>
        <v>0</v>
      </c>
      <c r="T2" s="715">
        <f>IF(VLOOKUP($B2,GTMI_Data!$B$2:$PK$595,T$211,FALSE)=0,0,1)</f>
        <v>0</v>
      </c>
    </row>
    <row r="3" spans="1:290" s="77" customFormat="1" ht="14.5" customHeight="1">
      <c r="A3" s="580">
        <v>2025</v>
      </c>
      <c r="B3" s="566" t="str">
        <f>VLOOKUP($C3,Economies!$C$2:$E$199,2,FALSE)</f>
        <v>ALB</v>
      </c>
      <c r="C3" s="588" t="s">
        <v>598</v>
      </c>
      <c r="D3" s="1307" t="str">
        <f t="shared" si="0"/>
        <v>A</v>
      </c>
      <c r="E3" s="1308">
        <f t="shared" si="1"/>
        <v>0.93852734875525456</v>
      </c>
      <c r="F3" s="599" t="str">
        <f t="shared" si="2"/>
        <v>A</v>
      </c>
      <c r="G3" s="571">
        <f t="shared" si="3"/>
        <v>0.93070390041493778</v>
      </c>
      <c r="H3" s="599" t="str">
        <f t="shared" si="4"/>
        <v>A</v>
      </c>
      <c r="I3" s="571">
        <f t="shared" si="5"/>
        <v>0.9410034285714286</v>
      </c>
      <c r="J3" s="599" t="str">
        <f t="shared" si="6"/>
        <v>A</v>
      </c>
      <c r="K3" s="571">
        <f t="shared" si="7"/>
        <v>0.95055639097744371</v>
      </c>
      <c r="L3" s="1312" t="str">
        <f t="shared" si="8"/>
        <v>A</v>
      </c>
      <c r="M3" s="571">
        <f t="shared" si="9"/>
        <v>0.93184567505720828</v>
      </c>
      <c r="N3" s="596">
        <f>VLOOKUP($B3,GTMI_Data!$B$2:$PK$595,N$211,FALSE)*N$215</f>
        <v>12</v>
      </c>
      <c r="O3" s="584">
        <f>IF(VLOOKUP($B3,GTMI_Data!$B$2:$PK$595,O$211,FALSE)=0,0,1)</f>
        <v>1</v>
      </c>
      <c r="P3" s="584">
        <f>IF(VLOOKUP($B3,GTMI_Data!$B$2:$PK$595,P$211,FALSE)=0,0,1)</f>
        <v>1</v>
      </c>
      <c r="Q3" s="584">
        <f>IF(VLOOKUP($B3,GTMI_Data!$B$2:$PK$595,Q$211,FALSE)=0,0,1)</f>
        <v>1</v>
      </c>
      <c r="R3" s="584">
        <f>IF(VLOOKUP($B3,GTMI_Data!$B$2:$PK$595,R$211,FALSE)=0,0,1)</f>
        <v>1</v>
      </c>
      <c r="S3" s="584">
        <f>VLOOKUP($B3,GTMI_Data!$B$2:$PK$595,S$211,FALSE)*S$215</f>
        <v>2</v>
      </c>
      <c r="T3" s="584">
        <f>IF(VLOOKUP($B3,GTMI_Data!$B$2:$PK$595,T$211,FALSE)=0,0,1)</f>
        <v>1</v>
      </c>
    </row>
    <row r="4" spans="1:290" s="77" customFormat="1" ht="14.5" customHeight="1">
      <c r="A4" s="580">
        <v>2025</v>
      </c>
      <c r="B4" s="566" t="str">
        <f>VLOOKUP($C4,Economies!$C$2:$E$199,2,FALSE)</f>
        <v>DZA</v>
      </c>
      <c r="C4" s="588" t="s">
        <v>763</v>
      </c>
      <c r="D4" s="1307" t="str">
        <f t="shared" si="0"/>
        <v>B</v>
      </c>
      <c r="E4" s="1308">
        <f t="shared" si="1"/>
        <v>0.55487551153340164</v>
      </c>
      <c r="F4" s="599" t="str">
        <f t="shared" si="2"/>
        <v>B</v>
      </c>
      <c r="G4" s="571">
        <f t="shared" si="3"/>
        <v>0.54462572614107874</v>
      </c>
      <c r="H4" s="599" t="str">
        <f t="shared" si="4"/>
        <v>B</v>
      </c>
      <c r="I4" s="571">
        <f t="shared" si="5"/>
        <v>0.68150204081632659</v>
      </c>
      <c r="J4" s="599" t="str">
        <f t="shared" si="6"/>
        <v>C</v>
      </c>
      <c r="K4" s="571">
        <f t="shared" si="7"/>
        <v>0.39334736842105267</v>
      </c>
      <c r="L4" s="1312" t="str">
        <f t="shared" si="8"/>
        <v>B</v>
      </c>
      <c r="M4" s="571">
        <f t="shared" si="9"/>
        <v>0.6000269107551488</v>
      </c>
      <c r="N4" s="596">
        <f>VLOOKUP($B4,GTMI_Data!$B$2:$PK$595,N$211,FALSE)*N$215</f>
        <v>6</v>
      </c>
      <c r="O4" s="584">
        <f>IF(VLOOKUP($B4,GTMI_Data!$B$2:$PK$595,O$211,FALSE)=0,0,1)</f>
        <v>1</v>
      </c>
      <c r="P4" s="584">
        <f>IF(VLOOKUP($B4,GTMI_Data!$B$2:$PK$595,P$211,FALSE)=0,0,1)</f>
        <v>1</v>
      </c>
      <c r="Q4" s="584">
        <f>IF(VLOOKUP($B4,GTMI_Data!$B$2:$PK$595,Q$211,FALSE)=0,0,1)</f>
        <v>1</v>
      </c>
      <c r="R4" s="584">
        <f>IF(VLOOKUP($B4,GTMI_Data!$B$2:$PK$595,R$211,FALSE)=0,0,1)</f>
        <v>1</v>
      </c>
      <c r="S4" s="584">
        <f>VLOOKUP($B4,GTMI_Data!$B$2:$PK$595,S$211,FALSE)*S$215</f>
        <v>0</v>
      </c>
      <c r="T4" s="584">
        <f>IF(VLOOKUP($B4,GTMI_Data!$B$2:$PK$595,T$211,FALSE)=0,0,1)</f>
        <v>0</v>
      </c>
    </row>
    <row r="5" spans="1:290" s="77" customFormat="1" ht="14.5" customHeight="1">
      <c r="A5" s="580">
        <v>2025</v>
      </c>
      <c r="B5" s="566" t="str">
        <f>VLOOKUP($C5,Economies!$C$2:$E$199,2,FALSE)</f>
        <v>AND</v>
      </c>
      <c r="C5" s="587" t="s">
        <v>892</v>
      </c>
      <c r="D5" s="1307" t="str">
        <f t="shared" si="0"/>
        <v>C</v>
      </c>
      <c r="E5" s="1308">
        <f t="shared" si="1"/>
        <v>0.39016981294490316</v>
      </c>
      <c r="F5" s="599" t="str">
        <f t="shared" si="2"/>
        <v>C</v>
      </c>
      <c r="G5" s="571">
        <f t="shared" si="3"/>
        <v>0.33226904564315357</v>
      </c>
      <c r="H5" s="599" t="str">
        <f t="shared" si="4"/>
        <v>B</v>
      </c>
      <c r="I5" s="571">
        <f t="shared" si="5"/>
        <v>0.56111412244897962</v>
      </c>
      <c r="J5" s="599" t="str">
        <f t="shared" si="6"/>
        <v>D</v>
      </c>
      <c r="K5" s="571">
        <f t="shared" si="7"/>
        <v>0.20413233082706767</v>
      </c>
      <c r="L5" s="1312" t="str">
        <f t="shared" si="8"/>
        <v>C</v>
      </c>
      <c r="M5" s="571">
        <f t="shared" si="9"/>
        <v>0.46316375286041189</v>
      </c>
      <c r="N5" s="596">
        <f>VLOOKUP($B5,GTMI_Data!$B$2:$PK$595,N$211,FALSE)*N$215</f>
        <v>0</v>
      </c>
      <c r="O5" s="584">
        <f>IF(VLOOKUP($B5,GTMI_Data!$B$2:$PK$595,O$211,FALSE)=0,0,1)</f>
        <v>0</v>
      </c>
      <c r="P5" s="584">
        <f>IF(VLOOKUP($B5,GTMI_Data!$B$2:$PK$595,P$211,FALSE)=0,0,1)</f>
        <v>0</v>
      </c>
      <c r="Q5" s="584">
        <f>IF(VLOOKUP($B5,GTMI_Data!$B$2:$PK$595,Q$211,FALSE)=0,0,1)</f>
        <v>0</v>
      </c>
      <c r="R5" s="584">
        <f>IF(VLOOKUP($B5,GTMI_Data!$B$2:$PK$595,R$211,FALSE)=0,0,1)</f>
        <v>0</v>
      </c>
      <c r="S5" s="584">
        <f>VLOOKUP($B5,GTMI_Data!$B$2:$PK$595,S$211,FALSE)*S$215</f>
        <v>0</v>
      </c>
      <c r="T5" s="584">
        <f>IF(VLOOKUP($B5,GTMI_Data!$B$2:$PK$595,T$211,FALSE)=0,0,1)</f>
        <v>0</v>
      </c>
    </row>
    <row r="6" spans="1:290" s="77" customFormat="1" ht="14.5" customHeight="1">
      <c r="A6" s="580">
        <v>2025</v>
      </c>
      <c r="B6" s="566" t="str">
        <f>VLOOKUP($C6,Economies!$C$2:$E$199,2,FALSE)</f>
        <v>AGO</v>
      </c>
      <c r="C6" s="587" t="s">
        <v>956</v>
      </c>
      <c r="D6" s="1307" t="str">
        <f t="shared" si="0"/>
        <v>B</v>
      </c>
      <c r="E6" s="1308">
        <f t="shared" si="1"/>
        <v>0.59293687868985623</v>
      </c>
      <c r="F6" s="599" t="str">
        <f t="shared" si="2"/>
        <v>B</v>
      </c>
      <c r="G6" s="571">
        <f t="shared" si="3"/>
        <v>0.69489029045643147</v>
      </c>
      <c r="H6" s="599" t="str">
        <f t="shared" si="4"/>
        <v>A</v>
      </c>
      <c r="I6" s="571">
        <f t="shared" si="5"/>
        <v>0.76534595918367343</v>
      </c>
      <c r="J6" s="599" t="str">
        <f t="shared" si="6"/>
        <v>C</v>
      </c>
      <c r="K6" s="571">
        <f t="shared" si="7"/>
        <v>0.33278796992481208</v>
      </c>
      <c r="L6" s="1312" t="str">
        <f t="shared" si="8"/>
        <v>B</v>
      </c>
      <c r="M6" s="571">
        <f t="shared" si="9"/>
        <v>0.57872329519450794</v>
      </c>
      <c r="N6" s="596">
        <f>VLOOKUP($B6,GTMI_Data!$B$2:$PK$595,N$211,FALSE)*N$215</f>
        <v>0</v>
      </c>
      <c r="O6" s="584">
        <f>IF(VLOOKUP($B6,GTMI_Data!$B$2:$PK$595,O$211,FALSE)=0,0,1)</f>
        <v>0</v>
      </c>
      <c r="P6" s="584">
        <f>IF(VLOOKUP($B6,GTMI_Data!$B$2:$PK$595,P$211,FALSE)=0,0,1)</f>
        <v>0</v>
      </c>
      <c r="Q6" s="584">
        <f>IF(VLOOKUP($B6,GTMI_Data!$B$2:$PK$595,Q$211,FALSE)=0,0,1)</f>
        <v>0</v>
      </c>
      <c r="R6" s="584">
        <f>IF(VLOOKUP($B6,GTMI_Data!$B$2:$PK$595,R$211,FALSE)=0,0,1)</f>
        <v>0</v>
      </c>
      <c r="S6" s="584">
        <f>VLOOKUP($B6,GTMI_Data!$B$2:$PK$595,S$211,FALSE)*S$215</f>
        <v>0</v>
      </c>
      <c r="T6" s="584">
        <f>IF(VLOOKUP($B6,GTMI_Data!$B$2:$PK$595,T$211,FALSE)=0,0,1)</f>
        <v>0</v>
      </c>
    </row>
    <row r="7" spans="1:290" s="77" customFormat="1" ht="14.5" customHeight="1">
      <c r="A7" s="580">
        <v>2025</v>
      </c>
      <c r="B7" s="566" t="str">
        <f>VLOOKUP($C7,Economies!$C$2:$E$199,2,FALSE)</f>
        <v>ATG</v>
      </c>
      <c r="C7" s="588" t="s">
        <v>1079</v>
      </c>
      <c r="D7" s="1307" t="str">
        <f t="shared" si="0"/>
        <v>D</v>
      </c>
      <c r="E7" s="1308">
        <f t="shared" si="1"/>
        <v>0.19382977834886436</v>
      </c>
      <c r="F7" s="599" t="str">
        <f t="shared" si="2"/>
        <v>C</v>
      </c>
      <c r="G7" s="571">
        <f t="shared" si="3"/>
        <v>0.35490091286307057</v>
      </c>
      <c r="H7" s="599" t="str">
        <f t="shared" si="4"/>
        <v>D</v>
      </c>
      <c r="I7" s="571">
        <f t="shared" si="5"/>
        <v>0.16733844897959185</v>
      </c>
      <c r="J7" s="599" t="str">
        <f t="shared" si="6"/>
        <v>D</v>
      </c>
      <c r="K7" s="571">
        <f t="shared" si="7"/>
        <v>6.1804511278195494E-2</v>
      </c>
      <c r="L7" s="1312" t="str">
        <f t="shared" si="8"/>
        <v>D</v>
      </c>
      <c r="M7" s="571">
        <f t="shared" si="9"/>
        <v>0.19127524027459952</v>
      </c>
      <c r="N7" s="596">
        <f>VLOOKUP($B7,GTMI_Data!$B$2:$PK$595,N$211,FALSE)*N$215</f>
        <v>0</v>
      </c>
      <c r="O7" s="584">
        <f>IF(VLOOKUP($B7,GTMI_Data!$B$2:$PK$595,O$211,FALSE)=0,0,1)</f>
        <v>0</v>
      </c>
      <c r="P7" s="584">
        <f>IF(VLOOKUP($B7,GTMI_Data!$B$2:$PK$595,P$211,FALSE)=0,0,1)</f>
        <v>0</v>
      </c>
      <c r="Q7" s="584">
        <f>IF(VLOOKUP($B7,GTMI_Data!$B$2:$PK$595,Q$211,FALSE)=0,0,1)</f>
        <v>0</v>
      </c>
      <c r="R7" s="584">
        <f>IF(VLOOKUP($B7,GTMI_Data!$B$2:$PK$595,R$211,FALSE)=0,0,1)</f>
        <v>0</v>
      </c>
      <c r="S7" s="584">
        <f>VLOOKUP($B7,GTMI_Data!$B$2:$PK$595,S$211,FALSE)*S$215</f>
        <v>0</v>
      </c>
      <c r="T7" s="584">
        <f>IF(VLOOKUP($B7,GTMI_Data!$B$2:$PK$595,T$211,FALSE)=0,0,1)</f>
        <v>0</v>
      </c>
    </row>
    <row r="8" spans="1:290" s="77" customFormat="1" ht="14.5" customHeight="1">
      <c r="A8" s="580">
        <v>2025</v>
      </c>
      <c r="B8" s="566" t="str">
        <f>VLOOKUP($C8,Economies!$C$2:$E$199,2,FALSE)</f>
        <v>ARG</v>
      </c>
      <c r="C8" s="588" t="s">
        <v>1143</v>
      </c>
      <c r="D8" s="1307" t="str">
        <f t="shared" si="0"/>
        <v>A</v>
      </c>
      <c r="E8" s="1308">
        <f t="shared" si="1"/>
        <v>0.7530588938731716</v>
      </c>
      <c r="F8" s="599" t="str">
        <f t="shared" si="2"/>
        <v>A</v>
      </c>
      <c r="G8" s="571">
        <f t="shared" si="3"/>
        <v>0.78884016597510376</v>
      </c>
      <c r="H8" s="599" t="str">
        <f t="shared" si="4"/>
        <v>A</v>
      </c>
      <c r="I8" s="571">
        <f t="shared" si="5"/>
        <v>0.90659493877551023</v>
      </c>
      <c r="J8" s="599" t="str">
        <f t="shared" si="6"/>
        <v>B</v>
      </c>
      <c r="K8" s="571">
        <f t="shared" si="7"/>
        <v>0.64001804511278193</v>
      </c>
      <c r="L8" s="1312" t="str">
        <f t="shared" si="8"/>
        <v>B</v>
      </c>
      <c r="M8" s="571">
        <f t="shared" si="9"/>
        <v>0.67678242562929058</v>
      </c>
      <c r="N8" s="596">
        <f>VLOOKUP($B8,GTMI_Data!$B$2:$PK$595,N$211,FALSE)*N$215</f>
        <v>12</v>
      </c>
      <c r="O8" s="584">
        <f>IF(VLOOKUP($B8,GTMI_Data!$B$2:$PK$595,O$211,FALSE)=0,0,1)</f>
        <v>1</v>
      </c>
      <c r="P8" s="584">
        <f>IF(VLOOKUP($B8,GTMI_Data!$B$2:$PK$595,P$211,FALSE)=0,0,1)</f>
        <v>1</v>
      </c>
      <c r="Q8" s="584">
        <f>IF(VLOOKUP($B8,GTMI_Data!$B$2:$PK$595,Q$211,FALSE)=0,0,1)</f>
        <v>1</v>
      </c>
      <c r="R8" s="584">
        <f>IF(VLOOKUP($B8,GTMI_Data!$B$2:$PK$595,R$211,FALSE)=0,0,1)</f>
        <v>1</v>
      </c>
      <c r="S8" s="584">
        <f>VLOOKUP($B8,GTMI_Data!$B$2:$PK$595,S$211,FALSE)*S$215</f>
        <v>2</v>
      </c>
      <c r="T8" s="584">
        <f>IF(VLOOKUP($B8,GTMI_Data!$B$2:$PK$595,T$211,FALSE)=0,0,1)</f>
        <v>1</v>
      </c>
    </row>
    <row r="9" spans="1:290" s="77" customFormat="1" ht="14.5" customHeight="1">
      <c r="A9" s="580">
        <v>2025</v>
      </c>
      <c r="B9" s="566" t="str">
        <f>VLOOKUP($C9,Economies!$C$2:$E$199,2,FALSE)</f>
        <v>ARM</v>
      </c>
      <c r="C9" s="588" t="s">
        <v>1325</v>
      </c>
      <c r="D9" s="1307" t="str">
        <f t="shared" si="0"/>
        <v>A</v>
      </c>
      <c r="E9" s="1308">
        <f t="shared" si="1"/>
        <v>0.76901277547106095</v>
      </c>
      <c r="F9" s="599" t="str">
        <f t="shared" si="2"/>
        <v>A</v>
      </c>
      <c r="G9" s="571">
        <f t="shared" si="3"/>
        <v>0.78024431535269712</v>
      </c>
      <c r="H9" s="599" t="str">
        <f t="shared" si="4"/>
        <v>A</v>
      </c>
      <c r="I9" s="571">
        <f t="shared" si="5"/>
        <v>0.81229714285714283</v>
      </c>
      <c r="J9" s="599" t="str">
        <f t="shared" si="6"/>
        <v>A</v>
      </c>
      <c r="K9" s="571">
        <f t="shared" si="7"/>
        <v>0.75476090225563908</v>
      </c>
      <c r="L9" s="1312" t="str">
        <f t="shared" si="8"/>
        <v>B</v>
      </c>
      <c r="M9" s="571">
        <f t="shared" si="9"/>
        <v>0.72874874141876433</v>
      </c>
      <c r="N9" s="596">
        <f>VLOOKUP($B9,GTMI_Data!$B$2:$PK$595,N$211,FALSE)*N$215</f>
        <v>6</v>
      </c>
      <c r="O9" s="584">
        <f>IF(VLOOKUP($B9,GTMI_Data!$B$2:$PK$595,O$211,FALSE)=0,0,1)</f>
        <v>1</v>
      </c>
      <c r="P9" s="584">
        <f>IF(VLOOKUP($B9,GTMI_Data!$B$2:$PK$595,P$211,FALSE)=0,0,1)</f>
        <v>1</v>
      </c>
      <c r="Q9" s="584">
        <f>IF(VLOOKUP($B9,GTMI_Data!$B$2:$PK$595,Q$211,FALSE)=0,0,1)</f>
        <v>1</v>
      </c>
      <c r="R9" s="584">
        <f>IF(VLOOKUP($B9,GTMI_Data!$B$2:$PK$595,R$211,FALSE)=0,0,1)</f>
        <v>1</v>
      </c>
      <c r="S9" s="584">
        <f>VLOOKUP($B9,GTMI_Data!$B$2:$PK$595,S$211,FALSE)*S$215</f>
        <v>0</v>
      </c>
      <c r="T9" s="584">
        <f>IF(VLOOKUP($B9,GTMI_Data!$B$2:$PK$595,T$211,FALSE)=0,0,1)</f>
        <v>0</v>
      </c>
    </row>
    <row r="10" spans="1:290" s="77" customFormat="1">
      <c r="A10" s="580">
        <v>2025</v>
      </c>
      <c r="B10" s="566" t="str">
        <f>VLOOKUP($C10,Economies!$C$2:$E$199,2,FALSE)</f>
        <v>AUS</v>
      </c>
      <c r="C10" s="588" t="s">
        <v>1511</v>
      </c>
      <c r="D10" s="1307" t="str">
        <f t="shared" si="0"/>
        <v>A</v>
      </c>
      <c r="E10" s="1308">
        <f t="shared" si="1"/>
        <v>0.98495270906241661</v>
      </c>
      <c r="F10" s="599" t="str">
        <f t="shared" si="2"/>
        <v>A</v>
      </c>
      <c r="G10" s="571">
        <f t="shared" si="3"/>
        <v>0.98925742738589217</v>
      </c>
      <c r="H10" s="599" t="str">
        <f t="shared" si="4"/>
        <v>A</v>
      </c>
      <c r="I10" s="571">
        <f t="shared" si="5"/>
        <v>0.99237779591836739</v>
      </c>
      <c r="J10" s="599" t="str">
        <f t="shared" si="6"/>
        <v>A</v>
      </c>
      <c r="K10" s="571">
        <f t="shared" si="7"/>
        <v>0.96024060150375945</v>
      </c>
      <c r="L10" s="1312" t="str">
        <f t="shared" si="8"/>
        <v>A</v>
      </c>
      <c r="M10" s="571">
        <f t="shared" si="9"/>
        <v>0.99793501144164765</v>
      </c>
      <c r="N10" s="596">
        <f>VLOOKUP($B10,GTMI_Data!$B$2:$PK$595,N$211,FALSE)*N$215</f>
        <v>12</v>
      </c>
      <c r="O10" s="584">
        <f>IF(VLOOKUP($B10,GTMI_Data!$B$2:$PK$595,O$211,FALSE)=0,0,1)</f>
        <v>1</v>
      </c>
      <c r="P10" s="584">
        <f>IF(VLOOKUP($B10,GTMI_Data!$B$2:$PK$595,P$211,FALSE)=0,0,1)</f>
        <v>1</v>
      </c>
      <c r="Q10" s="584">
        <f>IF(VLOOKUP($B10,GTMI_Data!$B$2:$PK$595,Q$211,FALSE)=0,0,1)</f>
        <v>1</v>
      </c>
      <c r="R10" s="584">
        <f>IF(VLOOKUP($B10,GTMI_Data!$B$2:$PK$595,R$211,FALSE)=0,0,1)</f>
        <v>1</v>
      </c>
      <c r="S10" s="584">
        <f>VLOOKUP($B10,GTMI_Data!$B$2:$PK$595,S$211,FALSE)*S$215</f>
        <v>2</v>
      </c>
      <c r="T10" s="584">
        <f>IF(VLOOKUP($B10,GTMI_Data!$B$2:$PK$595,T$211,FALSE)=0,0,1)</f>
        <v>1</v>
      </c>
    </row>
    <row r="11" spans="1:290" s="77" customFormat="1" ht="14.5" customHeight="1">
      <c r="A11" s="580">
        <v>2025</v>
      </c>
      <c r="B11" s="566" t="str">
        <f>VLOOKUP($C11,Economies!$C$2:$E$199,2,FALSE)</f>
        <v>AUT</v>
      </c>
      <c r="C11" s="588" t="s">
        <v>1746</v>
      </c>
      <c r="D11" s="1307" t="str">
        <f t="shared" si="0"/>
        <v>A</v>
      </c>
      <c r="E11" s="1308">
        <f t="shared" si="1"/>
        <v>0.9290404945140357</v>
      </c>
      <c r="F11" s="599" t="str">
        <f t="shared" si="2"/>
        <v>A</v>
      </c>
      <c r="G11" s="571">
        <f t="shared" si="3"/>
        <v>0.95133410788381745</v>
      </c>
      <c r="H11" s="599" t="str">
        <f t="shared" si="4"/>
        <v>A</v>
      </c>
      <c r="I11" s="571">
        <f t="shared" si="5"/>
        <v>0.97599575510204084</v>
      </c>
      <c r="J11" s="599" t="str">
        <f t="shared" si="6"/>
        <v>A</v>
      </c>
      <c r="K11" s="571">
        <f t="shared" si="7"/>
        <v>0.85518195488721804</v>
      </c>
      <c r="L11" s="1312" t="str">
        <f t="shared" si="8"/>
        <v>A</v>
      </c>
      <c r="M11" s="571">
        <f t="shared" si="9"/>
        <v>0.93365016018306635</v>
      </c>
      <c r="N11" s="596">
        <f>VLOOKUP($B11,GTMI_Data!$B$2:$PK$595,N$211,FALSE)*N$215</f>
        <v>12</v>
      </c>
      <c r="O11" s="584">
        <f>IF(VLOOKUP($B11,GTMI_Data!$B$2:$PK$595,O$211,FALSE)=0,0,1)</f>
        <v>1</v>
      </c>
      <c r="P11" s="584">
        <f>IF(VLOOKUP($B11,GTMI_Data!$B$2:$PK$595,P$211,FALSE)=0,0,1)</f>
        <v>1</v>
      </c>
      <c r="Q11" s="584">
        <f>IF(VLOOKUP($B11,GTMI_Data!$B$2:$PK$595,Q$211,FALSE)=0,0,1)</f>
        <v>1</v>
      </c>
      <c r="R11" s="584">
        <f>IF(VLOOKUP($B11,GTMI_Data!$B$2:$PK$595,R$211,FALSE)=0,0,1)</f>
        <v>1</v>
      </c>
      <c r="S11" s="584">
        <f>VLOOKUP($B11,GTMI_Data!$B$2:$PK$595,S$211,FALSE)*S$215</f>
        <v>2</v>
      </c>
      <c r="T11" s="584">
        <f>IF(VLOOKUP($B11,GTMI_Data!$B$2:$PK$595,T$211,FALSE)=0,0,1)</f>
        <v>1</v>
      </c>
    </row>
    <row r="12" spans="1:290" s="77" customFormat="1" ht="14.5" customHeight="1">
      <c r="A12" s="580">
        <v>2025</v>
      </c>
      <c r="B12" s="566" t="str">
        <f>VLOOKUP($C12,Economies!$C$2:$E$199,2,FALSE)</f>
        <v>AZE</v>
      </c>
      <c r="C12" s="588" t="s">
        <v>1927</v>
      </c>
      <c r="D12" s="1307" t="str">
        <f t="shared" si="0"/>
        <v>A</v>
      </c>
      <c r="E12" s="1308">
        <f t="shared" si="1"/>
        <v>0.76886314754154272</v>
      </c>
      <c r="F12" s="599" t="str">
        <f t="shared" si="2"/>
        <v>A</v>
      </c>
      <c r="G12" s="571">
        <f t="shared" si="3"/>
        <v>0.92051485477178419</v>
      </c>
      <c r="H12" s="599" t="str">
        <f t="shared" si="4"/>
        <v>A</v>
      </c>
      <c r="I12" s="571">
        <f t="shared" si="5"/>
        <v>0.97439640816326534</v>
      </c>
      <c r="J12" s="599" t="str">
        <f t="shared" si="6"/>
        <v>C</v>
      </c>
      <c r="K12" s="571">
        <f t="shared" si="7"/>
        <v>0.38223157894736842</v>
      </c>
      <c r="L12" s="1312" t="str">
        <f t="shared" si="8"/>
        <v>A</v>
      </c>
      <c r="M12" s="571">
        <f t="shared" si="9"/>
        <v>0.79830974828375278</v>
      </c>
      <c r="N12" s="596">
        <f>VLOOKUP($B12,GTMI_Data!$B$2:$PK$595,N$211,FALSE)*N$215</f>
        <v>12</v>
      </c>
      <c r="O12" s="584">
        <f>IF(VLOOKUP($B12,GTMI_Data!$B$2:$PK$595,O$211,FALSE)=0,0,1)</f>
        <v>1</v>
      </c>
      <c r="P12" s="584">
        <f>IF(VLOOKUP($B12,GTMI_Data!$B$2:$PK$595,P$211,FALSE)=0,0,1)</f>
        <v>1</v>
      </c>
      <c r="Q12" s="584">
        <f>IF(VLOOKUP($B12,GTMI_Data!$B$2:$PK$595,Q$211,FALSE)=0,0,1)</f>
        <v>1</v>
      </c>
      <c r="R12" s="584">
        <f>IF(VLOOKUP($B12,GTMI_Data!$B$2:$PK$595,R$211,FALSE)=0,0,1)</f>
        <v>1</v>
      </c>
      <c r="S12" s="584">
        <f>VLOOKUP($B12,GTMI_Data!$B$2:$PK$595,S$211,FALSE)*S$215</f>
        <v>2</v>
      </c>
      <c r="T12" s="584">
        <f>IF(VLOOKUP($B12,GTMI_Data!$B$2:$PK$595,T$211,FALSE)=0,0,1)</f>
        <v>1</v>
      </c>
    </row>
    <row r="13" spans="1:290" s="77" customFormat="1">
      <c r="A13" s="580">
        <v>2025</v>
      </c>
      <c r="B13" s="566" t="str">
        <f>VLOOKUP($C13,Economies!$C$2:$E$199,2,FALSE)</f>
        <v>BHS</v>
      </c>
      <c r="C13" s="588" t="s">
        <v>2126</v>
      </c>
      <c r="D13" s="1307" t="str">
        <f t="shared" si="0"/>
        <v>B</v>
      </c>
      <c r="E13" s="1308">
        <f t="shared" si="1"/>
        <v>0.50225716152653221</v>
      </c>
      <c r="F13" s="599" t="str">
        <f t="shared" si="2"/>
        <v>B</v>
      </c>
      <c r="G13" s="571">
        <f t="shared" si="3"/>
        <v>0.5721271369294606</v>
      </c>
      <c r="H13" s="599" t="str">
        <f t="shared" si="4"/>
        <v>B</v>
      </c>
      <c r="I13" s="571">
        <f t="shared" si="5"/>
        <v>0.73046955102040811</v>
      </c>
      <c r="J13" s="599" t="str">
        <f t="shared" si="6"/>
        <v>D</v>
      </c>
      <c r="K13" s="571">
        <f t="shared" si="7"/>
        <v>0.1621233082706767</v>
      </c>
      <c r="L13" s="1312" t="str">
        <f t="shared" si="8"/>
        <v>B</v>
      </c>
      <c r="M13" s="571">
        <f t="shared" si="9"/>
        <v>0.54430864988558347</v>
      </c>
      <c r="N13" s="596">
        <f>VLOOKUP($B13,GTMI_Data!$B$2:$PK$595,N$211,FALSE)*N$215</f>
        <v>12</v>
      </c>
      <c r="O13" s="584">
        <f>IF(VLOOKUP($B13,GTMI_Data!$B$2:$PK$595,O$211,FALSE)=0,0,1)</f>
        <v>1</v>
      </c>
      <c r="P13" s="584">
        <f>IF(VLOOKUP($B13,GTMI_Data!$B$2:$PK$595,P$211,FALSE)=0,0,1)</f>
        <v>1</v>
      </c>
      <c r="Q13" s="584">
        <f>IF(VLOOKUP($B13,GTMI_Data!$B$2:$PK$595,Q$211,FALSE)=0,0,1)</f>
        <v>1</v>
      </c>
      <c r="R13" s="584">
        <f>IF(VLOOKUP($B13,GTMI_Data!$B$2:$PK$595,R$211,FALSE)=0,0,1)</f>
        <v>1</v>
      </c>
      <c r="S13" s="584">
        <f>VLOOKUP($B13,GTMI_Data!$B$2:$PK$595,S$211,FALSE)*S$215</f>
        <v>0</v>
      </c>
      <c r="T13" s="584">
        <f>IF(VLOOKUP($B13,GTMI_Data!$B$2:$PK$595,T$211,FALSE)=0,0,1)</f>
        <v>0</v>
      </c>
    </row>
    <row r="14" spans="1:290">
      <c r="A14" s="580">
        <v>2025</v>
      </c>
      <c r="B14" s="566" t="str">
        <f>VLOOKUP($C14,Economies!$C$2:$E$199,2,FALSE)</f>
        <v>BHR</v>
      </c>
      <c r="C14" s="588" t="s">
        <v>2240</v>
      </c>
      <c r="D14" s="1307" t="str">
        <f t="shared" si="0"/>
        <v>A</v>
      </c>
      <c r="E14" s="1308">
        <f t="shared" si="1"/>
        <v>0.93585693106700407</v>
      </c>
      <c r="F14" s="599" t="str">
        <f t="shared" si="2"/>
        <v>A</v>
      </c>
      <c r="G14" s="571">
        <f t="shared" si="3"/>
        <v>0.87075834024896259</v>
      </c>
      <c r="H14" s="599" t="str">
        <f t="shared" si="4"/>
        <v>A</v>
      </c>
      <c r="I14" s="571">
        <f t="shared" si="5"/>
        <v>0.95784979591836739</v>
      </c>
      <c r="J14" s="599" t="str">
        <f t="shared" si="6"/>
        <v>A</v>
      </c>
      <c r="K14" s="571">
        <f t="shared" si="7"/>
        <v>0.98269473684210518</v>
      </c>
      <c r="L14" s="1312" t="str">
        <f t="shared" si="8"/>
        <v>A</v>
      </c>
      <c r="M14" s="571">
        <f t="shared" si="9"/>
        <v>0.93212485125858136</v>
      </c>
      <c r="N14" s="596">
        <f>VLOOKUP($B14,GTMI_Data!$B$2:$PK$595,N$211,FALSE)*N$215</f>
        <v>12</v>
      </c>
      <c r="O14" s="584">
        <f>IF(VLOOKUP($B14,GTMI_Data!$B$2:$PK$595,O$211,FALSE)=0,0,1)</f>
        <v>1</v>
      </c>
      <c r="P14" s="584">
        <f>IF(VLOOKUP($B14,GTMI_Data!$B$2:$PK$595,P$211,FALSE)=0,0,1)</f>
        <v>1</v>
      </c>
      <c r="Q14" s="584">
        <f>IF(VLOOKUP($B14,GTMI_Data!$B$2:$PK$595,Q$211,FALSE)=0,0,1)</f>
        <v>1</v>
      </c>
      <c r="R14" s="584">
        <f>IF(VLOOKUP($B14,GTMI_Data!$B$2:$PK$595,R$211,FALSE)=0,0,1)</f>
        <v>1</v>
      </c>
      <c r="S14" s="584">
        <f>VLOOKUP($B14,GTMI_Data!$B$2:$PK$595,S$211,FALSE)*S$215</f>
        <v>2</v>
      </c>
      <c r="T14" s="584">
        <f>IF(VLOOKUP($B14,GTMI_Data!$B$2:$PK$595,T$211,FALSE)=0,0,1)</f>
        <v>1</v>
      </c>
    </row>
    <row r="15" spans="1:290" s="77" customFormat="1" ht="14.5" customHeight="1">
      <c r="A15" s="580">
        <v>2025</v>
      </c>
      <c r="B15" s="566" t="str">
        <f>VLOOKUP($C15,Economies!$C$2:$E$199,2,FALSE)</f>
        <v>BGD</v>
      </c>
      <c r="C15" s="588" t="s">
        <v>2435</v>
      </c>
      <c r="D15" s="1307" t="str">
        <f t="shared" si="0"/>
        <v>A</v>
      </c>
      <c r="E15" s="1308">
        <f t="shared" si="1"/>
        <v>0.88231965396907652</v>
      </c>
      <c r="F15" s="599" t="str">
        <f t="shared" si="2"/>
        <v>A</v>
      </c>
      <c r="G15" s="571">
        <f t="shared" si="3"/>
        <v>0.93278506224066393</v>
      </c>
      <c r="H15" s="599" t="str">
        <f t="shared" si="4"/>
        <v>A</v>
      </c>
      <c r="I15" s="571">
        <f t="shared" si="5"/>
        <v>0.91713697959183671</v>
      </c>
      <c r="J15" s="599" t="str">
        <f t="shared" si="6"/>
        <v>A</v>
      </c>
      <c r="K15" s="571">
        <f t="shared" si="7"/>
        <v>0.79544060150375939</v>
      </c>
      <c r="L15" s="1312" t="str">
        <f t="shared" si="8"/>
        <v>A</v>
      </c>
      <c r="M15" s="571">
        <f t="shared" si="9"/>
        <v>0.88391597254004572</v>
      </c>
      <c r="N15" s="596">
        <f>VLOOKUP($B15,GTMI_Data!$B$2:$PK$595,N$211,FALSE)*N$215</f>
        <v>12</v>
      </c>
      <c r="O15" s="584">
        <f>IF(VLOOKUP($B15,GTMI_Data!$B$2:$PK$595,O$211,FALSE)=0,0,1)</f>
        <v>1</v>
      </c>
      <c r="P15" s="584">
        <f>IF(VLOOKUP($B15,GTMI_Data!$B$2:$PK$595,P$211,FALSE)=0,0,1)</f>
        <v>1</v>
      </c>
      <c r="Q15" s="584">
        <f>IF(VLOOKUP($B15,GTMI_Data!$B$2:$PK$595,Q$211,FALSE)=0,0,1)</f>
        <v>1</v>
      </c>
      <c r="R15" s="584">
        <f>IF(VLOOKUP($B15,GTMI_Data!$B$2:$PK$595,R$211,FALSE)=0,0,1)</f>
        <v>1</v>
      </c>
      <c r="S15" s="584">
        <f>VLOOKUP($B15,GTMI_Data!$B$2:$PK$595,S$211,FALSE)*S$215</f>
        <v>2</v>
      </c>
      <c r="T15" s="584">
        <f>IF(VLOOKUP($B15,GTMI_Data!$B$2:$PK$595,T$211,FALSE)=0,0,1)</f>
        <v>1</v>
      </c>
    </row>
    <row r="16" spans="1:290" s="77" customFormat="1">
      <c r="A16" s="580">
        <v>2025</v>
      </c>
      <c r="B16" s="566" t="str">
        <f>VLOOKUP($C16,Economies!$C$2:$E$199,2,FALSE)</f>
        <v>BRB</v>
      </c>
      <c r="C16" s="587" t="s">
        <v>2629</v>
      </c>
      <c r="D16" s="1307" t="str">
        <f t="shared" si="0"/>
        <v>C</v>
      </c>
      <c r="E16" s="1308">
        <f t="shared" si="1"/>
        <v>0.31818348283404058</v>
      </c>
      <c r="F16" s="599" t="str">
        <f t="shared" si="2"/>
        <v>C</v>
      </c>
      <c r="G16" s="571">
        <f t="shared" si="3"/>
        <v>0.43007800829875514</v>
      </c>
      <c r="H16" s="599" t="str">
        <f t="shared" si="4"/>
        <v>C</v>
      </c>
      <c r="I16" s="571">
        <f t="shared" si="5"/>
        <v>0.49363755102040818</v>
      </c>
      <c r="J16" s="599" t="str">
        <f t="shared" si="6"/>
        <v>D</v>
      </c>
      <c r="K16" s="571">
        <f t="shared" si="7"/>
        <v>5.9332330827067667E-2</v>
      </c>
      <c r="L16" s="1312" t="str">
        <f t="shared" si="8"/>
        <v>C</v>
      </c>
      <c r="M16" s="571">
        <f t="shared" si="9"/>
        <v>0.28968604118993135</v>
      </c>
      <c r="N16" s="596">
        <f>VLOOKUP($B16,GTMI_Data!$B$2:$PK$595,N$211,FALSE)*N$215</f>
        <v>0</v>
      </c>
      <c r="O16" s="584">
        <f>IF(VLOOKUP($B16,GTMI_Data!$B$2:$PK$595,O$211,FALSE)=0,0,1)</f>
        <v>0</v>
      </c>
      <c r="P16" s="584">
        <f>IF(VLOOKUP($B16,GTMI_Data!$B$2:$PK$595,P$211,FALSE)=0,0,1)</f>
        <v>0</v>
      </c>
      <c r="Q16" s="584">
        <f>IF(VLOOKUP($B16,GTMI_Data!$B$2:$PK$595,Q$211,FALSE)=0,0,1)</f>
        <v>0</v>
      </c>
      <c r="R16" s="584">
        <f>IF(VLOOKUP($B16,GTMI_Data!$B$2:$PK$595,R$211,FALSE)=0,0,1)</f>
        <v>0</v>
      </c>
      <c r="S16" s="584">
        <f>VLOOKUP($B16,GTMI_Data!$B$2:$PK$595,S$211,FALSE)*S$215</f>
        <v>0</v>
      </c>
      <c r="T16" s="584">
        <f>IF(VLOOKUP($B16,GTMI_Data!$B$2:$PK$595,T$211,FALSE)=0,0,1)</f>
        <v>0</v>
      </c>
    </row>
    <row r="17" spans="1:290" s="77" customFormat="1" ht="14.5" customHeight="1">
      <c r="A17" s="580">
        <v>2025</v>
      </c>
      <c r="B17" s="566" t="str">
        <f>VLOOKUP($C17,Economies!$C$2:$E$199,2,FALSE)</f>
        <v>BLR</v>
      </c>
      <c r="C17" s="587" t="s">
        <v>2712</v>
      </c>
      <c r="D17" s="1307" t="str">
        <f t="shared" si="0"/>
        <v>A</v>
      </c>
      <c r="E17" s="1308">
        <f t="shared" si="1"/>
        <v>0.79670508284745012</v>
      </c>
      <c r="F17" s="599" t="str">
        <f t="shared" si="2"/>
        <v>B</v>
      </c>
      <c r="G17" s="571">
        <f t="shared" si="3"/>
        <v>0.71364033195020748</v>
      </c>
      <c r="H17" s="599" t="str">
        <f t="shared" si="4"/>
        <v>A</v>
      </c>
      <c r="I17" s="571">
        <f t="shared" si="5"/>
        <v>0.84417763265306123</v>
      </c>
      <c r="J17" s="599" t="str">
        <f t="shared" si="6"/>
        <v>A</v>
      </c>
      <c r="K17" s="571">
        <f t="shared" si="7"/>
        <v>0.86343458646616544</v>
      </c>
      <c r="L17" s="1312" t="str">
        <f t="shared" si="8"/>
        <v>A</v>
      </c>
      <c r="M17" s="571">
        <f t="shared" si="9"/>
        <v>0.7655677803203661</v>
      </c>
      <c r="N17" s="596">
        <f>VLOOKUP($B17,GTMI_Data!$B$2:$PK$595,N$211,FALSE)*N$215</f>
        <v>12</v>
      </c>
      <c r="O17" s="584">
        <f>IF(VLOOKUP($B17,GTMI_Data!$B$2:$PK$595,O$211,FALSE)=0,0,1)</f>
        <v>1</v>
      </c>
      <c r="P17" s="584">
        <f>IF(VLOOKUP($B17,GTMI_Data!$B$2:$PK$595,P$211,FALSE)=0,0,1)</f>
        <v>1</v>
      </c>
      <c r="Q17" s="584">
        <f>IF(VLOOKUP($B17,GTMI_Data!$B$2:$PK$595,Q$211,FALSE)=0,0,1)</f>
        <v>1</v>
      </c>
      <c r="R17" s="584">
        <f>IF(VLOOKUP($B17,GTMI_Data!$B$2:$PK$595,R$211,FALSE)=0,0,1)</f>
        <v>1</v>
      </c>
      <c r="S17" s="584">
        <f>VLOOKUP($B17,GTMI_Data!$B$2:$PK$595,S$211,FALSE)*S$215</f>
        <v>2</v>
      </c>
      <c r="T17" s="584">
        <f>IF(VLOOKUP($B17,GTMI_Data!$B$2:$PK$595,T$211,FALSE)=0,0,1)</f>
        <v>1</v>
      </c>
    </row>
    <row r="18" spans="1:290" s="77" customFormat="1" ht="14.5" customHeight="1">
      <c r="A18" s="580">
        <v>2025</v>
      </c>
      <c r="B18" s="566" t="str">
        <f>VLOOKUP($C18,Economies!$C$2:$E$199,2,FALSE)</f>
        <v>BEL</v>
      </c>
      <c r="C18" s="588" t="s">
        <v>2839</v>
      </c>
      <c r="D18" s="1307" t="str">
        <f t="shared" si="0"/>
        <v>A</v>
      </c>
      <c r="E18" s="1308">
        <f t="shared" si="1"/>
        <v>0.83028252774974987</v>
      </c>
      <c r="F18" s="599" t="str">
        <f t="shared" si="2"/>
        <v>A</v>
      </c>
      <c r="G18" s="571">
        <f t="shared" si="3"/>
        <v>0.85036547717842326</v>
      </c>
      <c r="H18" s="599" t="str">
        <f t="shared" si="4"/>
        <v>A</v>
      </c>
      <c r="I18" s="571">
        <f t="shared" si="5"/>
        <v>0.96464718367346936</v>
      </c>
      <c r="J18" s="599" t="str">
        <f t="shared" si="6"/>
        <v>B</v>
      </c>
      <c r="K18" s="571">
        <f t="shared" si="7"/>
        <v>0.66288120300751885</v>
      </c>
      <c r="L18" s="1312" t="str">
        <f t="shared" si="8"/>
        <v>A</v>
      </c>
      <c r="M18" s="571">
        <f t="shared" si="9"/>
        <v>0.84323624713958811</v>
      </c>
      <c r="N18" s="596">
        <f>VLOOKUP($B18,GTMI_Data!$B$2:$PK$595,N$211,FALSE)*N$215</f>
        <v>12</v>
      </c>
      <c r="O18" s="584">
        <f>IF(VLOOKUP($B18,GTMI_Data!$B$2:$PK$595,O$211,FALSE)=0,0,1)</f>
        <v>1</v>
      </c>
      <c r="P18" s="584">
        <f>IF(VLOOKUP($B18,GTMI_Data!$B$2:$PK$595,P$211,FALSE)=0,0,1)</f>
        <v>1</v>
      </c>
      <c r="Q18" s="584">
        <f>IF(VLOOKUP($B18,GTMI_Data!$B$2:$PK$595,Q$211,FALSE)=0,0,1)</f>
        <v>1</v>
      </c>
      <c r="R18" s="584">
        <f>IF(VLOOKUP($B18,GTMI_Data!$B$2:$PK$595,R$211,FALSE)=0,0,1)</f>
        <v>1</v>
      </c>
      <c r="S18" s="584">
        <f>VLOOKUP($B18,GTMI_Data!$B$2:$PK$595,S$211,FALSE)*S$215</f>
        <v>2</v>
      </c>
      <c r="T18" s="584">
        <f>IF(VLOOKUP($B18,GTMI_Data!$B$2:$PK$595,T$211,FALSE)=0,0,1)</f>
        <v>1</v>
      </c>
    </row>
    <row r="19" spans="1:290" s="77" customFormat="1">
      <c r="A19" s="580">
        <v>2025</v>
      </c>
      <c r="B19" s="566" t="str">
        <f>VLOOKUP($C19,Economies!$C$2:$E$199,2,FALSE)</f>
        <v>BLZ</v>
      </c>
      <c r="C19" s="588" t="s">
        <v>3000</v>
      </c>
      <c r="D19" s="1307" t="str">
        <f t="shared" si="0"/>
        <v>C</v>
      </c>
      <c r="E19" s="1308">
        <f t="shared" si="1"/>
        <v>0.33884652266151577</v>
      </c>
      <c r="F19" s="599" t="str">
        <f t="shared" si="2"/>
        <v>C</v>
      </c>
      <c r="G19" s="571">
        <f t="shared" si="3"/>
        <v>0.46203336099585063</v>
      </c>
      <c r="H19" s="599" t="str">
        <f t="shared" si="4"/>
        <v>C</v>
      </c>
      <c r="I19" s="571">
        <f t="shared" si="5"/>
        <v>0.37441142857142856</v>
      </c>
      <c r="J19" s="599" t="str">
        <f t="shared" si="6"/>
        <v>D</v>
      </c>
      <c r="K19" s="571">
        <f t="shared" si="7"/>
        <v>4.2027067669172934E-2</v>
      </c>
      <c r="L19" s="1312" t="str">
        <f t="shared" si="8"/>
        <v>C</v>
      </c>
      <c r="M19" s="571">
        <f t="shared" si="9"/>
        <v>0.47691423340961098</v>
      </c>
      <c r="N19" s="596">
        <f>VLOOKUP($B19,GTMI_Data!$B$2:$PK$595,N$211,FALSE)*N$215</f>
        <v>12</v>
      </c>
      <c r="O19" s="584">
        <f>IF(VLOOKUP($B19,GTMI_Data!$B$2:$PK$595,O$211,FALSE)=0,0,1)</f>
        <v>1</v>
      </c>
      <c r="P19" s="584">
        <f>IF(VLOOKUP($B19,GTMI_Data!$B$2:$PK$595,P$211,FALSE)=0,0,1)</f>
        <v>0</v>
      </c>
      <c r="Q19" s="584">
        <f>IF(VLOOKUP($B19,GTMI_Data!$B$2:$PK$595,Q$211,FALSE)=0,0,1)</f>
        <v>1</v>
      </c>
      <c r="R19" s="584">
        <f>IF(VLOOKUP($B19,GTMI_Data!$B$2:$PK$595,R$211,FALSE)=0,0,1)</f>
        <v>1</v>
      </c>
      <c r="S19" s="584">
        <f>VLOOKUP($B19,GTMI_Data!$B$2:$PK$595,S$211,FALSE)*S$215</f>
        <v>0</v>
      </c>
      <c r="T19" s="584">
        <f>IF(VLOOKUP($B19,GTMI_Data!$B$2:$PK$595,T$211,FALSE)=0,0,1)</f>
        <v>0</v>
      </c>
    </row>
    <row r="20" spans="1:290" s="77" customFormat="1">
      <c r="A20" s="580">
        <v>2025</v>
      </c>
      <c r="B20" s="566" t="str">
        <f>VLOOKUP($C20,Economies!$C$2:$E$199,2,FALSE)</f>
        <v>BEN</v>
      </c>
      <c r="C20" s="588" t="s">
        <v>3073</v>
      </c>
      <c r="D20" s="1307" t="str">
        <f t="shared" si="0"/>
        <v>B</v>
      </c>
      <c r="E20" s="1308">
        <f t="shared" si="1"/>
        <v>0.72304243871592333</v>
      </c>
      <c r="F20" s="599" t="str">
        <f t="shared" si="2"/>
        <v>B</v>
      </c>
      <c r="G20" s="571">
        <f t="shared" si="3"/>
        <v>0.68788597510373439</v>
      </c>
      <c r="H20" s="599" t="str">
        <f t="shared" si="4"/>
        <v>A</v>
      </c>
      <c r="I20" s="571">
        <f t="shared" si="5"/>
        <v>0.86319934693877542</v>
      </c>
      <c r="J20" s="599" t="str">
        <f t="shared" si="6"/>
        <v>B</v>
      </c>
      <c r="K20" s="571">
        <f t="shared" si="7"/>
        <v>0.59306466165413529</v>
      </c>
      <c r="L20" s="1312" t="str">
        <f t="shared" si="8"/>
        <v>B</v>
      </c>
      <c r="M20" s="571">
        <f t="shared" si="9"/>
        <v>0.74801977116704799</v>
      </c>
      <c r="N20" s="596">
        <f>VLOOKUP($B20,GTMI_Data!$B$2:$PK$595,N$211,FALSE)*N$215</f>
        <v>0</v>
      </c>
      <c r="O20" s="584">
        <f>IF(VLOOKUP($B20,GTMI_Data!$B$2:$PK$595,O$211,FALSE)=0,0,1)</f>
        <v>0</v>
      </c>
      <c r="P20" s="584">
        <f>IF(VLOOKUP($B20,GTMI_Data!$B$2:$PK$595,P$211,FALSE)=0,0,1)</f>
        <v>0</v>
      </c>
      <c r="Q20" s="584">
        <f>IF(VLOOKUP($B20,GTMI_Data!$B$2:$PK$595,Q$211,FALSE)=0,0,1)</f>
        <v>0</v>
      </c>
      <c r="R20" s="584">
        <f>IF(VLOOKUP($B20,GTMI_Data!$B$2:$PK$595,R$211,FALSE)=0,0,1)</f>
        <v>0</v>
      </c>
      <c r="S20" s="584">
        <f>VLOOKUP($B20,GTMI_Data!$B$2:$PK$595,S$211,FALSE)*S$215</f>
        <v>0</v>
      </c>
      <c r="T20" s="584">
        <f>IF(VLOOKUP($B20,GTMI_Data!$B$2:$PK$595,T$211,FALSE)=0,0,1)</f>
        <v>0</v>
      </c>
    </row>
    <row r="21" spans="1:290" s="77" customFormat="1" ht="14.5" customHeight="1">
      <c r="A21" s="580">
        <v>2025</v>
      </c>
      <c r="B21" s="566" t="str">
        <f>VLOOKUP($C21,Economies!$C$2:$E$199,2,FALSE)</f>
        <v>BTN</v>
      </c>
      <c r="C21" s="588" t="s">
        <v>3225</v>
      </c>
      <c r="D21" s="1307" t="str">
        <f t="shared" si="0"/>
        <v>A</v>
      </c>
      <c r="E21" s="1308">
        <f t="shared" si="1"/>
        <v>0.81413068968612357</v>
      </c>
      <c r="F21" s="599" t="str">
        <f t="shared" si="2"/>
        <v>A</v>
      </c>
      <c r="G21" s="571">
        <f t="shared" si="3"/>
        <v>0.84980663900414943</v>
      </c>
      <c r="H21" s="599" t="str">
        <f t="shared" si="4"/>
        <v>A</v>
      </c>
      <c r="I21" s="571">
        <f t="shared" si="5"/>
        <v>0.8699056326530612</v>
      </c>
      <c r="J21" s="599" t="str">
        <f t="shared" si="6"/>
        <v>B</v>
      </c>
      <c r="K21" s="571">
        <f t="shared" si="7"/>
        <v>0.72057744360902254</v>
      </c>
      <c r="L21" s="1312" t="str">
        <f t="shared" si="8"/>
        <v>A</v>
      </c>
      <c r="M21" s="571">
        <f t="shared" si="9"/>
        <v>0.81623304347826087</v>
      </c>
      <c r="N21" s="596">
        <f>VLOOKUP($B21,GTMI_Data!$B$2:$PK$595,N$211,FALSE)*N$215</f>
        <v>12</v>
      </c>
      <c r="O21" s="584">
        <f>IF(VLOOKUP($B21,GTMI_Data!$B$2:$PK$595,O$211,FALSE)=0,0,1)</f>
        <v>1</v>
      </c>
      <c r="P21" s="584">
        <f>IF(VLOOKUP($B21,GTMI_Data!$B$2:$PK$595,P$211,FALSE)=0,0,1)</f>
        <v>1</v>
      </c>
      <c r="Q21" s="584">
        <f>IF(VLOOKUP($B21,GTMI_Data!$B$2:$PK$595,Q$211,FALSE)=0,0,1)</f>
        <v>1</v>
      </c>
      <c r="R21" s="584">
        <f>IF(VLOOKUP($B21,GTMI_Data!$B$2:$PK$595,R$211,FALSE)=0,0,1)</f>
        <v>1</v>
      </c>
      <c r="S21" s="584">
        <f>VLOOKUP($B21,GTMI_Data!$B$2:$PK$595,S$211,FALSE)*S$215</f>
        <v>0</v>
      </c>
      <c r="T21" s="584">
        <f>IF(VLOOKUP($B21,GTMI_Data!$B$2:$PK$595,T$211,FALSE)=0,0,1)</f>
        <v>0</v>
      </c>
    </row>
    <row r="22" spans="1:290" s="77" customFormat="1" ht="14.5" customHeight="1">
      <c r="A22" s="580">
        <v>2025</v>
      </c>
      <c r="B22" s="566" t="str">
        <f>VLOOKUP($C22,Economies!$C$2:$E$199,2,FALSE)</f>
        <v>BOL</v>
      </c>
      <c r="C22" s="588" t="s">
        <v>3391</v>
      </c>
      <c r="D22" s="1307" t="str">
        <f t="shared" si="0"/>
        <v>B</v>
      </c>
      <c r="E22" s="1308">
        <f t="shared" si="1"/>
        <v>0.57211945058310842</v>
      </c>
      <c r="F22" s="599" t="str">
        <f t="shared" si="2"/>
        <v>B</v>
      </c>
      <c r="G22" s="571">
        <f t="shared" si="3"/>
        <v>0.69504896265560168</v>
      </c>
      <c r="H22" s="599" t="str">
        <f t="shared" si="4"/>
        <v>B</v>
      </c>
      <c r="I22" s="571">
        <f t="shared" si="5"/>
        <v>0.7117084081632653</v>
      </c>
      <c r="J22" s="599" t="str">
        <f t="shared" si="6"/>
        <v>C</v>
      </c>
      <c r="K22" s="571">
        <f t="shared" si="7"/>
        <v>0.28716390977443607</v>
      </c>
      <c r="L22" s="1312" t="str">
        <f t="shared" si="8"/>
        <v>B</v>
      </c>
      <c r="M22" s="571">
        <f t="shared" si="9"/>
        <v>0.59455652173913043</v>
      </c>
      <c r="N22" s="596">
        <f>VLOOKUP($B22,GTMI_Data!$B$2:$PK$595,N$211,FALSE)*N$215</f>
        <v>0</v>
      </c>
      <c r="O22" s="584">
        <f>IF(VLOOKUP($B22,GTMI_Data!$B$2:$PK$595,O$211,FALSE)=0,0,1)</f>
        <v>0</v>
      </c>
      <c r="P22" s="584">
        <f>IF(VLOOKUP($B22,GTMI_Data!$B$2:$PK$595,P$211,FALSE)=0,0,1)</f>
        <v>0</v>
      </c>
      <c r="Q22" s="584">
        <f>IF(VLOOKUP($B22,GTMI_Data!$B$2:$PK$595,Q$211,FALSE)=0,0,1)</f>
        <v>0</v>
      </c>
      <c r="R22" s="584">
        <f>IF(VLOOKUP($B22,GTMI_Data!$B$2:$PK$595,R$211,FALSE)=0,0,1)</f>
        <v>0</v>
      </c>
      <c r="S22" s="584">
        <f>VLOOKUP($B22,GTMI_Data!$B$2:$PK$595,S$211,FALSE)*S$215</f>
        <v>0</v>
      </c>
      <c r="T22" s="584">
        <f>IF(VLOOKUP($B22,GTMI_Data!$B$2:$PK$595,T$211,FALSE)=0,0,1)</f>
        <v>0</v>
      </c>
    </row>
    <row r="23" spans="1:290" s="77" customFormat="1">
      <c r="A23" s="580">
        <v>2025</v>
      </c>
      <c r="B23" s="566" t="str">
        <f>VLOOKUP($C23,Economies!$C$2:$E$199,2,FALSE)</f>
        <v>BIH</v>
      </c>
      <c r="C23" s="588" t="s">
        <v>3519</v>
      </c>
      <c r="D23" s="1307" t="str">
        <f t="shared" si="0"/>
        <v>C</v>
      </c>
      <c r="E23" s="1308">
        <f t="shared" si="1"/>
        <v>0.43283273365212466</v>
      </c>
      <c r="F23" s="599" t="str">
        <f t="shared" si="2"/>
        <v>B</v>
      </c>
      <c r="G23" s="571">
        <f t="shared" si="3"/>
        <v>0.55732514522821575</v>
      </c>
      <c r="H23" s="599" t="str">
        <f t="shared" si="4"/>
        <v>C</v>
      </c>
      <c r="I23" s="571">
        <f t="shared" si="5"/>
        <v>0.28166008163265305</v>
      </c>
      <c r="J23" s="599" t="str">
        <f t="shared" si="6"/>
        <v>B</v>
      </c>
      <c r="K23" s="571">
        <f t="shared" si="7"/>
        <v>0.56503458646616533</v>
      </c>
      <c r="L23" s="1312" t="str">
        <f t="shared" si="8"/>
        <v>C</v>
      </c>
      <c r="M23" s="571">
        <f t="shared" si="9"/>
        <v>0.3273111212814645</v>
      </c>
      <c r="N23" s="596">
        <f>VLOOKUP($B23,GTMI_Data!$B$2:$PK$595,N$211,FALSE)*N$215</f>
        <v>0</v>
      </c>
      <c r="O23" s="584">
        <f>IF(VLOOKUP($B23,GTMI_Data!$B$2:$PK$595,O$211,FALSE)=0,0,1)</f>
        <v>0</v>
      </c>
      <c r="P23" s="584">
        <f>IF(VLOOKUP($B23,GTMI_Data!$B$2:$PK$595,P$211,FALSE)=0,0,1)</f>
        <v>0</v>
      </c>
      <c r="Q23" s="584">
        <f>IF(VLOOKUP($B23,GTMI_Data!$B$2:$PK$595,Q$211,FALSE)=0,0,1)</f>
        <v>0</v>
      </c>
      <c r="R23" s="584">
        <f>IF(VLOOKUP($B23,GTMI_Data!$B$2:$PK$595,R$211,FALSE)=0,0,1)</f>
        <v>0</v>
      </c>
      <c r="S23" s="584">
        <f>VLOOKUP($B23,GTMI_Data!$B$2:$PK$595,S$211,FALSE)*S$215</f>
        <v>0</v>
      </c>
      <c r="T23" s="584">
        <f>IF(VLOOKUP($B23,GTMI_Data!$B$2:$PK$595,T$211,FALSE)=0,0,1)</f>
        <v>0</v>
      </c>
    </row>
    <row r="24" spans="1:290" s="77" customFormat="1">
      <c r="A24" s="580">
        <v>2025</v>
      </c>
      <c r="B24" s="566" t="str">
        <f>VLOOKUP($C24,Economies!$C$2:$E$199,2,FALSE)</f>
        <v>BWA</v>
      </c>
      <c r="C24" s="587" t="s">
        <v>3603</v>
      </c>
      <c r="D24" s="1307" t="str">
        <f t="shared" si="0"/>
        <v>C</v>
      </c>
      <c r="E24" s="1308">
        <f t="shared" si="1"/>
        <v>0.46893341052523063</v>
      </c>
      <c r="F24" s="599" t="str">
        <f t="shared" si="2"/>
        <v>B</v>
      </c>
      <c r="G24" s="571">
        <f t="shared" si="3"/>
        <v>0.60530871369294603</v>
      </c>
      <c r="H24" s="599" t="str">
        <f t="shared" si="4"/>
        <v>B</v>
      </c>
      <c r="I24" s="571">
        <f t="shared" si="5"/>
        <v>0.63087542857142853</v>
      </c>
      <c r="J24" s="599" t="str">
        <f t="shared" si="6"/>
        <v>C</v>
      </c>
      <c r="K24" s="571">
        <f t="shared" si="7"/>
        <v>0.26748872180451128</v>
      </c>
      <c r="L24" s="1312" t="str">
        <f t="shared" si="8"/>
        <v>C</v>
      </c>
      <c r="M24" s="571">
        <f t="shared" si="9"/>
        <v>0.37206077803203663</v>
      </c>
      <c r="N24" s="596">
        <f>VLOOKUP($B24,GTMI_Data!$B$2:$PK$595,N$211,FALSE)*N$215</f>
        <v>0</v>
      </c>
      <c r="O24" s="584">
        <f>IF(VLOOKUP($B24,GTMI_Data!$B$2:$PK$595,O$211,FALSE)=0,0,1)</f>
        <v>0</v>
      </c>
      <c r="P24" s="584">
        <f>IF(VLOOKUP($B24,GTMI_Data!$B$2:$PK$595,P$211,FALSE)=0,0,1)</f>
        <v>0</v>
      </c>
      <c r="Q24" s="584">
        <f>IF(VLOOKUP($B24,GTMI_Data!$B$2:$PK$595,Q$211,FALSE)=0,0,1)</f>
        <v>0</v>
      </c>
      <c r="R24" s="584">
        <f>IF(VLOOKUP($B24,GTMI_Data!$B$2:$PK$595,R$211,FALSE)=0,0,1)</f>
        <v>0</v>
      </c>
      <c r="S24" s="584">
        <f>VLOOKUP($B24,GTMI_Data!$B$2:$PK$595,S$211,FALSE)*S$215</f>
        <v>0</v>
      </c>
      <c r="T24" s="584">
        <f>IF(VLOOKUP($B24,GTMI_Data!$B$2:$PK$595,T$211,FALSE)=0,0,1)</f>
        <v>0</v>
      </c>
    </row>
    <row r="25" spans="1:290" s="77" customFormat="1" ht="14.5" customHeight="1">
      <c r="A25" s="580">
        <v>2025</v>
      </c>
      <c r="B25" s="566" t="str">
        <f>VLOOKUP($C25,Economies!$C$2:$E$199,2,FALSE)</f>
        <v>BRA</v>
      </c>
      <c r="C25" s="588" t="s">
        <v>3691</v>
      </c>
      <c r="D25" s="1307" t="str">
        <f t="shared" si="0"/>
        <v>A</v>
      </c>
      <c r="E25" s="1308">
        <f t="shared" si="1"/>
        <v>0.98598316867540614</v>
      </c>
      <c r="F25" s="599" t="str">
        <f t="shared" si="2"/>
        <v>A</v>
      </c>
      <c r="G25" s="571">
        <f t="shared" si="3"/>
        <v>0.99038257261410789</v>
      </c>
      <c r="H25" s="599" t="str">
        <f t="shared" si="4"/>
        <v>A</v>
      </c>
      <c r="I25" s="571">
        <f t="shared" si="5"/>
        <v>0.99082220408163268</v>
      </c>
      <c r="J25" s="599" t="str">
        <f t="shared" si="6"/>
        <v>A</v>
      </c>
      <c r="K25" s="571">
        <f t="shared" si="7"/>
        <v>0.97527819548872174</v>
      </c>
      <c r="L25" s="1312" t="str">
        <f t="shared" si="8"/>
        <v>A</v>
      </c>
      <c r="M25" s="571">
        <f t="shared" si="9"/>
        <v>0.98744970251716246</v>
      </c>
      <c r="N25" s="596">
        <f>VLOOKUP($B25,GTMI_Data!$B$2:$PK$595,N$211,FALSE)*N$215</f>
        <v>12</v>
      </c>
      <c r="O25" s="584">
        <f>IF(VLOOKUP($B25,GTMI_Data!$B$2:$PK$595,O$211,FALSE)=0,0,1)</f>
        <v>1</v>
      </c>
      <c r="P25" s="584">
        <f>IF(VLOOKUP($B25,GTMI_Data!$B$2:$PK$595,P$211,FALSE)=0,0,1)</f>
        <v>1</v>
      </c>
      <c r="Q25" s="584">
        <f>IF(VLOOKUP($B25,GTMI_Data!$B$2:$PK$595,Q$211,FALSE)=0,0,1)</f>
        <v>1</v>
      </c>
      <c r="R25" s="584">
        <f>IF(VLOOKUP($B25,GTMI_Data!$B$2:$PK$595,R$211,FALSE)=0,0,1)</f>
        <v>1</v>
      </c>
      <c r="S25" s="584">
        <f>VLOOKUP($B25,GTMI_Data!$B$2:$PK$595,S$211,FALSE)*S$215</f>
        <v>2</v>
      </c>
      <c r="T25" s="584">
        <f>IF(VLOOKUP($B25,GTMI_Data!$B$2:$PK$595,T$211,FALSE)=0,0,1)</f>
        <v>1</v>
      </c>
    </row>
    <row r="26" spans="1:290" s="77" customFormat="1" ht="14.5" customHeight="1">
      <c r="A26" s="580">
        <v>2025</v>
      </c>
      <c r="B26" s="566" t="str">
        <f>VLOOKUP($C26,Economies!$C$2:$E$199,2,FALSE)</f>
        <v>BRN</v>
      </c>
      <c r="C26" s="587" t="s">
        <v>3932</v>
      </c>
      <c r="D26" s="1307" t="str">
        <f t="shared" si="0"/>
        <v>B</v>
      </c>
      <c r="E26" s="1308">
        <f t="shared" si="1"/>
        <v>0.53631382284349305</v>
      </c>
      <c r="F26" s="599" t="str">
        <f t="shared" si="2"/>
        <v>C</v>
      </c>
      <c r="G26" s="571">
        <f t="shared" si="3"/>
        <v>0.48689460580912863</v>
      </c>
      <c r="H26" s="599" t="str">
        <f t="shared" si="4"/>
        <v>B</v>
      </c>
      <c r="I26" s="571">
        <f t="shared" si="5"/>
        <v>0.69765224489795918</v>
      </c>
      <c r="J26" s="599" t="str">
        <f t="shared" si="6"/>
        <v>C</v>
      </c>
      <c r="K26" s="571">
        <f t="shared" si="7"/>
        <v>0.4374375939849624</v>
      </c>
      <c r="L26" s="1312" t="str">
        <f t="shared" si="8"/>
        <v>B</v>
      </c>
      <c r="M26" s="571">
        <f t="shared" si="9"/>
        <v>0.52327084668192214</v>
      </c>
      <c r="N26" s="596">
        <f>VLOOKUP($B26,GTMI_Data!$B$2:$PK$595,N$211,FALSE)*N$215</f>
        <v>12</v>
      </c>
      <c r="O26" s="584">
        <f>IF(VLOOKUP($B26,GTMI_Data!$B$2:$PK$595,O$211,FALSE)=0,0,1)</f>
        <v>1</v>
      </c>
      <c r="P26" s="584">
        <f>IF(VLOOKUP($B26,GTMI_Data!$B$2:$PK$595,P$211,FALSE)=0,0,1)</f>
        <v>1</v>
      </c>
      <c r="Q26" s="584">
        <f>IF(VLOOKUP($B26,GTMI_Data!$B$2:$PK$595,Q$211,FALSE)=0,0,1)</f>
        <v>1</v>
      </c>
      <c r="R26" s="584">
        <f>IF(VLOOKUP($B26,GTMI_Data!$B$2:$PK$595,R$211,FALSE)=0,0,1)</f>
        <v>1</v>
      </c>
      <c r="S26" s="584">
        <f>VLOOKUP($B26,GTMI_Data!$B$2:$PK$595,S$211,FALSE)*S$215</f>
        <v>0</v>
      </c>
      <c r="T26" s="584">
        <f>IF(VLOOKUP($B26,GTMI_Data!$B$2:$PK$595,T$211,FALSE)=0,0,1)</f>
        <v>0</v>
      </c>
    </row>
    <row r="27" spans="1:290" s="77" customFormat="1" ht="14.5" customHeight="1">
      <c r="A27" s="580">
        <v>2025</v>
      </c>
      <c r="B27" s="566" t="str">
        <f>VLOOKUP($C27,Economies!$C$2:$E$199,2,FALSE)</f>
        <v>BGR</v>
      </c>
      <c r="C27" s="587" t="s">
        <v>4039</v>
      </c>
      <c r="D27" s="1307" t="str">
        <f t="shared" si="0"/>
        <v>A</v>
      </c>
      <c r="E27" s="1308">
        <f t="shared" si="1"/>
        <v>0.76214693643737963</v>
      </c>
      <c r="F27" s="599" t="str">
        <f t="shared" si="2"/>
        <v>B</v>
      </c>
      <c r="G27" s="571">
        <f t="shared" si="3"/>
        <v>0.70126489626556021</v>
      </c>
      <c r="H27" s="599" t="str">
        <f t="shared" si="4"/>
        <v>A</v>
      </c>
      <c r="I27" s="571">
        <f t="shared" si="5"/>
        <v>0.9287552653061224</v>
      </c>
      <c r="J27" s="599" t="str">
        <f t="shared" si="6"/>
        <v>A</v>
      </c>
      <c r="K27" s="571">
        <f t="shared" si="7"/>
        <v>0.75269774436090231</v>
      </c>
      <c r="L27" s="1312" t="str">
        <f t="shared" si="8"/>
        <v>B</v>
      </c>
      <c r="M27" s="571">
        <f t="shared" si="9"/>
        <v>0.6658698398169336</v>
      </c>
      <c r="N27" s="596">
        <f>VLOOKUP($B27,GTMI_Data!$B$2:$PK$595,N$211,FALSE)*N$215</f>
        <v>12</v>
      </c>
      <c r="O27" s="584">
        <f>IF(VLOOKUP($B27,GTMI_Data!$B$2:$PK$595,O$211,FALSE)=0,0,1)</f>
        <v>1</v>
      </c>
      <c r="P27" s="584">
        <f>IF(VLOOKUP($B27,GTMI_Data!$B$2:$PK$595,P$211,FALSE)=0,0,1)</f>
        <v>1</v>
      </c>
      <c r="Q27" s="584">
        <f>IF(VLOOKUP($B27,GTMI_Data!$B$2:$PK$595,Q$211,FALSE)=0,0,1)</f>
        <v>1</v>
      </c>
      <c r="R27" s="584">
        <f>IF(VLOOKUP($B27,GTMI_Data!$B$2:$PK$595,R$211,FALSE)=0,0,1)</f>
        <v>1</v>
      </c>
      <c r="S27" s="584">
        <f>VLOOKUP($B27,GTMI_Data!$B$2:$PK$595,S$211,FALSE)*S$215</f>
        <v>0</v>
      </c>
      <c r="T27" s="584">
        <f>IF(VLOOKUP($B27,GTMI_Data!$B$2:$PK$595,T$211,FALSE)=0,0,1)</f>
        <v>0</v>
      </c>
    </row>
    <row r="28" spans="1:290" s="77" customFormat="1" ht="14.5" customHeight="1">
      <c r="A28" s="580">
        <v>2025</v>
      </c>
      <c r="B28" s="566" t="str">
        <f>VLOOKUP($C28,Economies!$C$2:$E$199,2,FALSE)</f>
        <v>BFA</v>
      </c>
      <c r="C28" s="588" t="s">
        <v>4175</v>
      </c>
      <c r="D28" s="1307" t="str">
        <f t="shared" si="0"/>
        <v>C</v>
      </c>
      <c r="E28" s="1308">
        <f t="shared" si="1"/>
        <v>0.43342792208014175</v>
      </c>
      <c r="F28" s="599" t="str">
        <f t="shared" si="2"/>
        <v>B</v>
      </c>
      <c r="G28" s="571">
        <f t="shared" si="3"/>
        <v>0.5098267219917012</v>
      </c>
      <c r="H28" s="599" t="str">
        <f t="shared" si="4"/>
        <v>B</v>
      </c>
      <c r="I28" s="571">
        <f t="shared" si="5"/>
        <v>0.55144228571428577</v>
      </c>
      <c r="J28" s="599" t="str">
        <f t="shared" si="6"/>
        <v>D</v>
      </c>
      <c r="K28" s="571">
        <f t="shared" si="7"/>
        <v>0.13729924812030075</v>
      </c>
      <c r="L28" s="1312" t="str">
        <f t="shared" si="8"/>
        <v>B</v>
      </c>
      <c r="M28" s="571">
        <f t="shared" si="9"/>
        <v>0.5351434324942792</v>
      </c>
      <c r="N28" s="596">
        <f>VLOOKUP($B28,GTMI_Data!$B$2:$PK$595,N$211,FALSE)*N$215</f>
        <v>12</v>
      </c>
      <c r="O28" s="584">
        <f>IF(VLOOKUP($B28,GTMI_Data!$B$2:$PK$595,O$211,FALSE)=0,0,1)</f>
        <v>1</v>
      </c>
      <c r="P28" s="584">
        <f>IF(VLOOKUP($B28,GTMI_Data!$B$2:$PK$595,P$211,FALSE)=0,0,1)</f>
        <v>0</v>
      </c>
      <c r="Q28" s="584">
        <f>IF(VLOOKUP($B28,GTMI_Data!$B$2:$PK$595,Q$211,FALSE)=0,0,1)</f>
        <v>1</v>
      </c>
      <c r="R28" s="584">
        <f>IF(VLOOKUP($B28,GTMI_Data!$B$2:$PK$595,R$211,FALSE)=0,0,1)</f>
        <v>1</v>
      </c>
      <c r="S28" s="584">
        <f>VLOOKUP($B28,GTMI_Data!$B$2:$PK$595,S$211,FALSE)*S$215</f>
        <v>2</v>
      </c>
      <c r="T28" s="584">
        <f>IF(VLOOKUP($B28,GTMI_Data!$B$2:$PK$595,T$211,FALSE)=0,0,1)</f>
        <v>1</v>
      </c>
    </row>
    <row r="29" spans="1:290" s="77" customFormat="1">
      <c r="A29" s="580">
        <v>2025</v>
      </c>
      <c r="B29" s="566" t="str">
        <f>VLOOKUP($C29,Economies!$C$2:$E$199,2,FALSE)</f>
        <v>BDI</v>
      </c>
      <c r="C29" s="588" t="s">
        <v>4318</v>
      </c>
      <c r="D29" s="1307" t="str">
        <f t="shared" si="0"/>
        <v>C</v>
      </c>
      <c r="E29" s="1308">
        <f t="shared" si="1"/>
        <v>0.41291262791847277</v>
      </c>
      <c r="F29" s="599" t="str">
        <f t="shared" si="2"/>
        <v>B</v>
      </c>
      <c r="G29" s="571">
        <f t="shared" si="3"/>
        <v>0.51824315352697103</v>
      </c>
      <c r="H29" s="599" t="str">
        <f t="shared" si="4"/>
        <v>C</v>
      </c>
      <c r="I29" s="571">
        <f t="shared" si="5"/>
        <v>0.30836897959183673</v>
      </c>
      <c r="J29" s="599" t="str">
        <f t="shared" si="6"/>
        <v>C</v>
      </c>
      <c r="K29" s="571">
        <f t="shared" si="7"/>
        <v>0.45308872180451132</v>
      </c>
      <c r="L29" s="1312" t="str">
        <f t="shared" si="8"/>
        <v>C</v>
      </c>
      <c r="M29" s="571">
        <f t="shared" si="9"/>
        <v>0.37194965675057207</v>
      </c>
      <c r="N29" s="596">
        <f>VLOOKUP($B29,GTMI_Data!$B$2:$PK$595,N$211,FALSE)*N$215</f>
        <v>6</v>
      </c>
      <c r="O29" s="584">
        <f>IF(VLOOKUP($B29,GTMI_Data!$B$2:$PK$595,O$211,FALSE)=0,0,1)</f>
        <v>1</v>
      </c>
      <c r="P29" s="584">
        <f>IF(VLOOKUP($B29,GTMI_Data!$B$2:$PK$595,P$211,FALSE)=0,0,1)</f>
        <v>1</v>
      </c>
      <c r="Q29" s="584">
        <f>IF(VLOOKUP($B29,GTMI_Data!$B$2:$PK$595,Q$211,FALSE)=0,0,1)</f>
        <v>1</v>
      </c>
      <c r="R29" s="584">
        <f>IF(VLOOKUP($B29,GTMI_Data!$B$2:$PK$595,R$211,FALSE)=0,0,1)</f>
        <v>1</v>
      </c>
      <c r="S29" s="584">
        <f>VLOOKUP($B29,GTMI_Data!$B$2:$PK$595,S$211,FALSE)*S$215</f>
        <v>0</v>
      </c>
      <c r="T29" s="584">
        <f>IF(VLOOKUP($B29,GTMI_Data!$B$2:$PK$595,T$211,FALSE)=0,0,1)</f>
        <v>0</v>
      </c>
    </row>
    <row r="30" spans="1:290" s="77" customFormat="1">
      <c r="A30" s="580">
        <v>2025</v>
      </c>
      <c r="B30" s="566" t="str">
        <f>VLOOKUP($C30,Economies!$C$2:$E$199,2,FALSE)</f>
        <v>CPV</v>
      </c>
      <c r="C30" s="588" t="s">
        <v>4403</v>
      </c>
      <c r="D30" s="1307" t="str">
        <f t="shared" si="0"/>
        <v>A</v>
      </c>
      <c r="E30" s="1308">
        <f t="shared" si="1"/>
        <v>0.77412927862063863</v>
      </c>
      <c r="F30" s="599" t="str">
        <f t="shared" si="2"/>
        <v>A</v>
      </c>
      <c r="G30" s="571">
        <f t="shared" si="3"/>
        <v>0.80229609958506232</v>
      </c>
      <c r="H30" s="599" t="str">
        <f t="shared" si="4"/>
        <v>A</v>
      </c>
      <c r="I30" s="571">
        <f t="shared" si="5"/>
        <v>0.8307758367346938</v>
      </c>
      <c r="J30" s="599" t="str">
        <f t="shared" si="6"/>
        <v>B</v>
      </c>
      <c r="K30" s="571">
        <f t="shared" si="7"/>
        <v>0.73796691729323305</v>
      </c>
      <c r="L30" s="1312" t="str">
        <f t="shared" si="8"/>
        <v>B</v>
      </c>
      <c r="M30" s="571">
        <f t="shared" si="9"/>
        <v>0.72547826086956524</v>
      </c>
      <c r="N30" s="596">
        <f>VLOOKUP($B30,GTMI_Data!$B$2:$PK$595,N$211,FALSE)*N$215</f>
        <v>12</v>
      </c>
      <c r="O30" s="584">
        <f>IF(VLOOKUP($B30,GTMI_Data!$B$2:$PK$595,O$211,FALSE)=0,0,1)</f>
        <v>1</v>
      </c>
      <c r="P30" s="584">
        <f>IF(VLOOKUP($B30,GTMI_Data!$B$2:$PK$595,P$211,FALSE)=0,0,1)</f>
        <v>1</v>
      </c>
      <c r="Q30" s="584">
        <f>IF(VLOOKUP($B30,GTMI_Data!$B$2:$PK$595,Q$211,FALSE)=0,0,1)</f>
        <v>1</v>
      </c>
      <c r="R30" s="584">
        <f>IF(VLOOKUP($B30,GTMI_Data!$B$2:$PK$595,R$211,FALSE)=0,0,1)</f>
        <v>1</v>
      </c>
      <c r="S30" s="584">
        <f>VLOOKUP($B30,GTMI_Data!$B$2:$PK$595,S$211,FALSE)*S$215</f>
        <v>0</v>
      </c>
      <c r="T30" s="584">
        <f>IF(VLOOKUP($B30,GTMI_Data!$B$2:$PK$595,T$211,FALSE)=0,0,1)</f>
        <v>0</v>
      </c>
    </row>
  </sheetData>
  <sheetProtection algorithmName="SHA-512" hashValue="xw20CNKEbzsh4Q1zOxnKwOtphjxTevM8jNOrwlV8zK/lMji3aUC8c/Jb96eiT16S2A7vvDZxOPHP+FGeLrxj0g==" saltValue="fGEmmFHJ4NLq9TCN78DBXQ==" spinCount="100000" sheet="1"/>
  <sortState xmlns:xlrd2="http://schemas.microsoft.com/office/spreadsheetml/2017/richdata2" ref="JT2:KD199">
    <sortCondition ref="JU2:JU199"/>
  </sortState>
  <conditionalFormatting sqref="JZ2:JZ199">
    <cfRule type="cellIs" dxfId="62" priority="1" operator="equal">
      <formula>"Up"</formula>
    </cfRule>
    <cfRule type="cellIs" dxfId="61" priority="2" operator="equal">
      <formula>"Down"</formula>
    </cfRule>
  </conditionalFormatting>
  <pageMargins left="0.7" right="0.7" top="0.75" bottom="0.75" header="0.3" footer="0.3"/>
  <pageSetup orientation="portrait" r:id="rId1"/>
  <headerFooter>
    <oddFooter>&amp;R_x000D_&amp;1#&amp;"Calibri"&amp;10&amp;K000000 Official Use Only</oddFooter>
  </headerFooter>
  <ignoredErrors>
    <ignoredError sqref="Q202 T202 AA202 AI202:AI207 AN202:AN207 AX202:AX207 BD202 BI202:BI207 BN202:BN207 BQ202:BV202 BY202:CA207 CK202 CQ202:CQ207 CU202:CU207 DA202:DA207 DH204 DU202:DU207 EB202:EB207 EI202 EO202 EV202 FB202 FI202 FR202 FX202 GE202 GL202 GR202:GS202 GV204 GZ202 HF202 HI202 HN202 HR202 HV202:HY207 IB202 ID202:IE202 IU202:JG202 EL202 E2:K199 M196 S2:JL129 E202:E205 S131:JL199" 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FB85-2925-474D-8F88-E973F14D86E6}">
  <dimension ref="A1:T30"/>
  <sheetViews>
    <sheetView showGridLines="0" zoomScaleNormal="100" workbookViewId="0">
      <pane xSplit="5" ySplit="1" topLeftCell="U2" activePane="bottomRight" state="frozen"/>
      <selection pane="topRight" activeCell="E1" sqref="E1"/>
      <selection pane="bottomLeft" activeCell="A2" sqref="A2"/>
      <selection pane="bottomRight" activeCell="F7" sqref="F7"/>
    </sheetView>
  </sheetViews>
  <sheetFormatPr defaultRowHeight="14.5"/>
  <cols>
    <col min="1" max="1" width="6.36328125" style="102" hidden="1" customWidth="1"/>
    <col min="2" max="2" width="6.54296875" style="11" customWidth="1"/>
    <col min="3" max="3" width="20.54296875" style="11" customWidth="1"/>
    <col min="4" max="4" width="7.54296875" style="11" customWidth="1"/>
    <col min="5" max="5" width="7.54296875" style="11" hidden="1" customWidth="1"/>
    <col min="6" max="6" width="4.54296875" style="11" customWidth="1"/>
    <col min="7" max="7" width="7.54296875" style="11" hidden="1" customWidth="1"/>
    <col min="8" max="8" width="4.54296875" style="11" customWidth="1"/>
    <col min="9" max="9" width="7.54296875" style="11" hidden="1" customWidth="1"/>
    <col min="10" max="10" width="4.54296875" style="11" customWidth="1"/>
    <col min="11" max="11" width="7.54296875" style="11" hidden="1" customWidth="1"/>
    <col min="12" max="12" width="4.54296875" style="11" customWidth="1"/>
    <col min="13" max="13" width="7.54296875" style="11" hidden="1" customWidth="1"/>
    <col min="14" max="14" width="4.1796875" style="11" customWidth="1"/>
    <col min="15" max="18" width="5.54296875" style="11" customWidth="1"/>
    <col min="19" max="19" width="6.81640625" style="11" bestFit="1" customWidth="1"/>
    <col min="20" max="20" width="4.54296875" style="11" hidden="1" customWidth="1"/>
    <col min="21" max="21" width="5.54296875" style="1000" customWidth="1"/>
    <col min="22" max="22" width="6.1796875" style="1000" bestFit="1" customWidth="1"/>
    <col min="23" max="23" width="6.54296875" style="1000" customWidth="1"/>
    <col min="24" max="32" width="6.54296875" style="999" customWidth="1"/>
    <col min="33" max="33" width="6.1796875" style="999" customWidth="1"/>
    <col min="34" max="35" width="8.81640625" style="999"/>
    <col min="36" max="36" width="8.81640625" style="999" customWidth="1"/>
    <col min="37" max="37" width="5.453125" style="999" customWidth="1"/>
    <col min="38" max="40" width="8.81640625" style="999"/>
    <col min="41" max="41" width="3.54296875" style="1033" customWidth="1"/>
    <col min="42" max="42" width="20.54296875" style="1033" customWidth="1"/>
    <col min="43" max="49" width="6.1796875" style="1033" customWidth="1"/>
    <col min="50" max="50" width="5.54296875" style="1033" customWidth="1"/>
    <col min="51" max="51" width="4.54296875" style="1000" hidden="1" customWidth="1"/>
    <col min="52" max="52" width="7.54296875" style="999" customWidth="1"/>
    <col min="53" max="53" width="40.54296875" style="999" customWidth="1"/>
    <col min="54" max="55" width="4.1796875" style="999" hidden="1" customWidth="1"/>
    <col min="56" max="63" width="7.54296875" style="1263" hidden="1" customWidth="1"/>
    <col min="64" max="64" width="5" style="1000" hidden="1" customWidth="1"/>
    <col min="65" max="65" width="3.1796875" style="999" customWidth="1"/>
    <col min="66" max="66" width="6.81640625" style="999" customWidth="1"/>
    <col min="67" max="67" width="5.81640625" style="999" customWidth="1"/>
    <col min="68" max="68" width="7.54296875" style="1033" customWidth="1"/>
    <col min="69" max="69" width="48.453125" style="1033" customWidth="1"/>
    <col min="70" max="70" width="5.54296875" style="1033" customWidth="1"/>
    <col min="71" max="71" width="7" style="1033" customWidth="1"/>
    <col min="72" max="73" width="4.54296875" style="1033" customWidth="1"/>
    <col min="74" max="80" width="5.54296875" style="1033" customWidth="1"/>
    <col min="81" max="81" width="4.54296875" style="1033" customWidth="1"/>
    <col min="82" max="82" width="6.54296875" style="1033" customWidth="1"/>
    <col min="83" max="88" width="5.54296875" style="1033" customWidth="1"/>
    <col min="89" max="89" width="4.54296875" style="1033" customWidth="1"/>
    <col min="90" max="96" width="6.54296875" style="1033" customWidth="1"/>
    <col min="97" max="98" width="8.81640625" style="1033"/>
    <col min="99" max="103" width="8.81640625" style="437"/>
    <col min="104" max="111" width="8.81640625" style="81"/>
  </cols>
  <sheetData>
    <row r="1" spans="1:96">
      <c r="A1" s="395" t="s">
        <v>25299</v>
      </c>
      <c r="B1" s="296" t="s">
        <v>60</v>
      </c>
      <c r="C1" s="297" t="s">
        <v>61</v>
      </c>
      <c r="D1" s="752" t="s">
        <v>25300</v>
      </c>
      <c r="E1" s="753" t="s">
        <v>506</v>
      </c>
      <c r="F1" s="1395" t="s">
        <v>508</v>
      </c>
      <c r="G1" s="754" t="s">
        <v>25301</v>
      </c>
      <c r="H1" s="762" t="s">
        <v>510</v>
      </c>
      <c r="I1" s="755" t="s">
        <v>25302</v>
      </c>
      <c r="J1" s="763" t="s">
        <v>512</v>
      </c>
      <c r="K1" s="756" t="s">
        <v>25303</v>
      </c>
      <c r="L1" s="998" t="s">
        <v>514</v>
      </c>
      <c r="M1" s="757" t="s">
        <v>25304</v>
      </c>
      <c r="N1" s="758" t="s">
        <v>486</v>
      </c>
      <c r="O1" s="759" t="s">
        <v>487</v>
      </c>
      <c r="P1" s="760" t="s">
        <v>488</v>
      </c>
      <c r="Q1" s="761" t="s">
        <v>489</v>
      </c>
      <c r="R1" s="298" t="s">
        <v>490</v>
      </c>
      <c r="S1" s="539" t="s">
        <v>25305</v>
      </c>
      <c r="T1" s="539" t="s">
        <v>25306</v>
      </c>
    </row>
    <row r="2" spans="1:96">
      <c r="A2" s="1518" t="s">
        <v>787</v>
      </c>
      <c r="B2" s="164" t="s">
        <v>587</v>
      </c>
      <c r="C2" s="544" t="s">
        <v>522</v>
      </c>
      <c r="D2" s="543" t="str">
        <f>IF($AF$14="2025",VLOOKUP($B2,GTMI_Groups!$B$2:$M$199,3,FALSE),IF($AF$14="2022",VLOOKUP(("  "&amp;$B2&amp;"  "),GTMI_Data!$B$2:$QN$595,446,FALSE),IF($AF$14="2020",VLOOKUP((" "&amp;$B2&amp;" "),GTMI_Data!$B$2:$QN$595,446,FALSE),"-")))</f>
        <v>D</v>
      </c>
      <c r="E2" s="541">
        <f>IF($AF$14="2025",VLOOKUP($B2,GTMI_Groups!$B$2:$M$199,4,FALSE),IF($AF$14="2022",VLOOKUP(("  "&amp;$B2&amp;"  "),GTMI_Data!$B$2:$QN$595,447,FALSE),IF($AF$14="2020",VLOOKUP((" "&amp;$B2&amp;" "),GTMI_Data!$B$2:$QN$595,447,FALSE),"-")))</f>
        <v>0.12100789492015653</v>
      </c>
      <c r="F2" s="1396" t="str">
        <f>IF($AF$14="2025",VLOOKUP($B2,GTMI_Groups!$B$2:$M$199,5,FALSE),IF($AF$14="2022",VLOOKUP(("  "&amp;$B2&amp;"  "),GTMI_Data!$B$2:$QN$595,448,FALSE),IF($AF$14="2020",VLOOKUP((" "&amp;$B2&amp;" "),GTMI_Data!$B$2:$QN$595,448,FALSE),"-")))</f>
        <v>D</v>
      </c>
      <c r="G2" s="764">
        <f>IF($AF$14="2025",VLOOKUP($B2,GTMI_Groups!$B$2:$M$199,6,FALSE),IF($AF$14="2022",VLOOKUP(("  "&amp;$B2&amp;"  "),GTMI_Data!$B$2:$QN$595,449,FALSE),IF($AF$14="2020",VLOOKUP((" "&amp;$B2&amp;" "),GTMI_Data!$B$2:$QN$595,449,FALSE),"-")))</f>
        <v>0.16431800829875517</v>
      </c>
      <c r="H2" s="764" t="str">
        <f>IF($AF$14="2025",VLOOKUP($B2,GTMI_Groups!$B$2:$M$199,7,FALSE),IF($AF$14="2022",VLOOKUP(("  "&amp;$B2&amp;"  "),GTMI_Data!$B$2:$QN$595,450,FALSE),IF($AF$14="2020",VLOOKUP((" "&amp;$B2&amp;" "),GTMI_Data!$B$2:$QN$595,450,FALSE),"-")))</f>
        <v>C</v>
      </c>
      <c r="I2" s="765">
        <f>IF($AF$14="2025",VLOOKUP($B2,GTMI_Groups!$B$2:$M$199,8,FALSE),IF($AF$14="2022",VLOOKUP(("  "&amp;$B2&amp;"  "),GTMI_Data!$B$2:$QN$595,451,FALSE),IF($AF$14="2020",VLOOKUP((" "&amp;$B2&amp;" "),GTMI_Data!$B$2:$QN$595,451,FALSE),"-")))</f>
        <v>0.2753100408163266</v>
      </c>
      <c r="J2" s="765" t="str">
        <f>IF($AF$14="2025",VLOOKUP($B2,GTMI_Groups!$B$2:$M$199,9,FALSE),IF($AF$14="2022",VLOOKUP(("  "&amp;$B2&amp;"  "),GTMI_Data!$B$2:$QN$595,452,FALSE),IF($AF$14="2020",VLOOKUP((" "&amp;$B2&amp;" "),GTMI_Data!$B$2:$QN$595,452,FALSE),"-")))</f>
        <v>D</v>
      </c>
      <c r="K2" s="765">
        <f>IF($AF$14="2025",VLOOKUP($B2,GTMI_Groups!$B$2:$M$199,10,FALSE),IF($AF$14="2022",VLOOKUP(("  "&amp;$B2&amp;"  "),GTMI_Data!$B$2:$QN$595,453,FALSE),IF($AF$14="2020",VLOOKUP((" "&amp;$B2&amp;" "),GTMI_Data!$B$2:$QN$595,453,FALSE),"-")))</f>
        <v>1.9777443609022557E-2</v>
      </c>
      <c r="L2" s="765" t="str">
        <f>IF($AF$14="2025",VLOOKUP($B2,GTMI_Groups!$B$2:$M$199,11,FALSE),IF($AF$14="2022",VLOOKUP(("  "&amp;$B2&amp;"  "),GTMI_Data!$B$2:$QN$595,454,FALSE),IF($AF$14="2020",VLOOKUP((" "&amp;$B2&amp;" "),GTMI_Data!$B$2:$QN$595,454,FALSE),"-")))</f>
        <v>D</v>
      </c>
      <c r="M2" s="766">
        <f>IF($AF$14="2025",VLOOKUP($B2,GTMI_Groups!$B$2:$M$199,12,FALSE),IF($AF$14="2022",VLOOKUP(("  "&amp;$B2&amp;"  "),GTMI_Data!$B$2:$QN$595,455,FALSE),IF($AF$14="2020",VLOOKUP((" "&amp;$B2&amp;" "),GTMI_Data!$B$2:$QN$595,455,FALSE),"-")))</f>
        <v>2.4626086956521739E-2</v>
      </c>
      <c r="N2" s="540" t="str">
        <f>IF($AF$14="2025",VLOOKUP($B2,GTMI_Data!$B$2:$PR$595,427,FALSE),IF($AF$14="2022",VLOOKUP(("  "&amp;$B2&amp;"  "),GTMI_Data!$B$2:$QN$595,427,FALSE),IF($AF$14="2020",VLOOKUP((" "&amp;$B2&amp;" "),GTMI_Data!$B$2:$QN$595,427,FALSE),"-")))</f>
        <v>R</v>
      </c>
      <c r="O2" s="751" t="str">
        <f>IF($AF$14="2025",VLOOKUP($B2,GTMI_Data!$B$2:$PR$595,428,FALSE),IF($AF$14="2022",VLOOKUP(("  "&amp;$B2&amp;"  "),GTMI_Data!$B$2:$QN$595,428,FALSE),IF($AF$14="2020",VLOOKUP((" "&amp;$B2&amp;" "),GTMI_Data!$B$2:$QN$595,428,FALSE),"-")))</f>
        <v>MNA</v>
      </c>
      <c r="P2" s="302" t="str">
        <f>IF($AF$14="2025",VLOOKUP($B2,GTMI_Data!$B$2:$PR$595,429,FALSE),IF($AF$14="2022",VLOOKUP(("  "&amp;$B2&amp;"  "),GTMI_Data!$B$2:$QN$595,429,FALSE),IF($AF$14="2020",VLOOKUP((" "&amp;$B2&amp;" "),GTMI_Data!$B$2:$QN$595,429,FALSE),"-")))</f>
        <v>L</v>
      </c>
      <c r="Q2" s="540" t="str">
        <f>IF($AF$14="2025",VLOOKUP($B2,GTMI_Data!$B$2:$PR$595,430,FALSE),IF($AF$14="2022",VLOOKUP(("  "&amp;$B2&amp;"  "),GTMI_Data!$B$2:$QN$595,430,FALSE),IF($AF$14="2020",VLOOKUP((" "&amp;$B2&amp;" "),GTMI_Data!$B$2:$QN$595,430,FALSE),"-")))</f>
        <v>FCS-1</v>
      </c>
      <c r="R2" s="302" t="str">
        <f>IF($AF$14="2025",VLOOKUP($B2,GTMI_Data!$B$2:$PR$595,431,FALSE),IF($AF$14="2022",VLOOKUP(("  "&amp;$B2&amp;"  "),GTMI_Data!$B$2:$QN$595,431,FALSE),IF($AF$14="2020",VLOOKUP((" "&amp;$B2&amp;" "),GTMI_Data!$B$2:$QN$595,431,FALSE),"-")))</f>
        <v>IDA</v>
      </c>
      <c r="S2" s="767">
        <f>IF($AF$14="2025",VLOOKUP($B2,GTMI_Data!$B$2:$PR$595,432,FALSE),IF($AF$14="2022",VLOOKUP(("  "&amp;$B2&amp;"  "),GTMI_Data!$B$2:$QN$595,432,FALSE),IF($AF$14="2020",VLOOKUP((" "&amp;$B2&amp;" "),GTMI_Data!$B$2:$QN$595,432,FALSE),"-")))/1000</f>
        <v>41.454760999999998</v>
      </c>
      <c r="T2" s="540">
        <f>IF($AF$14="2025",VLOOKUP($B2,GTMI_Data!$B$2:$PR$595,433,FALSE),IF($AF$14="2022",VLOOKUP(("  "&amp;$B2&amp;"  "),GTMI_Data!$B$2:$QN$595,433,FALSE),IF($AF$14="2020",VLOOKUP((" "&amp;$B2&amp;" "),GTMI_Data!$B$2:$QN$595,433,FALSE),"-")))</f>
        <v>0</v>
      </c>
    </row>
    <row r="3" spans="1:96">
      <c r="A3" s="105" t="s">
        <v>645</v>
      </c>
      <c r="B3" s="291" t="s">
        <v>703</v>
      </c>
      <c r="C3" s="542" t="s">
        <v>598</v>
      </c>
      <c r="D3" s="543" t="str">
        <f>IF($AF$14="2025",VLOOKUP($B3,GTMI_Groups!$B$2:$M$199,3,FALSE),IF($AF$14="2022",VLOOKUP(("  "&amp;$B3&amp;"  "),GTMI_Data!$B$2:$QN$595,446,FALSE),IF($AF$14="2020",VLOOKUP((" "&amp;$B3&amp;" "),GTMI_Data!$B$2:$QN$595,446,FALSE),"-")))</f>
        <v>A</v>
      </c>
      <c r="E3" s="541">
        <f>IF($AF$14="2025",VLOOKUP($B3,GTMI_Groups!$B$2:$M$199,4,FALSE),IF($AF$14="2022",VLOOKUP(("  "&amp;$B3&amp;"  "),GTMI_Data!$B$2:$QN$595,447,FALSE),IF($AF$14="2020",VLOOKUP((" "&amp;$B3&amp;" "),GTMI_Data!$B$2:$QN$595,447,FALSE),"-")))</f>
        <v>0.93852734875525456</v>
      </c>
      <c r="F3" s="1396" t="str">
        <f>IF($AF$14="2025",VLOOKUP($B3,GTMI_Groups!$B$2:$M$199,5,FALSE),IF($AF$14="2022",VLOOKUP(("  "&amp;$B3&amp;"  "),GTMI_Data!$B$2:$QN$595,448,FALSE),IF($AF$14="2020",VLOOKUP((" "&amp;$B3&amp;" "),GTMI_Data!$B$2:$QN$595,448,FALSE),"-")))</f>
        <v>A</v>
      </c>
      <c r="G3" s="764">
        <f>IF($AF$14="2025",VLOOKUP($B3,GTMI_Groups!$B$2:$M$199,6,FALSE),IF($AF$14="2022",VLOOKUP(("  "&amp;$B3&amp;"  "),GTMI_Data!$B$2:$QN$595,449,FALSE),IF($AF$14="2020",VLOOKUP((" "&amp;$B3&amp;" "),GTMI_Data!$B$2:$QN$595,449,FALSE),"-")))</f>
        <v>0.93070390041493778</v>
      </c>
      <c r="H3" s="764" t="str">
        <f>IF($AF$14="2025",VLOOKUP($B3,GTMI_Groups!$B$2:$M$199,7,FALSE),IF($AF$14="2022",VLOOKUP(("  "&amp;$B3&amp;"  "),GTMI_Data!$B$2:$QN$595,450,FALSE),IF($AF$14="2020",VLOOKUP((" "&amp;$B3&amp;" "),GTMI_Data!$B$2:$QN$595,450,FALSE),"-")))</f>
        <v>A</v>
      </c>
      <c r="I3" s="765">
        <f>IF($AF$14="2025",VLOOKUP($B3,GTMI_Groups!$B$2:$M$199,8,FALSE),IF($AF$14="2022",VLOOKUP(("  "&amp;$B3&amp;"  "),GTMI_Data!$B$2:$QN$595,451,FALSE),IF($AF$14="2020",VLOOKUP((" "&amp;$B3&amp;" "),GTMI_Data!$B$2:$QN$595,451,FALSE),"-")))</f>
        <v>0.9410034285714286</v>
      </c>
      <c r="J3" s="765" t="str">
        <f>IF($AF$14="2025",VLOOKUP($B3,GTMI_Groups!$B$2:$M$199,9,FALSE),IF($AF$14="2022",VLOOKUP(("  "&amp;$B3&amp;"  "),GTMI_Data!$B$2:$QN$595,452,FALSE),IF($AF$14="2020",VLOOKUP((" "&amp;$B3&amp;" "),GTMI_Data!$B$2:$QN$595,452,FALSE),"-")))</f>
        <v>A</v>
      </c>
      <c r="K3" s="765">
        <f>IF($AF$14="2025",VLOOKUP($B3,GTMI_Groups!$B$2:$M$199,10,FALSE),IF($AF$14="2022",VLOOKUP(("  "&amp;$B3&amp;"  "),GTMI_Data!$B$2:$QN$595,453,FALSE),IF($AF$14="2020",VLOOKUP((" "&amp;$B3&amp;" "),GTMI_Data!$B$2:$QN$595,453,FALSE),"-")))</f>
        <v>0.95055639097744371</v>
      </c>
      <c r="L3" s="765" t="str">
        <f>IF($AF$14="2025",VLOOKUP($B3,GTMI_Groups!$B$2:$M$199,11,FALSE),IF($AF$14="2022",VLOOKUP(("  "&amp;$B3&amp;"  "),GTMI_Data!$B$2:$QN$595,454,FALSE),IF($AF$14="2020",VLOOKUP((" "&amp;$B3&amp;" "),GTMI_Data!$B$2:$QN$595,454,FALSE),"-")))</f>
        <v>A</v>
      </c>
      <c r="M3" s="766">
        <f>IF($AF$14="2025",VLOOKUP($B3,GTMI_Groups!$B$2:$M$199,12,FALSE),IF($AF$14="2022",VLOOKUP(("  "&amp;$B3&amp;"  "),GTMI_Data!$B$2:$QN$595,455,FALSE),IF($AF$14="2020",VLOOKUP((" "&amp;$B3&amp;" "),GTMI_Data!$B$2:$QN$595,455,FALSE),"-")))</f>
        <v>0.93184567505720828</v>
      </c>
      <c r="N3" s="540" t="str">
        <f>IF($AF$14="2025",VLOOKUP($B3,GTMI_Data!$B$2:$PR$595,427,FALSE),IF($AF$14="2022",VLOOKUP(("  "&amp;$B3&amp;"  "),GTMI_Data!$B$2:$QN$595,427,FALSE),IF($AF$14="2020",VLOOKUP((" "&amp;$B3&amp;" "),GTMI_Data!$B$2:$QN$595,427,FALSE),"-")))</f>
        <v>S</v>
      </c>
      <c r="O3" s="751" t="str">
        <f>IF($AF$14="2025",VLOOKUP($B3,GTMI_Data!$B$2:$PR$595,428,FALSE),IF($AF$14="2022",VLOOKUP(("  "&amp;$B3&amp;"  "),GTMI_Data!$B$2:$QN$595,428,FALSE),IF($AF$14="2020",VLOOKUP((" "&amp;$B3&amp;" "),GTMI_Data!$B$2:$QN$595,428,FALSE),"-")))</f>
        <v>ECA</v>
      </c>
      <c r="P3" s="302" t="str">
        <f>IF($AF$14="2025",VLOOKUP($B3,GTMI_Data!$B$2:$PR$595,429,FALSE),IF($AF$14="2022",VLOOKUP(("  "&amp;$B3&amp;"  "),GTMI_Data!$B$2:$QN$595,429,FALSE),IF($AF$14="2020",VLOOKUP((" "&amp;$B3&amp;" "),GTMI_Data!$B$2:$QN$595,429,FALSE),"-")))</f>
        <v>UM</v>
      </c>
      <c r="Q3" s="540" t="str">
        <f>IF($AF$14="2025",VLOOKUP($B3,GTMI_Data!$B$2:$PR$595,430,FALSE),IF($AF$14="2022",VLOOKUP(("  "&amp;$B3&amp;"  "),GTMI_Data!$B$2:$QN$595,430,FALSE),IF($AF$14="2020",VLOOKUP((" "&amp;$B3&amp;" "),GTMI_Data!$B$2:$QN$595,430,FALSE),"-")))</f>
        <v>-</v>
      </c>
      <c r="R3" s="302" t="str">
        <f>IF($AF$14="2025",VLOOKUP($B3,GTMI_Data!$B$2:$PR$595,431,FALSE),IF($AF$14="2022",VLOOKUP(("  "&amp;$B3&amp;"  "),GTMI_Data!$B$2:$QN$595,431,FALSE),IF($AF$14="2020",VLOOKUP((" "&amp;$B3&amp;" "),GTMI_Data!$B$2:$QN$595,431,FALSE),"-")))</f>
        <v>IBRD</v>
      </c>
      <c r="S3" s="768">
        <f>IF($AF$14="2025",VLOOKUP($B3,GTMI_Data!$B$2:$PR$595,432,FALSE),IF($AF$14="2022",VLOOKUP(("  "&amp;$B3&amp;"  "),GTMI_Data!$B$2:$QN$595,432,FALSE),IF($AF$14="2020",VLOOKUP((" "&amp;$B3&amp;" "),GTMI_Data!$B$2:$QN$595,432,FALSE),"-")))/1000</f>
        <v>2.811655</v>
      </c>
      <c r="T3" s="540">
        <f>IF($AF$14="2025",VLOOKUP($B3,GTMI_Data!$B$2:$PR$595,433,FALSE),IF($AF$14="2022",VLOOKUP(("  "&amp;$B3&amp;"  "),GTMI_Data!$B$2:$QN$595,433,FALSE),IF($AF$14="2020",VLOOKUP((" "&amp;$B3&amp;" "),GTMI_Data!$B$2:$QN$595,433,FALSE),"-")))</f>
        <v>0</v>
      </c>
    </row>
    <row r="4" spans="1:96">
      <c r="A4" s="105" t="s">
        <v>787</v>
      </c>
      <c r="B4" s="291" t="s">
        <v>845</v>
      </c>
      <c r="C4" s="542" t="s">
        <v>763</v>
      </c>
      <c r="D4" s="543" t="str">
        <f>IF($AF$14="2025",VLOOKUP($B4,GTMI_Groups!$B$2:$M$199,3,FALSE),IF($AF$14="2022",VLOOKUP(("  "&amp;$B4&amp;"  "),GTMI_Data!$B$2:$QN$595,446,FALSE),IF($AF$14="2020",VLOOKUP((" "&amp;$B4&amp;" "),GTMI_Data!$B$2:$QN$595,446,FALSE),"-")))</f>
        <v>B</v>
      </c>
      <c r="E4" s="541">
        <f>IF($AF$14="2025",VLOOKUP($B4,GTMI_Groups!$B$2:$M$199,4,FALSE),IF($AF$14="2022",VLOOKUP(("  "&amp;$B4&amp;"  "),GTMI_Data!$B$2:$QN$595,447,FALSE),IF($AF$14="2020",VLOOKUP((" "&amp;$B4&amp;" "),GTMI_Data!$B$2:$QN$595,447,FALSE),"-")))</f>
        <v>0.55487551153340164</v>
      </c>
      <c r="F4" s="1396" t="str">
        <f>IF($AF$14="2025",VLOOKUP($B4,GTMI_Groups!$B$2:$M$199,5,FALSE),IF($AF$14="2022",VLOOKUP(("  "&amp;$B4&amp;"  "),GTMI_Data!$B$2:$QN$595,448,FALSE),IF($AF$14="2020",VLOOKUP((" "&amp;$B4&amp;" "),GTMI_Data!$B$2:$QN$595,448,FALSE),"-")))</f>
        <v>B</v>
      </c>
      <c r="G4" s="764">
        <f>IF($AF$14="2025",VLOOKUP($B4,GTMI_Groups!$B$2:$M$199,6,FALSE),IF($AF$14="2022",VLOOKUP(("  "&amp;$B4&amp;"  "),GTMI_Data!$B$2:$QN$595,449,FALSE),IF($AF$14="2020",VLOOKUP((" "&amp;$B4&amp;" "),GTMI_Data!$B$2:$QN$595,449,FALSE),"-")))</f>
        <v>0.54462572614107874</v>
      </c>
      <c r="H4" s="764" t="str">
        <f>IF($AF$14="2025",VLOOKUP($B4,GTMI_Groups!$B$2:$M$199,7,FALSE),IF($AF$14="2022",VLOOKUP(("  "&amp;$B4&amp;"  "),GTMI_Data!$B$2:$QN$595,450,FALSE),IF($AF$14="2020",VLOOKUP((" "&amp;$B4&amp;" "),GTMI_Data!$B$2:$QN$595,450,FALSE),"-")))</f>
        <v>B</v>
      </c>
      <c r="I4" s="765">
        <f>IF($AF$14="2025",VLOOKUP($B4,GTMI_Groups!$B$2:$M$199,8,FALSE),IF($AF$14="2022",VLOOKUP(("  "&amp;$B4&amp;"  "),GTMI_Data!$B$2:$QN$595,451,FALSE),IF($AF$14="2020",VLOOKUP((" "&amp;$B4&amp;" "),GTMI_Data!$B$2:$QN$595,451,FALSE),"-")))</f>
        <v>0.68150204081632659</v>
      </c>
      <c r="J4" s="765" t="str">
        <f>IF($AF$14="2025",VLOOKUP($B4,GTMI_Groups!$B$2:$M$199,9,FALSE),IF($AF$14="2022",VLOOKUP(("  "&amp;$B4&amp;"  "),GTMI_Data!$B$2:$QN$595,452,FALSE),IF($AF$14="2020",VLOOKUP((" "&amp;$B4&amp;" "),GTMI_Data!$B$2:$QN$595,452,FALSE),"-")))</f>
        <v>C</v>
      </c>
      <c r="K4" s="765">
        <f>IF($AF$14="2025",VLOOKUP($B4,GTMI_Groups!$B$2:$M$199,10,FALSE),IF($AF$14="2022",VLOOKUP(("  "&amp;$B4&amp;"  "),GTMI_Data!$B$2:$QN$595,453,FALSE),IF($AF$14="2020",VLOOKUP((" "&amp;$B4&amp;" "),GTMI_Data!$B$2:$QN$595,453,FALSE),"-")))</f>
        <v>0.39334736842105267</v>
      </c>
      <c r="L4" s="765" t="str">
        <f>IF($AF$14="2025",VLOOKUP($B4,GTMI_Groups!$B$2:$M$199,11,FALSE),IF($AF$14="2022",VLOOKUP(("  "&amp;$B4&amp;"  "),GTMI_Data!$B$2:$QN$595,454,FALSE),IF($AF$14="2020",VLOOKUP((" "&amp;$B4&amp;" "),GTMI_Data!$B$2:$QN$595,454,FALSE),"-")))</f>
        <v>B</v>
      </c>
      <c r="M4" s="766">
        <f>IF($AF$14="2025",VLOOKUP($B4,GTMI_Groups!$B$2:$M$199,12,FALSE),IF($AF$14="2022",VLOOKUP(("  "&amp;$B4&amp;"  "),GTMI_Data!$B$2:$QN$595,455,FALSE),IF($AF$14="2020",VLOOKUP((" "&amp;$B4&amp;" "),GTMI_Data!$B$2:$QN$595,455,FALSE),"-")))</f>
        <v>0.6000269107551488</v>
      </c>
      <c r="N4" s="540" t="str">
        <f>IF($AF$14="2025",VLOOKUP($B4,GTMI_Data!$B$2:$PR$595,427,FALSE),IF($AF$14="2022",VLOOKUP(("  "&amp;$B4&amp;"  "),GTMI_Data!$B$2:$QN$595,427,FALSE),IF($AF$14="2020",VLOOKUP((" "&amp;$B4&amp;" "),GTMI_Data!$B$2:$QN$595,427,FALSE),"-")))</f>
        <v>S</v>
      </c>
      <c r="O4" s="751" t="str">
        <f>IF($AF$14="2025",VLOOKUP($B4,GTMI_Data!$B$2:$PR$595,428,FALSE),IF($AF$14="2022",VLOOKUP(("  "&amp;$B4&amp;"  "),GTMI_Data!$B$2:$QN$595,428,FALSE),IF($AF$14="2020",VLOOKUP((" "&amp;$B4&amp;" "),GTMI_Data!$B$2:$QN$595,428,FALSE),"-")))</f>
        <v>MNA</v>
      </c>
      <c r="P4" s="302" t="str">
        <f>IF($AF$14="2025",VLOOKUP($B4,GTMI_Data!$B$2:$PR$595,429,FALSE),IF($AF$14="2022",VLOOKUP(("  "&amp;$B4&amp;"  "),GTMI_Data!$B$2:$QN$595,429,FALSE),IF($AF$14="2020",VLOOKUP((" "&amp;$B4&amp;" "),GTMI_Data!$B$2:$QN$595,429,FALSE),"-")))</f>
        <v>UM</v>
      </c>
      <c r="Q4" s="540" t="str">
        <f>IF($AF$14="2025",VLOOKUP($B4,GTMI_Data!$B$2:$PR$595,430,FALSE),IF($AF$14="2022",VLOOKUP(("  "&amp;$B4&amp;"  "),GTMI_Data!$B$2:$QN$595,430,FALSE),IF($AF$14="2020",VLOOKUP((" "&amp;$B4&amp;" "),GTMI_Data!$B$2:$QN$595,430,FALSE),"-")))</f>
        <v>-</v>
      </c>
      <c r="R4" s="302" t="str">
        <f>IF($AF$14="2025",VLOOKUP($B4,GTMI_Data!$B$2:$PR$595,431,FALSE),IF($AF$14="2022",VLOOKUP(("  "&amp;$B4&amp;"  "),GTMI_Data!$B$2:$QN$595,431,FALSE),IF($AF$14="2020",VLOOKUP((" "&amp;$B4&amp;" "),GTMI_Data!$B$2:$QN$595,431,FALSE),"-")))</f>
        <v>IBRD</v>
      </c>
      <c r="S4" s="768">
        <f>IF($AF$14="2025",VLOOKUP($B4,GTMI_Data!$B$2:$PR$595,432,FALSE),IF($AF$14="2022",VLOOKUP(("  "&amp;$B4&amp;"  "),GTMI_Data!$B$2:$QN$595,432,FALSE),IF($AF$14="2020",VLOOKUP((" "&amp;$B4&amp;" "),GTMI_Data!$B$2:$QN$595,432,FALSE),"-")))/1000</f>
        <v>46.164218999999996</v>
      </c>
      <c r="T4" s="540">
        <f>IF($AF$14="2025",VLOOKUP($B4,GTMI_Data!$B$2:$PR$595,433,FALSE),IF($AF$14="2022",VLOOKUP(("  "&amp;$B4&amp;"  "),GTMI_Data!$B$2:$QN$595,433,FALSE),IF($AF$14="2020",VLOOKUP((" "&amp;$B4&amp;" "),GTMI_Data!$B$2:$QN$595,433,FALSE),"-")))</f>
        <v>0</v>
      </c>
    </row>
    <row r="5" spans="1:96">
      <c r="A5" s="105" t="s">
        <v>523</v>
      </c>
      <c r="B5" s="291" t="s">
        <v>932</v>
      </c>
      <c r="C5" s="230" t="s">
        <v>892</v>
      </c>
      <c r="D5" s="543" t="str">
        <f>IF($AF$14="2025",VLOOKUP($B5,GTMI_Groups!$B$2:$M$199,3,FALSE),IF($AF$14="2022",VLOOKUP(("  "&amp;$B5&amp;"  "),GTMI_Data!$B$2:$QN$595,446,FALSE),IF($AF$14="2020",VLOOKUP((" "&amp;$B5&amp;" "),GTMI_Data!$B$2:$QN$595,446,FALSE),"-")))</f>
        <v>C</v>
      </c>
      <c r="E5" s="541">
        <f>IF($AF$14="2025",VLOOKUP($B5,GTMI_Groups!$B$2:$M$199,4,FALSE),IF($AF$14="2022",VLOOKUP(("  "&amp;$B5&amp;"  "),GTMI_Data!$B$2:$QN$595,447,FALSE),IF($AF$14="2020",VLOOKUP((" "&amp;$B5&amp;" "),GTMI_Data!$B$2:$QN$595,447,FALSE),"-")))</f>
        <v>0.39016981294490316</v>
      </c>
      <c r="F5" s="1396" t="str">
        <f>IF($AF$14="2025",VLOOKUP($B5,GTMI_Groups!$B$2:$M$199,5,FALSE),IF($AF$14="2022",VLOOKUP(("  "&amp;$B5&amp;"  "),GTMI_Data!$B$2:$QN$595,448,FALSE),IF($AF$14="2020",VLOOKUP((" "&amp;$B5&amp;" "),GTMI_Data!$B$2:$QN$595,448,FALSE),"-")))</f>
        <v>C</v>
      </c>
      <c r="G5" s="764">
        <f>IF($AF$14="2025",VLOOKUP($B5,GTMI_Groups!$B$2:$M$199,6,FALSE),IF($AF$14="2022",VLOOKUP(("  "&amp;$B5&amp;"  "),GTMI_Data!$B$2:$QN$595,449,FALSE),IF($AF$14="2020",VLOOKUP((" "&amp;$B5&amp;" "),GTMI_Data!$B$2:$QN$595,449,FALSE),"-")))</f>
        <v>0.33226904564315357</v>
      </c>
      <c r="H5" s="764" t="str">
        <f>IF($AF$14="2025",VLOOKUP($B5,GTMI_Groups!$B$2:$M$199,7,FALSE),IF($AF$14="2022",VLOOKUP(("  "&amp;$B5&amp;"  "),GTMI_Data!$B$2:$QN$595,450,FALSE),IF($AF$14="2020",VLOOKUP((" "&amp;$B5&amp;" "),GTMI_Data!$B$2:$QN$595,450,FALSE),"-")))</f>
        <v>B</v>
      </c>
      <c r="I5" s="765">
        <f>IF($AF$14="2025",VLOOKUP($B5,GTMI_Groups!$B$2:$M$199,8,FALSE),IF($AF$14="2022",VLOOKUP(("  "&amp;$B5&amp;"  "),GTMI_Data!$B$2:$QN$595,451,FALSE),IF($AF$14="2020",VLOOKUP((" "&amp;$B5&amp;" "),GTMI_Data!$B$2:$QN$595,451,FALSE),"-")))</f>
        <v>0.56111412244897962</v>
      </c>
      <c r="J5" s="765" t="str">
        <f>IF($AF$14="2025",VLOOKUP($B5,GTMI_Groups!$B$2:$M$199,9,FALSE),IF($AF$14="2022",VLOOKUP(("  "&amp;$B5&amp;"  "),GTMI_Data!$B$2:$QN$595,452,FALSE),IF($AF$14="2020",VLOOKUP((" "&amp;$B5&amp;" "),GTMI_Data!$B$2:$QN$595,452,FALSE),"-")))</f>
        <v>D</v>
      </c>
      <c r="K5" s="765">
        <f>IF($AF$14="2025",VLOOKUP($B5,GTMI_Groups!$B$2:$M$199,10,FALSE),IF($AF$14="2022",VLOOKUP(("  "&amp;$B5&amp;"  "),GTMI_Data!$B$2:$QN$595,453,FALSE),IF($AF$14="2020",VLOOKUP((" "&amp;$B5&amp;" "),GTMI_Data!$B$2:$QN$595,453,FALSE),"-")))</f>
        <v>0.20413233082706767</v>
      </c>
      <c r="L5" s="765" t="str">
        <f>IF($AF$14="2025",VLOOKUP($B5,GTMI_Groups!$B$2:$M$199,11,FALSE),IF($AF$14="2022",VLOOKUP(("  "&amp;$B5&amp;"  "),GTMI_Data!$B$2:$QN$595,454,FALSE),IF($AF$14="2020",VLOOKUP((" "&amp;$B5&amp;" "),GTMI_Data!$B$2:$QN$595,454,FALSE),"-")))</f>
        <v>C</v>
      </c>
      <c r="M5" s="766">
        <f>IF($AF$14="2025",VLOOKUP($B5,GTMI_Groups!$B$2:$M$199,12,FALSE),IF($AF$14="2022",VLOOKUP(("  "&amp;$B5&amp;"  "),GTMI_Data!$B$2:$QN$595,455,FALSE),IF($AF$14="2020",VLOOKUP((" "&amp;$B5&amp;" "),GTMI_Data!$B$2:$QN$595,455,FALSE),"-")))</f>
        <v>0.46316375286041189</v>
      </c>
      <c r="N5" s="540" t="str">
        <f>IF($AF$14="2025",VLOOKUP($B5,GTMI_Data!$B$2:$PR$595,427,FALSE),IF($AF$14="2022",VLOOKUP(("  "&amp;$B5&amp;"  "),GTMI_Data!$B$2:$QN$595,427,FALSE),IF($AF$14="2020",VLOOKUP((" "&amp;$B5&amp;" "),GTMI_Data!$B$2:$QN$595,427,FALSE),"-")))</f>
        <v>R</v>
      </c>
      <c r="O5" s="751" t="str">
        <f>IF($AF$14="2025",VLOOKUP($B5,GTMI_Data!$B$2:$PR$595,428,FALSE),IF($AF$14="2022",VLOOKUP(("  "&amp;$B5&amp;"  "),GTMI_Data!$B$2:$QN$595,428,FALSE),IF($AF$14="2020",VLOOKUP((" "&amp;$B5&amp;" "),GTMI_Data!$B$2:$QN$595,428,FALSE),"-")))</f>
        <v>ECA</v>
      </c>
      <c r="P5" s="302" t="str">
        <f>IF($AF$14="2025",VLOOKUP($B5,GTMI_Data!$B$2:$PR$595,429,FALSE),IF($AF$14="2022",VLOOKUP(("  "&amp;$B5&amp;"  "),GTMI_Data!$B$2:$QN$595,429,FALSE),IF($AF$14="2020",VLOOKUP((" "&amp;$B5&amp;" "),GTMI_Data!$B$2:$QN$595,429,FALSE),"-")))</f>
        <v>H</v>
      </c>
      <c r="Q5" s="540" t="str">
        <f>IF($AF$14="2025",VLOOKUP($B5,GTMI_Data!$B$2:$PR$595,430,FALSE),IF($AF$14="2022",VLOOKUP(("  "&amp;$B5&amp;"  "),GTMI_Data!$B$2:$QN$595,430,FALSE),IF($AF$14="2020",VLOOKUP((" "&amp;$B5&amp;" "),GTMI_Data!$B$2:$QN$595,430,FALSE),"-")))</f>
        <v>-</v>
      </c>
      <c r="R5" s="302" t="str">
        <f>IF($AF$14="2025",VLOOKUP($B5,GTMI_Data!$B$2:$PR$595,431,FALSE),IF($AF$14="2022",VLOOKUP(("  "&amp;$B5&amp;"  "),GTMI_Data!$B$2:$QN$595,431,FALSE),IF($AF$14="2020",VLOOKUP((" "&amp;$B5&amp;" "),GTMI_Data!$B$2:$QN$595,431,FALSE),"-")))</f>
        <v>-</v>
      </c>
      <c r="S5" s="768">
        <f>IF($AF$14="2025",VLOOKUP($B5,GTMI_Data!$B$2:$PR$595,432,FALSE),IF($AF$14="2022",VLOOKUP(("  "&amp;$B5&amp;"  "),GTMI_Data!$B$2:$QN$595,432,FALSE),IF($AF$14="2020",VLOOKUP((" "&amp;$B5&amp;" "),GTMI_Data!$B$2:$QN$595,432,FALSE),"-")))/1000</f>
        <v>8.09E-2</v>
      </c>
      <c r="T5" s="540">
        <f>IF($AF$14="2025",VLOOKUP($B5,GTMI_Data!$B$2:$PR$595,433,FALSE),IF($AF$14="2022",VLOOKUP(("  "&amp;$B5&amp;"  "),GTMI_Data!$B$2:$QN$595,433,FALSE),IF($AF$14="2020",VLOOKUP((" "&amp;$B5&amp;" "),GTMI_Data!$B$2:$QN$595,433,FALSE),"-")))</f>
        <v>1</v>
      </c>
    </row>
    <row r="6" spans="1:96">
      <c r="A6" s="105" t="s">
        <v>985</v>
      </c>
      <c r="B6" s="291" t="s">
        <v>1027</v>
      </c>
      <c r="C6" s="230" t="s">
        <v>956</v>
      </c>
      <c r="D6" s="543" t="str">
        <f>IF($AF$14="2025",VLOOKUP($B6,GTMI_Groups!$B$2:$M$199,3,FALSE),IF($AF$14="2022",VLOOKUP(("  "&amp;$B6&amp;"  "),GTMI_Data!$B$2:$QN$595,446,FALSE),IF($AF$14="2020",VLOOKUP((" "&amp;$B6&amp;" "),GTMI_Data!$B$2:$QN$595,446,FALSE),"-")))</f>
        <v>B</v>
      </c>
      <c r="E6" s="541">
        <f>IF($AF$14="2025",VLOOKUP($B6,GTMI_Groups!$B$2:$M$199,4,FALSE),IF($AF$14="2022",VLOOKUP(("  "&amp;$B6&amp;"  "),GTMI_Data!$B$2:$QN$595,447,FALSE),IF($AF$14="2020",VLOOKUP((" "&amp;$B6&amp;" "),GTMI_Data!$B$2:$QN$595,447,FALSE),"-")))</f>
        <v>0.59293687868985623</v>
      </c>
      <c r="F6" s="1396" t="str">
        <f>IF($AF$14="2025",VLOOKUP($B6,GTMI_Groups!$B$2:$M$199,5,FALSE),IF($AF$14="2022",VLOOKUP(("  "&amp;$B6&amp;"  "),GTMI_Data!$B$2:$QN$595,448,FALSE),IF($AF$14="2020",VLOOKUP((" "&amp;$B6&amp;" "),GTMI_Data!$B$2:$QN$595,448,FALSE),"-")))</f>
        <v>B</v>
      </c>
      <c r="G6" s="764">
        <f>IF($AF$14="2025",VLOOKUP($B6,GTMI_Groups!$B$2:$M$199,6,FALSE),IF($AF$14="2022",VLOOKUP(("  "&amp;$B6&amp;"  "),GTMI_Data!$B$2:$QN$595,449,FALSE),IF($AF$14="2020",VLOOKUP((" "&amp;$B6&amp;" "),GTMI_Data!$B$2:$QN$595,449,FALSE),"-")))</f>
        <v>0.69489029045643147</v>
      </c>
      <c r="H6" s="764" t="str">
        <f>IF($AF$14="2025",VLOOKUP($B6,GTMI_Groups!$B$2:$M$199,7,FALSE),IF($AF$14="2022",VLOOKUP(("  "&amp;$B6&amp;"  "),GTMI_Data!$B$2:$QN$595,450,FALSE),IF($AF$14="2020",VLOOKUP((" "&amp;$B6&amp;" "),GTMI_Data!$B$2:$QN$595,450,FALSE),"-")))</f>
        <v>A</v>
      </c>
      <c r="I6" s="765">
        <f>IF($AF$14="2025",VLOOKUP($B6,GTMI_Groups!$B$2:$M$199,8,FALSE),IF($AF$14="2022",VLOOKUP(("  "&amp;$B6&amp;"  "),GTMI_Data!$B$2:$QN$595,451,FALSE),IF($AF$14="2020",VLOOKUP((" "&amp;$B6&amp;" "),GTMI_Data!$B$2:$QN$595,451,FALSE),"-")))</f>
        <v>0.76534595918367343</v>
      </c>
      <c r="J6" s="765" t="str">
        <f>IF($AF$14="2025",VLOOKUP($B6,GTMI_Groups!$B$2:$M$199,9,FALSE),IF($AF$14="2022",VLOOKUP(("  "&amp;$B6&amp;"  "),GTMI_Data!$B$2:$QN$595,452,FALSE),IF($AF$14="2020",VLOOKUP((" "&amp;$B6&amp;" "),GTMI_Data!$B$2:$QN$595,452,FALSE),"-")))</f>
        <v>C</v>
      </c>
      <c r="K6" s="765">
        <f>IF($AF$14="2025",VLOOKUP($B6,GTMI_Groups!$B$2:$M$199,10,FALSE),IF($AF$14="2022",VLOOKUP(("  "&amp;$B6&amp;"  "),GTMI_Data!$B$2:$QN$595,453,FALSE),IF($AF$14="2020",VLOOKUP((" "&amp;$B6&amp;" "),GTMI_Data!$B$2:$QN$595,453,FALSE),"-")))</f>
        <v>0.33278796992481208</v>
      </c>
      <c r="L6" s="765" t="str">
        <f>IF($AF$14="2025",VLOOKUP($B6,GTMI_Groups!$B$2:$M$199,11,FALSE),IF($AF$14="2022",VLOOKUP(("  "&amp;$B6&amp;"  "),GTMI_Data!$B$2:$QN$595,454,FALSE),IF($AF$14="2020",VLOOKUP((" "&amp;$B6&amp;" "),GTMI_Data!$B$2:$QN$595,454,FALSE),"-")))</f>
        <v>B</v>
      </c>
      <c r="M6" s="766">
        <f>IF($AF$14="2025",VLOOKUP($B6,GTMI_Groups!$B$2:$M$199,12,FALSE),IF($AF$14="2022",VLOOKUP(("  "&amp;$B6&amp;"  "),GTMI_Data!$B$2:$QN$595,455,FALSE),IF($AF$14="2020",VLOOKUP((" "&amp;$B6&amp;" "),GTMI_Data!$B$2:$QN$595,455,FALSE),"-")))</f>
        <v>0.57872329519450794</v>
      </c>
      <c r="N6" s="540" t="str">
        <f>IF($AF$14="2025",VLOOKUP($B6,GTMI_Data!$B$2:$PR$595,427,FALSE),IF($AF$14="2022",VLOOKUP(("  "&amp;$B6&amp;"  "),GTMI_Data!$B$2:$QN$595,427,FALSE),IF($AF$14="2020",VLOOKUP((" "&amp;$B6&amp;" "),GTMI_Data!$B$2:$QN$595,427,FALSE),"-")))</f>
        <v>S</v>
      </c>
      <c r="O6" s="751" t="str">
        <f>IF($AF$14="2025",VLOOKUP($B6,GTMI_Data!$B$2:$PR$595,428,FALSE),IF($AF$14="2022",VLOOKUP(("  "&amp;$B6&amp;"  "),GTMI_Data!$B$2:$QN$595,428,FALSE),IF($AF$14="2020",VLOOKUP((" "&amp;$B6&amp;" "),GTMI_Data!$B$2:$QN$595,428,FALSE),"-")))</f>
        <v>AFR</v>
      </c>
      <c r="P6" s="302" t="str">
        <f>IF($AF$14="2025",VLOOKUP($B6,GTMI_Data!$B$2:$PR$595,429,FALSE),IF($AF$14="2022",VLOOKUP(("  "&amp;$B6&amp;"  "),GTMI_Data!$B$2:$QN$595,429,FALSE),IF($AF$14="2020",VLOOKUP((" "&amp;$B6&amp;" "),GTMI_Data!$B$2:$QN$595,429,FALSE),"-")))</f>
        <v>LM</v>
      </c>
      <c r="Q6" s="540" t="str">
        <f>IF($AF$14="2025",VLOOKUP($B6,GTMI_Data!$B$2:$PR$595,430,FALSE),IF($AF$14="2022",VLOOKUP(("  "&amp;$B6&amp;"  "),GTMI_Data!$B$2:$QN$595,430,FALSE),IF($AF$14="2020",VLOOKUP((" "&amp;$B6&amp;" "),GTMI_Data!$B$2:$QN$595,430,FALSE),"-")))</f>
        <v>-</v>
      </c>
      <c r="R6" s="302" t="str">
        <f>IF($AF$14="2025",VLOOKUP($B6,GTMI_Data!$B$2:$PR$595,431,FALSE),IF($AF$14="2022",VLOOKUP(("  "&amp;$B6&amp;"  "),GTMI_Data!$B$2:$QN$595,431,FALSE),IF($AF$14="2020",VLOOKUP((" "&amp;$B6&amp;" "),GTMI_Data!$B$2:$QN$595,431,FALSE),"-")))</f>
        <v>IBRD</v>
      </c>
      <c r="S6" s="768">
        <f>IF($AF$14="2025",VLOOKUP($B6,GTMI_Data!$B$2:$PR$595,432,FALSE),IF($AF$14="2022",VLOOKUP(("  "&amp;$B6&amp;"  "),GTMI_Data!$B$2:$QN$595,432,FALSE),IF($AF$14="2020",VLOOKUP((" "&amp;$B6&amp;" "),GTMI_Data!$B$2:$QN$595,432,FALSE),"-")))/1000</f>
        <v>36.749906000000003</v>
      </c>
      <c r="T6" s="540">
        <f>IF($AF$14="2025",VLOOKUP($B6,GTMI_Data!$B$2:$PR$595,433,FALSE),IF($AF$14="2022",VLOOKUP(("  "&amp;$B6&amp;"  "),GTMI_Data!$B$2:$QN$595,433,FALSE),IF($AF$14="2020",VLOOKUP((" "&amp;$B6&amp;" "),GTMI_Data!$B$2:$QN$595,433,FALSE),"-")))</f>
        <v>0</v>
      </c>
    </row>
    <row r="7" spans="1:96">
      <c r="A7" s="105" t="s">
        <v>1103</v>
      </c>
      <c r="B7" s="291" t="s">
        <v>1137</v>
      </c>
      <c r="C7" s="542" t="s">
        <v>1079</v>
      </c>
      <c r="D7" s="543" t="str">
        <f>IF($AF$14="2025",VLOOKUP($B7,GTMI_Groups!$B$2:$M$199,3,FALSE),IF($AF$14="2022",VLOOKUP(("  "&amp;$B7&amp;"  "),GTMI_Data!$B$2:$QN$595,446,FALSE),IF($AF$14="2020",VLOOKUP((" "&amp;$B7&amp;" "),GTMI_Data!$B$2:$QN$595,446,FALSE),"-")))</f>
        <v>D</v>
      </c>
      <c r="E7" s="541">
        <f>IF($AF$14="2025",VLOOKUP($B7,GTMI_Groups!$B$2:$M$199,4,FALSE),IF($AF$14="2022",VLOOKUP(("  "&amp;$B7&amp;"  "),GTMI_Data!$B$2:$QN$595,447,FALSE),IF($AF$14="2020",VLOOKUP((" "&amp;$B7&amp;" "),GTMI_Data!$B$2:$QN$595,447,FALSE),"-")))</f>
        <v>0.19382977834886436</v>
      </c>
      <c r="F7" s="1396" t="str">
        <f>IF($AF$14="2025",VLOOKUP($B7,GTMI_Groups!$B$2:$M$199,5,FALSE),IF($AF$14="2022",VLOOKUP(("  "&amp;$B7&amp;"  "),GTMI_Data!$B$2:$QN$595,448,FALSE),IF($AF$14="2020",VLOOKUP((" "&amp;$B7&amp;" "),GTMI_Data!$B$2:$QN$595,448,FALSE),"-")))</f>
        <v>C</v>
      </c>
      <c r="G7" s="764">
        <f>IF($AF$14="2025",VLOOKUP($B7,GTMI_Groups!$B$2:$M$199,6,FALSE),IF($AF$14="2022",VLOOKUP(("  "&amp;$B7&amp;"  "),GTMI_Data!$B$2:$QN$595,449,FALSE),IF($AF$14="2020",VLOOKUP((" "&amp;$B7&amp;" "),GTMI_Data!$B$2:$QN$595,449,FALSE),"-")))</f>
        <v>0.35490091286307057</v>
      </c>
      <c r="H7" s="764" t="str">
        <f>IF($AF$14="2025",VLOOKUP($B7,GTMI_Groups!$B$2:$M$199,7,FALSE),IF($AF$14="2022",VLOOKUP(("  "&amp;$B7&amp;"  "),GTMI_Data!$B$2:$QN$595,450,FALSE),IF($AF$14="2020",VLOOKUP((" "&amp;$B7&amp;" "),GTMI_Data!$B$2:$QN$595,450,FALSE),"-")))</f>
        <v>D</v>
      </c>
      <c r="I7" s="765">
        <f>IF($AF$14="2025",VLOOKUP($B7,GTMI_Groups!$B$2:$M$199,8,FALSE),IF($AF$14="2022",VLOOKUP(("  "&amp;$B7&amp;"  "),GTMI_Data!$B$2:$QN$595,451,FALSE),IF($AF$14="2020",VLOOKUP((" "&amp;$B7&amp;" "),GTMI_Data!$B$2:$QN$595,451,FALSE),"-")))</f>
        <v>0.16733844897959185</v>
      </c>
      <c r="J7" s="765" t="str">
        <f>IF($AF$14="2025",VLOOKUP($B7,GTMI_Groups!$B$2:$M$199,9,FALSE),IF($AF$14="2022",VLOOKUP(("  "&amp;$B7&amp;"  "),GTMI_Data!$B$2:$QN$595,452,FALSE),IF($AF$14="2020",VLOOKUP((" "&amp;$B7&amp;" "),GTMI_Data!$B$2:$QN$595,452,FALSE),"-")))</f>
        <v>D</v>
      </c>
      <c r="K7" s="765">
        <f>IF($AF$14="2025",VLOOKUP($B7,GTMI_Groups!$B$2:$M$199,10,FALSE),IF($AF$14="2022",VLOOKUP(("  "&amp;$B7&amp;"  "),GTMI_Data!$B$2:$QN$595,453,FALSE),IF($AF$14="2020",VLOOKUP((" "&amp;$B7&amp;" "),GTMI_Data!$B$2:$QN$595,453,FALSE),"-")))</f>
        <v>6.1804511278195494E-2</v>
      </c>
      <c r="L7" s="765" t="str">
        <f>IF($AF$14="2025",VLOOKUP($B7,GTMI_Groups!$B$2:$M$199,11,FALSE),IF($AF$14="2022",VLOOKUP(("  "&amp;$B7&amp;"  "),GTMI_Data!$B$2:$QN$595,454,FALSE),IF($AF$14="2020",VLOOKUP((" "&amp;$B7&amp;" "),GTMI_Data!$B$2:$QN$595,454,FALSE),"-")))</f>
        <v>D</v>
      </c>
      <c r="M7" s="766">
        <f>IF($AF$14="2025",VLOOKUP($B7,GTMI_Groups!$B$2:$M$199,12,FALSE),IF($AF$14="2022",VLOOKUP(("  "&amp;$B7&amp;"  "),GTMI_Data!$B$2:$QN$595,455,FALSE),IF($AF$14="2020",VLOOKUP((" "&amp;$B7&amp;" "),GTMI_Data!$B$2:$QN$595,455,FALSE),"-")))</f>
        <v>0.19127524027459952</v>
      </c>
      <c r="N7" s="540" t="str">
        <f>IF($AF$14="2025",VLOOKUP($B7,GTMI_Data!$B$2:$PR$595,427,FALSE),IF($AF$14="2022",VLOOKUP(("  "&amp;$B7&amp;"  "),GTMI_Data!$B$2:$QN$595,427,FALSE),IF($AF$14="2020",VLOOKUP((" "&amp;$B7&amp;" "),GTMI_Data!$B$2:$QN$595,427,FALSE),"-")))</f>
        <v>R</v>
      </c>
      <c r="O7" s="751" t="str">
        <f>IF($AF$14="2025",VLOOKUP($B7,GTMI_Data!$B$2:$PR$595,428,FALSE),IF($AF$14="2022",VLOOKUP(("  "&amp;$B7&amp;"  "),GTMI_Data!$B$2:$QN$595,428,FALSE),IF($AF$14="2020",VLOOKUP((" "&amp;$B7&amp;" "),GTMI_Data!$B$2:$QN$595,428,FALSE),"-")))</f>
        <v>LCR</v>
      </c>
      <c r="P7" s="302" t="str">
        <f>IF($AF$14="2025",VLOOKUP($B7,GTMI_Data!$B$2:$PR$595,429,FALSE),IF($AF$14="2022",VLOOKUP(("  "&amp;$B7&amp;"  "),GTMI_Data!$B$2:$QN$595,429,FALSE),IF($AF$14="2020",VLOOKUP((" "&amp;$B7&amp;" "),GTMI_Data!$B$2:$QN$595,429,FALSE),"-")))</f>
        <v>H</v>
      </c>
      <c r="Q7" s="540" t="str">
        <f>IF($AF$14="2025",VLOOKUP($B7,GTMI_Data!$B$2:$PR$595,430,FALSE),IF($AF$14="2022",VLOOKUP(("  "&amp;$B7&amp;"  "),GTMI_Data!$B$2:$QN$595,430,FALSE),IF($AF$14="2020",VLOOKUP((" "&amp;$B7&amp;" "),GTMI_Data!$B$2:$QN$595,430,FALSE),"-")))</f>
        <v>-</v>
      </c>
      <c r="R7" s="302" t="str">
        <f>IF($AF$14="2025",VLOOKUP($B7,GTMI_Data!$B$2:$PR$595,431,FALSE),IF($AF$14="2022",VLOOKUP(("  "&amp;$B7&amp;"  "),GTMI_Data!$B$2:$QN$595,431,FALSE),IF($AF$14="2020",VLOOKUP((" "&amp;$B7&amp;" "),GTMI_Data!$B$2:$QN$595,431,FALSE),"-")))</f>
        <v>IBRD</v>
      </c>
      <c r="S7" s="768">
        <f>IF($AF$14="2025",VLOOKUP($B7,GTMI_Data!$B$2:$PR$595,432,FALSE),IF($AF$14="2022",VLOOKUP(("  "&amp;$B7&amp;"  "),GTMI_Data!$B$2:$QN$595,432,FALSE),IF($AF$14="2020",VLOOKUP((" "&amp;$B7&amp;" "),GTMI_Data!$B$2:$QN$595,432,FALSE),"-")))/1000</f>
        <v>9.3299999999999994E-2</v>
      </c>
      <c r="T7" s="540">
        <f>IF($AF$14="2025",VLOOKUP($B7,GTMI_Data!$B$2:$PR$595,433,FALSE),IF($AF$14="2022",VLOOKUP(("  "&amp;$B7&amp;"  "),GTMI_Data!$B$2:$QN$595,433,FALSE),IF($AF$14="2020",VLOOKUP((" "&amp;$B7&amp;" "),GTMI_Data!$B$2:$QN$595,433,FALSE),"-")))</f>
        <v>1</v>
      </c>
    </row>
    <row r="8" spans="1:96">
      <c r="A8" s="105" t="s">
        <v>1103</v>
      </c>
      <c r="B8" s="291" t="s">
        <v>1261</v>
      </c>
      <c r="C8" s="542" t="s">
        <v>1143</v>
      </c>
      <c r="D8" s="543" t="str">
        <f>IF($AF$14="2025",VLOOKUP($B8,GTMI_Groups!$B$2:$M$199,3,FALSE),IF($AF$14="2022",VLOOKUP(("  "&amp;$B8&amp;"  "),GTMI_Data!$B$2:$QN$595,446,FALSE),IF($AF$14="2020",VLOOKUP((" "&amp;$B8&amp;" "),GTMI_Data!$B$2:$QN$595,446,FALSE),"-")))</f>
        <v>A</v>
      </c>
      <c r="E8" s="541">
        <f>IF($AF$14="2025",VLOOKUP($B8,GTMI_Groups!$B$2:$M$199,4,FALSE),IF($AF$14="2022",VLOOKUP(("  "&amp;$B8&amp;"  "),GTMI_Data!$B$2:$QN$595,447,FALSE),IF($AF$14="2020",VLOOKUP((" "&amp;$B8&amp;" "),GTMI_Data!$B$2:$QN$595,447,FALSE),"-")))</f>
        <v>0.7530588938731716</v>
      </c>
      <c r="F8" s="1396" t="str">
        <f>IF($AF$14="2025",VLOOKUP($B8,GTMI_Groups!$B$2:$M$199,5,FALSE),IF($AF$14="2022",VLOOKUP(("  "&amp;$B8&amp;"  "),GTMI_Data!$B$2:$QN$595,448,FALSE),IF($AF$14="2020",VLOOKUP((" "&amp;$B8&amp;" "),GTMI_Data!$B$2:$QN$595,448,FALSE),"-")))</f>
        <v>A</v>
      </c>
      <c r="G8" s="764">
        <f>IF($AF$14="2025",VLOOKUP($B8,GTMI_Groups!$B$2:$M$199,6,FALSE),IF($AF$14="2022",VLOOKUP(("  "&amp;$B8&amp;"  "),GTMI_Data!$B$2:$QN$595,449,FALSE),IF($AF$14="2020",VLOOKUP((" "&amp;$B8&amp;" "),GTMI_Data!$B$2:$QN$595,449,FALSE),"-")))</f>
        <v>0.78884016597510376</v>
      </c>
      <c r="H8" s="764" t="str">
        <f>IF($AF$14="2025",VLOOKUP($B8,GTMI_Groups!$B$2:$M$199,7,FALSE),IF($AF$14="2022",VLOOKUP(("  "&amp;$B8&amp;"  "),GTMI_Data!$B$2:$QN$595,450,FALSE),IF($AF$14="2020",VLOOKUP((" "&amp;$B8&amp;" "),GTMI_Data!$B$2:$QN$595,450,FALSE),"-")))</f>
        <v>A</v>
      </c>
      <c r="I8" s="765">
        <f>IF($AF$14="2025",VLOOKUP($B8,GTMI_Groups!$B$2:$M$199,8,FALSE),IF($AF$14="2022",VLOOKUP(("  "&amp;$B8&amp;"  "),GTMI_Data!$B$2:$QN$595,451,FALSE),IF($AF$14="2020",VLOOKUP((" "&amp;$B8&amp;" "),GTMI_Data!$B$2:$QN$595,451,FALSE),"-")))</f>
        <v>0.90659493877551023</v>
      </c>
      <c r="J8" s="765" t="str">
        <f>IF($AF$14="2025",VLOOKUP($B8,GTMI_Groups!$B$2:$M$199,9,FALSE),IF($AF$14="2022",VLOOKUP(("  "&amp;$B8&amp;"  "),GTMI_Data!$B$2:$QN$595,452,FALSE),IF($AF$14="2020",VLOOKUP((" "&amp;$B8&amp;" "),GTMI_Data!$B$2:$QN$595,452,FALSE),"-")))</f>
        <v>B</v>
      </c>
      <c r="K8" s="765">
        <f>IF($AF$14="2025",VLOOKUP($B8,GTMI_Groups!$B$2:$M$199,10,FALSE),IF($AF$14="2022",VLOOKUP(("  "&amp;$B8&amp;"  "),GTMI_Data!$B$2:$QN$595,453,FALSE),IF($AF$14="2020",VLOOKUP((" "&amp;$B8&amp;" "),GTMI_Data!$B$2:$QN$595,453,FALSE),"-")))</f>
        <v>0.64001804511278193</v>
      </c>
      <c r="L8" s="765" t="str">
        <f>IF($AF$14="2025",VLOOKUP($B8,GTMI_Groups!$B$2:$M$199,11,FALSE),IF($AF$14="2022",VLOOKUP(("  "&amp;$B8&amp;"  "),GTMI_Data!$B$2:$QN$595,454,FALSE),IF($AF$14="2020",VLOOKUP((" "&amp;$B8&amp;" "),GTMI_Data!$B$2:$QN$595,454,FALSE),"-")))</f>
        <v>B</v>
      </c>
      <c r="M8" s="766">
        <f>IF($AF$14="2025",VLOOKUP($B8,GTMI_Groups!$B$2:$M$199,12,FALSE),IF($AF$14="2022",VLOOKUP(("  "&amp;$B8&amp;"  "),GTMI_Data!$B$2:$QN$595,455,FALSE),IF($AF$14="2020",VLOOKUP((" "&amp;$B8&amp;" "),GTMI_Data!$B$2:$QN$595,455,FALSE),"-")))</f>
        <v>0.67678242562929058</v>
      </c>
      <c r="N8" s="540" t="str">
        <f>IF($AF$14="2025",VLOOKUP($B8,GTMI_Data!$B$2:$PR$595,427,FALSE),IF($AF$14="2022",VLOOKUP(("  "&amp;$B8&amp;"  "),GTMI_Data!$B$2:$QN$595,427,FALSE),IF($AF$14="2020",VLOOKUP((" "&amp;$B8&amp;" "),GTMI_Data!$B$2:$QN$595,427,FALSE),"-")))</f>
        <v>S</v>
      </c>
      <c r="O8" s="751" t="str">
        <f>IF($AF$14="2025",VLOOKUP($B8,GTMI_Data!$B$2:$PR$595,428,FALSE),IF($AF$14="2022",VLOOKUP(("  "&amp;$B8&amp;"  "),GTMI_Data!$B$2:$QN$595,428,FALSE),IF($AF$14="2020",VLOOKUP((" "&amp;$B8&amp;" "),GTMI_Data!$B$2:$QN$595,428,FALSE),"-")))</f>
        <v>LCR</v>
      </c>
      <c r="P8" s="302" t="str">
        <f>IF($AF$14="2025",VLOOKUP($B8,GTMI_Data!$B$2:$PR$595,429,FALSE),IF($AF$14="2022",VLOOKUP(("  "&amp;$B8&amp;"  "),GTMI_Data!$B$2:$QN$595,429,FALSE),IF($AF$14="2020",VLOOKUP((" "&amp;$B8&amp;" "),GTMI_Data!$B$2:$QN$595,429,FALSE),"-")))</f>
        <v>UM</v>
      </c>
      <c r="Q8" s="540" t="str">
        <f>IF($AF$14="2025",VLOOKUP($B8,GTMI_Data!$B$2:$PR$595,430,FALSE),IF($AF$14="2022",VLOOKUP(("  "&amp;$B8&amp;"  "),GTMI_Data!$B$2:$QN$595,430,FALSE),IF($AF$14="2020",VLOOKUP((" "&amp;$B8&amp;" "),GTMI_Data!$B$2:$QN$595,430,FALSE),"-")))</f>
        <v>-</v>
      </c>
      <c r="R8" s="302" t="str">
        <f>IF($AF$14="2025",VLOOKUP($B8,GTMI_Data!$B$2:$PR$595,431,FALSE),IF($AF$14="2022",VLOOKUP(("  "&amp;$B8&amp;"  "),GTMI_Data!$B$2:$QN$595,431,FALSE),IF($AF$14="2020",VLOOKUP((" "&amp;$B8&amp;" "),GTMI_Data!$B$2:$QN$595,431,FALSE),"-")))</f>
        <v>IBRD</v>
      </c>
      <c r="S8" s="768">
        <f>IF($AF$14="2025",VLOOKUP($B8,GTMI_Data!$B$2:$PR$595,432,FALSE),IF($AF$14="2022",VLOOKUP(("  "&amp;$B8&amp;"  "),GTMI_Data!$B$2:$QN$595,432,FALSE),IF($AF$14="2020",VLOOKUP((" "&amp;$B8&amp;" "),GTMI_Data!$B$2:$QN$595,432,FALSE),"-")))/1000</f>
        <v>45.538401</v>
      </c>
      <c r="T8" s="540">
        <f>IF($AF$14="2025",VLOOKUP($B8,GTMI_Data!$B$2:$PR$595,433,FALSE),IF($AF$14="2022",VLOOKUP(("  "&amp;$B8&amp;"  "),GTMI_Data!$B$2:$QN$595,433,FALSE),IF($AF$14="2020",VLOOKUP((" "&amp;$B8&amp;" "),GTMI_Data!$B$2:$QN$595,433,FALSE),"-")))</f>
        <v>0</v>
      </c>
    </row>
    <row r="9" spans="1:96">
      <c r="A9" s="105" t="s">
        <v>645</v>
      </c>
      <c r="B9" s="291" t="s">
        <v>1443</v>
      </c>
      <c r="C9" s="542" t="s">
        <v>1325</v>
      </c>
      <c r="D9" s="543" t="str">
        <f>IF($AF$14="2025",VLOOKUP($B9,GTMI_Groups!$B$2:$M$199,3,FALSE),IF($AF$14="2022",VLOOKUP(("  "&amp;$B9&amp;"  "),GTMI_Data!$B$2:$QN$595,446,FALSE),IF($AF$14="2020",VLOOKUP((" "&amp;$B9&amp;" "),GTMI_Data!$B$2:$QN$595,446,FALSE),"-")))</f>
        <v>A</v>
      </c>
      <c r="E9" s="541">
        <f>IF($AF$14="2025",VLOOKUP($B9,GTMI_Groups!$B$2:$M$199,4,FALSE),IF($AF$14="2022",VLOOKUP(("  "&amp;$B9&amp;"  "),GTMI_Data!$B$2:$QN$595,447,FALSE),IF($AF$14="2020",VLOOKUP((" "&amp;$B9&amp;" "),GTMI_Data!$B$2:$QN$595,447,FALSE),"-")))</f>
        <v>0.76901277547106095</v>
      </c>
      <c r="F9" s="1396" t="str">
        <f>IF($AF$14="2025",VLOOKUP($B9,GTMI_Groups!$B$2:$M$199,5,FALSE),IF($AF$14="2022",VLOOKUP(("  "&amp;$B9&amp;"  "),GTMI_Data!$B$2:$QN$595,448,FALSE),IF($AF$14="2020",VLOOKUP((" "&amp;$B9&amp;" "),GTMI_Data!$B$2:$QN$595,448,FALSE),"-")))</f>
        <v>A</v>
      </c>
      <c r="G9" s="764">
        <f>IF($AF$14="2025",VLOOKUP($B9,GTMI_Groups!$B$2:$M$199,6,FALSE),IF($AF$14="2022",VLOOKUP(("  "&amp;$B9&amp;"  "),GTMI_Data!$B$2:$QN$595,449,FALSE),IF($AF$14="2020",VLOOKUP((" "&amp;$B9&amp;" "),GTMI_Data!$B$2:$QN$595,449,FALSE),"-")))</f>
        <v>0.78024431535269712</v>
      </c>
      <c r="H9" s="764" t="str">
        <f>IF($AF$14="2025",VLOOKUP($B9,GTMI_Groups!$B$2:$M$199,7,FALSE),IF($AF$14="2022",VLOOKUP(("  "&amp;$B9&amp;"  "),GTMI_Data!$B$2:$QN$595,450,FALSE),IF($AF$14="2020",VLOOKUP((" "&amp;$B9&amp;" "),GTMI_Data!$B$2:$QN$595,450,FALSE),"-")))</f>
        <v>A</v>
      </c>
      <c r="I9" s="765">
        <f>IF($AF$14="2025",VLOOKUP($B9,GTMI_Groups!$B$2:$M$199,8,FALSE),IF($AF$14="2022",VLOOKUP(("  "&amp;$B9&amp;"  "),GTMI_Data!$B$2:$QN$595,451,FALSE),IF($AF$14="2020",VLOOKUP((" "&amp;$B9&amp;" "),GTMI_Data!$B$2:$QN$595,451,FALSE),"-")))</f>
        <v>0.81229714285714283</v>
      </c>
      <c r="J9" s="765" t="str">
        <f>IF($AF$14="2025",VLOOKUP($B9,GTMI_Groups!$B$2:$M$199,9,FALSE),IF($AF$14="2022",VLOOKUP(("  "&amp;$B9&amp;"  "),GTMI_Data!$B$2:$QN$595,452,FALSE),IF($AF$14="2020",VLOOKUP((" "&amp;$B9&amp;" "),GTMI_Data!$B$2:$QN$595,452,FALSE),"-")))</f>
        <v>A</v>
      </c>
      <c r="K9" s="765">
        <f>IF($AF$14="2025",VLOOKUP($B9,GTMI_Groups!$B$2:$M$199,10,FALSE),IF($AF$14="2022",VLOOKUP(("  "&amp;$B9&amp;"  "),GTMI_Data!$B$2:$QN$595,453,FALSE),IF($AF$14="2020",VLOOKUP((" "&amp;$B9&amp;" "),GTMI_Data!$B$2:$QN$595,453,FALSE),"-")))</f>
        <v>0.75476090225563908</v>
      </c>
      <c r="L9" s="765" t="str">
        <f>IF($AF$14="2025",VLOOKUP($B9,GTMI_Groups!$B$2:$M$199,11,FALSE),IF($AF$14="2022",VLOOKUP(("  "&amp;$B9&amp;"  "),GTMI_Data!$B$2:$QN$595,454,FALSE),IF($AF$14="2020",VLOOKUP((" "&amp;$B9&amp;" "),GTMI_Data!$B$2:$QN$595,454,FALSE),"-")))</f>
        <v>B</v>
      </c>
      <c r="M9" s="766">
        <f>IF($AF$14="2025",VLOOKUP($B9,GTMI_Groups!$B$2:$M$199,12,FALSE),IF($AF$14="2022",VLOOKUP(("  "&amp;$B9&amp;"  "),GTMI_Data!$B$2:$QN$595,455,FALSE),IF($AF$14="2020",VLOOKUP((" "&amp;$B9&amp;" "),GTMI_Data!$B$2:$QN$595,455,FALSE),"-")))</f>
        <v>0.72874874141876433</v>
      </c>
      <c r="N9" s="540" t="str">
        <f>IF($AF$14="2025",VLOOKUP($B9,GTMI_Data!$B$2:$PR$595,427,FALSE),IF($AF$14="2022",VLOOKUP(("  "&amp;$B9&amp;"  "),GTMI_Data!$B$2:$QN$595,427,FALSE),IF($AF$14="2020",VLOOKUP((" "&amp;$B9&amp;" "),GTMI_Data!$B$2:$QN$595,427,FALSE),"-")))</f>
        <v>S</v>
      </c>
      <c r="O9" s="751" t="str">
        <f>IF($AF$14="2025",VLOOKUP($B9,GTMI_Data!$B$2:$PR$595,428,FALSE),IF($AF$14="2022",VLOOKUP(("  "&amp;$B9&amp;"  "),GTMI_Data!$B$2:$QN$595,428,FALSE),IF($AF$14="2020",VLOOKUP((" "&amp;$B9&amp;" "),GTMI_Data!$B$2:$QN$595,428,FALSE),"-")))</f>
        <v>ECA</v>
      </c>
      <c r="P9" s="302" t="str">
        <f>IF($AF$14="2025",VLOOKUP($B9,GTMI_Data!$B$2:$PR$595,429,FALSE),IF($AF$14="2022",VLOOKUP(("  "&amp;$B9&amp;"  "),GTMI_Data!$B$2:$QN$595,429,FALSE),IF($AF$14="2020",VLOOKUP((" "&amp;$B9&amp;" "),GTMI_Data!$B$2:$QN$595,429,FALSE),"-")))</f>
        <v>UM</v>
      </c>
      <c r="Q9" s="540" t="str">
        <f>IF($AF$14="2025",VLOOKUP($B9,GTMI_Data!$B$2:$PR$595,430,FALSE),IF($AF$14="2022",VLOOKUP(("  "&amp;$B9&amp;"  "),GTMI_Data!$B$2:$QN$595,430,FALSE),IF($AF$14="2020",VLOOKUP((" "&amp;$B9&amp;" "),GTMI_Data!$B$2:$QN$595,430,FALSE),"-")))</f>
        <v>-</v>
      </c>
      <c r="R9" s="302" t="str">
        <f>IF($AF$14="2025",VLOOKUP($B9,GTMI_Data!$B$2:$PR$595,431,FALSE),IF($AF$14="2022",VLOOKUP(("  "&amp;$B9&amp;"  "),GTMI_Data!$B$2:$QN$595,431,FALSE),IF($AF$14="2020",VLOOKUP((" "&amp;$B9&amp;" "),GTMI_Data!$B$2:$QN$595,431,FALSE),"-")))</f>
        <v>IBRD</v>
      </c>
      <c r="S9" s="768">
        <f>IF($AF$14="2025",VLOOKUP($B9,GTMI_Data!$B$2:$PR$595,432,FALSE),IF($AF$14="2022",VLOOKUP(("  "&amp;$B9&amp;"  "),GTMI_Data!$B$2:$QN$595,432,FALSE),IF($AF$14="2020",VLOOKUP((" "&amp;$B9&amp;" "),GTMI_Data!$B$2:$QN$595,432,FALSE),"-")))/1000</f>
        <v>2.9433929999999999</v>
      </c>
      <c r="T9" s="540">
        <f>IF($AF$14="2025",VLOOKUP($B9,GTMI_Data!$B$2:$PR$595,433,FALSE),IF($AF$14="2022",VLOOKUP(("  "&amp;$B9&amp;"  "),GTMI_Data!$B$2:$QN$595,433,FALSE),IF($AF$14="2020",VLOOKUP((" "&amp;$B9&amp;" "),GTMI_Data!$B$2:$QN$595,433,FALSE),"-")))</f>
        <v>0</v>
      </c>
    </row>
    <row r="10" spans="1:96">
      <c r="A10" s="105" t="s">
        <v>523</v>
      </c>
      <c r="B10" s="291" t="s">
        <v>1651</v>
      </c>
      <c r="C10" s="542" t="s">
        <v>1511</v>
      </c>
      <c r="D10" s="543" t="str">
        <f>IF($AF$14="2025",VLOOKUP($B10,GTMI_Groups!$B$2:$M$199,3,FALSE),IF($AF$14="2022",VLOOKUP(("  "&amp;$B10&amp;"  "),GTMI_Data!$B$2:$QN$595,446,FALSE),IF($AF$14="2020",VLOOKUP((" "&amp;$B10&amp;" "),GTMI_Data!$B$2:$QN$595,446,FALSE),"-")))</f>
        <v>A</v>
      </c>
      <c r="E10" s="541">
        <f>IF($AF$14="2025",VLOOKUP($B10,GTMI_Groups!$B$2:$M$199,4,FALSE),IF($AF$14="2022",VLOOKUP(("  "&amp;$B10&amp;"  "),GTMI_Data!$B$2:$QN$595,447,FALSE),IF($AF$14="2020",VLOOKUP((" "&amp;$B10&amp;" "),GTMI_Data!$B$2:$QN$595,447,FALSE),"-")))</f>
        <v>0.98495270906241661</v>
      </c>
      <c r="F10" s="1396" t="str">
        <f>IF($AF$14="2025",VLOOKUP($B10,GTMI_Groups!$B$2:$M$199,5,FALSE),IF($AF$14="2022",VLOOKUP(("  "&amp;$B10&amp;"  "),GTMI_Data!$B$2:$QN$595,448,FALSE),IF($AF$14="2020",VLOOKUP((" "&amp;$B10&amp;" "),GTMI_Data!$B$2:$QN$595,448,FALSE),"-")))</f>
        <v>A</v>
      </c>
      <c r="G10" s="764">
        <f>IF($AF$14="2025",VLOOKUP($B10,GTMI_Groups!$B$2:$M$199,6,FALSE),IF($AF$14="2022",VLOOKUP(("  "&amp;$B10&amp;"  "),GTMI_Data!$B$2:$QN$595,449,FALSE),IF($AF$14="2020",VLOOKUP((" "&amp;$B10&amp;" "),GTMI_Data!$B$2:$QN$595,449,FALSE),"-")))</f>
        <v>0.98925742738589217</v>
      </c>
      <c r="H10" s="764" t="str">
        <f>IF($AF$14="2025",VLOOKUP($B10,GTMI_Groups!$B$2:$M$199,7,FALSE),IF($AF$14="2022",VLOOKUP(("  "&amp;$B10&amp;"  "),GTMI_Data!$B$2:$QN$595,450,FALSE),IF($AF$14="2020",VLOOKUP((" "&amp;$B10&amp;" "),GTMI_Data!$B$2:$QN$595,450,FALSE),"-")))</f>
        <v>A</v>
      </c>
      <c r="I10" s="765">
        <f>IF($AF$14="2025",VLOOKUP($B10,GTMI_Groups!$B$2:$M$199,8,FALSE),IF($AF$14="2022",VLOOKUP(("  "&amp;$B10&amp;"  "),GTMI_Data!$B$2:$QN$595,451,FALSE),IF($AF$14="2020",VLOOKUP((" "&amp;$B10&amp;" "),GTMI_Data!$B$2:$QN$595,451,FALSE),"-")))</f>
        <v>0.99237779591836739</v>
      </c>
      <c r="J10" s="765" t="str">
        <f>IF($AF$14="2025",VLOOKUP($B10,GTMI_Groups!$B$2:$M$199,9,FALSE),IF($AF$14="2022",VLOOKUP(("  "&amp;$B10&amp;"  "),GTMI_Data!$B$2:$QN$595,452,FALSE),IF($AF$14="2020",VLOOKUP((" "&amp;$B10&amp;" "),GTMI_Data!$B$2:$QN$595,452,FALSE),"-")))</f>
        <v>A</v>
      </c>
      <c r="K10" s="765">
        <f>IF($AF$14="2025",VLOOKUP($B10,GTMI_Groups!$B$2:$M$199,10,FALSE),IF($AF$14="2022",VLOOKUP(("  "&amp;$B10&amp;"  "),GTMI_Data!$B$2:$QN$595,453,FALSE),IF($AF$14="2020",VLOOKUP((" "&amp;$B10&amp;" "),GTMI_Data!$B$2:$QN$595,453,FALSE),"-")))</f>
        <v>0.96024060150375945</v>
      </c>
      <c r="L10" s="765" t="str">
        <f>IF($AF$14="2025",VLOOKUP($B10,GTMI_Groups!$B$2:$M$199,11,FALSE),IF($AF$14="2022",VLOOKUP(("  "&amp;$B10&amp;"  "),GTMI_Data!$B$2:$QN$595,454,FALSE),IF($AF$14="2020",VLOOKUP((" "&amp;$B10&amp;" "),GTMI_Data!$B$2:$QN$595,454,FALSE),"-")))</f>
        <v>A</v>
      </c>
      <c r="M10" s="766">
        <f>IF($AF$14="2025",VLOOKUP($B10,GTMI_Groups!$B$2:$M$199,12,FALSE),IF($AF$14="2022",VLOOKUP(("  "&amp;$B10&amp;"  "),GTMI_Data!$B$2:$QN$595,455,FALSE),IF($AF$14="2020",VLOOKUP((" "&amp;$B10&amp;" "),GTMI_Data!$B$2:$QN$595,455,FALSE),"-")))</f>
        <v>0.99793501144164765</v>
      </c>
      <c r="N10" s="540" t="str">
        <f>IF($AF$14="2025",VLOOKUP($B10,GTMI_Data!$B$2:$PR$595,427,FALSE),IF($AF$14="2022",VLOOKUP(("  "&amp;$B10&amp;"  "),GTMI_Data!$B$2:$QN$595,427,FALSE),IF($AF$14="2020",VLOOKUP((" "&amp;$B10&amp;" "),GTMI_Data!$B$2:$QN$595,427,FALSE),"-")))</f>
        <v>S</v>
      </c>
      <c r="O10" s="751" t="str">
        <f>IF($AF$14="2025",VLOOKUP($B10,GTMI_Data!$B$2:$PR$595,428,FALSE),IF($AF$14="2022",VLOOKUP(("  "&amp;$B10&amp;"  "),GTMI_Data!$B$2:$QN$595,428,FALSE),IF($AF$14="2020",VLOOKUP((" "&amp;$B10&amp;" "),GTMI_Data!$B$2:$QN$595,428,FALSE),"-")))</f>
        <v>EAP</v>
      </c>
      <c r="P10" s="302" t="str">
        <f>IF($AF$14="2025",VLOOKUP($B10,GTMI_Data!$B$2:$PR$595,429,FALSE),IF($AF$14="2022",VLOOKUP(("  "&amp;$B10&amp;"  "),GTMI_Data!$B$2:$QN$595,429,FALSE),IF($AF$14="2020",VLOOKUP((" "&amp;$B10&amp;" "),GTMI_Data!$B$2:$QN$595,429,FALSE),"-")))</f>
        <v>H</v>
      </c>
      <c r="Q10" s="540" t="str">
        <f>IF($AF$14="2025",VLOOKUP($B10,GTMI_Data!$B$2:$PR$595,430,FALSE),IF($AF$14="2022",VLOOKUP(("  "&amp;$B10&amp;"  "),GTMI_Data!$B$2:$QN$595,430,FALSE),IF($AF$14="2020",VLOOKUP((" "&amp;$B10&amp;" "),GTMI_Data!$B$2:$QN$595,430,FALSE),"-")))</f>
        <v>-</v>
      </c>
      <c r="R10" s="302" t="str">
        <f>IF($AF$14="2025",VLOOKUP($B10,GTMI_Data!$B$2:$PR$595,431,FALSE),IF($AF$14="2022",VLOOKUP(("  "&amp;$B10&amp;"  "),GTMI_Data!$B$2:$QN$595,431,FALSE),IF($AF$14="2020",VLOOKUP((" "&amp;$B10&amp;" "),GTMI_Data!$B$2:$QN$595,431,FALSE),"-")))</f>
        <v>-</v>
      </c>
      <c r="S10" s="768">
        <f>IF($AF$14="2025",VLOOKUP($B10,GTMI_Data!$B$2:$PR$595,432,FALSE),IF($AF$14="2022",VLOOKUP(("  "&amp;$B10&amp;"  "),GTMI_Data!$B$2:$QN$595,432,FALSE),IF($AF$14="2020",VLOOKUP((" "&amp;$B10&amp;" "),GTMI_Data!$B$2:$QN$595,432,FALSE),"-")))/1000</f>
        <v>26.451124</v>
      </c>
      <c r="T10" s="540">
        <f>IF($AF$14="2025",VLOOKUP($B10,GTMI_Data!$B$2:$PR$595,433,FALSE),IF($AF$14="2022",VLOOKUP(("  "&amp;$B10&amp;"  "),GTMI_Data!$B$2:$QN$595,433,FALSE),IF($AF$14="2020",VLOOKUP((" "&amp;$B10&amp;" "),GTMI_Data!$B$2:$QN$595,433,FALSE),"-")))</f>
        <v>0</v>
      </c>
    </row>
    <row r="11" spans="1:96">
      <c r="A11" s="105" t="s">
        <v>523</v>
      </c>
      <c r="B11" s="291" t="s">
        <v>1860</v>
      </c>
      <c r="C11" s="542" t="s">
        <v>1746</v>
      </c>
      <c r="D11" s="543" t="str">
        <f>IF($AF$14="2025",VLOOKUP($B11,GTMI_Groups!$B$2:$M$199,3,FALSE),IF($AF$14="2022",VLOOKUP(("  "&amp;$B11&amp;"  "),GTMI_Data!$B$2:$QN$595,446,FALSE),IF($AF$14="2020",VLOOKUP((" "&amp;$B11&amp;" "),GTMI_Data!$B$2:$QN$595,446,FALSE),"-")))</f>
        <v>A</v>
      </c>
      <c r="E11" s="541">
        <f>IF($AF$14="2025",VLOOKUP($B11,GTMI_Groups!$B$2:$M$199,4,FALSE),IF($AF$14="2022",VLOOKUP(("  "&amp;$B11&amp;"  "),GTMI_Data!$B$2:$QN$595,447,FALSE),IF($AF$14="2020",VLOOKUP((" "&amp;$B11&amp;" "),GTMI_Data!$B$2:$QN$595,447,FALSE),"-")))</f>
        <v>0.9290404945140357</v>
      </c>
      <c r="F11" s="1396" t="str">
        <f>IF($AF$14="2025",VLOOKUP($B11,GTMI_Groups!$B$2:$M$199,5,FALSE),IF($AF$14="2022",VLOOKUP(("  "&amp;$B11&amp;"  "),GTMI_Data!$B$2:$QN$595,448,FALSE),IF($AF$14="2020",VLOOKUP((" "&amp;$B11&amp;" "),GTMI_Data!$B$2:$QN$595,448,FALSE),"-")))</f>
        <v>A</v>
      </c>
      <c r="G11" s="764">
        <f>IF($AF$14="2025",VLOOKUP($B11,GTMI_Groups!$B$2:$M$199,6,FALSE),IF($AF$14="2022",VLOOKUP(("  "&amp;$B11&amp;"  "),GTMI_Data!$B$2:$QN$595,449,FALSE),IF($AF$14="2020",VLOOKUP((" "&amp;$B11&amp;" "),GTMI_Data!$B$2:$QN$595,449,FALSE),"-")))</f>
        <v>0.95133410788381745</v>
      </c>
      <c r="H11" s="764" t="str">
        <f>IF($AF$14="2025",VLOOKUP($B11,GTMI_Groups!$B$2:$M$199,7,FALSE),IF($AF$14="2022",VLOOKUP(("  "&amp;$B11&amp;"  "),GTMI_Data!$B$2:$QN$595,450,FALSE),IF($AF$14="2020",VLOOKUP((" "&amp;$B11&amp;" "),GTMI_Data!$B$2:$QN$595,450,FALSE),"-")))</f>
        <v>A</v>
      </c>
      <c r="I11" s="765">
        <f>IF($AF$14="2025",VLOOKUP($B11,GTMI_Groups!$B$2:$M$199,8,FALSE),IF($AF$14="2022",VLOOKUP(("  "&amp;$B11&amp;"  "),GTMI_Data!$B$2:$QN$595,451,FALSE),IF($AF$14="2020",VLOOKUP((" "&amp;$B11&amp;" "),GTMI_Data!$B$2:$QN$595,451,FALSE),"-")))</f>
        <v>0.97599575510204084</v>
      </c>
      <c r="J11" s="765" t="str">
        <f>IF($AF$14="2025",VLOOKUP($B11,GTMI_Groups!$B$2:$M$199,9,FALSE),IF($AF$14="2022",VLOOKUP(("  "&amp;$B11&amp;"  "),GTMI_Data!$B$2:$QN$595,452,FALSE),IF($AF$14="2020",VLOOKUP((" "&amp;$B11&amp;" "),GTMI_Data!$B$2:$QN$595,452,FALSE),"-")))</f>
        <v>A</v>
      </c>
      <c r="K11" s="765">
        <f>IF($AF$14="2025",VLOOKUP($B11,GTMI_Groups!$B$2:$M$199,10,FALSE),IF($AF$14="2022",VLOOKUP(("  "&amp;$B11&amp;"  "),GTMI_Data!$B$2:$QN$595,453,FALSE),IF($AF$14="2020",VLOOKUP((" "&amp;$B11&amp;" "),GTMI_Data!$B$2:$QN$595,453,FALSE),"-")))</f>
        <v>0.85518195488721804</v>
      </c>
      <c r="L11" s="765" t="str">
        <f>IF($AF$14="2025",VLOOKUP($B11,GTMI_Groups!$B$2:$M$199,11,FALSE),IF($AF$14="2022",VLOOKUP(("  "&amp;$B11&amp;"  "),GTMI_Data!$B$2:$QN$595,454,FALSE),IF($AF$14="2020",VLOOKUP((" "&amp;$B11&amp;" "),GTMI_Data!$B$2:$QN$595,454,FALSE),"-")))</f>
        <v>A</v>
      </c>
      <c r="M11" s="766">
        <f>IF($AF$14="2025",VLOOKUP($B11,GTMI_Groups!$B$2:$M$199,12,FALSE),IF($AF$14="2022",VLOOKUP(("  "&amp;$B11&amp;"  "),GTMI_Data!$B$2:$QN$595,455,FALSE),IF($AF$14="2020",VLOOKUP((" "&amp;$B11&amp;" "),GTMI_Data!$B$2:$QN$595,455,FALSE),"-")))</f>
        <v>0.93365016018306635</v>
      </c>
      <c r="N11" s="540" t="str">
        <f>IF($AF$14="2025",VLOOKUP($B11,GTMI_Data!$B$2:$PR$595,427,FALSE),IF($AF$14="2022",VLOOKUP(("  "&amp;$B11&amp;"  "),GTMI_Data!$B$2:$QN$595,427,FALSE),IF($AF$14="2020",VLOOKUP((" "&amp;$B11&amp;" "),GTMI_Data!$B$2:$QN$595,427,FALSE),"-")))</f>
        <v>S</v>
      </c>
      <c r="O11" s="751" t="str">
        <f>IF($AF$14="2025",VLOOKUP($B11,GTMI_Data!$B$2:$PR$595,428,FALSE),IF($AF$14="2022",VLOOKUP(("  "&amp;$B11&amp;"  "),GTMI_Data!$B$2:$QN$595,428,FALSE),IF($AF$14="2020",VLOOKUP((" "&amp;$B11&amp;" "),GTMI_Data!$B$2:$QN$595,428,FALSE),"-")))</f>
        <v>ECA</v>
      </c>
      <c r="P11" s="302" t="str">
        <f>IF($AF$14="2025",VLOOKUP($B11,GTMI_Data!$B$2:$PR$595,429,FALSE),IF($AF$14="2022",VLOOKUP(("  "&amp;$B11&amp;"  "),GTMI_Data!$B$2:$QN$595,429,FALSE),IF($AF$14="2020",VLOOKUP((" "&amp;$B11&amp;" "),GTMI_Data!$B$2:$QN$595,429,FALSE),"-")))</f>
        <v>H</v>
      </c>
      <c r="Q11" s="540" t="str">
        <f>IF($AF$14="2025",VLOOKUP($B11,GTMI_Data!$B$2:$PR$595,430,FALSE),IF($AF$14="2022",VLOOKUP(("  "&amp;$B11&amp;"  "),GTMI_Data!$B$2:$QN$595,430,FALSE),IF($AF$14="2020",VLOOKUP((" "&amp;$B11&amp;" "),GTMI_Data!$B$2:$QN$595,430,FALSE),"-")))</f>
        <v>-</v>
      </c>
      <c r="R11" s="302" t="str">
        <f>IF($AF$14="2025",VLOOKUP($B11,GTMI_Data!$B$2:$PR$595,431,FALSE),IF($AF$14="2022",VLOOKUP(("  "&amp;$B11&amp;"  "),GTMI_Data!$B$2:$QN$595,431,FALSE),IF($AF$14="2020",VLOOKUP((" "&amp;$B11&amp;" "),GTMI_Data!$B$2:$QN$595,431,FALSE),"-")))</f>
        <v>-</v>
      </c>
      <c r="S11" s="768">
        <f>IF($AF$14="2025",VLOOKUP($B11,GTMI_Data!$B$2:$PR$595,432,FALSE),IF($AF$14="2022",VLOOKUP(("  "&amp;$B11&amp;"  "),GTMI_Data!$B$2:$QN$595,432,FALSE),IF($AF$14="2020",VLOOKUP((" "&amp;$B11&amp;" "),GTMI_Data!$B$2:$QN$595,432,FALSE),"-")))/1000</f>
        <v>9.1304289999999995</v>
      </c>
      <c r="T11" s="540">
        <f>IF($AF$14="2025",VLOOKUP($B11,GTMI_Data!$B$2:$PR$595,433,FALSE),IF($AF$14="2022",VLOOKUP(("  "&amp;$B11&amp;"  "),GTMI_Data!$B$2:$QN$595,433,FALSE),IF($AF$14="2020",VLOOKUP((" "&amp;$B11&amp;" "),GTMI_Data!$B$2:$QN$595,433,FALSE),"-")))</f>
        <v>0</v>
      </c>
    </row>
    <row r="12" spans="1:96">
      <c r="A12" s="105" t="s">
        <v>645</v>
      </c>
      <c r="B12" s="291" t="s">
        <v>2039</v>
      </c>
      <c r="C12" s="542" t="s">
        <v>1927</v>
      </c>
      <c r="D12" s="543" t="str">
        <f>IF($AF$14="2025",VLOOKUP($B12,GTMI_Groups!$B$2:$M$199,3,FALSE),IF($AF$14="2022",VLOOKUP(("  "&amp;$B12&amp;"  "),GTMI_Data!$B$2:$QN$595,446,FALSE),IF($AF$14="2020",VLOOKUP((" "&amp;$B12&amp;" "),GTMI_Data!$B$2:$QN$595,446,FALSE),"-")))</f>
        <v>A</v>
      </c>
      <c r="E12" s="541">
        <f>IF($AF$14="2025",VLOOKUP($B12,GTMI_Groups!$B$2:$M$199,4,FALSE),IF($AF$14="2022",VLOOKUP(("  "&amp;$B12&amp;"  "),GTMI_Data!$B$2:$QN$595,447,FALSE),IF($AF$14="2020",VLOOKUP((" "&amp;$B12&amp;" "),GTMI_Data!$B$2:$QN$595,447,FALSE),"-")))</f>
        <v>0.76886314754154272</v>
      </c>
      <c r="F12" s="1396" t="str">
        <f>IF($AF$14="2025",VLOOKUP($B12,GTMI_Groups!$B$2:$M$199,5,FALSE),IF($AF$14="2022",VLOOKUP(("  "&amp;$B12&amp;"  "),GTMI_Data!$B$2:$QN$595,448,FALSE),IF($AF$14="2020",VLOOKUP((" "&amp;$B12&amp;" "),GTMI_Data!$B$2:$QN$595,448,FALSE),"-")))</f>
        <v>A</v>
      </c>
      <c r="G12" s="764">
        <f>IF($AF$14="2025",VLOOKUP($B12,GTMI_Groups!$B$2:$M$199,6,FALSE),IF($AF$14="2022",VLOOKUP(("  "&amp;$B12&amp;"  "),GTMI_Data!$B$2:$QN$595,449,FALSE),IF($AF$14="2020",VLOOKUP((" "&amp;$B12&amp;" "),GTMI_Data!$B$2:$QN$595,449,FALSE),"-")))</f>
        <v>0.92051485477178419</v>
      </c>
      <c r="H12" s="764" t="str">
        <f>IF($AF$14="2025",VLOOKUP($B12,GTMI_Groups!$B$2:$M$199,7,FALSE),IF($AF$14="2022",VLOOKUP(("  "&amp;$B12&amp;"  "),GTMI_Data!$B$2:$QN$595,450,FALSE),IF($AF$14="2020",VLOOKUP((" "&amp;$B12&amp;" "),GTMI_Data!$B$2:$QN$595,450,FALSE),"-")))</f>
        <v>A</v>
      </c>
      <c r="I12" s="765">
        <f>IF($AF$14="2025",VLOOKUP($B12,GTMI_Groups!$B$2:$M$199,8,FALSE),IF($AF$14="2022",VLOOKUP(("  "&amp;$B12&amp;"  "),GTMI_Data!$B$2:$QN$595,451,FALSE),IF($AF$14="2020",VLOOKUP((" "&amp;$B12&amp;" "),GTMI_Data!$B$2:$QN$595,451,FALSE),"-")))</f>
        <v>0.97439640816326534</v>
      </c>
      <c r="J12" s="765" t="str">
        <f>IF($AF$14="2025",VLOOKUP($B12,GTMI_Groups!$B$2:$M$199,9,FALSE),IF($AF$14="2022",VLOOKUP(("  "&amp;$B12&amp;"  "),GTMI_Data!$B$2:$QN$595,452,FALSE),IF($AF$14="2020",VLOOKUP((" "&amp;$B12&amp;" "),GTMI_Data!$B$2:$QN$595,452,FALSE),"-")))</f>
        <v>C</v>
      </c>
      <c r="K12" s="765">
        <f>IF($AF$14="2025",VLOOKUP($B12,GTMI_Groups!$B$2:$M$199,10,FALSE),IF($AF$14="2022",VLOOKUP(("  "&amp;$B12&amp;"  "),GTMI_Data!$B$2:$QN$595,453,FALSE),IF($AF$14="2020",VLOOKUP((" "&amp;$B12&amp;" "),GTMI_Data!$B$2:$QN$595,453,FALSE),"-")))</f>
        <v>0.38223157894736842</v>
      </c>
      <c r="L12" s="765" t="str">
        <f>IF($AF$14="2025",VLOOKUP($B12,GTMI_Groups!$B$2:$M$199,11,FALSE),IF($AF$14="2022",VLOOKUP(("  "&amp;$B12&amp;"  "),GTMI_Data!$B$2:$QN$595,454,FALSE),IF($AF$14="2020",VLOOKUP((" "&amp;$B12&amp;" "),GTMI_Data!$B$2:$QN$595,454,FALSE),"-")))</f>
        <v>A</v>
      </c>
      <c r="M12" s="766">
        <f>IF($AF$14="2025",VLOOKUP($B12,GTMI_Groups!$B$2:$M$199,12,FALSE),IF($AF$14="2022",VLOOKUP(("  "&amp;$B12&amp;"  "),GTMI_Data!$B$2:$QN$595,455,FALSE),IF($AF$14="2020",VLOOKUP((" "&amp;$B12&amp;" "),GTMI_Data!$B$2:$QN$595,455,FALSE),"-")))</f>
        <v>0.79830974828375278</v>
      </c>
      <c r="N12" s="540" t="str">
        <f>IF($AF$14="2025",VLOOKUP($B12,GTMI_Data!$B$2:$PR$595,427,FALSE),IF($AF$14="2022",VLOOKUP(("  "&amp;$B12&amp;"  "),GTMI_Data!$B$2:$QN$595,427,FALSE),IF($AF$14="2020",VLOOKUP((" "&amp;$B12&amp;" "),GTMI_Data!$B$2:$QN$595,427,FALSE),"-")))</f>
        <v>S</v>
      </c>
      <c r="O12" s="751" t="str">
        <f>IF($AF$14="2025",VLOOKUP($B12,GTMI_Data!$B$2:$PR$595,428,FALSE),IF($AF$14="2022",VLOOKUP(("  "&amp;$B12&amp;"  "),GTMI_Data!$B$2:$QN$595,428,FALSE),IF($AF$14="2020",VLOOKUP((" "&amp;$B12&amp;" "),GTMI_Data!$B$2:$QN$595,428,FALSE),"-")))</f>
        <v>ECA</v>
      </c>
      <c r="P12" s="302" t="str">
        <f>IF($AF$14="2025",VLOOKUP($B12,GTMI_Data!$B$2:$PR$595,429,FALSE),IF($AF$14="2022",VLOOKUP(("  "&amp;$B12&amp;"  "),GTMI_Data!$B$2:$QN$595,429,FALSE),IF($AF$14="2020",VLOOKUP((" "&amp;$B12&amp;" "),GTMI_Data!$B$2:$QN$595,429,FALSE),"-")))</f>
        <v>UM</v>
      </c>
      <c r="Q12" s="540" t="str">
        <f>IF($AF$14="2025",VLOOKUP($B12,GTMI_Data!$B$2:$PR$595,430,FALSE),IF($AF$14="2022",VLOOKUP(("  "&amp;$B12&amp;"  "),GTMI_Data!$B$2:$QN$595,430,FALSE),IF($AF$14="2020",VLOOKUP((" "&amp;$B12&amp;" "),GTMI_Data!$B$2:$QN$595,430,FALSE),"-")))</f>
        <v>-</v>
      </c>
      <c r="R12" s="302" t="str">
        <f>IF($AF$14="2025",VLOOKUP($B12,GTMI_Data!$B$2:$PR$595,431,FALSE),IF($AF$14="2022",VLOOKUP(("  "&amp;$B12&amp;"  "),GTMI_Data!$B$2:$QN$595,431,FALSE),IF($AF$14="2020",VLOOKUP((" "&amp;$B12&amp;" "),GTMI_Data!$B$2:$QN$595,431,FALSE),"-")))</f>
        <v>IBRD</v>
      </c>
      <c r="S12" s="768">
        <f>IF($AF$14="2025",VLOOKUP($B12,GTMI_Data!$B$2:$PR$595,432,FALSE),IF($AF$14="2022",VLOOKUP(("  "&amp;$B12&amp;"  "),GTMI_Data!$B$2:$QN$595,432,FALSE),IF($AF$14="2020",VLOOKUP((" "&amp;$B12&amp;" "),GTMI_Data!$B$2:$QN$595,432,FALSE),"-")))/1000</f>
        <v>10.318207000000001</v>
      </c>
      <c r="T12" s="540">
        <f>IF($AF$14="2025",VLOOKUP($B12,GTMI_Data!$B$2:$PR$595,433,FALSE),IF($AF$14="2022",VLOOKUP(("  "&amp;$B12&amp;"  "),GTMI_Data!$B$2:$QN$595,433,FALSE),IF($AF$14="2020",VLOOKUP((" "&amp;$B12&amp;" "),GTMI_Data!$B$2:$QN$595,433,FALSE),"-")))</f>
        <v>0</v>
      </c>
    </row>
    <row r="13" spans="1:96">
      <c r="A13" s="105" t="s">
        <v>1103</v>
      </c>
      <c r="B13" s="291" t="s">
        <v>2201</v>
      </c>
      <c r="C13" s="542" t="s">
        <v>2126</v>
      </c>
      <c r="D13" s="543" t="str">
        <f>IF($AF$14="2025",VLOOKUP($B13,GTMI_Groups!$B$2:$M$199,3,FALSE),IF($AF$14="2022",VLOOKUP(("  "&amp;$B13&amp;"  "),GTMI_Data!$B$2:$QN$595,446,FALSE),IF($AF$14="2020",VLOOKUP((" "&amp;$B13&amp;" "),GTMI_Data!$B$2:$QN$595,446,FALSE),"-")))</f>
        <v>B</v>
      </c>
      <c r="E13" s="541">
        <f>IF($AF$14="2025",VLOOKUP($B13,GTMI_Groups!$B$2:$M$199,4,FALSE),IF($AF$14="2022",VLOOKUP(("  "&amp;$B13&amp;"  "),GTMI_Data!$B$2:$QN$595,447,FALSE),IF($AF$14="2020",VLOOKUP((" "&amp;$B13&amp;" "),GTMI_Data!$B$2:$QN$595,447,FALSE),"-")))</f>
        <v>0.50225716152653221</v>
      </c>
      <c r="F13" s="1396" t="str">
        <f>IF($AF$14="2025",VLOOKUP($B13,GTMI_Groups!$B$2:$M$199,5,FALSE),IF($AF$14="2022",VLOOKUP(("  "&amp;$B13&amp;"  "),GTMI_Data!$B$2:$QN$595,448,FALSE),IF($AF$14="2020",VLOOKUP((" "&amp;$B13&amp;" "),GTMI_Data!$B$2:$QN$595,448,FALSE),"-")))</f>
        <v>B</v>
      </c>
      <c r="G13" s="764">
        <f>IF($AF$14="2025",VLOOKUP($B13,GTMI_Groups!$B$2:$M$199,6,FALSE),IF($AF$14="2022",VLOOKUP(("  "&amp;$B13&amp;"  "),GTMI_Data!$B$2:$QN$595,449,FALSE),IF($AF$14="2020",VLOOKUP((" "&amp;$B13&amp;" "),GTMI_Data!$B$2:$QN$595,449,FALSE),"-")))</f>
        <v>0.5721271369294606</v>
      </c>
      <c r="H13" s="764" t="str">
        <f>IF($AF$14="2025",VLOOKUP($B13,GTMI_Groups!$B$2:$M$199,7,FALSE),IF($AF$14="2022",VLOOKUP(("  "&amp;$B13&amp;"  "),GTMI_Data!$B$2:$QN$595,450,FALSE),IF($AF$14="2020",VLOOKUP((" "&amp;$B13&amp;" "),GTMI_Data!$B$2:$QN$595,450,FALSE),"-")))</f>
        <v>B</v>
      </c>
      <c r="I13" s="765">
        <f>IF($AF$14="2025",VLOOKUP($B13,GTMI_Groups!$B$2:$M$199,8,FALSE),IF($AF$14="2022",VLOOKUP(("  "&amp;$B13&amp;"  "),GTMI_Data!$B$2:$QN$595,451,FALSE),IF($AF$14="2020",VLOOKUP((" "&amp;$B13&amp;" "),GTMI_Data!$B$2:$QN$595,451,FALSE),"-")))</f>
        <v>0.73046955102040811</v>
      </c>
      <c r="J13" s="765" t="str">
        <f>IF($AF$14="2025",VLOOKUP($B13,GTMI_Groups!$B$2:$M$199,9,FALSE),IF($AF$14="2022",VLOOKUP(("  "&amp;$B13&amp;"  "),GTMI_Data!$B$2:$QN$595,452,FALSE),IF($AF$14="2020",VLOOKUP((" "&amp;$B13&amp;" "),GTMI_Data!$B$2:$QN$595,452,FALSE),"-")))</f>
        <v>D</v>
      </c>
      <c r="K13" s="765">
        <f>IF($AF$14="2025",VLOOKUP($B13,GTMI_Groups!$B$2:$M$199,10,FALSE),IF($AF$14="2022",VLOOKUP(("  "&amp;$B13&amp;"  "),GTMI_Data!$B$2:$QN$595,453,FALSE),IF($AF$14="2020",VLOOKUP((" "&amp;$B13&amp;" "),GTMI_Data!$B$2:$QN$595,453,FALSE),"-")))</f>
        <v>0.1621233082706767</v>
      </c>
      <c r="L13" s="765" t="str">
        <f>IF($AF$14="2025",VLOOKUP($B13,GTMI_Groups!$B$2:$M$199,11,FALSE),IF($AF$14="2022",VLOOKUP(("  "&amp;$B13&amp;"  "),GTMI_Data!$B$2:$QN$595,454,FALSE),IF($AF$14="2020",VLOOKUP((" "&amp;$B13&amp;" "),GTMI_Data!$B$2:$QN$595,454,FALSE),"-")))</f>
        <v>B</v>
      </c>
      <c r="M13" s="766">
        <f>IF($AF$14="2025",VLOOKUP($B13,GTMI_Groups!$B$2:$M$199,12,FALSE),IF($AF$14="2022",VLOOKUP(("  "&amp;$B13&amp;"  "),GTMI_Data!$B$2:$QN$595,455,FALSE),IF($AF$14="2020",VLOOKUP((" "&amp;$B13&amp;" "),GTMI_Data!$B$2:$QN$595,455,FALSE),"-")))</f>
        <v>0.54430864988558347</v>
      </c>
      <c r="N13" s="540" t="str">
        <f>IF($AF$14="2025",VLOOKUP($B13,GTMI_Data!$B$2:$PR$595,427,FALSE),IF($AF$14="2022",VLOOKUP(("  "&amp;$B13&amp;"  "),GTMI_Data!$B$2:$QN$595,427,FALSE),IF($AF$14="2020",VLOOKUP((" "&amp;$B13&amp;" "),GTMI_Data!$B$2:$QN$595,427,FALSE),"-")))</f>
        <v>S</v>
      </c>
      <c r="O13" s="751" t="str">
        <f>IF($AF$14="2025",VLOOKUP($B13,GTMI_Data!$B$2:$PR$595,428,FALSE),IF($AF$14="2022",VLOOKUP(("  "&amp;$B13&amp;"  "),GTMI_Data!$B$2:$QN$595,428,FALSE),IF($AF$14="2020",VLOOKUP((" "&amp;$B13&amp;" "),GTMI_Data!$B$2:$QN$595,428,FALSE),"-")))</f>
        <v>LCR</v>
      </c>
      <c r="P13" s="302" t="str">
        <f>IF($AF$14="2025",VLOOKUP($B13,GTMI_Data!$B$2:$PR$595,429,FALSE),IF($AF$14="2022",VLOOKUP(("  "&amp;$B13&amp;"  "),GTMI_Data!$B$2:$QN$595,429,FALSE),IF($AF$14="2020",VLOOKUP((" "&amp;$B13&amp;" "),GTMI_Data!$B$2:$QN$595,429,FALSE),"-")))</f>
        <v>H</v>
      </c>
      <c r="Q13" s="540" t="str">
        <f>IF($AF$14="2025",VLOOKUP($B13,GTMI_Data!$B$2:$PR$595,430,FALSE),IF($AF$14="2022",VLOOKUP(("  "&amp;$B13&amp;"  "),GTMI_Data!$B$2:$QN$595,430,FALSE),IF($AF$14="2020",VLOOKUP((" "&amp;$B13&amp;" "),GTMI_Data!$B$2:$QN$595,430,FALSE),"-")))</f>
        <v>-</v>
      </c>
      <c r="R13" s="302" t="str">
        <f>IF($AF$14="2025",VLOOKUP($B13,GTMI_Data!$B$2:$PR$595,431,FALSE),IF($AF$14="2022",VLOOKUP(("  "&amp;$B13&amp;"  "),GTMI_Data!$B$2:$QN$595,431,FALSE),IF($AF$14="2020",VLOOKUP((" "&amp;$B13&amp;" "),GTMI_Data!$B$2:$QN$595,431,FALSE),"-")))</f>
        <v>-</v>
      </c>
      <c r="S13" s="768">
        <f>IF($AF$14="2025",VLOOKUP($B13,GTMI_Data!$B$2:$PR$595,432,FALSE),IF($AF$14="2022",VLOOKUP(("  "&amp;$B13&amp;"  "),GTMI_Data!$B$2:$QN$595,432,FALSE),IF($AF$14="2020",VLOOKUP((" "&amp;$B13&amp;" "),GTMI_Data!$B$2:$QN$595,432,FALSE),"-")))/1000</f>
        <v>0.39944000000000002</v>
      </c>
      <c r="T13" s="540">
        <f>IF($AF$14="2025",VLOOKUP($B13,GTMI_Data!$B$2:$PR$595,433,FALSE),IF($AF$14="2022",VLOOKUP(("  "&amp;$B13&amp;"  "),GTMI_Data!$B$2:$QN$595,433,FALSE),IF($AF$14="2020",VLOOKUP((" "&amp;$B13&amp;" "),GTMI_Data!$B$2:$QN$595,433,FALSE),"-")))</f>
        <v>1</v>
      </c>
    </row>
    <row r="14" spans="1:96">
      <c r="A14" s="105" t="s">
        <v>787</v>
      </c>
      <c r="B14" s="291" t="s">
        <v>2360</v>
      </c>
      <c r="C14" s="542" t="s">
        <v>2240</v>
      </c>
      <c r="D14" s="543" t="str">
        <f>IF($AF$14="2025",VLOOKUP($B14,GTMI_Groups!$B$2:$M$199,3,FALSE),IF($AF$14="2022",VLOOKUP(("  "&amp;$B14&amp;"  "),GTMI_Data!$B$2:$QN$595,446,FALSE),IF($AF$14="2020",VLOOKUP((" "&amp;$B14&amp;" "),GTMI_Data!$B$2:$QN$595,446,FALSE),"-")))</f>
        <v>A</v>
      </c>
      <c r="E14" s="541">
        <f>IF($AF$14="2025",VLOOKUP($B14,GTMI_Groups!$B$2:$M$199,4,FALSE),IF($AF$14="2022",VLOOKUP(("  "&amp;$B14&amp;"  "),GTMI_Data!$B$2:$QN$595,447,FALSE),IF($AF$14="2020",VLOOKUP((" "&amp;$B14&amp;" "),GTMI_Data!$B$2:$QN$595,447,FALSE),"-")))</f>
        <v>0.93585693106700407</v>
      </c>
      <c r="F14" s="1396" t="str">
        <f>IF($AF$14="2025",VLOOKUP($B14,GTMI_Groups!$B$2:$M$199,5,FALSE),IF($AF$14="2022",VLOOKUP(("  "&amp;$B14&amp;"  "),GTMI_Data!$B$2:$QN$595,448,FALSE),IF($AF$14="2020",VLOOKUP((" "&amp;$B14&amp;" "),GTMI_Data!$B$2:$QN$595,448,FALSE),"-")))</f>
        <v>A</v>
      </c>
      <c r="G14" s="764">
        <f>IF($AF$14="2025",VLOOKUP($B14,GTMI_Groups!$B$2:$M$199,6,FALSE),IF($AF$14="2022",VLOOKUP(("  "&amp;$B14&amp;"  "),GTMI_Data!$B$2:$QN$595,449,FALSE),IF($AF$14="2020",VLOOKUP((" "&amp;$B14&amp;" "),GTMI_Data!$B$2:$QN$595,449,FALSE),"-")))</f>
        <v>0.87075834024896259</v>
      </c>
      <c r="H14" s="764" t="str">
        <f>IF($AF$14="2025",VLOOKUP($B14,GTMI_Groups!$B$2:$M$199,7,FALSE),IF($AF$14="2022",VLOOKUP(("  "&amp;$B14&amp;"  "),GTMI_Data!$B$2:$QN$595,450,FALSE),IF($AF$14="2020",VLOOKUP((" "&amp;$B14&amp;" "),GTMI_Data!$B$2:$QN$595,450,FALSE),"-")))</f>
        <v>A</v>
      </c>
      <c r="I14" s="765">
        <f>IF($AF$14="2025",VLOOKUP($B14,GTMI_Groups!$B$2:$M$199,8,FALSE),IF($AF$14="2022",VLOOKUP(("  "&amp;$B14&amp;"  "),GTMI_Data!$B$2:$QN$595,451,FALSE),IF($AF$14="2020",VLOOKUP((" "&amp;$B14&amp;" "),GTMI_Data!$B$2:$QN$595,451,FALSE),"-")))</f>
        <v>0.95784979591836739</v>
      </c>
      <c r="J14" s="765" t="str">
        <f>IF($AF$14="2025",VLOOKUP($B14,GTMI_Groups!$B$2:$M$199,9,FALSE),IF($AF$14="2022",VLOOKUP(("  "&amp;$B14&amp;"  "),GTMI_Data!$B$2:$QN$595,452,FALSE),IF($AF$14="2020",VLOOKUP((" "&amp;$B14&amp;" "),GTMI_Data!$B$2:$QN$595,452,FALSE),"-")))</f>
        <v>A</v>
      </c>
      <c r="K14" s="765">
        <f>IF($AF$14="2025",VLOOKUP($B14,GTMI_Groups!$B$2:$M$199,10,FALSE),IF($AF$14="2022",VLOOKUP(("  "&amp;$B14&amp;"  "),GTMI_Data!$B$2:$QN$595,453,FALSE),IF($AF$14="2020",VLOOKUP((" "&amp;$B14&amp;" "),GTMI_Data!$B$2:$QN$595,453,FALSE),"-")))</f>
        <v>0.98269473684210518</v>
      </c>
      <c r="L14" s="765" t="str">
        <f>IF($AF$14="2025",VLOOKUP($B14,GTMI_Groups!$B$2:$M$199,11,FALSE),IF($AF$14="2022",VLOOKUP(("  "&amp;$B14&amp;"  "),GTMI_Data!$B$2:$QN$595,454,FALSE),IF($AF$14="2020",VLOOKUP((" "&amp;$B14&amp;" "),GTMI_Data!$B$2:$QN$595,454,FALSE),"-")))</f>
        <v>A</v>
      </c>
      <c r="M14" s="766">
        <f>IF($AF$14="2025",VLOOKUP($B14,GTMI_Groups!$B$2:$M$199,12,FALSE),IF($AF$14="2022",VLOOKUP(("  "&amp;$B14&amp;"  "),GTMI_Data!$B$2:$QN$595,455,FALSE),IF($AF$14="2020",VLOOKUP((" "&amp;$B14&amp;" "),GTMI_Data!$B$2:$QN$595,455,FALSE),"-")))</f>
        <v>0.93212485125858136</v>
      </c>
      <c r="N14" s="540" t="str">
        <f>IF($AF$14="2025",VLOOKUP($B14,GTMI_Data!$B$2:$PR$595,427,FALSE),IF($AF$14="2022",VLOOKUP(("  "&amp;$B14&amp;"  "),GTMI_Data!$B$2:$QN$595,427,FALSE),IF($AF$14="2020",VLOOKUP((" "&amp;$B14&amp;" "),GTMI_Data!$B$2:$QN$595,427,FALSE),"-")))</f>
        <v>S</v>
      </c>
      <c r="O14" s="751" t="str">
        <f>IF($AF$14="2025",VLOOKUP($B14,GTMI_Data!$B$2:$PR$595,428,FALSE),IF($AF$14="2022",VLOOKUP(("  "&amp;$B14&amp;"  "),GTMI_Data!$B$2:$QN$595,428,FALSE),IF($AF$14="2020",VLOOKUP((" "&amp;$B14&amp;" "),GTMI_Data!$B$2:$QN$595,428,FALSE),"-")))</f>
        <v>MNA</v>
      </c>
      <c r="P14" s="302" t="str">
        <f>IF($AF$14="2025",VLOOKUP($B14,GTMI_Data!$B$2:$PR$595,429,FALSE),IF($AF$14="2022",VLOOKUP(("  "&amp;$B14&amp;"  "),GTMI_Data!$B$2:$QN$595,429,FALSE),IF($AF$14="2020",VLOOKUP((" "&amp;$B14&amp;" "),GTMI_Data!$B$2:$QN$595,429,FALSE),"-")))</f>
        <v>H</v>
      </c>
      <c r="Q14" s="540" t="str">
        <f>IF($AF$14="2025",VLOOKUP($B14,GTMI_Data!$B$2:$PR$595,430,FALSE),IF($AF$14="2022",VLOOKUP(("  "&amp;$B14&amp;"  "),GTMI_Data!$B$2:$QN$595,430,FALSE),IF($AF$14="2020",VLOOKUP((" "&amp;$B14&amp;" "),GTMI_Data!$B$2:$QN$595,430,FALSE),"-")))</f>
        <v>-</v>
      </c>
      <c r="R14" s="302" t="str">
        <f>IF($AF$14="2025",VLOOKUP($B14,GTMI_Data!$B$2:$PR$595,431,FALSE),IF($AF$14="2022",VLOOKUP(("  "&amp;$B14&amp;"  "),GTMI_Data!$B$2:$QN$595,431,FALSE),IF($AF$14="2020",VLOOKUP((" "&amp;$B14&amp;" "),GTMI_Data!$B$2:$QN$595,431,FALSE),"-")))</f>
        <v>-</v>
      </c>
      <c r="S14" s="768">
        <f>IF($AF$14="2025",VLOOKUP($B14,GTMI_Data!$B$2:$PR$595,432,FALSE),IF($AF$14="2022",VLOOKUP(("  "&amp;$B14&amp;"  "),GTMI_Data!$B$2:$QN$595,432,FALSE),IF($AF$14="2020",VLOOKUP((" "&amp;$B14&amp;" "),GTMI_Data!$B$2:$QN$595,432,FALSE),"-")))/1000</f>
        <v>1.569666</v>
      </c>
      <c r="T14" s="540">
        <f>IF($AF$14="2025",VLOOKUP($B14,GTMI_Data!$B$2:$PR$595,433,FALSE),IF($AF$14="2022",VLOOKUP(("  "&amp;$B14&amp;"  "),GTMI_Data!$B$2:$QN$595,433,FALSE),IF($AF$14="2020",VLOOKUP((" "&amp;$B14&amp;" "),GTMI_Data!$B$2:$QN$595,433,FALSE),"-")))</f>
        <v>0</v>
      </c>
    </row>
    <row r="15" spans="1:96">
      <c r="A15" s="105" t="s">
        <v>556</v>
      </c>
      <c r="B15" s="291" t="s">
        <v>2560</v>
      </c>
      <c r="C15" s="542" t="s">
        <v>2435</v>
      </c>
      <c r="D15" s="543" t="str">
        <f>IF($AF$14="2025",VLOOKUP($B15,GTMI_Groups!$B$2:$M$199,3,FALSE),IF($AF$14="2022",VLOOKUP(("  "&amp;$B15&amp;"  "),GTMI_Data!$B$2:$QN$595,446,FALSE),IF($AF$14="2020",VLOOKUP((" "&amp;$B15&amp;" "),GTMI_Data!$B$2:$QN$595,446,FALSE),"-")))</f>
        <v>A</v>
      </c>
      <c r="E15" s="541">
        <f>IF($AF$14="2025",VLOOKUP($B15,GTMI_Groups!$B$2:$M$199,4,FALSE),IF($AF$14="2022",VLOOKUP(("  "&amp;$B15&amp;"  "),GTMI_Data!$B$2:$QN$595,447,FALSE),IF($AF$14="2020",VLOOKUP((" "&amp;$B15&amp;" "),GTMI_Data!$B$2:$QN$595,447,FALSE),"-")))</f>
        <v>0.88231965396907652</v>
      </c>
      <c r="F15" s="1396" t="str">
        <f>IF($AF$14="2025",VLOOKUP($B15,GTMI_Groups!$B$2:$M$199,5,FALSE),IF($AF$14="2022",VLOOKUP(("  "&amp;$B15&amp;"  "),GTMI_Data!$B$2:$QN$595,448,FALSE),IF($AF$14="2020",VLOOKUP((" "&amp;$B15&amp;" "),GTMI_Data!$B$2:$QN$595,448,FALSE),"-")))</f>
        <v>A</v>
      </c>
      <c r="G15" s="764">
        <f>IF($AF$14="2025",VLOOKUP($B15,GTMI_Groups!$B$2:$M$199,6,FALSE),IF($AF$14="2022",VLOOKUP(("  "&amp;$B15&amp;"  "),GTMI_Data!$B$2:$QN$595,449,FALSE),IF($AF$14="2020",VLOOKUP((" "&amp;$B15&amp;" "),GTMI_Data!$B$2:$QN$595,449,FALSE),"-")))</f>
        <v>0.93278506224066393</v>
      </c>
      <c r="H15" s="764" t="str">
        <f>IF($AF$14="2025",VLOOKUP($B15,GTMI_Groups!$B$2:$M$199,7,FALSE),IF($AF$14="2022",VLOOKUP(("  "&amp;$B15&amp;"  "),GTMI_Data!$B$2:$QN$595,450,FALSE),IF($AF$14="2020",VLOOKUP((" "&amp;$B15&amp;" "),GTMI_Data!$B$2:$QN$595,450,FALSE),"-")))</f>
        <v>A</v>
      </c>
      <c r="I15" s="765">
        <f>IF($AF$14="2025",VLOOKUP($B15,GTMI_Groups!$B$2:$M$199,8,FALSE),IF($AF$14="2022",VLOOKUP(("  "&amp;$B15&amp;"  "),GTMI_Data!$B$2:$QN$595,451,FALSE),IF($AF$14="2020",VLOOKUP((" "&amp;$B15&amp;" "),GTMI_Data!$B$2:$QN$595,451,FALSE),"-")))</f>
        <v>0.91713697959183671</v>
      </c>
      <c r="J15" s="765" t="str">
        <f>IF($AF$14="2025",VLOOKUP($B15,GTMI_Groups!$B$2:$M$199,9,FALSE),IF($AF$14="2022",VLOOKUP(("  "&amp;$B15&amp;"  "),GTMI_Data!$B$2:$QN$595,452,FALSE),IF($AF$14="2020",VLOOKUP((" "&amp;$B15&amp;" "),GTMI_Data!$B$2:$QN$595,452,FALSE),"-")))</f>
        <v>A</v>
      </c>
      <c r="K15" s="765">
        <f>IF($AF$14="2025",VLOOKUP($B15,GTMI_Groups!$B$2:$M$199,10,FALSE),IF($AF$14="2022",VLOOKUP(("  "&amp;$B15&amp;"  "),GTMI_Data!$B$2:$QN$595,453,FALSE),IF($AF$14="2020",VLOOKUP((" "&amp;$B15&amp;" "),GTMI_Data!$B$2:$QN$595,453,FALSE),"-")))</f>
        <v>0.79544060150375939</v>
      </c>
      <c r="L15" s="765" t="str">
        <f>IF($AF$14="2025",VLOOKUP($B15,GTMI_Groups!$B$2:$M$199,11,FALSE),IF($AF$14="2022",VLOOKUP(("  "&amp;$B15&amp;"  "),GTMI_Data!$B$2:$QN$595,454,FALSE),IF($AF$14="2020",VLOOKUP((" "&amp;$B15&amp;" "),GTMI_Data!$B$2:$QN$595,454,FALSE),"-")))</f>
        <v>A</v>
      </c>
      <c r="M15" s="766">
        <f>IF($AF$14="2025",VLOOKUP($B15,GTMI_Groups!$B$2:$M$199,12,FALSE),IF($AF$14="2022",VLOOKUP(("  "&amp;$B15&amp;"  "),GTMI_Data!$B$2:$QN$595,455,FALSE),IF($AF$14="2020",VLOOKUP((" "&amp;$B15&amp;" "),GTMI_Data!$B$2:$QN$595,455,FALSE),"-")))</f>
        <v>0.88391597254004572</v>
      </c>
      <c r="N15" s="540" t="str">
        <f>IF($AF$14="2025",VLOOKUP($B15,GTMI_Data!$B$2:$PR$595,427,FALSE),IF($AF$14="2022",VLOOKUP(("  "&amp;$B15&amp;"  "),GTMI_Data!$B$2:$QN$595,427,FALSE),IF($AF$14="2020",VLOOKUP((" "&amp;$B15&amp;" "),GTMI_Data!$B$2:$QN$595,427,FALSE),"-")))</f>
        <v>S</v>
      </c>
      <c r="O15" s="751" t="str">
        <f>IF($AF$14="2025",VLOOKUP($B15,GTMI_Data!$B$2:$PR$595,428,FALSE),IF($AF$14="2022",VLOOKUP(("  "&amp;$B15&amp;"  "),GTMI_Data!$B$2:$QN$595,428,FALSE),IF($AF$14="2020",VLOOKUP((" "&amp;$B15&amp;" "),GTMI_Data!$B$2:$QN$595,428,FALSE),"-")))</f>
        <v>SAR</v>
      </c>
      <c r="P15" s="302" t="str">
        <f>IF($AF$14="2025",VLOOKUP($B15,GTMI_Data!$B$2:$PR$595,429,FALSE),IF($AF$14="2022",VLOOKUP(("  "&amp;$B15&amp;"  "),GTMI_Data!$B$2:$QN$595,429,FALSE),IF($AF$14="2020",VLOOKUP((" "&amp;$B15&amp;" "),GTMI_Data!$B$2:$QN$595,429,FALSE),"-")))</f>
        <v>LM</v>
      </c>
      <c r="Q15" s="540" t="str">
        <f>IF($AF$14="2025",VLOOKUP($B15,GTMI_Data!$B$2:$PR$595,430,FALSE),IF($AF$14="2022",VLOOKUP(("  "&amp;$B15&amp;"  "),GTMI_Data!$B$2:$QN$595,430,FALSE),IF($AF$14="2020",VLOOKUP((" "&amp;$B15&amp;" "),GTMI_Data!$B$2:$QN$595,430,FALSE),"-")))</f>
        <v>-</v>
      </c>
      <c r="R15" s="302" t="str">
        <f>IF($AF$14="2025",VLOOKUP($B15,GTMI_Data!$B$2:$PR$595,431,FALSE),IF($AF$14="2022",VLOOKUP(("  "&amp;$B15&amp;"  "),GTMI_Data!$B$2:$QN$595,431,FALSE),IF($AF$14="2020",VLOOKUP((" "&amp;$B15&amp;" "),GTMI_Data!$B$2:$QN$595,431,FALSE),"-")))</f>
        <v>IDA</v>
      </c>
      <c r="S15" s="768">
        <f>IF($AF$14="2025",VLOOKUP($B15,GTMI_Data!$B$2:$PR$595,432,FALSE),IF($AF$14="2022",VLOOKUP(("  "&amp;$B15&amp;"  "),GTMI_Data!$B$2:$QN$595,432,FALSE),IF($AF$14="2020",VLOOKUP((" "&amp;$B15&amp;" "),GTMI_Data!$B$2:$QN$595,432,FALSE),"-")))/1000</f>
        <v>171.46698999999998</v>
      </c>
      <c r="T15" s="540">
        <f>IF($AF$14="2025",VLOOKUP($B15,GTMI_Data!$B$2:$PR$595,433,FALSE),IF($AF$14="2022",VLOOKUP(("  "&amp;$B15&amp;"  "),GTMI_Data!$B$2:$QN$595,433,FALSE),IF($AF$14="2020",VLOOKUP((" "&amp;$B15&amp;" "),GTMI_Data!$B$2:$QN$595,433,FALSE),"-")))</f>
        <v>0</v>
      </c>
    </row>
    <row r="16" spans="1:96">
      <c r="A16" s="105" t="s">
        <v>1103</v>
      </c>
      <c r="B16" s="291" t="s">
        <v>2678</v>
      </c>
      <c r="C16" s="230" t="s">
        <v>2629</v>
      </c>
      <c r="D16" s="543" t="str">
        <f>IF($AF$14="2025",VLOOKUP($B16,GTMI_Groups!$B$2:$M$199,3,FALSE),IF($AF$14="2022",VLOOKUP(("  "&amp;$B16&amp;"  "),GTMI_Data!$B$2:$QN$595,446,FALSE),IF($AF$14="2020",VLOOKUP((" "&amp;$B16&amp;" "),GTMI_Data!$B$2:$QN$595,446,FALSE),"-")))</f>
        <v>C</v>
      </c>
      <c r="E16" s="541">
        <f>IF($AF$14="2025",VLOOKUP($B16,GTMI_Groups!$B$2:$M$199,4,FALSE),IF($AF$14="2022",VLOOKUP(("  "&amp;$B16&amp;"  "),GTMI_Data!$B$2:$QN$595,447,FALSE),IF($AF$14="2020",VLOOKUP((" "&amp;$B16&amp;" "),GTMI_Data!$B$2:$QN$595,447,FALSE),"-")))</f>
        <v>0.31818348283404058</v>
      </c>
      <c r="F16" s="1396" t="str">
        <f>IF($AF$14="2025",VLOOKUP($B16,GTMI_Groups!$B$2:$M$199,5,FALSE),IF($AF$14="2022",VLOOKUP(("  "&amp;$B16&amp;"  "),GTMI_Data!$B$2:$QN$595,448,FALSE),IF($AF$14="2020",VLOOKUP((" "&amp;$B16&amp;" "),GTMI_Data!$B$2:$QN$595,448,FALSE),"-")))</f>
        <v>C</v>
      </c>
      <c r="G16" s="764">
        <f>IF($AF$14="2025",VLOOKUP($B16,GTMI_Groups!$B$2:$M$199,6,FALSE),IF($AF$14="2022",VLOOKUP(("  "&amp;$B16&amp;"  "),GTMI_Data!$B$2:$QN$595,449,FALSE),IF($AF$14="2020",VLOOKUP((" "&amp;$B16&amp;" "),GTMI_Data!$B$2:$QN$595,449,FALSE),"-")))</f>
        <v>0.43007800829875514</v>
      </c>
      <c r="H16" s="764" t="str">
        <f>IF($AF$14="2025",VLOOKUP($B16,GTMI_Groups!$B$2:$M$199,7,FALSE),IF($AF$14="2022",VLOOKUP(("  "&amp;$B16&amp;"  "),GTMI_Data!$B$2:$QN$595,450,FALSE),IF($AF$14="2020",VLOOKUP((" "&amp;$B16&amp;" "),GTMI_Data!$B$2:$QN$595,450,FALSE),"-")))</f>
        <v>C</v>
      </c>
      <c r="I16" s="765">
        <f>IF($AF$14="2025",VLOOKUP($B16,GTMI_Groups!$B$2:$M$199,8,FALSE),IF($AF$14="2022",VLOOKUP(("  "&amp;$B16&amp;"  "),GTMI_Data!$B$2:$QN$595,451,FALSE),IF($AF$14="2020",VLOOKUP((" "&amp;$B16&amp;" "),GTMI_Data!$B$2:$QN$595,451,FALSE),"-")))</f>
        <v>0.49363755102040818</v>
      </c>
      <c r="J16" s="765" t="str">
        <f>IF($AF$14="2025",VLOOKUP($B16,GTMI_Groups!$B$2:$M$199,9,FALSE),IF($AF$14="2022",VLOOKUP(("  "&amp;$B16&amp;"  "),GTMI_Data!$B$2:$QN$595,452,FALSE),IF($AF$14="2020",VLOOKUP((" "&amp;$B16&amp;" "),GTMI_Data!$B$2:$QN$595,452,FALSE),"-")))</f>
        <v>D</v>
      </c>
      <c r="K16" s="765">
        <f>IF($AF$14="2025",VLOOKUP($B16,GTMI_Groups!$B$2:$M$199,10,FALSE),IF($AF$14="2022",VLOOKUP(("  "&amp;$B16&amp;"  "),GTMI_Data!$B$2:$QN$595,453,FALSE),IF($AF$14="2020",VLOOKUP((" "&amp;$B16&amp;" "),GTMI_Data!$B$2:$QN$595,453,FALSE),"-")))</f>
        <v>5.9332330827067667E-2</v>
      </c>
      <c r="L16" s="765" t="str">
        <f>IF($AF$14="2025",VLOOKUP($B16,GTMI_Groups!$B$2:$M$199,11,FALSE),IF($AF$14="2022",VLOOKUP(("  "&amp;$B16&amp;"  "),GTMI_Data!$B$2:$QN$595,454,FALSE),IF($AF$14="2020",VLOOKUP((" "&amp;$B16&amp;" "),GTMI_Data!$B$2:$QN$595,454,FALSE),"-")))</f>
        <v>C</v>
      </c>
      <c r="M16" s="766">
        <f>IF($AF$14="2025",VLOOKUP($B16,GTMI_Groups!$B$2:$M$199,12,FALSE),IF($AF$14="2022",VLOOKUP(("  "&amp;$B16&amp;"  "),GTMI_Data!$B$2:$QN$595,455,FALSE),IF($AF$14="2020",VLOOKUP((" "&amp;$B16&amp;" "),GTMI_Data!$B$2:$QN$595,455,FALSE),"-")))</f>
        <v>0.28968604118993135</v>
      </c>
      <c r="N16" s="540" t="str">
        <f>IF($AF$14="2025",VLOOKUP($B16,GTMI_Data!$B$2:$PR$595,427,FALSE),IF($AF$14="2022",VLOOKUP(("  "&amp;$B16&amp;"  "),GTMI_Data!$B$2:$QN$595,427,FALSE),IF($AF$14="2020",VLOOKUP((" "&amp;$B16&amp;" "),GTMI_Data!$B$2:$QN$595,427,FALSE),"-")))</f>
        <v>S</v>
      </c>
      <c r="O16" s="751" t="str">
        <f>IF($AF$14="2025",VLOOKUP($B16,GTMI_Data!$B$2:$PR$595,428,FALSE),IF($AF$14="2022",VLOOKUP(("  "&amp;$B16&amp;"  "),GTMI_Data!$B$2:$QN$595,428,FALSE),IF($AF$14="2020",VLOOKUP((" "&amp;$B16&amp;" "),GTMI_Data!$B$2:$QN$595,428,FALSE),"-")))</f>
        <v>LCR</v>
      </c>
      <c r="P16" s="302" t="str">
        <f>IF($AF$14="2025",VLOOKUP($B16,GTMI_Data!$B$2:$PR$595,429,FALSE),IF($AF$14="2022",VLOOKUP(("  "&amp;$B16&amp;"  "),GTMI_Data!$B$2:$QN$595,429,FALSE),IF($AF$14="2020",VLOOKUP((" "&amp;$B16&amp;" "),GTMI_Data!$B$2:$QN$595,429,FALSE),"-")))</f>
        <v>H</v>
      </c>
      <c r="Q16" s="540" t="str">
        <f>IF($AF$14="2025",VLOOKUP($B16,GTMI_Data!$B$2:$PR$595,430,FALSE),IF($AF$14="2022",VLOOKUP(("  "&amp;$B16&amp;"  "),GTMI_Data!$B$2:$QN$595,430,FALSE),IF($AF$14="2020",VLOOKUP((" "&amp;$B16&amp;" "),GTMI_Data!$B$2:$QN$595,430,FALSE),"-")))</f>
        <v>-</v>
      </c>
      <c r="R16" s="302" t="str">
        <f>IF($AF$14="2025",VLOOKUP($B16,GTMI_Data!$B$2:$PR$595,431,FALSE),IF($AF$14="2022",VLOOKUP(("  "&amp;$B16&amp;"  "),GTMI_Data!$B$2:$QN$595,431,FALSE),IF($AF$14="2020",VLOOKUP((" "&amp;$B16&amp;" "),GTMI_Data!$B$2:$QN$595,431,FALSE),"-")))</f>
        <v>IBRD</v>
      </c>
      <c r="S16" s="768">
        <f>IF($AF$14="2025",VLOOKUP($B16,GTMI_Data!$B$2:$PR$595,432,FALSE),IF($AF$14="2022",VLOOKUP(("  "&amp;$B16&amp;"  "),GTMI_Data!$B$2:$QN$595,432,FALSE),IF($AF$14="2020",VLOOKUP((" "&amp;$B16&amp;" "),GTMI_Data!$B$2:$QN$595,432,FALSE),"-")))/1000</f>
        <v>0.28233600000000003</v>
      </c>
      <c r="T16" s="540">
        <f>IF($AF$14="2025",VLOOKUP($B16,GTMI_Data!$B$2:$PR$595,433,FALSE),IF($AF$14="2022",VLOOKUP(("  "&amp;$B16&amp;"  "),GTMI_Data!$B$2:$QN$595,433,FALSE),IF($AF$14="2020",VLOOKUP((" "&amp;$B16&amp;" "),GTMI_Data!$B$2:$QN$595,433,FALSE),"-")))</f>
        <v>1</v>
      </c>
    </row>
    <row r="17" spans="1:71">
      <c r="A17" s="105" t="s">
        <v>645</v>
      </c>
      <c r="B17" s="291" t="s">
        <v>2759</v>
      </c>
      <c r="C17" s="230" t="s">
        <v>2712</v>
      </c>
      <c r="D17" s="543" t="str">
        <f>IF($AF$14="2025",VLOOKUP($B17,GTMI_Groups!$B$2:$M$199,3,FALSE),IF($AF$14="2022",VLOOKUP(("  "&amp;$B17&amp;"  "),GTMI_Data!$B$2:$QN$595,446,FALSE),IF($AF$14="2020",VLOOKUP((" "&amp;$B17&amp;" "),GTMI_Data!$B$2:$QN$595,446,FALSE),"-")))</f>
        <v>A</v>
      </c>
      <c r="E17" s="541">
        <f>IF($AF$14="2025",VLOOKUP($B17,GTMI_Groups!$B$2:$M$199,4,FALSE),IF($AF$14="2022",VLOOKUP(("  "&amp;$B17&amp;"  "),GTMI_Data!$B$2:$QN$595,447,FALSE),IF($AF$14="2020",VLOOKUP((" "&amp;$B17&amp;" "),GTMI_Data!$B$2:$QN$595,447,FALSE),"-")))</f>
        <v>0.79670508284745012</v>
      </c>
      <c r="F17" s="1396" t="str">
        <f>IF($AF$14="2025",VLOOKUP($B17,GTMI_Groups!$B$2:$M$199,5,FALSE),IF($AF$14="2022",VLOOKUP(("  "&amp;$B17&amp;"  "),GTMI_Data!$B$2:$QN$595,448,FALSE),IF($AF$14="2020",VLOOKUP((" "&amp;$B17&amp;" "),GTMI_Data!$B$2:$QN$595,448,FALSE),"-")))</f>
        <v>B</v>
      </c>
      <c r="G17" s="764">
        <f>IF($AF$14="2025",VLOOKUP($B17,GTMI_Groups!$B$2:$M$199,6,FALSE),IF($AF$14="2022",VLOOKUP(("  "&amp;$B17&amp;"  "),GTMI_Data!$B$2:$QN$595,449,FALSE),IF($AF$14="2020",VLOOKUP((" "&amp;$B17&amp;" "),GTMI_Data!$B$2:$QN$595,449,FALSE),"-")))</f>
        <v>0.71364033195020748</v>
      </c>
      <c r="H17" s="764" t="str">
        <f>IF($AF$14="2025",VLOOKUP($B17,GTMI_Groups!$B$2:$M$199,7,FALSE),IF($AF$14="2022",VLOOKUP(("  "&amp;$B17&amp;"  "),GTMI_Data!$B$2:$QN$595,450,FALSE),IF($AF$14="2020",VLOOKUP((" "&amp;$B17&amp;" "),GTMI_Data!$B$2:$QN$595,450,FALSE),"-")))</f>
        <v>A</v>
      </c>
      <c r="I17" s="765">
        <f>IF($AF$14="2025",VLOOKUP($B17,GTMI_Groups!$B$2:$M$199,8,FALSE),IF($AF$14="2022",VLOOKUP(("  "&amp;$B17&amp;"  "),GTMI_Data!$B$2:$QN$595,451,FALSE),IF($AF$14="2020",VLOOKUP((" "&amp;$B17&amp;" "),GTMI_Data!$B$2:$QN$595,451,FALSE),"-")))</f>
        <v>0.84417763265306123</v>
      </c>
      <c r="J17" s="765" t="str">
        <f>IF($AF$14="2025",VLOOKUP($B17,GTMI_Groups!$B$2:$M$199,9,FALSE),IF($AF$14="2022",VLOOKUP(("  "&amp;$B17&amp;"  "),GTMI_Data!$B$2:$QN$595,452,FALSE),IF($AF$14="2020",VLOOKUP((" "&amp;$B17&amp;" "),GTMI_Data!$B$2:$QN$595,452,FALSE),"-")))</f>
        <v>A</v>
      </c>
      <c r="K17" s="765">
        <f>IF($AF$14="2025",VLOOKUP($B17,GTMI_Groups!$B$2:$M$199,10,FALSE),IF($AF$14="2022",VLOOKUP(("  "&amp;$B17&amp;"  "),GTMI_Data!$B$2:$QN$595,453,FALSE),IF($AF$14="2020",VLOOKUP((" "&amp;$B17&amp;" "),GTMI_Data!$B$2:$QN$595,453,FALSE),"-")))</f>
        <v>0.86343458646616544</v>
      </c>
      <c r="L17" s="765" t="str">
        <f>IF($AF$14="2025",VLOOKUP($B17,GTMI_Groups!$B$2:$M$199,11,FALSE),IF($AF$14="2022",VLOOKUP(("  "&amp;$B17&amp;"  "),GTMI_Data!$B$2:$QN$595,454,FALSE),IF($AF$14="2020",VLOOKUP((" "&amp;$B17&amp;" "),GTMI_Data!$B$2:$QN$595,454,FALSE),"-")))</f>
        <v>A</v>
      </c>
      <c r="M17" s="766">
        <f>IF($AF$14="2025",VLOOKUP($B17,GTMI_Groups!$B$2:$M$199,12,FALSE),IF($AF$14="2022",VLOOKUP(("  "&amp;$B17&amp;"  "),GTMI_Data!$B$2:$QN$595,455,FALSE),IF($AF$14="2020",VLOOKUP((" "&amp;$B17&amp;" "),GTMI_Data!$B$2:$QN$595,455,FALSE),"-")))</f>
        <v>0.7655677803203661</v>
      </c>
      <c r="N17" s="540" t="str">
        <f>IF($AF$14="2025",VLOOKUP($B17,GTMI_Data!$B$2:$PR$595,427,FALSE),IF($AF$14="2022",VLOOKUP(("  "&amp;$B17&amp;"  "),GTMI_Data!$B$2:$QN$595,427,FALSE),IF($AF$14="2020",VLOOKUP((" "&amp;$B17&amp;" "),GTMI_Data!$B$2:$QN$595,427,FALSE),"-")))</f>
        <v>S</v>
      </c>
      <c r="O17" s="751" t="str">
        <f>IF($AF$14="2025",VLOOKUP($B17,GTMI_Data!$B$2:$PR$595,428,FALSE),IF($AF$14="2022",VLOOKUP(("  "&amp;$B17&amp;"  "),GTMI_Data!$B$2:$QN$595,428,FALSE),IF($AF$14="2020",VLOOKUP((" "&amp;$B17&amp;" "),GTMI_Data!$B$2:$QN$595,428,FALSE),"-")))</f>
        <v>ECA</v>
      </c>
      <c r="P17" s="302" t="str">
        <f>IF($AF$14="2025",VLOOKUP($B17,GTMI_Data!$B$2:$PR$595,429,FALSE),IF($AF$14="2022",VLOOKUP(("  "&amp;$B17&amp;"  "),GTMI_Data!$B$2:$QN$595,429,FALSE),IF($AF$14="2020",VLOOKUP((" "&amp;$B17&amp;" "),GTMI_Data!$B$2:$QN$595,429,FALSE),"-")))</f>
        <v>UM</v>
      </c>
      <c r="Q17" s="540" t="str">
        <f>IF($AF$14="2025",VLOOKUP($B17,GTMI_Data!$B$2:$PR$595,430,FALSE),IF($AF$14="2022",VLOOKUP(("  "&amp;$B17&amp;"  "),GTMI_Data!$B$2:$QN$595,430,FALSE),IF($AF$14="2020",VLOOKUP((" "&amp;$B17&amp;" "),GTMI_Data!$B$2:$QN$595,430,FALSE),"-")))</f>
        <v>-</v>
      </c>
      <c r="R17" s="302" t="str">
        <f>IF($AF$14="2025",VLOOKUP($B17,GTMI_Data!$B$2:$PR$595,431,FALSE),IF($AF$14="2022",VLOOKUP(("  "&amp;$B17&amp;"  "),GTMI_Data!$B$2:$QN$595,431,FALSE),IF($AF$14="2020",VLOOKUP((" "&amp;$B17&amp;" "),GTMI_Data!$B$2:$QN$595,431,FALSE),"-")))</f>
        <v>IBRD</v>
      </c>
      <c r="S17" s="768">
        <f>IF($AF$14="2025",VLOOKUP($B17,GTMI_Data!$B$2:$PR$595,432,FALSE),IF($AF$14="2022",VLOOKUP(("  "&amp;$B17&amp;"  "),GTMI_Data!$B$2:$QN$595,432,FALSE),IF($AF$14="2020",VLOOKUP((" "&amp;$B17&amp;" "),GTMI_Data!$B$2:$QN$595,432,FALSE),"-")))/1000</f>
        <v>9.1156800000000011</v>
      </c>
      <c r="T17" s="540">
        <f>IF($AF$14="2025",VLOOKUP($B17,GTMI_Data!$B$2:$PR$595,433,FALSE),IF($AF$14="2022",VLOOKUP(("  "&amp;$B17&amp;"  "),GTMI_Data!$B$2:$QN$595,433,FALSE),IF($AF$14="2020",VLOOKUP((" "&amp;$B17&amp;" "),GTMI_Data!$B$2:$QN$595,433,FALSE),"-")))</f>
        <v>0</v>
      </c>
    </row>
    <row r="18" spans="1:71">
      <c r="A18" s="105" t="s">
        <v>523</v>
      </c>
      <c r="B18" s="291" t="s">
        <v>2942</v>
      </c>
      <c r="C18" s="542" t="s">
        <v>2839</v>
      </c>
      <c r="D18" s="543" t="str">
        <f>IF($AF$14="2025",VLOOKUP($B18,GTMI_Groups!$B$2:$M$199,3,FALSE),IF($AF$14="2022",VLOOKUP(("  "&amp;$B18&amp;"  "),GTMI_Data!$B$2:$QN$595,446,FALSE),IF($AF$14="2020",VLOOKUP((" "&amp;$B18&amp;" "),GTMI_Data!$B$2:$QN$595,446,FALSE),"-")))</f>
        <v>A</v>
      </c>
      <c r="E18" s="541">
        <f>IF($AF$14="2025",VLOOKUP($B18,GTMI_Groups!$B$2:$M$199,4,FALSE),IF($AF$14="2022",VLOOKUP(("  "&amp;$B18&amp;"  "),GTMI_Data!$B$2:$QN$595,447,FALSE),IF($AF$14="2020",VLOOKUP((" "&amp;$B18&amp;" "),GTMI_Data!$B$2:$QN$595,447,FALSE),"-")))</f>
        <v>0.83028252774974987</v>
      </c>
      <c r="F18" s="1396" t="str">
        <f>IF($AF$14="2025",VLOOKUP($B18,GTMI_Groups!$B$2:$M$199,5,FALSE),IF($AF$14="2022",VLOOKUP(("  "&amp;$B18&amp;"  "),GTMI_Data!$B$2:$QN$595,448,FALSE),IF($AF$14="2020",VLOOKUP((" "&amp;$B18&amp;" "),GTMI_Data!$B$2:$QN$595,448,FALSE),"-")))</f>
        <v>A</v>
      </c>
      <c r="G18" s="764">
        <f>IF($AF$14="2025",VLOOKUP($B18,GTMI_Groups!$B$2:$M$199,6,FALSE),IF($AF$14="2022",VLOOKUP(("  "&amp;$B18&amp;"  "),GTMI_Data!$B$2:$QN$595,449,FALSE),IF($AF$14="2020",VLOOKUP((" "&amp;$B18&amp;" "),GTMI_Data!$B$2:$QN$595,449,FALSE),"-")))</f>
        <v>0.85036547717842326</v>
      </c>
      <c r="H18" s="764" t="str">
        <f>IF($AF$14="2025",VLOOKUP($B18,GTMI_Groups!$B$2:$M$199,7,FALSE),IF($AF$14="2022",VLOOKUP(("  "&amp;$B18&amp;"  "),GTMI_Data!$B$2:$QN$595,450,FALSE),IF($AF$14="2020",VLOOKUP((" "&amp;$B18&amp;" "),GTMI_Data!$B$2:$QN$595,450,FALSE),"-")))</f>
        <v>A</v>
      </c>
      <c r="I18" s="765">
        <f>IF($AF$14="2025",VLOOKUP($B18,GTMI_Groups!$B$2:$M$199,8,FALSE),IF($AF$14="2022",VLOOKUP(("  "&amp;$B18&amp;"  "),GTMI_Data!$B$2:$QN$595,451,FALSE),IF($AF$14="2020",VLOOKUP((" "&amp;$B18&amp;" "),GTMI_Data!$B$2:$QN$595,451,FALSE),"-")))</f>
        <v>0.96464718367346936</v>
      </c>
      <c r="J18" s="765" t="str">
        <f>IF($AF$14="2025",VLOOKUP($B18,GTMI_Groups!$B$2:$M$199,9,FALSE),IF($AF$14="2022",VLOOKUP(("  "&amp;$B18&amp;"  "),GTMI_Data!$B$2:$QN$595,452,FALSE),IF($AF$14="2020",VLOOKUP((" "&amp;$B18&amp;" "),GTMI_Data!$B$2:$QN$595,452,FALSE),"-")))</f>
        <v>B</v>
      </c>
      <c r="K18" s="765">
        <f>IF($AF$14="2025",VLOOKUP($B18,GTMI_Groups!$B$2:$M$199,10,FALSE),IF($AF$14="2022",VLOOKUP(("  "&amp;$B18&amp;"  "),GTMI_Data!$B$2:$QN$595,453,FALSE),IF($AF$14="2020",VLOOKUP((" "&amp;$B18&amp;" "),GTMI_Data!$B$2:$QN$595,453,FALSE),"-")))</f>
        <v>0.66288120300751885</v>
      </c>
      <c r="L18" s="765" t="str">
        <f>IF($AF$14="2025",VLOOKUP($B18,GTMI_Groups!$B$2:$M$199,11,FALSE),IF($AF$14="2022",VLOOKUP(("  "&amp;$B18&amp;"  "),GTMI_Data!$B$2:$QN$595,454,FALSE),IF($AF$14="2020",VLOOKUP((" "&amp;$B18&amp;" "),GTMI_Data!$B$2:$QN$595,454,FALSE),"-")))</f>
        <v>A</v>
      </c>
      <c r="M18" s="766">
        <f>IF($AF$14="2025",VLOOKUP($B18,GTMI_Groups!$B$2:$M$199,12,FALSE),IF($AF$14="2022",VLOOKUP(("  "&amp;$B18&amp;"  "),GTMI_Data!$B$2:$QN$595,455,FALSE),IF($AF$14="2020",VLOOKUP((" "&amp;$B18&amp;" "),GTMI_Data!$B$2:$QN$595,455,FALSE),"-")))</f>
        <v>0.84323624713958811</v>
      </c>
      <c r="N18" s="540" t="str">
        <f>IF($AF$14="2025",VLOOKUP($B18,GTMI_Data!$B$2:$PR$595,427,FALSE),IF($AF$14="2022",VLOOKUP(("  "&amp;$B18&amp;"  "),GTMI_Data!$B$2:$QN$595,427,FALSE),IF($AF$14="2020",VLOOKUP((" "&amp;$B18&amp;" "),GTMI_Data!$B$2:$QN$595,427,FALSE),"-")))</f>
        <v>S</v>
      </c>
      <c r="O18" s="751" t="str">
        <f>IF($AF$14="2025",VLOOKUP($B18,GTMI_Data!$B$2:$PR$595,428,FALSE),IF($AF$14="2022",VLOOKUP(("  "&amp;$B18&amp;"  "),GTMI_Data!$B$2:$QN$595,428,FALSE),IF($AF$14="2020",VLOOKUP((" "&amp;$B18&amp;" "),GTMI_Data!$B$2:$QN$595,428,FALSE),"-")))</f>
        <v>ECA</v>
      </c>
      <c r="P18" s="302" t="str">
        <f>IF($AF$14="2025",VLOOKUP($B18,GTMI_Data!$B$2:$PR$595,429,FALSE),IF($AF$14="2022",VLOOKUP(("  "&amp;$B18&amp;"  "),GTMI_Data!$B$2:$QN$595,429,FALSE),IF($AF$14="2020",VLOOKUP((" "&amp;$B18&amp;" "),GTMI_Data!$B$2:$QN$595,429,FALSE),"-")))</f>
        <v>H</v>
      </c>
      <c r="Q18" s="540" t="str">
        <f>IF($AF$14="2025",VLOOKUP($B18,GTMI_Data!$B$2:$PR$595,430,FALSE),IF($AF$14="2022",VLOOKUP(("  "&amp;$B18&amp;"  "),GTMI_Data!$B$2:$QN$595,430,FALSE),IF($AF$14="2020",VLOOKUP((" "&amp;$B18&amp;" "),GTMI_Data!$B$2:$QN$595,430,FALSE),"-")))</f>
        <v>-</v>
      </c>
      <c r="R18" s="302" t="str">
        <f>IF($AF$14="2025",VLOOKUP($B18,GTMI_Data!$B$2:$PR$595,431,FALSE),IF($AF$14="2022",VLOOKUP(("  "&amp;$B18&amp;"  "),GTMI_Data!$B$2:$QN$595,431,FALSE),IF($AF$14="2020",VLOOKUP((" "&amp;$B18&amp;" "),GTMI_Data!$B$2:$QN$595,431,FALSE),"-")))</f>
        <v>-</v>
      </c>
      <c r="S18" s="768">
        <f>IF($AF$14="2025",VLOOKUP($B18,GTMI_Data!$B$2:$PR$595,432,FALSE),IF($AF$14="2022",VLOOKUP(("  "&amp;$B18&amp;"  "),GTMI_Data!$B$2:$QN$595,432,FALSE),IF($AF$14="2020",VLOOKUP((" "&amp;$B18&amp;" "),GTMI_Data!$B$2:$QN$595,432,FALSE),"-")))/1000</f>
        <v>11.712892999999999</v>
      </c>
      <c r="T18" s="540">
        <f>IF($AF$14="2025",VLOOKUP($B18,GTMI_Data!$B$2:$PR$595,433,FALSE),IF($AF$14="2022",VLOOKUP(("  "&amp;$B18&amp;"  "),GTMI_Data!$B$2:$QN$595,433,FALSE),IF($AF$14="2020",VLOOKUP((" "&amp;$B18&amp;" "),GTMI_Data!$B$2:$QN$595,433,FALSE),"-")))</f>
        <v>0</v>
      </c>
    </row>
    <row r="19" spans="1:71">
      <c r="A19" s="105" t="s">
        <v>1103</v>
      </c>
      <c r="B19" s="291" t="s">
        <v>3046</v>
      </c>
      <c r="C19" s="542" t="s">
        <v>3000</v>
      </c>
      <c r="D19" s="543" t="str">
        <f>IF($AF$14="2025",VLOOKUP($B19,GTMI_Groups!$B$2:$M$199,3,FALSE),IF($AF$14="2022",VLOOKUP(("  "&amp;$B19&amp;"  "),GTMI_Data!$B$2:$QN$595,446,FALSE),IF($AF$14="2020",VLOOKUP((" "&amp;$B19&amp;" "),GTMI_Data!$B$2:$QN$595,446,FALSE),"-")))</f>
        <v>C</v>
      </c>
      <c r="E19" s="541">
        <f>IF($AF$14="2025",VLOOKUP($B19,GTMI_Groups!$B$2:$M$199,4,FALSE),IF($AF$14="2022",VLOOKUP(("  "&amp;$B19&amp;"  "),GTMI_Data!$B$2:$QN$595,447,FALSE),IF($AF$14="2020",VLOOKUP((" "&amp;$B19&amp;" "),GTMI_Data!$B$2:$QN$595,447,FALSE),"-")))</f>
        <v>0.33884652266151577</v>
      </c>
      <c r="F19" s="1396" t="str">
        <f>IF($AF$14="2025",VLOOKUP($B19,GTMI_Groups!$B$2:$M$199,5,FALSE),IF($AF$14="2022",VLOOKUP(("  "&amp;$B19&amp;"  "),GTMI_Data!$B$2:$QN$595,448,FALSE),IF($AF$14="2020",VLOOKUP((" "&amp;$B19&amp;" "),GTMI_Data!$B$2:$QN$595,448,FALSE),"-")))</f>
        <v>C</v>
      </c>
      <c r="G19" s="764">
        <f>IF($AF$14="2025",VLOOKUP($B19,GTMI_Groups!$B$2:$M$199,6,FALSE),IF($AF$14="2022",VLOOKUP(("  "&amp;$B19&amp;"  "),GTMI_Data!$B$2:$QN$595,449,FALSE),IF($AF$14="2020",VLOOKUP((" "&amp;$B19&amp;" "),GTMI_Data!$B$2:$QN$595,449,FALSE),"-")))</f>
        <v>0.46203336099585063</v>
      </c>
      <c r="H19" s="764" t="str">
        <f>IF($AF$14="2025",VLOOKUP($B19,GTMI_Groups!$B$2:$M$199,7,FALSE),IF($AF$14="2022",VLOOKUP(("  "&amp;$B19&amp;"  "),GTMI_Data!$B$2:$QN$595,450,FALSE),IF($AF$14="2020",VLOOKUP((" "&amp;$B19&amp;" "),GTMI_Data!$B$2:$QN$595,450,FALSE),"-")))</f>
        <v>C</v>
      </c>
      <c r="I19" s="765">
        <f>IF($AF$14="2025",VLOOKUP($B19,GTMI_Groups!$B$2:$M$199,8,FALSE),IF($AF$14="2022",VLOOKUP(("  "&amp;$B19&amp;"  "),GTMI_Data!$B$2:$QN$595,451,FALSE),IF($AF$14="2020",VLOOKUP((" "&amp;$B19&amp;" "),GTMI_Data!$B$2:$QN$595,451,FALSE),"-")))</f>
        <v>0.37441142857142856</v>
      </c>
      <c r="J19" s="765" t="str">
        <f>IF($AF$14="2025",VLOOKUP($B19,GTMI_Groups!$B$2:$M$199,9,FALSE),IF($AF$14="2022",VLOOKUP(("  "&amp;$B19&amp;"  "),GTMI_Data!$B$2:$QN$595,452,FALSE),IF($AF$14="2020",VLOOKUP((" "&amp;$B19&amp;" "),GTMI_Data!$B$2:$QN$595,452,FALSE),"-")))</f>
        <v>D</v>
      </c>
      <c r="K19" s="765">
        <f>IF($AF$14="2025",VLOOKUP($B19,GTMI_Groups!$B$2:$M$199,10,FALSE),IF($AF$14="2022",VLOOKUP(("  "&amp;$B19&amp;"  "),GTMI_Data!$B$2:$QN$595,453,FALSE),IF($AF$14="2020",VLOOKUP((" "&amp;$B19&amp;" "),GTMI_Data!$B$2:$QN$595,453,FALSE),"-")))</f>
        <v>4.2027067669172934E-2</v>
      </c>
      <c r="L19" s="765" t="str">
        <f>IF($AF$14="2025",VLOOKUP($B19,GTMI_Groups!$B$2:$M$199,11,FALSE),IF($AF$14="2022",VLOOKUP(("  "&amp;$B19&amp;"  "),GTMI_Data!$B$2:$QN$595,454,FALSE),IF($AF$14="2020",VLOOKUP((" "&amp;$B19&amp;" "),GTMI_Data!$B$2:$QN$595,454,FALSE),"-")))</f>
        <v>C</v>
      </c>
      <c r="M19" s="766">
        <f>IF($AF$14="2025",VLOOKUP($B19,GTMI_Groups!$B$2:$M$199,12,FALSE),IF($AF$14="2022",VLOOKUP(("  "&amp;$B19&amp;"  "),GTMI_Data!$B$2:$QN$595,455,FALSE),IF($AF$14="2020",VLOOKUP((" "&amp;$B19&amp;" "),GTMI_Data!$B$2:$QN$595,455,FALSE),"-")))</f>
        <v>0.47691423340961098</v>
      </c>
      <c r="N19" s="540" t="str">
        <f>IF($AF$14="2025",VLOOKUP($B19,GTMI_Data!$B$2:$PR$595,427,FALSE),IF($AF$14="2022",VLOOKUP(("  "&amp;$B19&amp;"  "),GTMI_Data!$B$2:$QN$595,427,FALSE),IF($AF$14="2020",VLOOKUP((" "&amp;$B19&amp;" "),GTMI_Data!$B$2:$QN$595,427,FALSE),"-")))</f>
        <v>S</v>
      </c>
      <c r="O19" s="751" t="str">
        <f>IF($AF$14="2025",VLOOKUP($B19,GTMI_Data!$B$2:$PR$595,428,FALSE),IF($AF$14="2022",VLOOKUP(("  "&amp;$B19&amp;"  "),GTMI_Data!$B$2:$QN$595,428,FALSE),IF($AF$14="2020",VLOOKUP((" "&amp;$B19&amp;" "),GTMI_Data!$B$2:$QN$595,428,FALSE),"-")))</f>
        <v>LCR</v>
      </c>
      <c r="P19" s="302" t="str">
        <f>IF($AF$14="2025",VLOOKUP($B19,GTMI_Data!$B$2:$PR$595,429,FALSE),IF($AF$14="2022",VLOOKUP(("  "&amp;$B19&amp;"  "),GTMI_Data!$B$2:$QN$595,429,FALSE),IF($AF$14="2020",VLOOKUP((" "&amp;$B19&amp;" "),GTMI_Data!$B$2:$QN$595,429,FALSE),"-")))</f>
        <v>UM</v>
      </c>
      <c r="Q19" s="540" t="str">
        <f>IF($AF$14="2025",VLOOKUP($B19,GTMI_Data!$B$2:$PR$595,430,FALSE),IF($AF$14="2022",VLOOKUP(("  "&amp;$B19&amp;"  "),GTMI_Data!$B$2:$QN$595,430,FALSE),IF($AF$14="2020",VLOOKUP((" "&amp;$B19&amp;" "),GTMI_Data!$B$2:$QN$595,430,FALSE),"-")))</f>
        <v>-</v>
      </c>
      <c r="R19" s="302" t="str">
        <f>IF($AF$14="2025",VLOOKUP($B19,GTMI_Data!$B$2:$PR$595,431,FALSE),IF($AF$14="2022",VLOOKUP(("  "&amp;$B19&amp;"  "),GTMI_Data!$B$2:$QN$595,431,FALSE),IF($AF$14="2020",VLOOKUP((" "&amp;$B19&amp;" "),GTMI_Data!$B$2:$QN$595,431,FALSE),"-")))</f>
        <v>Blend</v>
      </c>
      <c r="S19" s="768">
        <f>IF($AF$14="2025",VLOOKUP($B19,GTMI_Data!$B$2:$PR$595,432,FALSE),IF($AF$14="2022",VLOOKUP(("  "&amp;$B19&amp;"  "),GTMI_Data!$B$2:$QN$595,432,FALSE),IF($AF$14="2020",VLOOKUP((" "&amp;$B19&amp;" "),GTMI_Data!$B$2:$QN$595,432,FALSE),"-")))/1000</f>
        <v>0.41110599999999997</v>
      </c>
      <c r="T19" s="540">
        <f>IF($AF$14="2025",VLOOKUP($B19,GTMI_Data!$B$2:$PR$595,433,FALSE),IF($AF$14="2022",VLOOKUP(("  "&amp;$B19&amp;"  "),GTMI_Data!$B$2:$QN$595,433,FALSE),IF($AF$14="2020",VLOOKUP((" "&amp;$B19&amp;" "),GTMI_Data!$B$2:$QN$595,433,FALSE),"-")))</f>
        <v>1</v>
      </c>
    </row>
    <row r="20" spans="1:71">
      <c r="A20" s="105" t="s">
        <v>3105</v>
      </c>
      <c r="B20" s="291" t="s">
        <v>3163</v>
      </c>
      <c r="C20" s="542" t="s">
        <v>3073</v>
      </c>
      <c r="D20" s="543" t="str">
        <f>IF($AF$14="2025",VLOOKUP($B20,GTMI_Groups!$B$2:$M$199,3,FALSE),IF($AF$14="2022",VLOOKUP(("  "&amp;$B20&amp;"  "),GTMI_Data!$B$2:$QN$595,446,FALSE),IF($AF$14="2020",VLOOKUP((" "&amp;$B20&amp;" "),GTMI_Data!$B$2:$QN$595,446,FALSE),"-")))</f>
        <v>B</v>
      </c>
      <c r="E20" s="541">
        <f>IF($AF$14="2025",VLOOKUP($B20,GTMI_Groups!$B$2:$M$199,4,FALSE),IF($AF$14="2022",VLOOKUP(("  "&amp;$B20&amp;"  "),GTMI_Data!$B$2:$QN$595,447,FALSE),IF($AF$14="2020",VLOOKUP((" "&amp;$B20&amp;" "),GTMI_Data!$B$2:$QN$595,447,FALSE),"-")))</f>
        <v>0.72304243871592333</v>
      </c>
      <c r="F20" s="1396" t="str">
        <f>IF($AF$14="2025",VLOOKUP($B20,GTMI_Groups!$B$2:$M$199,5,FALSE),IF($AF$14="2022",VLOOKUP(("  "&amp;$B20&amp;"  "),GTMI_Data!$B$2:$QN$595,448,FALSE),IF($AF$14="2020",VLOOKUP((" "&amp;$B20&amp;" "),GTMI_Data!$B$2:$QN$595,448,FALSE),"-")))</f>
        <v>B</v>
      </c>
      <c r="G20" s="764">
        <f>IF($AF$14="2025",VLOOKUP($B20,GTMI_Groups!$B$2:$M$199,6,FALSE),IF($AF$14="2022",VLOOKUP(("  "&amp;$B20&amp;"  "),GTMI_Data!$B$2:$QN$595,449,FALSE),IF($AF$14="2020",VLOOKUP((" "&amp;$B20&amp;" "),GTMI_Data!$B$2:$QN$595,449,FALSE),"-")))</f>
        <v>0.68788597510373439</v>
      </c>
      <c r="H20" s="764" t="str">
        <f>IF($AF$14="2025",VLOOKUP($B20,GTMI_Groups!$B$2:$M$199,7,FALSE),IF($AF$14="2022",VLOOKUP(("  "&amp;$B20&amp;"  "),GTMI_Data!$B$2:$QN$595,450,FALSE),IF($AF$14="2020",VLOOKUP((" "&amp;$B20&amp;" "),GTMI_Data!$B$2:$QN$595,450,FALSE),"-")))</f>
        <v>A</v>
      </c>
      <c r="I20" s="765">
        <f>IF($AF$14="2025",VLOOKUP($B20,GTMI_Groups!$B$2:$M$199,8,FALSE),IF($AF$14="2022",VLOOKUP(("  "&amp;$B20&amp;"  "),GTMI_Data!$B$2:$QN$595,451,FALSE),IF($AF$14="2020",VLOOKUP((" "&amp;$B20&amp;" "),GTMI_Data!$B$2:$QN$595,451,FALSE),"-")))</f>
        <v>0.86319934693877542</v>
      </c>
      <c r="J20" s="765" t="str">
        <f>IF($AF$14="2025",VLOOKUP($B20,GTMI_Groups!$B$2:$M$199,9,FALSE),IF($AF$14="2022",VLOOKUP(("  "&amp;$B20&amp;"  "),GTMI_Data!$B$2:$QN$595,452,FALSE),IF($AF$14="2020",VLOOKUP((" "&amp;$B20&amp;" "),GTMI_Data!$B$2:$QN$595,452,FALSE),"-")))</f>
        <v>B</v>
      </c>
      <c r="K20" s="765">
        <f>IF($AF$14="2025",VLOOKUP($B20,GTMI_Groups!$B$2:$M$199,10,FALSE),IF($AF$14="2022",VLOOKUP(("  "&amp;$B20&amp;"  "),GTMI_Data!$B$2:$QN$595,453,FALSE),IF($AF$14="2020",VLOOKUP((" "&amp;$B20&amp;" "),GTMI_Data!$B$2:$QN$595,453,FALSE),"-")))</f>
        <v>0.59306466165413529</v>
      </c>
      <c r="L20" s="765" t="str">
        <f>IF($AF$14="2025",VLOOKUP($B20,GTMI_Groups!$B$2:$M$199,11,FALSE),IF($AF$14="2022",VLOOKUP(("  "&amp;$B20&amp;"  "),GTMI_Data!$B$2:$QN$595,454,FALSE),IF($AF$14="2020",VLOOKUP((" "&amp;$B20&amp;" "),GTMI_Data!$B$2:$QN$595,454,FALSE),"-")))</f>
        <v>B</v>
      </c>
      <c r="M20" s="766">
        <f>IF($AF$14="2025",VLOOKUP($B20,GTMI_Groups!$B$2:$M$199,12,FALSE),IF($AF$14="2022",VLOOKUP(("  "&amp;$B20&amp;"  "),GTMI_Data!$B$2:$QN$595,455,FALSE),IF($AF$14="2020",VLOOKUP((" "&amp;$B20&amp;" "),GTMI_Data!$B$2:$QN$595,455,FALSE),"-")))</f>
        <v>0.74801977116704799</v>
      </c>
      <c r="N20" s="540" t="str">
        <f>IF($AF$14="2025",VLOOKUP($B20,GTMI_Data!$B$2:$PR$595,427,FALSE),IF($AF$14="2022",VLOOKUP(("  "&amp;$B20&amp;"  "),GTMI_Data!$B$2:$QN$595,427,FALSE),IF($AF$14="2020",VLOOKUP((" "&amp;$B20&amp;" "),GTMI_Data!$B$2:$QN$595,427,FALSE),"-")))</f>
        <v>S</v>
      </c>
      <c r="O20" s="751" t="str">
        <f>IF($AF$14="2025",VLOOKUP($B20,GTMI_Data!$B$2:$PR$595,428,FALSE),IF($AF$14="2022",VLOOKUP(("  "&amp;$B20&amp;"  "),GTMI_Data!$B$2:$QN$595,428,FALSE),IF($AF$14="2020",VLOOKUP((" "&amp;$B20&amp;" "),GTMI_Data!$B$2:$QN$595,428,FALSE),"-")))</f>
        <v>AFR</v>
      </c>
      <c r="P20" s="302" t="str">
        <f>IF($AF$14="2025",VLOOKUP($B20,GTMI_Data!$B$2:$PR$595,429,FALSE),IF($AF$14="2022",VLOOKUP(("  "&amp;$B20&amp;"  "),GTMI_Data!$B$2:$QN$595,429,FALSE),IF($AF$14="2020",VLOOKUP((" "&amp;$B20&amp;" "),GTMI_Data!$B$2:$QN$595,429,FALSE),"-")))</f>
        <v>LM</v>
      </c>
      <c r="Q20" s="540" t="str">
        <f>IF($AF$14="2025",VLOOKUP($B20,GTMI_Data!$B$2:$PR$595,430,FALSE),IF($AF$14="2022",VLOOKUP(("  "&amp;$B20&amp;"  "),GTMI_Data!$B$2:$QN$595,430,FALSE),IF($AF$14="2020",VLOOKUP((" "&amp;$B20&amp;" "),GTMI_Data!$B$2:$QN$595,430,FALSE),"-")))</f>
        <v>-</v>
      </c>
      <c r="R20" s="302" t="str">
        <f>IF($AF$14="2025",VLOOKUP($B20,GTMI_Data!$B$2:$PR$595,431,FALSE),IF($AF$14="2022",VLOOKUP(("  "&amp;$B20&amp;"  "),GTMI_Data!$B$2:$QN$595,431,FALSE),IF($AF$14="2020",VLOOKUP((" "&amp;$B20&amp;" "),GTMI_Data!$B$2:$QN$595,431,FALSE),"-")))</f>
        <v>IDA</v>
      </c>
      <c r="S20" s="768">
        <f>IF($AF$14="2025",VLOOKUP($B20,GTMI_Data!$B$2:$PR$595,432,FALSE),IF($AF$14="2022",VLOOKUP(("  "&amp;$B20&amp;"  "),GTMI_Data!$B$2:$QN$595,432,FALSE),IF($AF$14="2020",VLOOKUP((" "&amp;$B20&amp;" "),GTMI_Data!$B$2:$QN$595,432,FALSE),"-")))/1000</f>
        <v>14.111034</v>
      </c>
      <c r="T20" s="540">
        <f>IF($AF$14="2025",VLOOKUP($B20,GTMI_Data!$B$2:$PR$595,433,FALSE),IF($AF$14="2022",VLOOKUP(("  "&amp;$B20&amp;"  "),GTMI_Data!$B$2:$QN$595,433,FALSE),IF($AF$14="2020",VLOOKUP((" "&amp;$B20&amp;" "),GTMI_Data!$B$2:$QN$595,433,FALSE),"-")))</f>
        <v>0</v>
      </c>
    </row>
    <row r="21" spans="1:71">
      <c r="A21" s="105" t="s">
        <v>556</v>
      </c>
      <c r="B21" s="291" t="s">
        <v>3320</v>
      </c>
      <c r="C21" s="542" t="s">
        <v>3225</v>
      </c>
      <c r="D21" s="543" t="str">
        <f>IF($AF$14="2025",VLOOKUP($B21,GTMI_Groups!$B$2:$M$199,3,FALSE),IF($AF$14="2022",VLOOKUP(("  "&amp;$B21&amp;"  "),GTMI_Data!$B$2:$QN$595,446,FALSE),IF($AF$14="2020",VLOOKUP((" "&amp;$B21&amp;" "),GTMI_Data!$B$2:$QN$595,446,FALSE),"-")))</f>
        <v>A</v>
      </c>
      <c r="E21" s="541">
        <f>IF($AF$14="2025",VLOOKUP($B21,GTMI_Groups!$B$2:$M$199,4,FALSE),IF($AF$14="2022",VLOOKUP(("  "&amp;$B21&amp;"  "),GTMI_Data!$B$2:$QN$595,447,FALSE),IF($AF$14="2020",VLOOKUP((" "&amp;$B21&amp;" "),GTMI_Data!$B$2:$QN$595,447,FALSE),"-")))</f>
        <v>0.81413068968612357</v>
      </c>
      <c r="F21" s="1396" t="str">
        <f>IF($AF$14="2025",VLOOKUP($B21,GTMI_Groups!$B$2:$M$199,5,FALSE),IF($AF$14="2022",VLOOKUP(("  "&amp;$B21&amp;"  "),GTMI_Data!$B$2:$QN$595,448,FALSE),IF($AF$14="2020",VLOOKUP((" "&amp;$B21&amp;" "),GTMI_Data!$B$2:$QN$595,448,FALSE),"-")))</f>
        <v>A</v>
      </c>
      <c r="G21" s="764">
        <f>IF($AF$14="2025",VLOOKUP($B21,GTMI_Groups!$B$2:$M$199,6,FALSE),IF($AF$14="2022",VLOOKUP(("  "&amp;$B21&amp;"  "),GTMI_Data!$B$2:$QN$595,449,FALSE),IF($AF$14="2020",VLOOKUP((" "&amp;$B21&amp;" "),GTMI_Data!$B$2:$QN$595,449,FALSE),"-")))</f>
        <v>0.84980663900414943</v>
      </c>
      <c r="H21" s="764" t="str">
        <f>IF($AF$14="2025",VLOOKUP($B21,GTMI_Groups!$B$2:$M$199,7,FALSE),IF($AF$14="2022",VLOOKUP(("  "&amp;$B21&amp;"  "),GTMI_Data!$B$2:$QN$595,450,FALSE),IF($AF$14="2020",VLOOKUP((" "&amp;$B21&amp;" "),GTMI_Data!$B$2:$QN$595,450,FALSE),"-")))</f>
        <v>A</v>
      </c>
      <c r="I21" s="765">
        <f>IF($AF$14="2025",VLOOKUP($B21,GTMI_Groups!$B$2:$M$199,8,FALSE),IF($AF$14="2022",VLOOKUP(("  "&amp;$B21&amp;"  "),GTMI_Data!$B$2:$QN$595,451,FALSE),IF($AF$14="2020",VLOOKUP((" "&amp;$B21&amp;" "),GTMI_Data!$B$2:$QN$595,451,FALSE),"-")))</f>
        <v>0.8699056326530612</v>
      </c>
      <c r="J21" s="765" t="str">
        <f>IF($AF$14="2025",VLOOKUP($B21,GTMI_Groups!$B$2:$M$199,9,FALSE),IF($AF$14="2022",VLOOKUP(("  "&amp;$B21&amp;"  "),GTMI_Data!$B$2:$QN$595,452,FALSE),IF($AF$14="2020",VLOOKUP((" "&amp;$B21&amp;" "),GTMI_Data!$B$2:$QN$595,452,FALSE),"-")))</f>
        <v>B</v>
      </c>
      <c r="K21" s="765">
        <f>IF($AF$14="2025",VLOOKUP($B21,GTMI_Groups!$B$2:$M$199,10,FALSE),IF($AF$14="2022",VLOOKUP(("  "&amp;$B21&amp;"  "),GTMI_Data!$B$2:$QN$595,453,FALSE),IF($AF$14="2020",VLOOKUP((" "&amp;$B21&amp;" "),GTMI_Data!$B$2:$QN$595,453,FALSE),"-")))</f>
        <v>0.72057744360902254</v>
      </c>
      <c r="L21" s="765" t="str">
        <f>IF($AF$14="2025",VLOOKUP($B21,GTMI_Groups!$B$2:$M$199,11,FALSE),IF($AF$14="2022",VLOOKUP(("  "&amp;$B21&amp;"  "),GTMI_Data!$B$2:$QN$595,454,FALSE),IF($AF$14="2020",VLOOKUP((" "&amp;$B21&amp;" "),GTMI_Data!$B$2:$QN$595,454,FALSE),"-")))</f>
        <v>A</v>
      </c>
      <c r="M21" s="766">
        <f>IF($AF$14="2025",VLOOKUP($B21,GTMI_Groups!$B$2:$M$199,12,FALSE),IF($AF$14="2022",VLOOKUP(("  "&amp;$B21&amp;"  "),GTMI_Data!$B$2:$QN$595,455,FALSE),IF($AF$14="2020",VLOOKUP((" "&amp;$B21&amp;" "),GTMI_Data!$B$2:$QN$595,455,FALSE),"-")))</f>
        <v>0.81623304347826087</v>
      </c>
      <c r="N21" s="540" t="str">
        <f>IF($AF$14="2025",VLOOKUP($B21,GTMI_Data!$B$2:$PR$595,427,FALSE),IF($AF$14="2022",VLOOKUP(("  "&amp;$B21&amp;"  "),GTMI_Data!$B$2:$QN$595,427,FALSE),IF($AF$14="2020",VLOOKUP((" "&amp;$B21&amp;" "),GTMI_Data!$B$2:$QN$595,427,FALSE),"-")))</f>
        <v>S</v>
      </c>
      <c r="O21" s="751" t="str">
        <f>IF($AF$14="2025",VLOOKUP($B21,GTMI_Data!$B$2:$PR$595,428,FALSE),IF($AF$14="2022",VLOOKUP(("  "&amp;$B21&amp;"  "),GTMI_Data!$B$2:$QN$595,428,FALSE),IF($AF$14="2020",VLOOKUP((" "&amp;$B21&amp;" "),GTMI_Data!$B$2:$QN$595,428,FALSE),"-")))</f>
        <v>SAR</v>
      </c>
      <c r="P21" s="302" t="str">
        <f>IF($AF$14="2025",VLOOKUP($B21,GTMI_Data!$B$2:$PR$595,429,FALSE),IF($AF$14="2022",VLOOKUP(("  "&amp;$B21&amp;"  "),GTMI_Data!$B$2:$QN$595,429,FALSE),IF($AF$14="2020",VLOOKUP((" "&amp;$B21&amp;" "),GTMI_Data!$B$2:$QN$595,429,FALSE),"-")))</f>
        <v>LM</v>
      </c>
      <c r="Q21" s="540" t="str">
        <f>IF($AF$14="2025",VLOOKUP($B21,GTMI_Data!$B$2:$PR$595,430,FALSE),IF($AF$14="2022",VLOOKUP(("  "&amp;$B21&amp;"  "),GTMI_Data!$B$2:$QN$595,430,FALSE),IF($AF$14="2020",VLOOKUP((" "&amp;$B21&amp;" "),GTMI_Data!$B$2:$QN$595,430,FALSE),"-")))</f>
        <v>-</v>
      </c>
      <c r="R21" s="302" t="str">
        <f>IF($AF$14="2025",VLOOKUP($B21,GTMI_Data!$B$2:$PR$595,431,FALSE),IF($AF$14="2022",VLOOKUP(("  "&amp;$B21&amp;"  "),GTMI_Data!$B$2:$QN$595,431,FALSE),IF($AF$14="2020",VLOOKUP((" "&amp;$B21&amp;" "),GTMI_Data!$B$2:$QN$595,431,FALSE),"-")))</f>
        <v>IDA</v>
      </c>
      <c r="S21" s="768">
        <f>IF($AF$14="2025",VLOOKUP($B21,GTMI_Data!$B$2:$PR$595,432,FALSE),IF($AF$14="2022",VLOOKUP(("  "&amp;$B21&amp;"  "),GTMI_Data!$B$2:$QN$595,432,FALSE),IF($AF$14="2020",VLOOKUP((" "&amp;$B21&amp;" "),GTMI_Data!$B$2:$QN$595,432,FALSE),"-")))/1000</f>
        <v>0.786385</v>
      </c>
      <c r="T21" s="540">
        <f>IF($AF$14="2025",VLOOKUP($B21,GTMI_Data!$B$2:$PR$595,433,FALSE),IF($AF$14="2022",VLOOKUP(("  "&amp;$B21&amp;"  "),GTMI_Data!$B$2:$QN$595,433,FALSE),IF($AF$14="2020",VLOOKUP((" "&amp;$B21&amp;" "),GTMI_Data!$B$2:$QN$595,433,FALSE),"-")))</f>
        <v>0</v>
      </c>
    </row>
    <row r="22" spans="1:71">
      <c r="A22" s="105" t="s">
        <v>1103</v>
      </c>
      <c r="B22" s="291" t="s">
        <v>3479</v>
      </c>
      <c r="C22" s="542" t="s">
        <v>3391</v>
      </c>
      <c r="D22" s="543" t="str">
        <f>IF($AF$14="2025",VLOOKUP($B22,GTMI_Groups!$B$2:$M$199,3,FALSE),IF($AF$14="2022",VLOOKUP(("  "&amp;$B22&amp;"  "),GTMI_Data!$B$2:$QN$595,446,FALSE),IF($AF$14="2020",VLOOKUP((" "&amp;$B22&amp;" "),GTMI_Data!$B$2:$QN$595,446,FALSE),"-")))</f>
        <v>B</v>
      </c>
      <c r="E22" s="541">
        <f>IF($AF$14="2025",VLOOKUP($B22,GTMI_Groups!$B$2:$M$199,4,FALSE),IF($AF$14="2022",VLOOKUP(("  "&amp;$B22&amp;"  "),GTMI_Data!$B$2:$QN$595,447,FALSE),IF($AF$14="2020",VLOOKUP((" "&amp;$B22&amp;" "),GTMI_Data!$B$2:$QN$595,447,FALSE),"-")))</f>
        <v>0.57211945058310842</v>
      </c>
      <c r="F22" s="1396" t="str">
        <f>IF($AF$14="2025",VLOOKUP($B22,GTMI_Groups!$B$2:$M$199,5,FALSE),IF($AF$14="2022",VLOOKUP(("  "&amp;$B22&amp;"  "),GTMI_Data!$B$2:$QN$595,448,FALSE),IF($AF$14="2020",VLOOKUP((" "&amp;$B22&amp;" "),GTMI_Data!$B$2:$QN$595,448,FALSE),"-")))</f>
        <v>B</v>
      </c>
      <c r="G22" s="764">
        <f>IF($AF$14="2025",VLOOKUP($B22,GTMI_Groups!$B$2:$M$199,6,FALSE),IF($AF$14="2022",VLOOKUP(("  "&amp;$B22&amp;"  "),GTMI_Data!$B$2:$QN$595,449,FALSE),IF($AF$14="2020",VLOOKUP((" "&amp;$B22&amp;" "),GTMI_Data!$B$2:$QN$595,449,FALSE),"-")))</f>
        <v>0.69504896265560168</v>
      </c>
      <c r="H22" s="764" t="str">
        <f>IF($AF$14="2025",VLOOKUP($B22,GTMI_Groups!$B$2:$M$199,7,FALSE),IF($AF$14="2022",VLOOKUP(("  "&amp;$B22&amp;"  "),GTMI_Data!$B$2:$QN$595,450,FALSE),IF($AF$14="2020",VLOOKUP((" "&amp;$B22&amp;" "),GTMI_Data!$B$2:$QN$595,450,FALSE),"-")))</f>
        <v>B</v>
      </c>
      <c r="I22" s="765">
        <f>IF($AF$14="2025",VLOOKUP($B22,GTMI_Groups!$B$2:$M$199,8,FALSE),IF($AF$14="2022",VLOOKUP(("  "&amp;$B22&amp;"  "),GTMI_Data!$B$2:$QN$595,451,FALSE),IF($AF$14="2020",VLOOKUP((" "&amp;$B22&amp;" "),GTMI_Data!$B$2:$QN$595,451,FALSE),"-")))</f>
        <v>0.7117084081632653</v>
      </c>
      <c r="J22" s="765" t="str">
        <f>IF($AF$14="2025",VLOOKUP($B22,GTMI_Groups!$B$2:$M$199,9,FALSE),IF($AF$14="2022",VLOOKUP(("  "&amp;$B22&amp;"  "),GTMI_Data!$B$2:$QN$595,452,FALSE),IF($AF$14="2020",VLOOKUP((" "&amp;$B22&amp;" "),GTMI_Data!$B$2:$QN$595,452,FALSE),"-")))</f>
        <v>C</v>
      </c>
      <c r="K22" s="765">
        <f>IF($AF$14="2025",VLOOKUP($B22,GTMI_Groups!$B$2:$M$199,10,FALSE),IF($AF$14="2022",VLOOKUP(("  "&amp;$B22&amp;"  "),GTMI_Data!$B$2:$QN$595,453,FALSE),IF($AF$14="2020",VLOOKUP((" "&amp;$B22&amp;" "),GTMI_Data!$B$2:$QN$595,453,FALSE),"-")))</f>
        <v>0.28716390977443607</v>
      </c>
      <c r="L22" s="765" t="str">
        <f>IF($AF$14="2025",VLOOKUP($B22,GTMI_Groups!$B$2:$M$199,11,FALSE),IF($AF$14="2022",VLOOKUP(("  "&amp;$B22&amp;"  "),GTMI_Data!$B$2:$QN$595,454,FALSE),IF($AF$14="2020",VLOOKUP((" "&amp;$B22&amp;" "),GTMI_Data!$B$2:$QN$595,454,FALSE),"-")))</f>
        <v>B</v>
      </c>
      <c r="M22" s="766">
        <f>IF($AF$14="2025",VLOOKUP($B22,GTMI_Groups!$B$2:$M$199,12,FALSE),IF($AF$14="2022",VLOOKUP(("  "&amp;$B22&amp;"  "),GTMI_Data!$B$2:$QN$595,455,FALSE),IF($AF$14="2020",VLOOKUP((" "&amp;$B22&amp;" "),GTMI_Data!$B$2:$QN$595,455,FALSE),"-")))</f>
        <v>0.59455652173913043</v>
      </c>
      <c r="N22" s="540" t="str">
        <f>IF($AF$14="2025",VLOOKUP($B22,GTMI_Data!$B$2:$PR$595,427,FALSE),IF($AF$14="2022",VLOOKUP(("  "&amp;$B22&amp;"  "),GTMI_Data!$B$2:$QN$595,427,FALSE),IF($AF$14="2020",VLOOKUP((" "&amp;$B22&amp;" "),GTMI_Data!$B$2:$QN$595,427,FALSE),"-")))</f>
        <v>S</v>
      </c>
      <c r="O22" s="751" t="str">
        <f>IF($AF$14="2025",VLOOKUP($B22,GTMI_Data!$B$2:$PR$595,428,FALSE),IF($AF$14="2022",VLOOKUP(("  "&amp;$B22&amp;"  "),GTMI_Data!$B$2:$QN$595,428,FALSE),IF($AF$14="2020",VLOOKUP((" "&amp;$B22&amp;" "),GTMI_Data!$B$2:$QN$595,428,FALSE),"-")))</f>
        <v>LCR</v>
      </c>
      <c r="P22" s="302" t="str">
        <f>IF($AF$14="2025",VLOOKUP($B22,GTMI_Data!$B$2:$PR$595,429,FALSE),IF($AF$14="2022",VLOOKUP(("  "&amp;$B22&amp;"  "),GTMI_Data!$B$2:$QN$595,429,FALSE),IF($AF$14="2020",VLOOKUP((" "&amp;$B22&amp;" "),GTMI_Data!$B$2:$QN$595,429,FALSE),"-")))</f>
        <v>LM</v>
      </c>
      <c r="Q22" s="540" t="str">
        <f>IF($AF$14="2025",VLOOKUP($B22,GTMI_Data!$B$2:$PR$595,430,FALSE),IF($AF$14="2022",VLOOKUP(("  "&amp;$B22&amp;"  "),GTMI_Data!$B$2:$QN$595,430,FALSE),IF($AF$14="2020",VLOOKUP((" "&amp;$B22&amp;" "),GTMI_Data!$B$2:$QN$595,430,FALSE),"-")))</f>
        <v>-</v>
      </c>
      <c r="R22" s="302" t="str">
        <f>IF($AF$14="2025",VLOOKUP($B22,GTMI_Data!$B$2:$PR$595,431,FALSE),IF($AF$14="2022",VLOOKUP(("  "&amp;$B22&amp;"  "),GTMI_Data!$B$2:$QN$595,431,FALSE),IF($AF$14="2020",VLOOKUP((" "&amp;$B22&amp;" "),GTMI_Data!$B$2:$QN$595,431,FALSE),"-")))</f>
        <v>IBRD</v>
      </c>
      <c r="S22" s="768">
        <f>IF($AF$14="2025",VLOOKUP($B22,GTMI_Data!$B$2:$PR$595,432,FALSE),IF($AF$14="2022",VLOOKUP(("  "&amp;$B22&amp;"  "),GTMI_Data!$B$2:$QN$595,432,FALSE),IF($AF$14="2020",VLOOKUP((" "&amp;$B22&amp;" "),GTMI_Data!$B$2:$QN$595,432,FALSE),"-")))/1000</f>
        <v>12.244159</v>
      </c>
      <c r="T22" s="540">
        <f>IF($AF$14="2025",VLOOKUP($B22,GTMI_Data!$B$2:$PR$595,433,FALSE),IF($AF$14="2022",VLOOKUP(("  "&amp;$B22&amp;"  "),GTMI_Data!$B$2:$QN$595,433,FALSE),IF($AF$14="2020",VLOOKUP((" "&amp;$B22&amp;" "),GTMI_Data!$B$2:$QN$595,433,FALSE),"-")))</f>
        <v>0</v>
      </c>
    </row>
    <row r="23" spans="1:71">
      <c r="A23" s="105" t="s">
        <v>645</v>
      </c>
      <c r="B23" s="291" t="s">
        <v>3571</v>
      </c>
      <c r="C23" s="542" t="s">
        <v>3519</v>
      </c>
      <c r="D23" s="543" t="str">
        <f>IF($AF$14="2025",VLOOKUP($B23,GTMI_Groups!$B$2:$M$199,3,FALSE),IF($AF$14="2022",VLOOKUP(("  "&amp;$B23&amp;"  "),GTMI_Data!$B$2:$QN$595,446,FALSE),IF($AF$14="2020",VLOOKUP((" "&amp;$B23&amp;" "),GTMI_Data!$B$2:$QN$595,446,FALSE),"-")))</f>
        <v>C</v>
      </c>
      <c r="E23" s="541">
        <f>IF($AF$14="2025",VLOOKUP($B23,GTMI_Groups!$B$2:$M$199,4,FALSE),IF($AF$14="2022",VLOOKUP(("  "&amp;$B23&amp;"  "),GTMI_Data!$B$2:$QN$595,447,FALSE),IF($AF$14="2020",VLOOKUP((" "&amp;$B23&amp;" "),GTMI_Data!$B$2:$QN$595,447,FALSE),"-")))</f>
        <v>0.43283273365212466</v>
      </c>
      <c r="F23" s="1396" t="str">
        <f>IF($AF$14="2025",VLOOKUP($B23,GTMI_Groups!$B$2:$M$199,5,FALSE),IF($AF$14="2022",VLOOKUP(("  "&amp;$B23&amp;"  "),GTMI_Data!$B$2:$QN$595,448,FALSE),IF($AF$14="2020",VLOOKUP((" "&amp;$B23&amp;" "),GTMI_Data!$B$2:$QN$595,448,FALSE),"-")))</f>
        <v>B</v>
      </c>
      <c r="G23" s="764">
        <f>IF($AF$14="2025",VLOOKUP($B23,GTMI_Groups!$B$2:$M$199,6,FALSE),IF($AF$14="2022",VLOOKUP(("  "&amp;$B23&amp;"  "),GTMI_Data!$B$2:$QN$595,449,FALSE),IF($AF$14="2020",VLOOKUP((" "&amp;$B23&amp;" "),GTMI_Data!$B$2:$QN$595,449,FALSE),"-")))</f>
        <v>0.55732514522821575</v>
      </c>
      <c r="H23" s="764" t="str">
        <f>IF($AF$14="2025",VLOOKUP($B23,GTMI_Groups!$B$2:$M$199,7,FALSE),IF($AF$14="2022",VLOOKUP(("  "&amp;$B23&amp;"  "),GTMI_Data!$B$2:$QN$595,450,FALSE),IF($AF$14="2020",VLOOKUP((" "&amp;$B23&amp;" "),GTMI_Data!$B$2:$QN$595,450,FALSE),"-")))</f>
        <v>C</v>
      </c>
      <c r="I23" s="765">
        <f>IF($AF$14="2025",VLOOKUP($B23,GTMI_Groups!$B$2:$M$199,8,FALSE),IF($AF$14="2022",VLOOKUP(("  "&amp;$B23&amp;"  "),GTMI_Data!$B$2:$QN$595,451,FALSE),IF($AF$14="2020",VLOOKUP((" "&amp;$B23&amp;" "),GTMI_Data!$B$2:$QN$595,451,FALSE),"-")))</f>
        <v>0.28166008163265305</v>
      </c>
      <c r="J23" s="765" t="str">
        <f>IF($AF$14="2025",VLOOKUP($B23,GTMI_Groups!$B$2:$M$199,9,FALSE),IF($AF$14="2022",VLOOKUP(("  "&amp;$B23&amp;"  "),GTMI_Data!$B$2:$QN$595,452,FALSE),IF($AF$14="2020",VLOOKUP((" "&amp;$B23&amp;" "),GTMI_Data!$B$2:$QN$595,452,FALSE),"-")))</f>
        <v>B</v>
      </c>
      <c r="K23" s="765">
        <f>IF($AF$14="2025",VLOOKUP($B23,GTMI_Groups!$B$2:$M$199,10,FALSE),IF($AF$14="2022",VLOOKUP(("  "&amp;$B23&amp;"  "),GTMI_Data!$B$2:$QN$595,453,FALSE),IF($AF$14="2020",VLOOKUP((" "&amp;$B23&amp;" "),GTMI_Data!$B$2:$QN$595,453,FALSE),"-")))</f>
        <v>0.56503458646616533</v>
      </c>
      <c r="L23" s="765" t="str">
        <f>IF($AF$14="2025",VLOOKUP($B23,GTMI_Groups!$B$2:$M$199,11,FALSE),IF($AF$14="2022",VLOOKUP(("  "&amp;$B23&amp;"  "),GTMI_Data!$B$2:$QN$595,454,FALSE),IF($AF$14="2020",VLOOKUP((" "&amp;$B23&amp;" "),GTMI_Data!$B$2:$QN$595,454,FALSE),"-")))</f>
        <v>C</v>
      </c>
      <c r="M23" s="766">
        <f>IF($AF$14="2025",VLOOKUP($B23,GTMI_Groups!$B$2:$M$199,12,FALSE),IF($AF$14="2022",VLOOKUP(("  "&amp;$B23&amp;"  "),GTMI_Data!$B$2:$QN$595,455,FALSE),IF($AF$14="2020",VLOOKUP((" "&amp;$B23&amp;" "),GTMI_Data!$B$2:$QN$595,455,FALSE),"-")))</f>
        <v>0.3273111212814645</v>
      </c>
      <c r="N23" s="540" t="str">
        <f>IF($AF$14="2025",VLOOKUP($B23,GTMI_Data!$B$2:$PR$595,427,FALSE),IF($AF$14="2022",VLOOKUP(("  "&amp;$B23&amp;"  "),GTMI_Data!$B$2:$QN$595,427,FALSE),IF($AF$14="2020",VLOOKUP((" "&amp;$B23&amp;" "),GTMI_Data!$B$2:$QN$595,427,FALSE),"-")))</f>
        <v>S</v>
      </c>
      <c r="O23" s="751" t="str">
        <f>IF($AF$14="2025",VLOOKUP($B23,GTMI_Data!$B$2:$PR$595,428,FALSE),IF($AF$14="2022",VLOOKUP(("  "&amp;$B23&amp;"  "),GTMI_Data!$B$2:$QN$595,428,FALSE),IF($AF$14="2020",VLOOKUP((" "&amp;$B23&amp;" "),GTMI_Data!$B$2:$QN$595,428,FALSE),"-")))</f>
        <v>ECA</v>
      </c>
      <c r="P23" s="302" t="str">
        <f>IF($AF$14="2025",VLOOKUP($B23,GTMI_Data!$B$2:$PR$595,429,FALSE),IF($AF$14="2022",VLOOKUP(("  "&amp;$B23&amp;"  "),GTMI_Data!$B$2:$QN$595,429,FALSE),IF($AF$14="2020",VLOOKUP((" "&amp;$B23&amp;" "),GTMI_Data!$B$2:$QN$595,429,FALSE),"-")))</f>
        <v>UM</v>
      </c>
      <c r="Q23" s="540" t="str">
        <f>IF($AF$14="2025",VLOOKUP($B23,GTMI_Data!$B$2:$PR$595,430,FALSE),IF($AF$14="2022",VLOOKUP(("  "&amp;$B23&amp;"  "),GTMI_Data!$B$2:$QN$595,430,FALSE),IF($AF$14="2020",VLOOKUP((" "&amp;$B23&amp;" "),GTMI_Data!$B$2:$QN$595,430,FALSE),"-")))</f>
        <v>-</v>
      </c>
      <c r="R23" s="302" t="str">
        <f>IF($AF$14="2025",VLOOKUP($B23,GTMI_Data!$B$2:$PR$595,431,FALSE),IF($AF$14="2022",VLOOKUP(("  "&amp;$B23&amp;"  "),GTMI_Data!$B$2:$QN$595,431,FALSE),IF($AF$14="2020",VLOOKUP((" "&amp;$B23&amp;" "),GTMI_Data!$B$2:$QN$595,431,FALSE),"-")))</f>
        <v>IBRD</v>
      </c>
      <c r="S23" s="768">
        <f>IF($AF$14="2025",VLOOKUP($B23,GTMI_Data!$B$2:$PR$595,432,FALSE),IF($AF$14="2022",VLOOKUP(("  "&amp;$B23&amp;"  "),GTMI_Data!$B$2:$QN$595,432,FALSE),IF($AF$14="2020",VLOOKUP((" "&amp;$B23&amp;" "),GTMI_Data!$B$2:$QN$595,432,FALSE),"-")))/1000</f>
        <v>3.185073</v>
      </c>
      <c r="T23" s="540">
        <f>IF($AF$14="2025",VLOOKUP($B23,GTMI_Data!$B$2:$PR$595,433,FALSE),IF($AF$14="2022",VLOOKUP(("  "&amp;$B23&amp;"  "),GTMI_Data!$B$2:$QN$595,433,FALSE),IF($AF$14="2020",VLOOKUP((" "&amp;$B23&amp;" "),GTMI_Data!$B$2:$QN$595,433,FALSE),"-")))</f>
        <v>0</v>
      </c>
    </row>
    <row r="24" spans="1:71">
      <c r="A24" s="105" t="s">
        <v>985</v>
      </c>
      <c r="B24" s="291" t="s">
        <v>3665</v>
      </c>
      <c r="C24" s="230" t="s">
        <v>3603</v>
      </c>
      <c r="D24" s="543" t="str">
        <f>IF($AF$14="2025",VLOOKUP($B24,GTMI_Groups!$B$2:$M$199,3,FALSE),IF($AF$14="2022",VLOOKUP(("  "&amp;$B24&amp;"  "),GTMI_Data!$B$2:$QN$595,446,FALSE),IF($AF$14="2020",VLOOKUP((" "&amp;$B24&amp;" "),GTMI_Data!$B$2:$QN$595,446,FALSE),"-")))</f>
        <v>C</v>
      </c>
      <c r="E24" s="541">
        <f>IF($AF$14="2025",VLOOKUP($B24,GTMI_Groups!$B$2:$M$199,4,FALSE),IF($AF$14="2022",VLOOKUP(("  "&amp;$B24&amp;"  "),GTMI_Data!$B$2:$QN$595,447,FALSE),IF($AF$14="2020",VLOOKUP((" "&amp;$B24&amp;" "),GTMI_Data!$B$2:$QN$595,447,FALSE),"-")))</f>
        <v>0.46893341052523063</v>
      </c>
      <c r="F24" s="1396" t="str">
        <f>IF($AF$14="2025",VLOOKUP($B24,GTMI_Groups!$B$2:$M$199,5,FALSE),IF($AF$14="2022",VLOOKUP(("  "&amp;$B24&amp;"  "),GTMI_Data!$B$2:$QN$595,448,FALSE),IF($AF$14="2020",VLOOKUP((" "&amp;$B24&amp;" "),GTMI_Data!$B$2:$QN$595,448,FALSE),"-")))</f>
        <v>B</v>
      </c>
      <c r="G24" s="764">
        <f>IF($AF$14="2025",VLOOKUP($B24,GTMI_Groups!$B$2:$M$199,6,FALSE),IF($AF$14="2022",VLOOKUP(("  "&amp;$B24&amp;"  "),GTMI_Data!$B$2:$QN$595,449,FALSE),IF($AF$14="2020",VLOOKUP((" "&amp;$B24&amp;" "),GTMI_Data!$B$2:$QN$595,449,FALSE),"-")))</f>
        <v>0.60530871369294603</v>
      </c>
      <c r="H24" s="764" t="str">
        <f>IF($AF$14="2025",VLOOKUP($B24,GTMI_Groups!$B$2:$M$199,7,FALSE),IF($AF$14="2022",VLOOKUP(("  "&amp;$B24&amp;"  "),GTMI_Data!$B$2:$QN$595,450,FALSE),IF($AF$14="2020",VLOOKUP((" "&amp;$B24&amp;" "),GTMI_Data!$B$2:$QN$595,450,FALSE),"-")))</f>
        <v>B</v>
      </c>
      <c r="I24" s="765">
        <f>IF($AF$14="2025",VLOOKUP($B24,GTMI_Groups!$B$2:$M$199,8,FALSE),IF($AF$14="2022",VLOOKUP(("  "&amp;$B24&amp;"  "),GTMI_Data!$B$2:$QN$595,451,FALSE),IF($AF$14="2020",VLOOKUP((" "&amp;$B24&amp;" "),GTMI_Data!$B$2:$QN$595,451,FALSE),"-")))</f>
        <v>0.63087542857142853</v>
      </c>
      <c r="J24" s="765" t="str">
        <f>IF($AF$14="2025",VLOOKUP($B24,GTMI_Groups!$B$2:$M$199,9,FALSE),IF($AF$14="2022",VLOOKUP(("  "&amp;$B24&amp;"  "),GTMI_Data!$B$2:$QN$595,452,FALSE),IF($AF$14="2020",VLOOKUP((" "&amp;$B24&amp;" "),GTMI_Data!$B$2:$QN$595,452,FALSE),"-")))</f>
        <v>C</v>
      </c>
      <c r="K24" s="765">
        <f>IF($AF$14="2025",VLOOKUP($B24,GTMI_Groups!$B$2:$M$199,10,FALSE),IF($AF$14="2022",VLOOKUP(("  "&amp;$B24&amp;"  "),GTMI_Data!$B$2:$QN$595,453,FALSE),IF($AF$14="2020",VLOOKUP((" "&amp;$B24&amp;" "),GTMI_Data!$B$2:$QN$595,453,FALSE),"-")))</f>
        <v>0.26748872180451128</v>
      </c>
      <c r="L24" s="765" t="str">
        <f>IF($AF$14="2025",VLOOKUP($B24,GTMI_Groups!$B$2:$M$199,11,FALSE),IF($AF$14="2022",VLOOKUP(("  "&amp;$B24&amp;"  "),GTMI_Data!$B$2:$QN$595,454,FALSE),IF($AF$14="2020",VLOOKUP((" "&amp;$B24&amp;" "),GTMI_Data!$B$2:$QN$595,454,FALSE),"-")))</f>
        <v>C</v>
      </c>
      <c r="M24" s="766">
        <f>IF($AF$14="2025",VLOOKUP($B24,GTMI_Groups!$B$2:$M$199,12,FALSE),IF($AF$14="2022",VLOOKUP(("  "&amp;$B24&amp;"  "),GTMI_Data!$B$2:$QN$595,455,FALSE),IF($AF$14="2020",VLOOKUP((" "&amp;$B24&amp;" "),GTMI_Data!$B$2:$QN$595,455,FALSE),"-")))</f>
        <v>0.37206077803203663</v>
      </c>
      <c r="N24" s="540" t="str">
        <f>IF($AF$14="2025",VLOOKUP($B24,GTMI_Data!$B$2:$PR$595,427,FALSE),IF($AF$14="2022",VLOOKUP(("  "&amp;$B24&amp;"  "),GTMI_Data!$B$2:$QN$595,427,FALSE),IF($AF$14="2020",VLOOKUP((" "&amp;$B24&amp;" "),GTMI_Data!$B$2:$QN$595,427,FALSE),"-")))</f>
        <v>S</v>
      </c>
      <c r="O24" s="751" t="str">
        <f>IF($AF$14="2025",VLOOKUP($B24,GTMI_Data!$B$2:$PR$595,428,FALSE),IF($AF$14="2022",VLOOKUP(("  "&amp;$B24&amp;"  "),GTMI_Data!$B$2:$QN$595,428,FALSE),IF($AF$14="2020",VLOOKUP((" "&amp;$B24&amp;" "),GTMI_Data!$B$2:$QN$595,428,FALSE),"-")))</f>
        <v>AFR</v>
      </c>
      <c r="P24" s="302" t="str">
        <f>IF($AF$14="2025",VLOOKUP($B24,GTMI_Data!$B$2:$PR$595,429,FALSE),IF($AF$14="2022",VLOOKUP(("  "&amp;$B24&amp;"  "),GTMI_Data!$B$2:$QN$595,429,FALSE),IF($AF$14="2020",VLOOKUP((" "&amp;$B24&amp;" "),GTMI_Data!$B$2:$QN$595,429,FALSE),"-")))</f>
        <v>UM</v>
      </c>
      <c r="Q24" s="540" t="str">
        <f>IF($AF$14="2025",VLOOKUP($B24,GTMI_Data!$B$2:$PR$595,430,FALSE),IF($AF$14="2022",VLOOKUP(("  "&amp;$B24&amp;"  "),GTMI_Data!$B$2:$QN$595,430,FALSE),IF($AF$14="2020",VLOOKUP((" "&amp;$B24&amp;" "),GTMI_Data!$B$2:$QN$595,430,FALSE),"-")))</f>
        <v>-</v>
      </c>
      <c r="R24" s="302" t="str">
        <f>IF($AF$14="2025",VLOOKUP($B24,GTMI_Data!$B$2:$PR$595,431,FALSE),IF($AF$14="2022",VLOOKUP(("  "&amp;$B24&amp;"  "),GTMI_Data!$B$2:$QN$595,431,FALSE),IF($AF$14="2020",VLOOKUP((" "&amp;$B24&amp;" "),GTMI_Data!$B$2:$QN$595,431,FALSE),"-")))</f>
        <v>IBRD</v>
      </c>
      <c r="S24" s="768">
        <f>IF($AF$14="2025",VLOOKUP($B24,GTMI_Data!$B$2:$PR$595,432,FALSE),IF($AF$14="2022",VLOOKUP(("  "&amp;$B24&amp;"  "),GTMI_Data!$B$2:$QN$595,432,FALSE),IF($AF$14="2020",VLOOKUP((" "&amp;$B24&amp;" "),GTMI_Data!$B$2:$QN$595,432,FALSE),"-")))/1000</f>
        <v>2.4802440000000003</v>
      </c>
      <c r="T24" s="540">
        <f>IF($AF$14="2025",VLOOKUP($B24,GTMI_Data!$B$2:$PR$595,433,FALSE),IF($AF$14="2022",VLOOKUP(("  "&amp;$B24&amp;"  "),GTMI_Data!$B$2:$QN$595,433,FALSE),IF($AF$14="2020",VLOOKUP((" "&amp;$B24&amp;" "),GTMI_Data!$B$2:$QN$595,433,FALSE),"-")))</f>
        <v>0</v>
      </c>
    </row>
    <row r="25" spans="1:71">
      <c r="A25" s="105" t="s">
        <v>1103</v>
      </c>
      <c r="B25" s="291" t="s">
        <v>3839</v>
      </c>
      <c r="C25" s="542" t="s">
        <v>3691</v>
      </c>
      <c r="D25" s="543" t="str">
        <f>IF($AF$14="2025",VLOOKUP($B25,GTMI_Groups!$B$2:$M$199,3,FALSE),IF($AF$14="2022",VLOOKUP(("  "&amp;$B25&amp;"  "),GTMI_Data!$B$2:$QN$595,446,FALSE),IF($AF$14="2020",VLOOKUP((" "&amp;$B25&amp;" "),GTMI_Data!$B$2:$QN$595,446,FALSE),"-")))</f>
        <v>A</v>
      </c>
      <c r="E25" s="541">
        <f>IF($AF$14="2025",VLOOKUP($B25,GTMI_Groups!$B$2:$M$199,4,FALSE),IF($AF$14="2022",VLOOKUP(("  "&amp;$B25&amp;"  "),GTMI_Data!$B$2:$QN$595,447,FALSE),IF($AF$14="2020",VLOOKUP((" "&amp;$B25&amp;" "),GTMI_Data!$B$2:$QN$595,447,FALSE),"-")))</f>
        <v>0.98598316867540614</v>
      </c>
      <c r="F25" s="1396" t="str">
        <f>IF($AF$14="2025",VLOOKUP($B25,GTMI_Groups!$B$2:$M$199,5,FALSE),IF($AF$14="2022",VLOOKUP(("  "&amp;$B25&amp;"  "),GTMI_Data!$B$2:$QN$595,448,FALSE),IF($AF$14="2020",VLOOKUP((" "&amp;$B25&amp;" "),GTMI_Data!$B$2:$QN$595,448,FALSE),"-")))</f>
        <v>A</v>
      </c>
      <c r="G25" s="764">
        <f>IF($AF$14="2025",VLOOKUP($B25,GTMI_Groups!$B$2:$M$199,6,FALSE),IF($AF$14="2022",VLOOKUP(("  "&amp;$B25&amp;"  "),GTMI_Data!$B$2:$QN$595,449,FALSE),IF($AF$14="2020",VLOOKUP((" "&amp;$B25&amp;" "),GTMI_Data!$B$2:$QN$595,449,FALSE),"-")))</f>
        <v>0.99038257261410789</v>
      </c>
      <c r="H25" s="764" t="str">
        <f>IF($AF$14="2025",VLOOKUP($B25,GTMI_Groups!$B$2:$M$199,7,FALSE),IF($AF$14="2022",VLOOKUP(("  "&amp;$B25&amp;"  "),GTMI_Data!$B$2:$QN$595,450,FALSE),IF($AF$14="2020",VLOOKUP((" "&amp;$B25&amp;" "),GTMI_Data!$B$2:$QN$595,450,FALSE),"-")))</f>
        <v>A</v>
      </c>
      <c r="I25" s="765">
        <f>IF($AF$14="2025",VLOOKUP($B25,GTMI_Groups!$B$2:$M$199,8,FALSE),IF($AF$14="2022",VLOOKUP(("  "&amp;$B25&amp;"  "),GTMI_Data!$B$2:$QN$595,451,FALSE),IF($AF$14="2020",VLOOKUP((" "&amp;$B25&amp;" "),GTMI_Data!$B$2:$QN$595,451,FALSE),"-")))</f>
        <v>0.99082220408163268</v>
      </c>
      <c r="J25" s="765" t="str">
        <f>IF($AF$14="2025",VLOOKUP($B25,GTMI_Groups!$B$2:$M$199,9,FALSE),IF($AF$14="2022",VLOOKUP(("  "&amp;$B25&amp;"  "),GTMI_Data!$B$2:$QN$595,452,FALSE),IF($AF$14="2020",VLOOKUP((" "&amp;$B25&amp;" "),GTMI_Data!$B$2:$QN$595,452,FALSE),"-")))</f>
        <v>A</v>
      </c>
      <c r="K25" s="765">
        <f>IF($AF$14="2025",VLOOKUP($B25,GTMI_Groups!$B$2:$M$199,10,FALSE),IF($AF$14="2022",VLOOKUP(("  "&amp;$B25&amp;"  "),GTMI_Data!$B$2:$QN$595,453,FALSE),IF($AF$14="2020",VLOOKUP((" "&amp;$B25&amp;" "),GTMI_Data!$B$2:$QN$595,453,FALSE),"-")))</f>
        <v>0.97527819548872174</v>
      </c>
      <c r="L25" s="765" t="str">
        <f>IF($AF$14="2025",VLOOKUP($B25,GTMI_Groups!$B$2:$M$199,11,FALSE),IF($AF$14="2022",VLOOKUP(("  "&amp;$B25&amp;"  "),GTMI_Data!$B$2:$QN$595,454,FALSE),IF($AF$14="2020",VLOOKUP((" "&amp;$B25&amp;" "),GTMI_Data!$B$2:$QN$595,454,FALSE),"-")))</f>
        <v>A</v>
      </c>
      <c r="M25" s="766">
        <f>IF($AF$14="2025",VLOOKUP($B25,GTMI_Groups!$B$2:$M$199,12,FALSE),IF($AF$14="2022",VLOOKUP(("  "&amp;$B25&amp;"  "),GTMI_Data!$B$2:$QN$595,455,FALSE),IF($AF$14="2020",VLOOKUP((" "&amp;$B25&amp;" "),GTMI_Data!$B$2:$QN$595,455,FALSE),"-")))</f>
        <v>0.98744970251716246</v>
      </c>
      <c r="N25" s="540" t="str">
        <f>IF($AF$14="2025",VLOOKUP($B25,GTMI_Data!$B$2:$PR$595,427,FALSE),IF($AF$14="2022",VLOOKUP(("  "&amp;$B25&amp;"  "),GTMI_Data!$B$2:$QN$595,427,FALSE),IF($AF$14="2020",VLOOKUP((" "&amp;$B25&amp;" "),GTMI_Data!$B$2:$QN$595,427,FALSE),"-")))</f>
        <v>S</v>
      </c>
      <c r="O25" s="751" t="str">
        <f>IF($AF$14="2025",VLOOKUP($B25,GTMI_Data!$B$2:$PR$595,428,FALSE),IF($AF$14="2022",VLOOKUP(("  "&amp;$B25&amp;"  "),GTMI_Data!$B$2:$QN$595,428,FALSE),IF($AF$14="2020",VLOOKUP((" "&amp;$B25&amp;" "),GTMI_Data!$B$2:$QN$595,428,FALSE),"-")))</f>
        <v>LCR</v>
      </c>
      <c r="P25" s="302" t="str">
        <f>IF($AF$14="2025",VLOOKUP($B25,GTMI_Data!$B$2:$PR$595,429,FALSE),IF($AF$14="2022",VLOOKUP(("  "&amp;$B25&amp;"  "),GTMI_Data!$B$2:$QN$595,429,FALSE),IF($AF$14="2020",VLOOKUP((" "&amp;$B25&amp;" "),GTMI_Data!$B$2:$QN$595,429,FALSE),"-")))</f>
        <v>UM</v>
      </c>
      <c r="Q25" s="540" t="str">
        <f>IF($AF$14="2025",VLOOKUP($B25,GTMI_Data!$B$2:$PR$595,430,FALSE),IF($AF$14="2022",VLOOKUP(("  "&amp;$B25&amp;"  "),GTMI_Data!$B$2:$QN$595,430,FALSE),IF($AF$14="2020",VLOOKUP((" "&amp;$B25&amp;" "),GTMI_Data!$B$2:$QN$595,430,FALSE),"-")))</f>
        <v>-</v>
      </c>
      <c r="R25" s="302" t="str">
        <f>IF($AF$14="2025",VLOOKUP($B25,GTMI_Data!$B$2:$PR$595,431,FALSE),IF($AF$14="2022",VLOOKUP(("  "&amp;$B25&amp;"  "),GTMI_Data!$B$2:$QN$595,431,FALSE),IF($AF$14="2020",VLOOKUP((" "&amp;$B25&amp;" "),GTMI_Data!$B$2:$QN$595,431,FALSE),"-")))</f>
        <v>IBRD</v>
      </c>
      <c r="S25" s="768">
        <f>IF($AF$14="2025",VLOOKUP($B25,GTMI_Data!$B$2:$PR$595,432,FALSE),IF($AF$14="2022",VLOOKUP(("  "&amp;$B25&amp;"  "),GTMI_Data!$B$2:$QN$595,432,FALSE),IF($AF$14="2020",VLOOKUP((" "&amp;$B25&amp;" "),GTMI_Data!$B$2:$QN$595,432,FALSE),"-")))/1000</f>
        <v>211.14072899999999</v>
      </c>
      <c r="T25" s="540">
        <f>IF($AF$14="2025",VLOOKUP($B25,GTMI_Data!$B$2:$PR$595,433,FALSE),IF($AF$14="2022",VLOOKUP(("  "&amp;$B25&amp;"  "),GTMI_Data!$B$2:$QN$595,433,FALSE),IF($AF$14="2020",VLOOKUP((" "&amp;$B25&amp;" "),GTMI_Data!$B$2:$QN$595,433,FALSE),"-")))</f>
        <v>0</v>
      </c>
    </row>
    <row r="26" spans="1:71">
      <c r="A26" s="105" t="s">
        <v>523</v>
      </c>
      <c r="B26" s="291" t="s">
        <v>4010</v>
      </c>
      <c r="C26" s="230" t="s">
        <v>3932</v>
      </c>
      <c r="D26" s="543" t="str">
        <f>IF($AF$14="2025",VLOOKUP($B26,GTMI_Groups!$B$2:$M$199,3,FALSE),IF($AF$14="2022",VLOOKUP(("  "&amp;$B26&amp;"  "),GTMI_Data!$B$2:$QN$595,446,FALSE),IF($AF$14="2020",VLOOKUP((" "&amp;$B26&amp;" "),GTMI_Data!$B$2:$QN$595,446,FALSE),"-")))</f>
        <v>B</v>
      </c>
      <c r="E26" s="541">
        <f>IF($AF$14="2025",VLOOKUP($B26,GTMI_Groups!$B$2:$M$199,4,FALSE),IF($AF$14="2022",VLOOKUP(("  "&amp;$B26&amp;"  "),GTMI_Data!$B$2:$QN$595,447,FALSE),IF($AF$14="2020",VLOOKUP((" "&amp;$B26&amp;" "),GTMI_Data!$B$2:$QN$595,447,FALSE),"-")))</f>
        <v>0.53631382284349305</v>
      </c>
      <c r="F26" s="1396" t="str">
        <f>IF($AF$14="2025",VLOOKUP($B26,GTMI_Groups!$B$2:$M$199,5,FALSE),IF($AF$14="2022",VLOOKUP(("  "&amp;$B26&amp;"  "),GTMI_Data!$B$2:$QN$595,448,FALSE),IF($AF$14="2020",VLOOKUP((" "&amp;$B26&amp;" "),GTMI_Data!$B$2:$QN$595,448,FALSE),"-")))</f>
        <v>C</v>
      </c>
      <c r="G26" s="764">
        <f>IF($AF$14="2025",VLOOKUP($B26,GTMI_Groups!$B$2:$M$199,6,FALSE),IF($AF$14="2022",VLOOKUP(("  "&amp;$B26&amp;"  "),GTMI_Data!$B$2:$QN$595,449,FALSE),IF($AF$14="2020",VLOOKUP((" "&amp;$B26&amp;" "),GTMI_Data!$B$2:$QN$595,449,FALSE),"-")))</f>
        <v>0.48689460580912863</v>
      </c>
      <c r="H26" s="764" t="str">
        <f>IF($AF$14="2025",VLOOKUP($B26,GTMI_Groups!$B$2:$M$199,7,FALSE),IF($AF$14="2022",VLOOKUP(("  "&amp;$B26&amp;"  "),GTMI_Data!$B$2:$QN$595,450,FALSE),IF($AF$14="2020",VLOOKUP((" "&amp;$B26&amp;" "),GTMI_Data!$B$2:$QN$595,450,FALSE),"-")))</f>
        <v>B</v>
      </c>
      <c r="I26" s="765">
        <f>IF($AF$14="2025",VLOOKUP($B26,GTMI_Groups!$B$2:$M$199,8,FALSE),IF($AF$14="2022",VLOOKUP(("  "&amp;$B26&amp;"  "),GTMI_Data!$B$2:$QN$595,451,FALSE),IF($AF$14="2020",VLOOKUP((" "&amp;$B26&amp;" "),GTMI_Data!$B$2:$QN$595,451,FALSE),"-")))</f>
        <v>0.69765224489795918</v>
      </c>
      <c r="J26" s="765" t="str">
        <f>IF($AF$14="2025",VLOOKUP($B26,GTMI_Groups!$B$2:$M$199,9,FALSE),IF($AF$14="2022",VLOOKUP(("  "&amp;$B26&amp;"  "),GTMI_Data!$B$2:$QN$595,452,FALSE),IF($AF$14="2020",VLOOKUP((" "&amp;$B26&amp;" "),GTMI_Data!$B$2:$QN$595,452,FALSE),"-")))</f>
        <v>C</v>
      </c>
      <c r="K26" s="765">
        <f>IF($AF$14="2025",VLOOKUP($B26,GTMI_Groups!$B$2:$M$199,10,FALSE),IF($AF$14="2022",VLOOKUP(("  "&amp;$B26&amp;"  "),GTMI_Data!$B$2:$QN$595,453,FALSE),IF($AF$14="2020",VLOOKUP((" "&amp;$B26&amp;" "),GTMI_Data!$B$2:$QN$595,453,FALSE),"-")))</f>
        <v>0.4374375939849624</v>
      </c>
      <c r="L26" s="765" t="str">
        <f>IF($AF$14="2025",VLOOKUP($B26,GTMI_Groups!$B$2:$M$199,11,FALSE),IF($AF$14="2022",VLOOKUP(("  "&amp;$B26&amp;"  "),GTMI_Data!$B$2:$QN$595,454,FALSE),IF($AF$14="2020",VLOOKUP((" "&amp;$B26&amp;" "),GTMI_Data!$B$2:$QN$595,454,FALSE),"-")))</f>
        <v>B</v>
      </c>
      <c r="M26" s="766">
        <f>IF($AF$14="2025",VLOOKUP($B26,GTMI_Groups!$B$2:$M$199,12,FALSE),IF($AF$14="2022",VLOOKUP(("  "&amp;$B26&amp;"  "),GTMI_Data!$B$2:$QN$595,455,FALSE),IF($AF$14="2020",VLOOKUP((" "&amp;$B26&amp;" "),GTMI_Data!$B$2:$QN$595,455,FALSE),"-")))</f>
        <v>0.52327084668192214</v>
      </c>
      <c r="N26" s="540" t="str">
        <f>IF($AF$14="2025",VLOOKUP($B26,GTMI_Data!$B$2:$PR$595,427,FALSE),IF($AF$14="2022",VLOOKUP(("  "&amp;$B26&amp;"  "),GTMI_Data!$B$2:$QN$595,427,FALSE),IF($AF$14="2020",VLOOKUP((" "&amp;$B26&amp;" "),GTMI_Data!$B$2:$QN$595,427,FALSE),"-")))</f>
        <v>R</v>
      </c>
      <c r="O26" s="751" t="str">
        <f>IF($AF$14="2025",VLOOKUP($B26,GTMI_Data!$B$2:$PR$595,428,FALSE),IF($AF$14="2022",VLOOKUP(("  "&amp;$B26&amp;"  "),GTMI_Data!$B$2:$QN$595,428,FALSE),IF($AF$14="2020",VLOOKUP((" "&amp;$B26&amp;" "),GTMI_Data!$B$2:$QN$595,428,FALSE),"-")))</f>
        <v>EAP</v>
      </c>
      <c r="P26" s="302" t="str">
        <f>IF($AF$14="2025",VLOOKUP($B26,GTMI_Data!$B$2:$PR$595,429,FALSE),IF($AF$14="2022",VLOOKUP(("  "&amp;$B26&amp;"  "),GTMI_Data!$B$2:$QN$595,429,FALSE),IF($AF$14="2020",VLOOKUP((" "&amp;$B26&amp;" "),GTMI_Data!$B$2:$QN$595,429,FALSE),"-")))</f>
        <v>H</v>
      </c>
      <c r="Q26" s="540" t="str">
        <f>IF($AF$14="2025",VLOOKUP($B26,GTMI_Data!$B$2:$PR$595,430,FALSE),IF($AF$14="2022",VLOOKUP(("  "&amp;$B26&amp;"  "),GTMI_Data!$B$2:$QN$595,430,FALSE),IF($AF$14="2020",VLOOKUP((" "&amp;$B26&amp;" "),GTMI_Data!$B$2:$QN$595,430,FALSE),"-")))</f>
        <v>-</v>
      </c>
      <c r="R26" s="302" t="str">
        <f>IF($AF$14="2025",VLOOKUP($B26,GTMI_Data!$B$2:$PR$595,431,FALSE),IF($AF$14="2022",VLOOKUP(("  "&amp;$B26&amp;"  "),GTMI_Data!$B$2:$QN$595,431,FALSE),IF($AF$14="2020",VLOOKUP((" "&amp;$B26&amp;" "),GTMI_Data!$B$2:$QN$595,431,FALSE),"-")))</f>
        <v>-</v>
      </c>
      <c r="S26" s="768">
        <f>IF($AF$14="2025",VLOOKUP($B26,GTMI_Data!$B$2:$PR$595,432,FALSE),IF($AF$14="2022",VLOOKUP(("  "&amp;$B26&amp;"  "),GTMI_Data!$B$2:$QN$595,432,FALSE),IF($AF$14="2020",VLOOKUP((" "&amp;$B26&amp;" "),GTMI_Data!$B$2:$QN$595,432,FALSE),"-")))/1000</f>
        <v>0.458949</v>
      </c>
      <c r="T26" s="540">
        <f>IF($AF$14="2025",VLOOKUP($B26,GTMI_Data!$B$2:$PR$595,433,FALSE),IF($AF$14="2022",VLOOKUP(("  "&amp;$B26&amp;"  "),GTMI_Data!$B$2:$QN$595,433,FALSE),IF($AF$14="2020",VLOOKUP((" "&amp;$B26&amp;" "),GTMI_Data!$B$2:$QN$595,433,FALSE),"-")))</f>
        <v>1</v>
      </c>
    </row>
    <row r="27" spans="1:71">
      <c r="A27" s="105" t="s">
        <v>645</v>
      </c>
      <c r="B27" s="291" t="s">
        <v>4123</v>
      </c>
      <c r="C27" s="1328" t="s">
        <v>4039</v>
      </c>
      <c r="D27" s="543" t="str">
        <f>IF($AF$14="2025",VLOOKUP($B27,GTMI_Groups!$B$2:$M$199,3,FALSE),IF($AF$14="2022",VLOOKUP(("  "&amp;$B27&amp;"  "),GTMI_Data!$B$2:$QN$595,446,FALSE),IF($AF$14="2020",VLOOKUP((" "&amp;$B27&amp;" "),GTMI_Data!$B$2:$QN$595,446,FALSE),"-")))</f>
        <v>A</v>
      </c>
      <c r="E27" s="541">
        <f>IF($AF$14="2025",VLOOKUP($B27,GTMI_Groups!$B$2:$M$199,4,FALSE),IF($AF$14="2022",VLOOKUP(("  "&amp;$B27&amp;"  "),GTMI_Data!$B$2:$QN$595,447,FALSE),IF($AF$14="2020",VLOOKUP((" "&amp;$B27&amp;" "),GTMI_Data!$B$2:$QN$595,447,FALSE),"-")))</f>
        <v>0.76214693643737963</v>
      </c>
      <c r="F27" s="1396" t="str">
        <f>IF($AF$14="2025",VLOOKUP($B27,GTMI_Groups!$B$2:$M$199,5,FALSE),IF($AF$14="2022",VLOOKUP(("  "&amp;$B27&amp;"  "),GTMI_Data!$B$2:$QN$595,448,FALSE),IF($AF$14="2020",VLOOKUP((" "&amp;$B27&amp;" "),GTMI_Data!$B$2:$QN$595,448,FALSE),"-")))</f>
        <v>B</v>
      </c>
      <c r="G27" s="764">
        <f>IF($AF$14="2025",VLOOKUP($B27,GTMI_Groups!$B$2:$M$199,6,FALSE),IF($AF$14="2022",VLOOKUP(("  "&amp;$B27&amp;"  "),GTMI_Data!$B$2:$QN$595,449,FALSE),IF($AF$14="2020",VLOOKUP((" "&amp;$B27&amp;" "),GTMI_Data!$B$2:$QN$595,449,FALSE),"-")))</f>
        <v>0.70126489626556021</v>
      </c>
      <c r="H27" s="764" t="str">
        <f>IF($AF$14="2025",VLOOKUP($B27,GTMI_Groups!$B$2:$M$199,7,FALSE),IF($AF$14="2022",VLOOKUP(("  "&amp;$B27&amp;"  "),GTMI_Data!$B$2:$QN$595,450,FALSE),IF($AF$14="2020",VLOOKUP((" "&amp;$B27&amp;" "),GTMI_Data!$B$2:$QN$595,450,FALSE),"-")))</f>
        <v>A</v>
      </c>
      <c r="I27" s="765">
        <f>IF($AF$14="2025",VLOOKUP($B27,GTMI_Groups!$B$2:$M$199,8,FALSE),IF($AF$14="2022",VLOOKUP(("  "&amp;$B27&amp;"  "),GTMI_Data!$B$2:$QN$595,451,FALSE),IF($AF$14="2020",VLOOKUP((" "&amp;$B27&amp;" "),GTMI_Data!$B$2:$QN$595,451,FALSE),"-")))</f>
        <v>0.9287552653061224</v>
      </c>
      <c r="J27" s="765" t="str">
        <f>IF($AF$14="2025",VLOOKUP($B27,GTMI_Groups!$B$2:$M$199,9,FALSE),IF($AF$14="2022",VLOOKUP(("  "&amp;$B27&amp;"  "),GTMI_Data!$B$2:$QN$595,452,FALSE),IF($AF$14="2020",VLOOKUP((" "&amp;$B27&amp;" "),GTMI_Data!$B$2:$QN$595,452,FALSE),"-")))</f>
        <v>A</v>
      </c>
      <c r="K27" s="765">
        <f>IF($AF$14="2025",VLOOKUP($B27,GTMI_Groups!$B$2:$M$199,10,FALSE),IF($AF$14="2022",VLOOKUP(("  "&amp;$B27&amp;"  "),GTMI_Data!$B$2:$QN$595,453,FALSE),IF($AF$14="2020",VLOOKUP((" "&amp;$B27&amp;" "),GTMI_Data!$B$2:$QN$595,453,FALSE),"-")))</f>
        <v>0.75269774436090231</v>
      </c>
      <c r="L27" s="765" t="str">
        <f>IF($AF$14="2025",VLOOKUP($B27,GTMI_Groups!$B$2:$M$199,11,FALSE),IF($AF$14="2022",VLOOKUP(("  "&amp;$B27&amp;"  "),GTMI_Data!$B$2:$QN$595,454,FALSE),IF($AF$14="2020",VLOOKUP((" "&amp;$B27&amp;" "),GTMI_Data!$B$2:$QN$595,454,FALSE),"-")))</f>
        <v>B</v>
      </c>
      <c r="M27" s="766">
        <f>IF($AF$14="2025",VLOOKUP($B27,GTMI_Groups!$B$2:$M$199,12,FALSE),IF($AF$14="2022",VLOOKUP(("  "&amp;$B27&amp;"  "),GTMI_Data!$B$2:$QN$595,455,FALSE),IF($AF$14="2020",VLOOKUP((" "&amp;$B27&amp;" "),GTMI_Data!$B$2:$QN$595,455,FALSE),"-")))</f>
        <v>0.6658698398169336</v>
      </c>
      <c r="N27" s="540" t="str">
        <f>IF($AF$14="2025",VLOOKUP($B27,GTMI_Data!$B$2:$PR$595,427,FALSE),IF($AF$14="2022",VLOOKUP(("  "&amp;$B27&amp;"  "),GTMI_Data!$B$2:$QN$595,427,FALSE),IF($AF$14="2020",VLOOKUP((" "&amp;$B27&amp;" "),GTMI_Data!$B$2:$QN$595,427,FALSE),"-")))</f>
        <v>S</v>
      </c>
      <c r="O27" s="751" t="str">
        <f>IF($AF$14="2025",VLOOKUP($B27,GTMI_Data!$B$2:$PR$595,428,FALSE),IF($AF$14="2022",VLOOKUP(("  "&amp;$B27&amp;"  "),GTMI_Data!$B$2:$QN$595,428,FALSE),IF($AF$14="2020",VLOOKUP((" "&amp;$B27&amp;" "),GTMI_Data!$B$2:$QN$595,428,FALSE),"-")))</f>
        <v>ECA</v>
      </c>
      <c r="P27" s="302" t="str">
        <f>IF($AF$14="2025",VLOOKUP($B27,GTMI_Data!$B$2:$PR$595,429,FALSE),IF($AF$14="2022",VLOOKUP(("  "&amp;$B27&amp;"  "),GTMI_Data!$B$2:$QN$595,429,FALSE),IF($AF$14="2020",VLOOKUP((" "&amp;$B27&amp;" "),GTMI_Data!$B$2:$QN$595,429,FALSE),"-")))</f>
        <v>H</v>
      </c>
      <c r="Q27" s="540" t="str">
        <f>IF($AF$14="2025",VLOOKUP($B27,GTMI_Data!$B$2:$PR$595,430,FALSE),IF($AF$14="2022",VLOOKUP(("  "&amp;$B27&amp;"  "),GTMI_Data!$B$2:$QN$595,430,FALSE),IF($AF$14="2020",VLOOKUP((" "&amp;$B27&amp;" "),GTMI_Data!$B$2:$QN$595,430,FALSE),"-")))</f>
        <v>-</v>
      </c>
      <c r="R27" s="302" t="str">
        <f>IF($AF$14="2025",VLOOKUP($B27,GTMI_Data!$B$2:$PR$595,431,FALSE),IF($AF$14="2022",VLOOKUP(("  "&amp;$B27&amp;"  "),GTMI_Data!$B$2:$QN$595,431,FALSE),IF($AF$14="2020",VLOOKUP((" "&amp;$B27&amp;" "),GTMI_Data!$B$2:$QN$595,431,FALSE),"-")))</f>
        <v>IBRD</v>
      </c>
      <c r="S27" s="768">
        <f>IF($AF$14="2025",VLOOKUP($B27,GTMI_Data!$B$2:$PR$595,432,FALSE),IF($AF$14="2022",VLOOKUP(("  "&amp;$B27&amp;"  "),GTMI_Data!$B$2:$QN$595,432,FALSE),IF($AF$14="2020",VLOOKUP((" "&amp;$B27&amp;" "),GTMI_Data!$B$2:$QN$595,432,FALSE),"-")))/1000</f>
        <v>6.7958030000000003</v>
      </c>
      <c r="T27" s="540">
        <f>IF($AF$14="2025",VLOOKUP($B27,GTMI_Data!$B$2:$PR$595,433,FALSE),IF($AF$14="2022",VLOOKUP(("  "&amp;$B27&amp;"  "),GTMI_Data!$B$2:$QN$595,433,FALSE),IF($AF$14="2020",VLOOKUP((" "&amp;$B27&amp;" "),GTMI_Data!$B$2:$QN$595,433,FALSE),"-")))</f>
        <v>0</v>
      </c>
    </row>
    <row r="28" spans="1:71">
      <c r="A28" s="105" t="s">
        <v>3105</v>
      </c>
      <c r="B28" s="291" t="s">
        <v>4271</v>
      </c>
      <c r="C28" s="542" t="s">
        <v>4175</v>
      </c>
      <c r="D28" s="543" t="str">
        <f>IF($AF$14="2025",VLOOKUP($B28,GTMI_Groups!$B$2:$M$199,3,FALSE),IF($AF$14="2022",VLOOKUP(("  "&amp;$B28&amp;"  "),GTMI_Data!$B$2:$QN$595,446,FALSE),IF($AF$14="2020",VLOOKUP((" "&amp;$B28&amp;" "),GTMI_Data!$B$2:$QN$595,446,FALSE),"-")))</f>
        <v>C</v>
      </c>
      <c r="E28" s="541">
        <f>IF($AF$14="2025",VLOOKUP($B28,GTMI_Groups!$B$2:$M$199,4,FALSE),IF($AF$14="2022",VLOOKUP(("  "&amp;$B28&amp;"  "),GTMI_Data!$B$2:$QN$595,447,FALSE),IF($AF$14="2020",VLOOKUP((" "&amp;$B28&amp;" "),GTMI_Data!$B$2:$QN$595,447,FALSE),"-")))</f>
        <v>0.43342792208014175</v>
      </c>
      <c r="F28" s="1396" t="str">
        <f>IF($AF$14="2025",VLOOKUP($B28,GTMI_Groups!$B$2:$M$199,5,FALSE),IF($AF$14="2022",VLOOKUP(("  "&amp;$B28&amp;"  "),GTMI_Data!$B$2:$QN$595,448,FALSE),IF($AF$14="2020",VLOOKUP((" "&amp;$B28&amp;" "),GTMI_Data!$B$2:$QN$595,448,FALSE),"-")))</f>
        <v>B</v>
      </c>
      <c r="G28" s="764">
        <f>IF($AF$14="2025",VLOOKUP($B28,GTMI_Groups!$B$2:$M$199,6,FALSE),IF($AF$14="2022",VLOOKUP(("  "&amp;$B28&amp;"  "),GTMI_Data!$B$2:$QN$595,449,FALSE),IF($AF$14="2020",VLOOKUP((" "&amp;$B28&amp;" "),GTMI_Data!$B$2:$QN$595,449,FALSE),"-")))</f>
        <v>0.5098267219917012</v>
      </c>
      <c r="H28" s="764" t="str">
        <f>IF($AF$14="2025",VLOOKUP($B28,GTMI_Groups!$B$2:$M$199,7,FALSE),IF($AF$14="2022",VLOOKUP(("  "&amp;$B28&amp;"  "),GTMI_Data!$B$2:$QN$595,450,FALSE),IF($AF$14="2020",VLOOKUP((" "&amp;$B28&amp;" "),GTMI_Data!$B$2:$QN$595,450,FALSE),"-")))</f>
        <v>B</v>
      </c>
      <c r="I28" s="765">
        <f>IF($AF$14="2025",VLOOKUP($B28,GTMI_Groups!$B$2:$M$199,8,FALSE),IF($AF$14="2022",VLOOKUP(("  "&amp;$B28&amp;"  "),GTMI_Data!$B$2:$QN$595,451,FALSE),IF($AF$14="2020",VLOOKUP((" "&amp;$B28&amp;" "),GTMI_Data!$B$2:$QN$595,451,FALSE),"-")))</f>
        <v>0.55144228571428577</v>
      </c>
      <c r="J28" s="765" t="str">
        <f>IF($AF$14="2025",VLOOKUP($B28,GTMI_Groups!$B$2:$M$199,9,FALSE),IF($AF$14="2022",VLOOKUP(("  "&amp;$B28&amp;"  "),GTMI_Data!$B$2:$QN$595,452,FALSE),IF($AF$14="2020",VLOOKUP((" "&amp;$B28&amp;" "),GTMI_Data!$B$2:$QN$595,452,FALSE),"-")))</f>
        <v>D</v>
      </c>
      <c r="K28" s="765">
        <f>IF($AF$14="2025",VLOOKUP($B28,GTMI_Groups!$B$2:$M$199,10,FALSE),IF($AF$14="2022",VLOOKUP(("  "&amp;$B28&amp;"  "),GTMI_Data!$B$2:$QN$595,453,FALSE),IF($AF$14="2020",VLOOKUP((" "&amp;$B28&amp;" "),GTMI_Data!$B$2:$QN$595,453,FALSE),"-")))</f>
        <v>0.13729924812030075</v>
      </c>
      <c r="L28" s="765" t="str">
        <f>IF($AF$14="2025",VLOOKUP($B28,GTMI_Groups!$B$2:$M$199,11,FALSE),IF($AF$14="2022",VLOOKUP(("  "&amp;$B28&amp;"  "),GTMI_Data!$B$2:$QN$595,454,FALSE),IF($AF$14="2020",VLOOKUP((" "&amp;$B28&amp;" "),GTMI_Data!$B$2:$QN$595,454,FALSE),"-")))</f>
        <v>B</v>
      </c>
      <c r="M28" s="766">
        <f>IF($AF$14="2025",VLOOKUP($B28,GTMI_Groups!$B$2:$M$199,12,FALSE),IF($AF$14="2022",VLOOKUP(("  "&amp;$B28&amp;"  "),GTMI_Data!$B$2:$QN$595,455,FALSE),IF($AF$14="2020",VLOOKUP((" "&amp;$B28&amp;" "),GTMI_Data!$B$2:$QN$595,455,FALSE),"-")))</f>
        <v>0.5351434324942792</v>
      </c>
      <c r="N28" s="540" t="str">
        <f>IF($AF$14="2025",VLOOKUP($B28,GTMI_Data!$B$2:$PR$595,427,FALSE),IF($AF$14="2022",VLOOKUP(("  "&amp;$B28&amp;"  "),GTMI_Data!$B$2:$QN$595,427,FALSE),IF($AF$14="2020",VLOOKUP((" "&amp;$B28&amp;" "),GTMI_Data!$B$2:$QN$595,427,FALSE),"-")))</f>
        <v>S</v>
      </c>
      <c r="O28" s="751" t="str">
        <f>IF($AF$14="2025",VLOOKUP($B28,GTMI_Data!$B$2:$PR$595,428,FALSE),IF($AF$14="2022",VLOOKUP(("  "&amp;$B28&amp;"  "),GTMI_Data!$B$2:$QN$595,428,FALSE),IF($AF$14="2020",VLOOKUP((" "&amp;$B28&amp;" "),GTMI_Data!$B$2:$QN$595,428,FALSE),"-")))</f>
        <v>AFR</v>
      </c>
      <c r="P28" s="302" t="str">
        <f>IF($AF$14="2025",VLOOKUP($B28,GTMI_Data!$B$2:$PR$595,429,FALSE),IF($AF$14="2022",VLOOKUP(("  "&amp;$B28&amp;"  "),GTMI_Data!$B$2:$QN$595,429,FALSE),IF($AF$14="2020",VLOOKUP((" "&amp;$B28&amp;" "),GTMI_Data!$B$2:$QN$595,429,FALSE),"-")))</f>
        <v>L</v>
      </c>
      <c r="Q28" s="540" t="str">
        <f>IF($AF$14="2025",VLOOKUP($B28,GTMI_Data!$B$2:$PR$595,430,FALSE),IF($AF$14="2022",VLOOKUP(("  "&amp;$B28&amp;"  "),GTMI_Data!$B$2:$QN$595,430,FALSE),IF($AF$14="2020",VLOOKUP((" "&amp;$B28&amp;" "),GTMI_Data!$B$2:$QN$595,430,FALSE),"-")))</f>
        <v>FCS-1</v>
      </c>
      <c r="R28" s="302" t="str">
        <f>IF($AF$14="2025",VLOOKUP($B28,GTMI_Data!$B$2:$PR$595,431,FALSE),IF($AF$14="2022",VLOOKUP(("  "&amp;$B28&amp;"  "),GTMI_Data!$B$2:$QN$595,431,FALSE),IF($AF$14="2020",VLOOKUP((" "&amp;$B28&amp;" "),GTMI_Data!$B$2:$QN$595,431,FALSE),"-")))</f>
        <v>IDA</v>
      </c>
      <c r="S28" s="768">
        <f>IF($AF$14="2025",VLOOKUP($B28,GTMI_Data!$B$2:$PR$595,432,FALSE),IF($AF$14="2022",VLOOKUP(("  "&amp;$B28&amp;"  "),GTMI_Data!$B$2:$QN$595,432,FALSE),IF($AF$14="2020",VLOOKUP((" "&amp;$B28&amp;" "),GTMI_Data!$B$2:$QN$595,432,FALSE),"-")))/1000</f>
        <v>23.025776</v>
      </c>
      <c r="T28" s="540">
        <f>IF($AF$14="2025",VLOOKUP($B28,GTMI_Data!$B$2:$PR$595,433,FALSE),IF($AF$14="2022",VLOOKUP(("  "&amp;$B28&amp;"  "),GTMI_Data!$B$2:$QN$595,433,FALSE),IF($AF$14="2020",VLOOKUP((" "&amp;$B28&amp;" "),GTMI_Data!$B$2:$QN$595,433,FALSE),"-")))</f>
        <v>0</v>
      </c>
    </row>
    <row r="29" spans="1:71">
      <c r="A29" s="105" t="s">
        <v>985</v>
      </c>
      <c r="B29" s="291" t="s">
        <v>4371</v>
      </c>
      <c r="C29" s="542" t="s">
        <v>4318</v>
      </c>
      <c r="D29" s="543" t="str">
        <f>IF($AF$14="2025",VLOOKUP($B29,GTMI_Groups!$B$2:$M$199,3,FALSE),IF($AF$14="2022",VLOOKUP(("  "&amp;$B29&amp;"  "),GTMI_Data!$B$2:$QN$595,446,FALSE),IF($AF$14="2020",VLOOKUP((" "&amp;$B29&amp;" "),GTMI_Data!$B$2:$QN$595,446,FALSE),"-")))</f>
        <v>C</v>
      </c>
      <c r="E29" s="541">
        <f>IF($AF$14="2025",VLOOKUP($B29,GTMI_Groups!$B$2:$M$199,4,FALSE),IF($AF$14="2022",VLOOKUP(("  "&amp;$B29&amp;"  "),GTMI_Data!$B$2:$QN$595,447,FALSE),IF($AF$14="2020",VLOOKUP((" "&amp;$B29&amp;" "),GTMI_Data!$B$2:$QN$595,447,FALSE),"-")))</f>
        <v>0.41291262791847277</v>
      </c>
      <c r="F29" s="1396" t="str">
        <f>IF($AF$14="2025",VLOOKUP($B29,GTMI_Groups!$B$2:$M$199,5,FALSE),IF($AF$14="2022",VLOOKUP(("  "&amp;$B29&amp;"  "),GTMI_Data!$B$2:$QN$595,448,FALSE),IF($AF$14="2020",VLOOKUP((" "&amp;$B29&amp;" "),GTMI_Data!$B$2:$QN$595,448,FALSE),"-")))</f>
        <v>B</v>
      </c>
      <c r="G29" s="764">
        <f>IF($AF$14="2025",VLOOKUP($B29,GTMI_Groups!$B$2:$M$199,6,FALSE),IF($AF$14="2022",VLOOKUP(("  "&amp;$B29&amp;"  "),GTMI_Data!$B$2:$QN$595,449,FALSE),IF($AF$14="2020",VLOOKUP((" "&amp;$B29&amp;" "),GTMI_Data!$B$2:$QN$595,449,FALSE),"-")))</f>
        <v>0.51824315352697103</v>
      </c>
      <c r="H29" s="764" t="str">
        <f>IF($AF$14="2025",VLOOKUP($B29,GTMI_Groups!$B$2:$M$199,7,FALSE),IF($AF$14="2022",VLOOKUP(("  "&amp;$B29&amp;"  "),GTMI_Data!$B$2:$QN$595,450,FALSE),IF($AF$14="2020",VLOOKUP((" "&amp;$B29&amp;" "),GTMI_Data!$B$2:$QN$595,450,FALSE),"-")))</f>
        <v>C</v>
      </c>
      <c r="I29" s="765">
        <f>IF($AF$14="2025",VLOOKUP($B29,GTMI_Groups!$B$2:$M$199,8,FALSE),IF($AF$14="2022",VLOOKUP(("  "&amp;$B29&amp;"  "),GTMI_Data!$B$2:$QN$595,451,FALSE),IF($AF$14="2020",VLOOKUP((" "&amp;$B29&amp;" "),GTMI_Data!$B$2:$QN$595,451,FALSE),"-")))</f>
        <v>0.30836897959183673</v>
      </c>
      <c r="J29" s="765" t="str">
        <f>IF($AF$14="2025",VLOOKUP($B29,GTMI_Groups!$B$2:$M$199,9,FALSE),IF($AF$14="2022",VLOOKUP(("  "&amp;$B29&amp;"  "),GTMI_Data!$B$2:$QN$595,452,FALSE),IF($AF$14="2020",VLOOKUP((" "&amp;$B29&amp;" "),GTMI_Data!$B$2:$QN$595,452,FALSE),"-")))</f>
        <v>C</v>
      </c>
      <c r="K29" s="765">
        <f>IF($AF$14="2025",VLOOKUP($B29,GTMI_Groups!$B$2:$M$199,10,FALSE),IF($AF$14="2022",VLOOKUP(("  "&amp;$B29&amp;"  "),GTMI_Data!$B$2:$QN$595,453,FALSE),IF($AF$14="2020",VLOOKUP((" "&amp;$B29&amp;" "),GTMI_Data!$B$2:$QN$595,453,FALSE),"-")))</f>
        <v>0.45308872180451132</v>
      </c>
      <c r="L29" s="765" t="str">
        <f>IF($AF$14="2025",VLOOKUP($B29,GTMI_Groups!$B$2:$M$199,11,FALSE),IF($AF$14="2022",VLOOKUP(("  "&amp;$B29&amp;"  "),GTMI_Data!$B$2:$QN$595,454,FALSE),IF($AF$14="2020",VLOOKUP((" "&amp;$B29&amp;" "),GTMI_Data!$B$2:$QN$595,454,FALSE),"-")))</f>
        <v>C</v>
      </c>
      <c r="M29" s="766">
        <f>IF($AF$14="2025",VLOOKUP($B29,GTMI_Groups!$B$2:$M$199,12,FALSE),IF($AF$14="2022",VLOOKUP(("  "&amp;$B29&amp;"  "),GTMI_Data!$B$2:$QN$595,455,FALSE),IF($AF$14="2020",VLOOKUP((" "&amp;$B29&amp;" "),GTMI_Data!$B$2:$QN$595,455,FALSE),"-")))</f>
        <v>0.37194965675057207</v>
      </c>
      <c r="N29" s="540" t="str">
        <f>IF($AF$14="2025",VLOOKUP($B29,GTMI_Data!$B$2:$PR$595,427,FALSE),IF($AF$14="2022",VLOOKUP(("  "&amp;$B29&amp;"  "),GTMI_Data!$B$2:$QN$595,427,FALSE),IF($AF$14="2020",VLOOKUP((" "&amp;$B29&amp;" "),GTMI_Data!$B$2:$QN$595,427,FALSE),"-")))</f>
        <v>S</v>
      </c>
      <c r="O29" s="751" t="str">
        <f>IF($AF$14="2025",VLOOKUP($B29,GTMI_Data!$B$2:$PR$595,428,FALSE),IF($AF$14="2022",VLOOKUP(("  "&amp;$B29&amp;"  "),GTMI_Data!$B$2:$QN$595,428,FALSE),IF($AF$14="2020",VLOOKUP((" "&amp;$B29&amp;" "),GTMI_Data!$B$2:$QN$595,428,FALSE),"-")))</f>
        <v>AFR</v>
      </c>
      <c r="P29" s="302" t="str">
        <f>IF($AF$14="2025",VLOOKUP($B29,GTMI_Data!$B$2:$PR$595,429,FALSE),IF($AF$14="2022",VLOOKUP(("  "&amp;$B29&amp;"  "),GTMI_Data!$B$2:$QN$595,429,FALSE),IF($AF$14="2020",VLOOKUP((" "&amp;$B29&amp;" "),GTMI_Data!$B$2:$QN$595,429,FALSE),"-")))</f>
        <v>L</v>
      </c>
      <c r="Q29" s="540" t="str">
        <f>IF($AF$14="2025",VLOOKUP($B29,GTMI_Data!$B$2:$PR$595,430,FALSE),IF($AF$14="2022",VLOOKUP(("  "&amp;$B29&amp;"  "),GTMI_Data!$B$2:$QN$595,430,FALSE),IF($AF$14="2020",VLOOKUP((" "&amp;$B29&amp;" "),GTMI_Data!$B$2:$QN$595,430,FALSE),"-")))</f>
        <v>FCS-2</v>
      </c>
      <c r="R29" s="302" t="str">
        <f>IF($AF$14="2025",VLOOKUP($B29,GTMI_Data!$B$2:$PR$595,431,FALSE),IF($AF$14="2022",VLOOKUP(("  "&amp;$B29&amp;"  "),GTMI_Data!$B$2:$QN$595,431,FALSE),IF($AF$14="2020",VLOOKUP((" "&amp;$B29&amp;" "),GTMI_Data!$B$2:$QN$595,431,FALSE),"-")))</f>
        <v>IDA</v>
      </c>
      <c r="S29" s="768">
        <f>IF($AF$14="2025",VLOOKUP($B29,GTMI_Data!$B$2:$PR$595,432,FALSE),IF($AF$14="2022",VLOOKUP(("  "&amp;$B29&amp;"  "),GTMI_Data!$B$2:$QN$595,432,FALSE),IF($AF$14="2020",VLOOKUP((" "&amp;$B29&amp;" "),GTMI_Data!$B$2:$QN$595,432,FALSE),"-")))/1000</f>
        <v>13.689450000000001</v>
      </c>
      <c r="T29" s="540">
        <f>IF($AF$14="2025",VLOOKUP($B29,GTMI_Data!$B$2:$PR$595,433,FALSE),IF($AF$14="2022",VLOOKUP(("  "&amp;$B29&amp;"  "),GTMI_Data!$B$2:$QN$595,433,FALSE),IF($AF$14="2020",VLOOKUP((" "&amp;$B29&amp;" "),GTMI_Data!$B$2:$QN$595,433,FALSE),"-")))</f>
        <v>0</v>
      </c>
    </row>
    <row r="30" spans="1:71">
      <c r="A30" s="105" t="s">
        <v>3105</v>
      </c>
      <c r="B30" s="291" t="s">
        <v>4515</v>
      </c>
      <c r="C30" s="542" t="s">
        <v>4403</v>
      </c>
      <c r="D30" s="543" t="str">
        <f>IF($AF$14="2025",VLOOKUP($B30,GTMI_Groups!$B$2:$M$199,3,FALSE),IF($AF$14="2022",VLOOKUP(("  "&amp;$B30&amp;"  "),GTMI_Data!$B$2:$QN$595,446,FALSE),IF($AF$14="2020",VLOOKUP((" "&amp;$B30&amp;" "),GTMI_Data!$B$2:$QN$595,446,FALSE),"-")))</f>
        <v>A</v>
      </c>
      <c r="E30" s="541">
        <f>IF($AF$14="2025",VLOOKUP($B30,GTMI_Groups!$B$2:$M$199,4,FALSE),IF($AF$14="2022",VLOOKUP(("  "&amp;$B30&amp;"  "),GTMI_Data!$B$2:$QN$595,447,FALSE),IF($AF$14="2020",VLOOKUP((" "&amp;$B30&amp;" "),GTMI_Data!$B$2:$QN$595,447,FALSE),"-")))</f>
        <v>0.77412927862063863</v>
      </c>
      <c r="F30" s="1396" t="str">
        <f>IF($AF$14="2025",VLOOKUP($B30,GTMI_Groups!$B$2:$M$199,5,FALSE),IF($AF$14="2022",VLOOKUP(("  "&amp;$B30&amp;"  "),GTMI_Data!$B$2:$QN$595,448,FALSE),IF($AF$14="2020",VLOOKUP((" "&amp;$B30&amp;" "),GTMI_Data!$B$2:$QN$595,448,FALSE),"-")))</f>
        <v>A</v>
      </c>
      <c r="G30" s="764">
        <f>IF($AF$14="2025",VLOOKUP($B30,GTMI_Groups!$B$2:$M$199,6,FALSE),IF($AF$14="2022",VLOOKUP(("  "&amp;$B30&amp;"  "),GTMI_Data!$B$2:$QN$595,449,FALSE),IF($AF$14="2020",VLOOKUP((" "&amp;$B30&amp;" "),GTMI_Data!$B$2:$QN$595,449,FALSE),"-")))</f>
        <v>0.80229609958506232</v>
      </c>
      <c r="H30" s="764" t="str">
        <f>IF($AF$14="2025",VLOOKUP($B30,GTMI_Groups!$B$2:$M$199,7,FALSE),IF($AF$14="2022",VLOOKUP(("  "&amp;$B30&amp;"  "),GTMI_Data!$B$2:$QN$595,450,FALSE),IF($AF$14="2020",VLOOKUP((" "&amp;$B30&amp;" "),GTMI_Data!$B$2:$QN$595,450,FALSE),"-")))</f>
        <v>A</v>
      </c>
      <c r="I30" s="765">
        <f>IF($AF$14="2025",VLOOKUP($B30,GTMI_Groups!$B$2:$M$199,8,FALSE),IF($AF$14="2022",VLOOKUP(("  "&amp;$B30&amp;"  "),GTMI_Data!$B$2:$QN$595,451,FALSE),IF($AF$14="2020",VLOOKUP((" "&amp;$B30&amp;" "),GTMI_Data!$B$2:$QN$595,451,FALSE),"-")))</f>
        <v>0.8307758367346938</v>
      </c>
      <c r="J30" s="765" t="str">
        <f>IF($AF$14="2025",VLOOKUP($B30,GTMI_Groups!$B$2:$M$199,9,FALSE),IF($AF$14="2022",VLOOKUP(("  "&amp;$B30&amp;"  "),GTMI_Data!$B$2:$QN$595,452,FALSE),IF($AF$14="2020",VLOOKUP((" "&amp;$B30&amp;" "),GTMI_Data!$B$2:$QN$595,452,FALSE),"-")))</f>
        <v>B</v>
      </c>
      <c r="K30" s="765">
        <f>IF($AF$14="2025",VLOOKUP($B30,GTMI_Groups!$B$2:$M$199,10,FALSE),IF($AF$14="2022",VLOOKUP(("  "&amp;$B30&amp;"  "),GTMI_Data!$B$2:$QN$595,453,FALSE),IF($AF$14="2020",VLOOKUP((" "&amp;$B30&amp;" "),GTMI_Data!$B$2:$QN$595,453,FALSE),"-")))</f>
        <v>0.73796691729323305</v>
      </c>
      <c r="L30" s="765" t="str">
        <f>IF($AF$14="2025",VLOOKUP($B30,GTMI_Groups!$B$2:$M$199,11,FALSE),IF($AF$14="2022",VLOOKUP(("  "&amp;$B30&amp;"  "),GTMI_Data!$B$2:$QN$595,454,FALSE),IF($AF$14="2020",VLOOKUP((" "&amp;$B30&amp;" "),GTMI_Data!$B$2:$QN$595,454,FALSE),"-")))</f>
        <v>B</v>
      </c>
      <c r="M30" s="766">
        <f>IF($AF$14="2025",VLOOKUP($B30,GTMI_Groups!$B$2:$M$199,12,FALSE),IF($AF$14="2022",VLOOKUP(("  "&amp;$B30&amp;"  "),GTMI_Data!$B$2:$QN$595,455,FALSE),IF($AF$14="2020",VLOOKUP((" "&amp;$B30&amp;" "),GTMI_Data!$B$2:$QN$595,455,FALSE),"-")))</f>
        <v>0.72547826086956524</v>
      </c>
      <c r="N30" s="540" t="str">
        <f>IF($AF$14="2025",VLOOKUP($B30,GTMI_Data!$B$2:$PR$595,427,FALSE),IF($AF$14="2022",VLOOKUP(("  "&amp;$B30&amp;"  "),GTMI_Data!$B$2:$QN$595,427,FALSE),IF($AF$14="2020",VLOOKUP((" "&amp;$B30&amp;" "),GTMI_Data!$B$2:$QN$595,427,FALSE),"-")))</f>
        <v>S</v>
      </c>
      <c r="O30" s="751" t="str">
        <f>IF($AF$14="2025",VLOOKUP($B30,GTMI_Data!$B$2:$PR$595,428,FALSE),IF($AF$14="2022",VLOOKUP(("  "&amp;$B30&amp;"  "),GTMI_Data!$B$2:$QN$595,428,FALSE),IF($AF$14="2020",VLOOKUP((" "&amp;$B30&amp;" "),GTMI_Data!$B$2:$QN$595,428,FALSE),"-")))</f>
        <v>AFR</v>
      </c>
      <c r="P30" s="302" t="str">
        <f>IF($AF$14="2025",VLOOKUP($B30,GTMI_Data!$B$2:$PR$595,429,FALSE),IF($AF$14="2022",VLOOKUP(("  "&amp;$B30&amp;"  "),GTMI_Data!$B$2:$QN$595,429,FALSE),IF($AF$14="2020",VLOOKUP((" "&amp;$B30&amp;" "),GTMI_Data!$B$2:$QN$595,429,FALSE),"-")))</f>
        <v>UM</v>
      </c>
      <c r="Q30" s="540" t="str">
        <f>IF($AF$14="2025",VLOOKUP($B30,GTMI_Data!$B$2:$PR$595,430,FALSE),IF($AF$14="2022",VLOOKUP(("  "&amp;$B30&amp;"  "),GTMI_Data!$B$2:$QN$595,430,FALSE),IF($AF$14="2020",VLOOKUP((" "&amp;$B30&amp;" "),GTMI_Data!$B$2:$QN$595,430,FALSE),"-")))</f>
        <v>-</v>
      </c>
      <c r="R30" s="302" t="str">
        <f>IF($AF$14="2025",VLOOKUP($B30,GTMI_Data!$B$2:$PR$595,431,FALSE),IF($AF$14="2022",VLOOKUP(("  "&amp;$B30&amp;"  "),GTMI_Data!$B$2:$QN$595,431,FALSE),IF($AF$14="2020",VLOOKUP((" "&amp;$B30&amp;" "),GTMI_Data!$B$2:$QN$595,431,FALSE),"-")))</f>
        <v>Blend</v>
      </c>
      <c r="S30" s="768">
        <f>IF($AF$14="2025",VLOOKUP($B30,GTMI_Data!$B$2:$PR$595,432,FALSE),IF($AF$14="2022",VLOOKUP(("  "&amp;$B30&amp;"  "),GTMI_Data!$B$2:$QN$595,432,FALSE),IF($AF$14="2020",VLOOKUP((" "&amp;$B30&amp;" "),GTMI_Data!$B$2:$QN$595,432,FALSE),"-")))/1000</f>
        <v>0.52233099999999999</v>
      </c>
      <c r="T30" s="540">
        <f>IF($AF$14="2025",VLOOKUP($B30,GTMI_Data!$B$2:$PR$595,433,FALSE),IF($AF$14="2022",VLOOKUP(("  "&amp;$B30&amp;"  "),GTMI_Data!$B$2:$QN$595,433,FALSE),IF($AF$14="2020",VLOOKUP((" "&amp;$B30&amp;" "),GTMI_Data!$B$2:$QN$595,433,FALSE),"-")))</f>
        <v>0</v>
      </c>
    </row>
  </sheetData>
  <sortState xmlns:xlrd2="http://schemas.microsoft.com/office/spreadsheetml/2017/richdata2" ref="A2:T199">
    <sortCondition ref="C2:C199"/>
  </sortState>
  <pageMargins left="0.7" right="0.7" top="0.75" bottom="0.75" header="0.3" footer="0.3"/>
  <pageSetup orientation="portrait" r:id="rId1"/>
  <ignoredErrors>
    <ignoredError sqref="W3:AF5 W27:AC36 W40:AF43 W7:AN10 W6 AG6:AN6 W2:AF2 AH2:AN2 AH3:AN5 AG2:AG5 W19:AN24 W15:AE15 AG15:AM15 AP2:AW2 AR3:AV3 AS5 AQ19:AW22 AR24 W59:AF59 AB64:AF68 W80:AF80 AB88:AF92 W104:AF104 AB113:AF116 W128:AF128 W137:AC145 W149:AC150 W167:AF168 AQ4 V44:W44 Z44:AF44 BT11 BQ4:BT5 BP6:BP8 BW4:CB9 BV9 CE4:CJ12 CM4:CR9 CL9 BR27:BS35 X52:AF52 X53:AF58 W52 X76:AF76 X77:AF79 W76:W79 X100:AF100 X101:AF103 W100:W103 X125:AF125 X126:AF127 W125:W127 W152:AC156 W151 X151:AC151 W16:AM18 AN15:AN18 BP35 X161:AF161 X162:AF162 X163:AF166 W54:W58 W12:AN14 W11 X11:AN11 BQ9:BT9 BQ6 BS6:BT6 BP2 BQ7 BS7:BT7 BQ8 BS8:BT8 BR6:BR8" unlockedFormula="1"/>
    <ignoredError sqref="X6:AF6" formula="1"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53953" r:id="rId4" name="Drop Down 1">
              <controlPr defaultSize="0" autoLine="0" autoPict="0">
                <anchor moveWithCells="1">
                  <from>
                    <xdr:col>21</xdr:col>
                    <xdr:colOff>88900</xdr:colOff>
                    <xdr:row>44</xdr:row>
                    <xdr:rowOff>12700</xdr:rowOff>
                  </from>
                  <to>
                    <xdr:col>24</xdr:col>
                    <xdr:colOff>88900</xdr:colOff>
                    <xdr:row>45</xdr:row>
                    <xdr:rowOff>0</xdr:rowOff>
                  </to>
                </anchor>
              </controlPr>
            </control>
          </mc:Choice>
        </mc:AlternateContent>
        <mc:AlternateContent xmlns:mc="http://schemas.openxmlformats.org/markup-compatibility/2006">
          <mc:Choice Requires="x14">
            <control shapeId="253954" r:id="rId5" name="Spinner 2">
              <controlPr defaultSize="0" autoPict="0">
                <anchor moveWithCells="1" sizeWithCells="1">
                  <from>
                    <xdr:col>24</xdr:col>
                    <xdr:colOff>114300</xdr:colOff>
                    <xdr:row>44</xdr:row>
                    <xdr:rowOff>12700</xdr:rowOff>
                  </from>
                  <to>
                    <xdr:col>24</xdr:col>
                    <xdr:colOff>342900</xdr:colOff>
                    <xdr:row>45</xdr:row>
                    <xdr:rowOff>0</xdr:rowOff>
                  </to>
                </anchor>
              </controlPr>
            </control>
          </mc:Choice>
        </mc:AlternateContent>
        <mc:AlternateContent xmlns:mc="http://schemas.openxmlformats.org/markup-compatibility/2006">
          <mc:Choice Requires="x14">
            <control shapeId="253955" r:id="rId6" name="Drop Down 3">
              <controlPr defaultSize="0" autoLine="0" autoPict="0">
                <anchor moveWithCells="1">
                  <from>
                    <xdr:col>41</xdr:col>
                    <xdr:colOff>0</xdr:colOff>
                    <xdr:row>2</xdr:row>
                    <xdr:rowOff>12700</xdr:rowOff>
                  </from>
                  <to>
                    <xdr:col>41</xdr:col>
                    <xdr:colOff>1193800</xdr:colOff>
                    <xdr:row>3</xdr:row>
                    <xdr:rowOff>12700</xdr:rowOff>
                  </to>
                </anchor>
              </controlPr>
            </control>
          </mc:Choice>
        </mc:AlternateContent>
        <mc:AlternateContent xmlns:mc="http://schemas.openxmlformats.org/markup-compatibility/2006">
          <mc:Choice Requires="x14">
            <control shapeId="253956" r:id="rId7" name="Spinner 4">
              <controlPr defaultSize="0" autoPict="0">
                <anchor moveWithCells="1" sizeWithCells="1">
                  <from>
                    <xdr:col>41</xdr:col>
                    <xdr:colOff>1206500</xdr:colOff>
                    <xdr:row>2</xdr:row>
                    <xdr:rowOff>25400</xdr:rowOff>
                  </from>
                  <to>
                    <xdr:col>41</xdr:col>
                    <xdr:colOff>1435100</xdr:colOff>
                    <xdr:row>2</xdr:row>
                    <xdr:rowOff>177800</xdr:rowOff>
                  </to>
                </anchor>
              </controlPr>
            </control>
          </mc:Choice>
        </mc:AlternateContent>
        <mc:AlternateContent xmlns:mc="http://schemas.openxmlformats.org/markup-compatibility/2006">
          <mc:Choice Requires="x14">
            <control shapeId="253958" r:id="rId8" name="Spinner 6">
              <controlPr defaultSize="0" autoPict="0">
                <anchor moveWithCells="1">
                  <from>
                    <xdr:col>66</xdr:col>
                    <xdr:colOff>165100</xdr:colOff>
                    <xdr:row>2</xdr:row>
                    <xdr:rowOff>25400</xdr:rowOff>
                  </from>
                  <to>
                    <xdr:col>66</xdr:col>
                    <xdr:colOff>355600</xdr:colOff>
                    <xdr:row>3</xdr:row>
                    <xdr:rowOff>12700</xdr:rowOff>
                  </to>
                </anchor>
              </controlPr>
            </control>
          </mc:Choice>
        </mc:AlternateContent>
        <mc:AlternateContent xmlns:mc="http://schemas.openxmlformats.org/markup-compatibility/2006">
          <mc:Choice Requires="x14">
            <control shapeId="253959" r:id="rId9" name="Check Box 7">
              <controlPr defaultSize="0" autoFill="0" autoLine="0" autoPict="0" altText="Without 25 economies having a population &lt; 500k">
                <anchor moveWithCells="1">
                  <from>
                    <xdr:col>72</xdr:col>
                    <xdr:colOff>317500</xdr:colOff>
                    <xdr:row>9</xdr:row>
                    <xdr:rowOff>165100</xdr:rowOff>
                  </from>
                  <to>
                    <xdr:col>80</xdr:col>
                    <xdr:colOff>0</xdr:colOff>
                    <xdr:row>11</xdr:row>
                    <xdr:rowOff>31750</xdr:rowOff>
                  </to>
                </anchor>
              </controlPr>
            </control>
          </mc:Choice>
        </mc:AlternateContent>
        <mc:AlternateContent xmlns:mc="http://schemas.openxmlformats.org/markup-compatibility/2006">
          <mc:Choice Requires="x14">
            <control shapeId="254171" r:id="rId10" name="Drop Down 219">
              <controlPr defaultSize="0" autoLine="0" autoPict="0">
                <anchor moveWithCells="1">
                  <from>
                    <xdr:col>21</xdr:col>
                    <xdr:colOff>215900</xdr:colOff>
                    <xdr:row>10</xdr:row>
                    <xdr:rowOff>0</xdr:rowOff>
                  </from>
                  <to>
                    <xdr:col>22</xdr:col>
                    <xdr:colOff>355600</xdr:colOff>
                    <xdr:row>11</xdr:row>
                    <xdr:rowOff>0</xdr:rowOff>
                  </to>
                </anchor>
              </controlPr>
            </control>
          </mc:Choice>
        </mc:AlternateContent>
        <mc:AlternateContent xmlns:mc="http://schemas.openxmlformats.org/markup-compatibility/2006">
          <mc:Choice Requires="x14">
            <control shapeId="253957" r:id="rId11" name="Drop Down 5">
              <controlPr defaultSize="0" autoLine="0" autoPict="0">
                <anchor moveWithCells="1">
                  <from>
                    <xdr:col>64</xdr:col>
                    <xdr:colOff>101600</xdr:colOff>
                    <xdr:row>2</xdr:row>
                    <xdr:rowOff>31750</xdr:rowOff>
                  </from>
                  <to>
                    <xdr:col>66</xdr:col>
                    <xdr:colOff>146050</xdr:colOff>
                    <xdr:row>3</xdr:row>
                    <xdr:rowOff>25400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74D59-5D0C-47DC-B3C2-EB47ED7B1EC1}">
  <dimension ref="A1:T30"/>
  <sheetViews>
    <sheetView showGridLines="0" zoomScaleNormal="100" workbookViewId="0">
      <pane xSplit="3" ySplit="1" topLeftCell="AU2" activePane="bottomRight" state="frozen"/>
      <selection pane="topRight" activeCell="AS42" sqref="AS42"/>
      <selection pane="bottomLeft" activeCell="AS42" sqref="AS42"/>
      <selection pane="bottomRight" activeCell="DM27" sqref="DM27"/>
    </sheetView>
  </sheetViews>
  <sheetFormatPr defaultColWidth="8.81640625" defaultRowHeight="14.5"/>
  <cols>
    <col min="1" max="1" width="6.54296875" style="62" hidden="1" customWidth="1"/>
    <col min="2" max="2" width="5.54296875" style="62" hidden="1" customWidth="1"/>
    <col min="3" max="3" width="18.453125" style="62" hidden="1" customWidth="1"/>
    <col min="4" max="45" width="4" style="116" hidden="1" customWidth="1"/>
    <col min="46" max="46" width="4.7265625" style="116" hidden="1" customWidth="1"/>
    <col min="47" max="47" width="2.81640625" style="62" customWidth="1"/>
    <col min="48" max="49" width="7.54296875" style="11" customWidth="1"/>
    <col min="50" max="50" width="4.1796875" style="11" customWidth="1"/>
    <col min="51" max="51" width="8.81640625" style="11"/>
    <col min="52" max="52" width="3.1796875" style="11" customWidth="1"/>
    <col min="53" max="54" width="3.54296875" style="102" customWidth="1"/>
    <col min="55" max="55" width="3.1796875" style="11" customWidth="1"/>
    <col min="56" max="56" width="18.81640625" style="11" customWidth="1"/>
    <col min="57" max="57" width="4.54296875" style="11" customWidth="1"/>
    <col min="58" max="61" width="4.54296875" style="102" customWidth="1"/>
    <col min="62" max="63" width="4.54296875" style="11" customWidth="1"/>
    <col min="64" max="64" width="5.90625" style="11" customWidth="1"/>
    <col min="65" max="67" width="5.54296875" style="11" customWidth="1"/>
    <col min="68" max="68" width="3.81640625" style="11" customWidth="1"/>
    <col min="69" max="69" width="6.54296875" style="102" hidden="1" customWidth="1"/>
    <col min="70" max="70" width="7" style="102" hidden="1" customWidth="1"/>
    <col min="71" max="71" width="17.1796875" style="11" hidden="1" customWidth="1"/>
    <col min="72" max="114" width="4.54296875" style="102" hidden="1" customWidth="1"/>
    <col min="115" max="115" width="3.81640625" style="11" customWidth="1"/>
    <col min="116" max="116" width="3.453125" style="102" customWidth="1"/>
    <col min="117" max="117" width="5.54296875" style="102" customWidth="1"/>
    <col min="118" max="118" width="20.54296875" style="102" customWidth="1"/>
    <col min="119" max="119" width="5.54296875" style="102" customWidth="1"/>
    <col min="120" max="120" width="3.1796875" style="102" customWidth="1"/>
    <col min="121" max="121" width="4.54296875" style="2" customWidth="1"/>
    <col min="122" max="122" width="60.54296875" style="2" customWidth="1"/>
    <col min="123" max="123" width="5.54296875" style="2" customWidth="1"/>
    <col min="124" max="124" width="7.54296875" style="171" customWidth="1"/>
    <col min="125" max="126" width="4.54296875" style="2" customWidth="1"/>
    <col min="127" max="127" width="60.54296875" style="2" customWidth="1"/>
    <col min="128" max="128" width="5.54296875" style="2" customWidth="1"/>
    <col min="129" max="129" width="7.54296875" style="171" customWidth="1"/>
    <col min="130" max="130" width="3.54296875" style="2" customWidth="1"/>
    <col min="131" max="132" width="4.54296875" style="2" customWidth="1"/>
    <col min="133" max="133" width="3.1796875" style="2" customWidth="1"/>
    <col min="134" max="134" width="3.81640625" style="2" customWidth="1"/>
    <col min="135" max="135" width="19.81640625" style="2" customWidth="1"/>
    <col min="136" max="136" width="4.54296875" style="2" customWidth="1"/>
    <col min="137" max="140" width="5.54296875" style="2" customWidth="1"/>
    <col min="141" max="141" width="4.54296875" style="2" customWidth="1"/>
    <col min="142" max="142" width="6.81640625" style="2" customWidth="1"/>
    <col min="143" max="145" width="5.81640625" style="2" customWidth="1"/>
    <col min="146" max="146" width="5.1796875" style="2" customWidth="1"/>
    <col min="147" max="147" width="4.54296875" style="2" customWidth="1"/>
    <col min="148" max="148" width="2.81640625" style="2" customWidth="1"/>
    <col min="149" max="149" width="9.453125" style="2" customWidth="1"/>
    <col min="150" max="150" width="4.81640625" style="2" customWidth="1"/>
    <col min="151" max="151" width="9.54296875" style="2" customWidth="1"/>
    <col min="152" max="153" width="4.54296875" style="2" customWidth="1"/>
    <col min="154" max="154" width="6.453125" style="2" customWidth="1"/>
    <col min="155" max="155" width="12.1796875" style="2" customWidth="1"/>
    <col min="156" max="156" width="6.81640625" style="2" customWidth="1"/>
    <col min="157" max="162" width="4.54296875" style="2" customWidth="1"/>
    <col min="163" max="163" width="4.81640625" style="171" customWidth="1"/>
  </cols>
  <sheetData>
    <row r="1" spans="1:156" ht="14.5" customHeight="1">
      <c r="A1" s="298" t="s">
        <v>25299</v>
      </c>
      <c r="B1" s="296" t="s">
        <v>60</v>
      </c>
      <c r="C1" s="297" t="s">
        <v>25709</v>
      </c>
      <c r="D1" s="314" t="s">
        <v>62</v>
      </c>
      <c r="E1" s="314" t="s">
        <v>75</v>
      </c>
      <c r="F1" s="314" t="s">
        <v>86</v>
      </c>
      <c r="G1" s="314" t="s">
        <v>98</v>
      </c>
      <c r="H1" s="314" t="s">
        <v>107</v>
      </c>
      <c r="I1" s="314" t="s">
        <v>124</v>
      </c>
      <c r="J1" s="314" t="s">
        <v>135</v>
      </c>
      <c r="K1" s="314" t="s">
        <v>146</v>
      </c>
      <c r="L1" s="314" t="s">
        <v>158</v>
      </c>
      <c r="M1" s="314" t="s">
        <v>170</v>
      </c>
      <c r="N1" s="314" t="s">
        <v>179</v>
      </c>
      <c r="O1" s="314" t="s">
        <v>198</v>
      </c>
      <c r="P1" s="314" t="s">
        <v>209</v>
      </c>
      <c r="Q1" s="314" t="s">
        <v>218</v>
      </c>
      <c r="R1" s="314" t="s">
        <v>228</v>
      </c>
      <c r="S1" s="314" t="s">
        <v>236</v>
      </c>
      <c r="T1" s="315" t="s">
        <v>248</v>
      </c>
    </row>
    <row r="2" spans="1:156">
      <c r="A2" s="302" t="s">
        <v>985</v>
      </c>
      <c r="B2" s="164" t="s">
        <v>1027</v>
      </c>
      <c r="C2" s="329" t="s">
        <v>956</v>
      </c>
      <c r="D2" s="330">
        <f>VLOOKUP($B2,GTMI_Data!$B$2:$PK$595,D$200,FALSE)</f>
        <v>0</v>
      </c>
      <c r="E2" s="331">
        <f>VLOOKUP($B2,GTMI_Data!$B$2:$PK$595,E$200,FALSE)</f>
        <v>2</v>
      </c>
      <c r="F2" s="331">
        <f>VLOOKUP($B2,GTMI_Data!$B$2:$PK$595,F$200,FALSE)</f>
        <v>2</v>
      </c>
      <c r="G2" s="331">
        <f>VLOOKUP($B2,GTMI_Data!$B$2:$PK$595,G$200,FALSE)</f>
        <v>2</v>
      </c>
      <c r="H2" s="331">
        <f>VLOOKUP($B2,GTMI_Data!$B$2:$PK$595,H$200,FALSE)</f>
        <v>2</v>
      </c>
      <c r="I2" s="331">
        <f>VLOOKUP($B2,GTMI_Data!$B$2:$PK$595,I$200,FALSE)</f>
        <v>2</v>
      </c>
      <c r="J2" s="331">
        <f>VLOOKUP($B2,GTMI_Data!$B$2:$PK$595,J$200,FALSE)</f>
        <v>2</v>
      </c>
      <c r="K2" s="331">
        <f>VLOOKUP($B2,GTMI_Data!$B$2:$PK$595,K$200,FALSE)</f>
        <v>2</v>
      </c>
      <c r="L2" s="331">
        <f>VLOOKUP($B2,GTMI_Data!$B$2:$PK$595,L$200,FALSE)</f>
        <v>1</v>
      </c>
      <c r="M2" s="331">
        <f>VLOOKUP($B2,GTMI_Data!$B$2:$PK$595,M$200,FALSE)</f>
        <v>2</v>
      </c>
      <c r="N2" s="331">
        <f>VLOOKUP($B2,GTMI_Data!$B$2:$PK$595,N$200,FALSE)</f>
        <v>2</v>
      </c>
      <c r="O2" s="331">
        <f>VLOOKUP($B2,GTMI_Data!$B$2:$PK$595,O$200,FALSE)</f>
        <v>2</v>
      </c>
      <c r="P2" s="331">
        <f>VLOOKUP($B2,GTMI_Data!$B$2:$PK$595,P$200,FALSE)</f>
        <v>2</v>
      </c>
      <c r="Q2" s="331">
        <f>VLOOKUP($B2,GTMI_Data!$B$2:$PK$595,Q$200,FALSE)</f>
        <v>2</v>
      </c>
      <c r="R2" s="331">
        <f>VLOOKUP($B2,GTMI_Data!$B$2:$PK$595,R$200,FALSE)</f>
        <v>0</v>
      </c>
      <c r="S2" s="331">
        <f>VLOOKUP($B2,GTMI_Data!$B$2:$PK$595,S$200,FALSE)</f>
        <v>2</v>
      </c>
      <c r="T2" s="331">
        <f>VLOOKUP($B2,GTMI_Data!$B$2:$PK$595,T$200,FALSE)</f>
        <v>2</v>
      </c>
    </row>
    <row r="3" spans="1:156" ht="14.5" customHeight="1">
      <c r="A3" s="343" t="s">
        <v>985</v>
      </c>
      <c r="B3" s="291" t="s">
        <v>3665</v>
      </c>
      <c r="C3" s="230" t="s">
        <v>3603</v>
      </c>
      <c r="D3" s="231">
        <f>VLOOKUP($B3,GTMI_Data!$B$2:$PK$595,D$200,FALSE)</f>
        <v>0</v>
      </c>
      <c r="E3" s="232">
        <f>VLOOKUP($B3,GTMI_Data!$B$2:$PK$595,E$200,FALSE)</f>
        <v>2</v>
      </c>
      <c r="F3" s="232">
        <f>VLOOKUP($B3,GTMI_Data!$B$2:$PK$595,F$200,FALSE)</f>
        <v>1</v>
      </c>
      <c r="G3" s="232">
        <f>VLOOKUP($B3,GTMI_Data!$B$2:$PK$595,G$200,FALSE)</f>
        <v>0</v>
      </c>
      <c r="H3" s="232">
        <f>VLOOKUP($B3,GTMI_Data!$B$2:$PK$595,H$200,FALSE)</f>
        <v>2</v>
      </c>
      <c r="I3" s="232">
        <f>VLOOKUP($B3,GTMI_Data!$B$2:$PK$595,I$200,FALSE)</f>
        <v>2</v>
      </c>
      <c r="J3" s="232">
        <f>VLOOKUP($B3,GTMI_Data!$B$2:$PK$595,J$200,FALSE)</f>
        <v>2</v>
      </c>
      <c r="K3" s="232">
        <f>VLOOKUP($B3,GTMI_Data!$B$2:$PK$595,K$200,FALSE)</f>
        <v>2</v>
      </c>
      <c r="L3" s="232">
        <f>VLOOKUP($B3,GTMI_Data!$B$2:$PK$595,L$200,FALSE)</f>
        <v>2</v>
      </c>
      <c r="M3" s="232">
        <f>VLOOKUP($B3,GTMI_Data!$B$2:$PK$595,M$200,FALSE)</f>
        <v>2</v>
      </c>
      <c r="N3" s="232">
        <f>VLOOKUP($B3,GTMI_Data!$B$2:$PK$595,N$200,FALSE)</f>
        <v>2</v>
      </c>
      <c r="O3" s="232">
        <f>VLOOKUP($B3,GTMI_Data!$B$2:$PK$595,O$200,FALSE)</f>
        <v>2</v>
      </c>
      <c r="P3" s="232">
        <f>VLOOKUP($B3,GTMI_Data!$B$2:$PK$595,P$200,FALSE)</f>
        <v>2</v>
      </c>
      <c r="Q3" s="232">
        <f>VLOOKUP($B3,GTMI_Data!$B$2:$PK$595,Q$200,FALSE)</f>
        <v>0</v>
      </c>
      <c r="R3" s="232">
        <f>VLOOKUP($B3,GTMI_Data!$B$2:$PK$595,R$200,FALSE)</f>
        <v>1</v>
      </c>
      <c r="S3" s="232">
        <f>VLOOKUP($B3,GTMI_Data!$B$2:$PK$595,S$200,FALSE)</f>
        <v>2</v>
      </c>
      <c r="T3" s="232">
        <f>VLOOKUP($B3,GTMI_Data!$B$2:$PK$595,T$200,FALSE)</f>
        <v>2</v>
      </c>
    </row>
    <row r="4" spans="1:156" ht="14.5" customHeight="1">
      <c r="A4" s="343" t="s">
        <v>985</v>
      </c>
      <c r="B4" s="291" t="s">
        <v>4371</v>
      </c>
      <c r="C4" s="347" t="s">
        <v>4318</v>
      </c>
      <c r="D4" s="231">
        <f>VLOOKUP($B4,GTMI_Data!$B$2:$PK$595,D$200,FALSE)</f>
        <v>1</v>
      </c>
      <c r="E4" s="232">
        <f>VLOOKUP($B4,GTMI_Data!$B$2:$PK$595,E$200,FALSE)</f>
        <v>0</v>
      </c>
      <c r="F4" s="232">
        <f>VLOOKUP($B4,GTMI_Data!$B$2:$PK$595,F$200,FALSE)</f>
        <v>0</v>
      </c>
      <c r="G4" s="232">
        <f>VLOOKUP($B4,GTMI_Data!$B$2:$PK$595,G$200,FALSE)</f>
        <v>2</v>
      </c>
      <c r="H4" s="232">
        <f>VLOOKUP($B4,GTMI_Data!$B$2:$PK$595,H$200,FALSE)</f>
        <v>2</v>
      </c>
      <c r="I4" s="232">
        <f>VLOOKUP($B4,GTMI_Data!$B$2:$PK$595,I$200,FALSE)</f>
        <v>2</v>
      </c>
      <c r="J4" s="232">
        <f>VLOOKUP($B4,GTMI_Data!$B$2:$PK$595,J$200,FALSE)</f>
        <v>2</v>
      </c>
      <c r="K4" s="232">
        <f>VLOOKUP($B4,GTMI_Data!$B$2:$PK$595,K$200,FALSE)</f>
        <v>2</v>
      </c>
      <c r="L4" s="232">
        <f>VLOOKUP($B4,GTMI_Data!$B$2:$PK$595,L$200,FALSE)</f>
        <v>2</v>
      </c>
      <c r="M4" s="232">
        <f>VLOOKUP($B4,GTMI_Data!$B$2:$PK$595,M$200,FALSE)</f>
        <v>2</v>
      </c>
      <c r="N4" s="232">
        <f>VLOOKUP($B4,GTMI_Data!$B$2:$PK$595,N$200,FALSE)</f>
        <v>2</v>
      </c>
      <c r="O4" s="232">
        <f>VLOOKUP($B4,GTMI_Data!$B$2:$PK$595,O$200,FALSE)</f>
        <v>2</v>
      </c>
      <c r="P4" s="232">
        <f>VLOOKUP($B4,GTMI_Data!$B$2:$PK$595,P$200,FALSE)</f>
        <v>2</v>
      </c>
      <c r="Q4" s="232">
        <f>VLOOKUP($B4,GTMI_Data!$B$2:$PK$595,Q$200,FALSE)</f>
        <v>1</v>
      </c>
      <c r="R4" s="232">
        <f>VLOOKUP($B4,GTMI_Data!$B$2:$PK$595,R$200,FALSE)</f>
        <v>0</v>
      </c>
      <c r="S4" s="232">
        <f>VLOOKUP($B4,GTMI_Data!$B$2:$PK$595,S$200,FALSE)</f>
        <v>0</v>
      </c>
      <c r="T4" s="232">
        <f>VLOOKUP($B4,GTMI_Data!$B$2:$PK$595,T$200,FALSE)</f>
        <v>0</v>
      </c>
    </row>
    <row r="5" spans="1:156">
      <c r="A5" s="343" t="s">
        <v>985</v>
      </c>
      <c r="B5" s="291" t="s">
        <v>5583</v>
      </c>
      <c r="C5" s="347" t="s">
        <v>5535</v>
      </c>
      <c r="D5" s="231">
        <f>VLOOKUP($B5,GTMI_Data!$B$2:$PK$595,D$200,FALSE)</f>
        <v>0</v>
      </c>
      <c r="E5" s="232">
        <f>VLOOKUP($B5,GTMI_Data!$B$2:$PK$595,E$200,FALSE)</f>
        <v>2</v>
      </c>
      <c r="F5" s="232">
        <f>VLOOKUP($B5,GTMI_Data!$B$2:$PK$595,F$200,FALSE)</f>
        <v>0</v>
      </c>
      <c r="G5" s="232">
        <f>VLOOKUP($B5,GTMI_Data!$B$2:$PK$595,G$200,FALSE)</f>
        <v>1</v>
      </c>
      <c r="H5" s="232">
        <f>VLOOKUP($B5,GTMI_Data!$B$2:$PK$595,H$200,FALSE)</f>
        <v>2</v>
      </c>
      <c r="I5" s="232">
        <f>VLOOKUP($B5,GTMI_Data!$B$2:$PK$595,I$200,FALSE)</f>
        <v>0</v>
      </c>
      <c r="J5" s="232">
        <f>VLOOKUP($B5,GTMI_Data!$B$2:$PK$595,J$200,FALSE)</f>
        <v>0</v>
      </c>
      <c r="K5" s="232">
        <f>VLOOKUP($B5,GTMI_Data!$B$2:$PK$595,K$200,FALSE)</f>
        <v>2</v>
      </c>
      <c r="L5" s="232">
        <f>VLOOKUP($B5,GTMI_Data!$B$2:$PK$595,L$200,FALSE)</f>
        <v>0</v>
      </c>
      <c r="M5" s="232">
        <f>VLOOKUP($B5,GTMI_Data!$B$2:$PK$595,M$200,FALSE)</f>
        <v>2</v>
      </c>
      <c r="N5" s="232">
        <f>VLOOKUP($B5,GTMI_Data!$B$2:$PK$595,N$200,FALSE)</f>
        <v>2</v>
      </c>
      <c r="O5" s="232">
        <f>VLOOKUP($B5,GTMI_Data!$B$2:$PK$595,O$200,FALSE)</f>
        <v>1</v>
      </c>
      <c r="P5" s="232">
        <f>VLOOKUP($B5,GTMI_Data!$B$2:$PK$595,P$200,FALSE)</f>
        <v>2</v>
      </c>
      <c r="Q5" s="232">
        <f>VLOOKUP($B5,GTMI_Data!$B$2:$PK$595,Q$200,FALSE)</f>
        <v>0</v>
      </c>
      <c r="R5" s="232">
        <f>VLOOKUP($B5,GTMI_Data!$B$2:$PK$595,R$200,FALSE)</f>
        <v>0</v>
      </c>
      <c r="S5" s="232">
        <f>VLOOKUP($B5,GTMI_Data!$B$2:$PK$595,S$200,FALSE)</f>
        <v>0</v>
      </c>
      <c r="T5" s="232">
        <f>VLOOKUP($B5,GTMI_Data!$B$2:$PK$595,T$200,FALSE)</f>
        <v>1</v>
      </c>
    </row>
    <row r="6" spans="1:156">
      <c r="A6" s="343" t="s">
        <v>985</v>
      </c>
      <c r="B6" s="348" t="s">
        <v>5657</v>
      </c>
      <c r="C6" s="347" t="s">
        <v>5605</v>
      </c>
      <c r="D6" s="231">
        <f>VLOOKUP($B6,GTMI_Data!$B$2:$PK$595,D$200,FALSE)</f>
        <v>0</v>
      </c>
      <c r="E6" s="232">
        <f>VLOOKUP($B6,GTMI_Data!$B$2:$PK$595,E$200,FALSE)</f>
        <v>0</v>
      </c>
      <c r="F6" s="232">
        <f>VLOOKUP($B6,GTMI_Data!$B$2:$PK$595,F$200,FALSE)</f>
        <v>0</v>
      </c>
      <c r="G6" s="232">
        <f>VLOOKUP($B6,GTMI_Data!$B$2:$PK$595,G$200,FALSE)</f>
        <v>0</v>
      </c>
      <c r="H6" s="232">
        <f>VLOOKUP($B6,GTMI_Data!$B$2:$PK$595,H$200,FALSE)</f>
        <v>2</v>
      </c>
      <c r="I6" s="232">
        <f>VLOOKUP($B6,GTMI_Data!$B$2:$PK$595,I$200,FALSE)</f>
        <v>0</v>
      </c>
      <c r="J6" s="232">
        <f>VLOOKUP($B6,GTMI_Data!$B$2:$PK$595,J$200,FALSE)</f>
        <v>2</v>
      </c>
      <c r="K6" s="232">
        <f>VLOOKUP($B6,GTMI_Data!$B$2:$PK$595,K$200,FALSE)</f>
        <v>2</v>
      </c>
      <c r="L6" s="232">
        <f>VLOOKUP($B6,GTMI_Data!$B$2:$PK$595,L$200,FALSE)</f>
        <v>2</v>
      </c>
      <c r="M6" s="232">
        <f>VLOOKUP($B6,GTMI_Data!$B$2:$PK$595,M$200,FALSE)</f>
        <v>2</v>
      </c>
      <c r="N6" s="232">
        <f>VLOOKUP($B6,GTMI_Data!$B$2:$PK$595,N$200,FALSE)</f>
        <v>2</v>
      </c>
      <c r="O6" s="232">
        <f>VLOOKUP($B6,GTMI_Data!$B$2:$PK$595,O$200,FALSE)</f>
        <v>0</v>
      </c>
      <c r="P6" s="232">
        <f>VLOOKUP($B6,GTMI_Data!$B$2:$PK$595,P$200,FALSE)</f>
        <v>2</v>
      </c>
      <c r="Q6" s="232">
        <f>VLOOKUP($B6,GTMI_Data!$B$2:$PK$595,Q$200,FALSE)</f>
        <v>0</v>
      </c>
      <c r="R6" s="232">
        <f>VLOOKUP($B6,GTMI_Data!$B$2:$PK$595,R$200,FALSE)</f>
        <v>0</v>
      </c>
      <c r="S6" s="232">
        <f>VLOOKUP($B6,GTMI_Data!$B$2:$PK$595,S$200,FALSE)</f>
        <v>2</v>
      </c>
      <c r="T6" s="232">
        <f>VLOOKUP($B6,GTMI_Data!$B$2:$PK$595,T$200,FALSE)</f>
        <v>0</v>
      </c>
    </row>
    <row r="7" spans="1:156">
      <c r="A7" s="343" t="s">
        <v>985</v>
      </c>
      <c r="B7" s="291" t="s">
        <v>7629</v>
      </c>
      <c r="C7" s="230" t="s">
        <v>7617</v>
      </c>
      <c r="D7" s="231">
        <f>VLOOKUP($B7,GTMI_Data!$B$2:$PK$595,D$200,FALSE)</f>
        <v>0</v>
      </c>
      <c r="E7" s="232">
        <f>VLOOKUP($B7,GTMI_Data!$B$2:$PK$595,E$200,FALSE)</f>
        <v>0</v>
      </c>
      <c r="F7" s="232">
        <f>VLOOKUP($B7,GTMI_Data!$B$2:$PK$595,F$200,FALSE)</f>
        <v>0</v>
      </c>
      <c r="G7" s="232">
        <f>VLOOKUP($B7,GTMI_Data!$B$2:$PK$595,G$200,FALSE)</f>
        <v>0</v>
      </c>
      <c r="H7" s="232">
        <f>VLOOKUP($B7,GTMI_Data!$B$2:$PK$595,H$200,FALSE)</f>
        <v>0</v>
      </c>
      <c r="I7" s="232">
        <f>VLOOKUP($B7,GTMI_Data!$B$2:$PK$595,I$200,FALSE)</f>
        <v>0</v>
      </c>
      <c r="J7" s="232">
        <f>VLOOKUP($B7,GTMI_Data!$B$2:$PK$595,J$200,FALSE)</f>
        <v>0</v>
      </c>
      <c r="K7" s="232">
        <f>VLOOKUP($B7,GTMI_Data!$B$2:$PK$595,K$200,FALSE)</f>
        <v>2</v>
      </c>
      <c r="L7" s="232">
        <f>VLOOKUP($B7,GTMI_Data!$B$2:$PK$595,L$200,FALSE)</f>
        <v>0</v>
      </c>
      <c r="M7" s="232">
        <f>VLOOKUP($B7,GTMI_Data!$B$2:$PK$595,M$200,FALSE)</f>
        <v>0</v>
      </c>
      <c r="N7" s="232">
        <f>VLOOKUP($B7,GTMI_Data!$B$2:$PK$595,N$200,FALSE)</f>
        <v>2</v>
      </c>
      <c r="O7" s="232">
        <f>VLOOKUP($B7,GTMI_Data!$B$2:$PK$595,O$200,FALSE)</f>
        <v>0</v>
      </c>
      <c r="P7" s="232">
        <f>VLOOKUP($B7,GTMI_Data!$B$2:$PK$595,P$200,FALSE)</f>
        <v>0</v>
      </c>
      <c r="Q7" s="232">
        <f>VLOOKUP($B7,GTMI_Data!$B$2:$PK$595,Q$200,FALSE)</f>
        <v>0</v>
      </c>
      <c r="R7" s="232">
        <f>VLOOKUP($B7,GTMI_Data!$B$2:$PK$595,R$200,FALSE)</f>
        <v>0</v>
      </c>
      <c r="S7" s="232">
        <f>VLOOKUP($B7,GTMI_Data!$B$2:$PK$595,S$200,FALSE)</f>
        <v>0</v>
      </c>
      <c r="T7" s="232">
        <f>VLOOKUP($B7,GTMI_Data!$B$2:$PK$595,T$200,FALSE)</f>
        <v>0</v>
      </c>
    </row>
    <row r="8" spans="1:156">
      <c r="A8" s="343" t="s">
        <v>985</v>
      </c>
      <c r="B8" s="291" t="s">
        <v>7882</v>
      </c>
      <c r="C8" s="347" t="s">
        <v>7817</v>
      </c>
      <c r="D8" s="231">
        <f>VLOOKUP($B8,GTMI_Data!$B$2:$PK$595,D$200,FALSE)</f>
        <v>0</v>
      </c>
      <c r="E8" s="232">
        <f>VLOOKUP($B8,GTMI_Data!$B$2:$PK$595,E$200,FALSE)</f>
        <v>0</v>
      </c>
      <c r="F8" s="232">
        <f>VLOOKUP($B8,GTMI_Data!$B$2:$PK$595,F$200,FALSE)</f>
        <v>2</v>
      </c>
      <c r="G8" s="232">
        <f>VLOOKUP($B8,GTMI_Data!$B$2:$PK$595,G$200,FALSE)</f>
        <v>0</v>
      </c>
      <c r="H8" s="232">
        <f>VLOOKUP($B8,GTMI_Data!$B$2:$PK$595,H$200,FALSE)</f>
        <v>1</v>
      </c>
      <c r="I8" s="232">
        <f>VLOOKUP($B8,GTMI_Data!$B$2:$PK$595,I$200,FALSE)</f>
        <v>1</v>
      </c>
      <c r="J8" s="232">
        <f>VLOOKUP($B8,GTMI_Data!$B$2:$PK$595,J$200,FALSE)</f>
        <v>2</v>
      </c>
      <c r="K8" s="232">
        <f>VLOOKUP($B8,GTMI_Data!$B$2:$PK$595,K$200,FALSE)</f>
        <v>2</v>
      </c>
      <c r="L8" s="232">
        <f>VLOOKUP($B8,GTMI_Data!$B$2:$PK$595,L$200,FALSE)</f>
        <v>2</v>
      </c>
      <c r="M8" s="232">
        <f>VLOOKUP($B8,GTMI_Data!$B$2:$PK$595,M$200,FALSE)</f>
        <v>2</v>
      </c>
      <c r="N8" s="232">
        <f>VLOOKUP($B8,GTMI_Data!$B$2:$PK$595,N$200,FALSE)</f>
        <v>2</v>
      </c>
      <c r="O8" s="232">
        <f>VLOOKUP($B8,GTMI_Data!$B$2:$PK$595,O$200,FALSE)</f>
        <v>1</v>
      </c>
      <c r="P8" s="232">
        <f>VLOOKUP($B8,GTMI_Data!$B$2:$PK$595,P$200,FALSE)</f>
        <v>2</v>
      </c>
      <c r="Q8" s="232">
        <f>VLOOKUP($B8,GTMI_Data!$B$2:$PK$595,Q$200,FALSE)</f>
        <v>0</v>
      </c>
      <c r="R8" s="232">
        <f>VLOOKUP($B8,GTMI_Data!$B$2:$PK$595,R$200,FALSE)</f>
        <v>0</v>
      </c>
      <c r="S8" s="232">
        <f>VLOOKUP($B8,GTMI_Data!$B$2:$PK$595,S$200,FALSE)</f>
        <v>0</v>
      </c>
      <c r="T8" s="232">
        <f>VLOOKUP($B8,GTMI_Data!$B$2:$PK$595,T$200,FALSE)</f>
        <v>0</v>
      </c>
    </row>
    <row r="9" spans="1:156">
      <c r="A9" s="343" t="s">
        <v>985</v>
      </c>
      <c r="B9" s="291" t="s">
        <v>8015</v>
      </c>
      <c r="C9" s="347" t="s">
        <v>7928</v>
      </c>
      <c r="D9" s="231">
        <f>VLOOKUP($B9,GTMI_Data!$B$2:$PK$595,D$200,FALSE)</f>
        <v>1</v>
      </c>
      <c r="E9" s="232">
        <f>VLOOKUP($B9,GTMI_Data!$B$2:$PK$595,E$200,FALSE)</f>
        <v>2</v>
      </c>
      <c r="F9" s="232">
        <f>VLOOKUP($B9,GTMI_Data!$B$2:$PK$595,F$200,FALSE)</f>
        <v>2</v>
      </c>
      <c r="G9" s="232">
        <f>VLOOKUP($B9,GTMI_Data!$B$2:$PK$595,G$200,FALSE)</f>
        <v>0</v>
      </c>
      <c r="H9" s="232">
        <f>VLOOKUP($B9,GTMI_Data!$B$2:$PK$595,H$200,FALSE)</f>
        <v>2</v>
      </c>
      <c r="I9" s="232">
        <f>VLOOKUP($B9,GTMI_Data!$B$2:$PK$595,I$200,FALSE)</f>
        <v>2</v>
      </c>
      <c r="J9" s="232">
        <f>VLOOKUP($B9,GTMI_Data!$B$2:$PK$595,J$200,FALSE)</f>
        <v>2</v>
      </c>
      <c r="K9" s="232">
        <f>VLOOKUP($B9,GTMI_Data!$B$2:$PK$595,K$200,FALSE)</f>
        <v>2</v>
      </c>
      <c r="L9" s="232">
        <f>VLOOKUP($B9,GTMI_Data!$B$2:$PK$595,L$200,FALSE)</f>
        <v>2</v>
      </c>
      <c r="M9" s="232">
        <f>VLOOKUP($B9,GTMI_Data!$B$2:$PK$595,M$200,FALSE)</f>
        <v>2</v>
      </c>
      <c r="N9" s="232">
        <f>VLOOKUP($B9,GTMI_Data!$B$2:$PK$595,N$200,FALSE)</f>
        <v>2</v>
      </c>
      <c r="O9" s="232">
        <f>VLOOKUP($B9,GTMI_Data!$B$2:$PK$595,O$200,FALSE)</f>
        <v>2</v>
      </c>
      <c r="P9" s="232">
        <f>VLOOKUP($B9,GTMI_Data!$B$2:$PK$595,P$200,FALSE)</f>
        <v>2</v>
      </c>
      <c r="Q9" s="232">
        <f>VLOOKUP($B9,GTMI_Data!$B$2:$PK$595,Q$200,FALSE)</f>
        <v>0</v>
      </c>
      <c r="R9" s="232">
        <f>VLOOKUP($B9,GTMI_Data!$B$2:$PK$595,R$200,FALSE)</f>
        <v>0</v>
      </c>
      <c r="S9" s="232">
        <f>VLOOKUP($B9,GTMI_Data!$B$2:$PK$595,S$200,FALSE)</f>
        <v>1</v>
      </c>
      <c r="T9" s="232">
        <f>VLOOKUP($B9,GTMI_Data!$B$2:$PK$595,T$200,FALSE)</f>
        <v>2</v>
      </c>
    </row>
    <row r="10" spans="1:156">
      <c r="A10" s="343" t="s">
        <v>985</v>
      </c>
      <c r="B10" s="291" t="s">
        <v>12120</v>
      </c>
      <c r="C10" s="347" t="s">
        <v>12044</v>
      </c>
      <c r="D10" s="231">
        <f>VLOOKUP($B10,GTMI_Data!$B$2:$PK$595,D$200,FALSE)</f>
        <v>2</v>
      </c>
      <c r="E10" s="232">
        <f>VLOOKUP($B10,GTMI_Data!$B$2:$PK$595,E$200,FALSE)</f>
        <v>2</v>
      </c>
      <c r="F10" s="232">
        <f>VLOOKUP($B10,GTMI_Data!$B$2:$PK$595,F$200,FALSE)</f>
        <v>2</v>
      </c>
      <c r="G10" s="232">
        <f>VLOOKUP($B10,GTMI_Data!$B$2:$PK$595,G$200,FALSE)</f>
        <v>1</v>
      </c>
      <c r="H10" s="232">
        <f>VLOOKUP($B10,GTMI_Data!$B$2:$PK$595,H$200,FALSE)</f>
        <v>2</v>
      </c>
      <c r="I10" s="232">
        <f>VLOOKUP($B10,GTMI_Data!$B$2:$PK$595,I$200,FALSE)</f>
        <v>2</v>
      </c>
      <c r="J10" s="232">
        <f>VLOOKUP($B10,GTMI_Data!$B$2:$PK$595,J$200,FALSE)</f>
        <v>2</v>
      </c>
      <c r="K10" s="232">
        <f>VLOOKUP($B10,GTMI_Data!$B$2:$PK$595,K$200,FALSE)</f>
        <v>2</v>
      </c>
      <c r="L10" s="232">
        <f>VLOOKUP($B10,GTMI_Data!$B$2:$PK$595,L$200,FALSE)</f>
        <v>2</v>
      </c>
      <c r="M10" s="232">
        <f>VLOOKUP($B10,GTMI_Data!$B$2:$PK$595,M$200,FALSE)</f>
        <v>2</v>
      </c>
      <c r="N10" s="232">
        <f>VLOOKUP($B10,GTMI_Data!$B$2:$PK$595,N$200,FALSE)</f>
        <v>2</v>
      </c>
      <c r="O10" s="232">
        <f>VLOOKUP($B10,GTMI_Data!$B$2:$PK$595,O$200,FALSE)</f>
        <v>2</v>
      </c>
      <c r="P10" s="232">
        <f>VLOOKUP($B10,GTMI_Data!$B$2:$PK$595,P$200,FALSE)</f>
        <v>2</v>
      </c>
      <c r="Q10" s="232">
        <f>VLOOKUP($B10,GTMI_Data!$B$2:$PK$595,Q$200,FALSE)</f>
        <v>2</v>
      </c>
      <c r="R10" s="232">
        <f>VLOOKUP($B10,GTMI_Data!$B$2:$PK$595,R$200,FALSE)</f>
        <v>1</v>
      </c>
      <c r="S10" s="232">
        <f>VLOOKUP($B10,GTMI_Data!$B$2:$PK$595,S$200,FALSE)</f>
        <v>2</v>
      </c>
      <c r="T10" s="232">
        <f>VLOOKUP($B10,GTMI_Data!$B$2:$PK$595,T$200,FALSE)</f>
        <v>1</v>
      </c>
    </row>
    <row r="11" spans="1:156" ht="14.5" customHeight="1">
      <c r="A11" s="343" t="s">
        <v>985</v>
      </c>
      <c r="B11" s="291" t="s">
        <v>13204</v>
      </c>
      <c r="C11" s="347" t="s">
        <v>13145</v>
      </c>
      <c r="D11" s="231">
        <f>VLOOKUP($B11,GTMI_Data!$B$2:$PK$595,D$200,FALSE)</f>
        <v>0</v>
      </c>
      <c r="E11" s="232">
        <f>VLOOKUP($B11,GTMI_Data!$B$2:$PK$595,E$200,FALSE)</f>
        <v>1</v>
      </c>
      <c r="F11" s="232">
        <f>VLOOKUP($B11,GTMI_Data!$B$2:$PK$595,F$200,FALSE)</f>
        <v>1</v>
      </c>
      <c r="G11" s="232">
        <f>VLOOKUP($B11,GTMI_Data!$B$2:$PK$595,G$200,FALSE)</f>
        <v>1</v>
      </c>
      <c r="H11" s="232">
        <f>VLOOKUP($B11,GTMI_Data!$B$2:$PK$595,H$200,FALSE)</f>
        <v>2</v>
      </c>
      <c r="I11" s="232">
        <f>VLOOKUP($B11,GTMI_Data!$B$2:$PK$595,I$200,FALSE)</f>
        <v>2</v>
      </c>
      <c r="J11" s="232">
        <f>VLOOKUP($B11,GTMI_Data!$B$2:$PK$595,J$200,FALSE)</f>
        <v>2</v>
      </c>
      <c r="K11" s="232">
        <f>VLOOKUP($B11,GTMI_Data!$B$2:$PK$595,K$200,FALSE)</f>
        <v>2</v>
      </c>
      <c r="L11" s="232">
        <f>VLOOKUP($B11,GTMI_Data!$B$2:$PK$595,L$200,FALSE)</f>
        <v>2</v>
      </c>
      <c r="M11" s="232">
        <f>VLOOKUP($B11,GTMI_Data!$B$2:$PK$595,M$200,FALSE)</f>
        <v>2</v>
      </c>
      <c r="N11" s="232">
        <f>VLOOKUP($B11,GTMI_Data!$B$2:$PK$595,N$200,FALSE)</f>
        <v>2</v>
      </c>
      <c r="O11" s="232">
        <f>VLOOKUP($B11,GTMI_Data!$B$2:$PK$595,O$200,FALSE)</f>
        <v>0</v>
      </c>
      <c r="P11" s="232">
        <f>VLOOKUP($B11,GTMI_Data!$B$2:$PK$595,P$200,FALSE)</f>
        <v>2</v>
      </c>
      <c r="Q11" s="232">
        <f>VLOOKUP($B11,GTMI_Data!$B$2:$PK$595,Q$200,FALSE)</f>
        <v>0</v>
      </c>
      <c r="R11" s="232">
        <f>VLOOKUP($B11,GTMI_Data!$B$2:$PK$595,R$200,FALSE)</f>
        <v>0</v>
      </c>
      <c r="S11" s="232">
        <f>VLOOKUP($B11,GTMI_Data!$B$2:$PK$595,S$200,FALSE)</f>
        <v>1</v>
      </c>
      <c r="T11" s="232">
        <f>VLOOKUP($B11,GTMI_Data!$B$2:$PK$595,T$200,FALSE)</f>
        <v>1</v>
      </c>
    </row>
    <row r="12" spans="1:156">
      <c r="A12" s="343" t="s">
        <v>985</v>
      </c>
      <c r="B12" s="291" t="s">
        <v>13893</v>
      </c>
      <c r="C12" s="230" t="s">
        <v>13845</v>
      </c>
      <c r="D12" s="231">
        <f>VLOOKUP($B12,GTMI_Data!$B$2:$PK$595,D$200,FALSE)</f>
        <v>0</v>
      </c>
      <c r="E12" s="232">
        <f>VLOOKUP($B12,GTMI_Data!$B$2:$PK$595,E$200,FALSE)</f>
        <v>0</v>
      </c>
      <c r="F12" s="232">
        <f>VLOOKUP($B12,GTMI_Data!$B$2:$PK$595,F$200,FALSE)</f>
        <v>2</v>
      </c>
      <c r="G12" s="232">
        <f>VLOOKUP($B12,GTMI_Data!$B$2:$PK$595,G$200,FALSE)</f>
        <v>2</v>
      </c>
      <c r="H12" s="232">
        <f>VLOOKUP($B12,GTMI_Data!$B$2:$PK$595,H$200,FALSE)</f>
        <v>2</v>
      </c>
      <c r="I12" s="232">
        <f>VLOOKUP($B12,GTMI_Data!$B$2:$PK$595,I$200,FALSE)</f>
        <v>2</v>
      </c>
      <c r="J12" s="232">
        <f>VLOOKUP($B12,GTMI_Data!$B$2:$PK$595,J$200,FALSE)</f>
        <v>2</v>
      </c>
      <c r="K12" s="232">
        <f>VLOOKUP($B12,GTMI_Data!$B$2:$PK$595,K$200,FALSE)</f>
        <v>2</v>
      </c>
      <c r="L12" s="232">
        <f>VLOOKUP($B12,GTMI_Data!$B$2:$PK$595,L$200,FALSE)</f>
        <v>2</v>
      </c>
      <c r="M12" s="232">
        <f>VLOOKUP($B12,GTMI_Data!$B$2:$PK$595,M$200,FALSE)</f>
        <v>2</v>
      </c>
      <c r="N12" s="232">
        <f>VLOOKUP($B12,GTMI_Data!$B$2:$PK$595,N$200,FALSE)</f>
        <v>2</v>
      </c>
      <c r="O12" s="232">
        <f>VLOOKUP($B12,GTMI_Data!$B$2:$PK$595,O$200,FALSE)</f>
        <v>2</v>
      </c>
      <c r="P12" s="232">
        <f>VLOOKUP($B12,GTMI_Data!$B$2:$PK$595,P$200,FALSE)</f>
        <v>2</v>
      </c>
      <c r="Q12" s="232">
        <f>VLOOKUP($B12,GTMI_Data!$B$2:$PK$595,Q$200,FALSE)</f>
        <v>0</v>
      </c>
      <c r="R12" s="232">
        <f>VLOOKUP($B12,GTMI_Data!$B$2:$PK$595,R$200,FALSE)</f>
        <v>0</v>
      </c>
      <c r="S12" s="232">
        <f>VLOOKUP($B12,GTMI_Data!$B$2:$PK$595,S$200,FALSE)</f>
        <v>0</v>
      </c>
      <c r="T12" s="232">
        <f>VLOOKUP($B12,GTMI_Data!$B$2:$PK$595,T$200,FALSE)</f>
        <v>1</v>
      </c>
    </row>
    <row r="13" spans="1:156">
      <c r="A13" s="343" t="s">
        <v>985</v>
      </c>
      <c r="B13" s="291" t="s">
        <v>13984</v>
      </c>
      <c r="C13" s="347" t="s">
        <v>13925</v>
      </c>
      <c r="D13" s="231">
        <f>VLOOKUP($B13,GTMI_Data!$B$2:$PK$595,D$200,FALSE)</f>
        <v>1</v>
      </c>
      <c r="E13" s="232">
        <f>VLOOKUP($B13,GTMI_Data!$B$2:$PK$595,E$200,FALSE)</f>
        <v>1</v>
      </c>
      <c r="F13" s="232">
        <f>VLOOKUP($B13,GTMI_Data!$B$2:$PK$595,F$200,FALSE)</f>
        <v>0</v>
      </c>
      <c r="G13" s="232">
        <f>VLOOKUP($B13,GTMI_Data!$B$2:$PK$595,G$200,FALSE)</f>
        <v>2</v>
      </c>
      <c r="H13" s="232">
        <f>VLOOKUP($B13,GTMI_Data!$B$2:$PK$595,H$200,FALSE)</f>
        <v>2</v>
      </c>
      <c r="I13" s="232">
        <f>VLOOKUP($B13,GTMI_Data!$B$2:$PK$595,I$200,FALSE)</f>
        <v>2</v>
      </c>
      <c r="J13" s="232">
        <f>VLOOKUP($B13,GTMI_Data!$B$2:$PK$595,J$200,FALSE)</f>
        <v>2</v>
      </c>
      <c r="K13" s="232">
        <f>VLOOKUP($B13,GTMI_Data!$B$2:$PK$595,K$200,FALSE)</f>
        <v>2</v>
      </c>
      <c r="L13" s="232">
        <f>VLOOKUP($B13,GTMI_Data!$B$2:$PK$595,L$200,FALSE)</f>
        <v>2</v>
      </c>
      <c r="M13" s="232">
        <f>VLOOKUP($B13,GTMI_Data!$B$2:$PK$595,M$200,FALSE)</f>
        <v>2</v>
      </c>
      <c r="N13" s="232">
        <f>VLOOKUP($B13,GTMI_Data!$B$2:$PK$595,N$200,FALSE)</f>
        <v>2</v>
      </c>
      <c r="O13" s="232">
        <f>VLOOKUP($B13,GTMI_Data!$B$2:$PK$595,O$200,FALSE)</f>
        <v>2</v>
      </c>
      <c r="P13" s="232">
        <f>VLOOKUP($B13,GTMI_Data!$B$2:$PK$595,P$200,FALSE)</f>
        <v>2</v>
      </c>
      <c r="Q13" s="232">
        <f>VLOOKUP($B13,GTMI_Data!$B$2:$PK$595,Q$200,FALSE)</f>
        <v>0</v>
      </c>
      <c r="R13" s="232">
        <f>VLOOKUP($B13,GTMI_Data!$B$2:$PK$595,R$200,FALSE)</f>
        <v>0</v>
      </c>
      <c r="S13" s="232">
        <f>VLOOKUP($B13,GTMI_Data!$B$2:$PK$595,S$200,FALSE)</f>
        <v>0</v>
      </c>
      <c r="T13" s="232">
        <f>VLOOKUP($B13,GTMI_Data!$B$2:$PK$595,T$200,FALSE)</f>
        <v>1</v>
      </c>
    </row>
    <row r="14" spans="1:156">
      <c r="A14" s="343" t="s">
        <v>985</v>
      </c>
      <c r="B14" s="291" t="s">
        <v>14777</v>
      </c>
      <c r="C14" s="347" t="s">
        <v>14671</v>
      </c>
      <c r="D14" s="231">
        <f>VLOOKUP($B14,GTMI_Data!$B$2:$PK$595,D$200,FALSE)</f>
        <v>2</v>
      </c>
      <c r="E14" s="232">
        <f>VLOOKUP($B14,GTMI_Data!$B$2:$PK$595,E$200,FALSE)</f>
        <v>2</v>
      </c>
      <c r="F14" s="232">
        <f>VLOOKUP($B14,GTMI_Data!$B$2:$PK$595,F$200,FALSE)</f>
        <v>2</v>
      </c>
      <c r="G14" s="232">
        <f>VLOOKUP($B14,GTMI_Data!$B$2:$PK$595,G$200,FALSE)</f>
        <v>2</v>
      </c>
      <c r="H14" s="232">
        <f>VLOOKUP($B14,GTMI_Data!$B$2:$PK$595,H$200,FALSE)</f>
        <v>2</v>
      </c>
      <c r="I14" s="232">
        <f>VLOOKUP($B14,GTMI_Data!$B$2:$PK$595,I$200,FALSE)</f>
        <v>2</v>
      </c>
      <c r="J14" s="232">
        <f>VLOOKUP($B14,GTMI_Data!$B$2:$PK$595,J$200,FALSE)</f>
        <v>2</v>
      </c>
      <c r="K14" s="232">
        <f>VLOOKUP($B14,GTMI_Data!$B$2:$PK$595,K$200,FALSE)</f>
        <v>2</v>
      </c>
      <c r="L14" s="232">
        <f>VLOOKUP($B14,GTMI_Data!$B$2:$PK$595,L$200,FALSE)</f>
        <v>2</v>
      </c>
      <c r="M14" s="232">
        <f>VLOOKUP($B14,GTMI_Data!$B$2:$PK$595,M$200,FALSE)</f>
        <v>2</v>
      </c>
      <c r="N14" s="232">
        <f>VLOOKUP($B14,GTMI_Data!$B$2:$PK$595,N$200,FALSE)</f>
        <v>2</v>
      </c>
      <c r="O14" s="232">
        <f>VLOOKUP($B14,GTMI_Data!$B$2:$PK$595,O$200,FALSE)</f>
        <v>2</v>
      </c>
      <c r="P14" s="232">
        <f>VLOOKUP($B14,GTMI_Data!$B$2:$PK$595,P$200,FALSE)</f>
        <v>2</v>
      </c>
      <c r="Q14" s="232">
        <f>VLOOKUP($B14,GTMI_Data!$B$2:$PK$595,Q$200,FALSE)</f>
        <v>2</v>
      </c>
      <c r="R14" s="232">
        <f>VLOOKUP($B14,GTMI_Data!$B$2:$PK$595,R$200,FALSE)</f>
        <v>1</v>
      </c>
      <c r="S14" s="232">
        <f>VLOOKUP($B14,GTMI_Data!$B$2:$PK$595,S$200,FALSE)</f>
        <v>2</v>
      </c>
      <c r="T14" s="232">
        <f>VLOOKUP($B14,GTMI_Data!$B$2:$PK$595,T$200,FALSE)</f>
        <v>2</v>
      </c>
    </row>
    <row r="15" spans="1:156">
      <c r="A15" s="343" t="s">
        <v>985</v>
      </c>
      <c r="B15" s="291" t="s">
        <v>15725</v>
      </c>
      <c r="C15" s="230" t="s">
        <v>15668</v>
      </c>
      <c r="D15" s="231">
        <f>VLOOKUP($B15,GTMI_Data!$B$2:$PK$595,D$200,FALSE)</f>
        <v>0</v>
      </c>
      <c r="E15" s="232">
        <f>VLOOKUP($B15,GTMI_Data!$B$2:$PK$595,E$200,FALSE)</f>
        <v>0</v>
      </c>
      <c r="F15" s="232">
        <f>VLOOKUP($B15,GTMI_Data!$B$2:$PK$595,F$200,FALSE)</f>
        <v>2</v>
      </c>
      <c r="G15" s="232">
        <f>VLOOKUP($B15,GTMI_Data!$B$2:$PK$595,G$200,FALSE)</f>
        <v>0</v>
      </c>
      <c r="H15" s="232">
        <f>VLOOKUP($B15,GTMI_Data!$B$2:$PK$595,H$200,FALSE)</f>
        <v>2</v>
      </c>
      <c r="I15" s="232">
        <f>VLOOKUP($B15,GTMI_Data!$B$2:$PK$595,I$200,FALSE)</f>
        <v>2</v>
      </c>
      <c r="J15" s="232">
        <f>VLOOKUP($B15,GTMI_Data!$B$2:$PK$595,J$200,FALSE)</f>
        <v>2</v>
      </c>
      <c r="K15" s="232">
        <f>VLOOKUP($B15,GTMI_Data!$B$2:$PK$595,K$200,FALSE)</f>
        <v>2</v>
      </c>
      <c r="L15" s="232">
        <f>VLOOKUP($B15,GTMI_Data!$B$2:$PK$595,L$200,FALSE)</f>
        <v>2</v>
      </c>
      <c r="M15" s="232">
        <f>VLOOKUP($B15,GTMI_Data!$B$2:$PK$595,M$200,FALSE)</f>
        <v>2</v>
      </c>
      <c r="N15" s="232">
        <f>VLOOKUP($B15,GTMI_Data!$B$2:$PK$595,N$200,FALSE)</f>
        <v>2</v>
      </c>
      <c r="O15" s="232">
        <f>VLOOKUP($B15,GTMI_Data!$B$2:$PK$595,O$200,FALSE)</f>
        <v>2</v>
      </c>
      <c r="P15" s="232">
        <f>VLOOKUP($B15,GTMI_Data!$B$2:$PK$595,P$200,FALSE)</f>
        <v>2</v>
      </c>
      <c r="Q15" s="232">
        <f>VLOOKUP($B15,GTMI_Data!$B$2:$PK$595,Q$200,FALSE)</f>
        <v>2</v>
      </c>
      <c r="R15" s="232">
        <f>VLOOKUP($B15,GTMI_Data!$B$2:$PK$595,R$200,FALSE)</f>
        <v>0</v>
      </c>
      <c r="S15" s="232">
        <f>VLOOKUP($B15,GTMI_Data!$B$2:$PK$595,S$200,FALSE)</f>
        <v>0</v>
      </c>
      <c r="T15" s="232">
        <f>VLOOKUP($B15,GTMI_Data!$B$2:$PK$595,T$200,FALSE)</f>
        <v>1</v>
      </c>
    </row>
    <row r="16" spans="1:156">
      <c r="A16" s="343" t="s">
        <v>985</v>
      </c>
      <c r="B16" s="291" t="s">
        <v>4819</v>
      </c>
      <c r="C16" s="347" t="s">
        <v>15839</v>
      </c>
      <c r="D16" s="231">
        <f>VLOOKUP($B16,GTMI_Data!$B$2:$PK$595,D$200,FALSE)</f>
        <v>0</v>
      </c>
      <c r="E16" s="232">
        <f>VLOOKUP($B16,GTMI_Data!$B$2:$PK$595,E$200,FALSE)</f>
        <v>0</v>
      </c>
      <c r="F16" s="232">
        <f>VLOOKUP($B16,GTMI_Data!$B$2:$PK$595,F$200,FALSE)</f>
        <v>0</v>
      </c>
      <c r="G16" s="232">
        <f>VLOOKUP($B16,GTMI_Data!$B$2:$PK$595,G$200,FALSE)</f>
        <v>2</v>
      </c>
      <c r="H16" s="232">
        <f>VLOOKUP($B16,GTMI_Data!$B$2:$PK$595,H$200,FALSE)</f>
        <v>2</v>
      </c>
      <c r="I16" s="232">
        <f>VLOOKUP($B16,GTMI_Data!$B$2:$PK$595,I$200,FALSE)</f>
        <v>2</v>
      </c>
      <c r="J16" s="232">
        <f>VLOOKUP($B16,GTMI_Data!$B$2:$PK$595,J$200,FALSE)</f>
        <v>2</v>
      </c>
      <c r="K16" s="232">
        <f>VLOOKUP($B16,GTMI_Data!$B$2:$PK$595,K$200,FALSE)</f>
        <v>2</v>
      </c>
      <c r="L16" s="232">
        <f>VLOOKUP($B16,GTMI_Data!$B$2:$PK$595,L$200,FALSE)</f>
        <v>0</v>
      </c>
      <c r="M16" s="232">
        <f>VLOOKUP($B16,GTMI_Data!$B$2:$PK$595,M$200,FALSE)</f>
        <v>0</v>
      </c>
      <c r="N16" s="232">
        <f>VLOOKUP($B16,GTMI_Data!$B$2:$PK$595,N$200,FALSE)</f>
        <v>2</v>
      </c>
      <c r="O16" s="232">
        <f>VLOOKUP($B16,GTMI_Data!$B$2:$PK$595,O$200,FALSE)</f>
        <v>2</v>
      </c>
      <c r="P16" s="232">
        <f>VLOOKUP($B16,GTMI_Data!$B$2:$PK$595,P$200,FALSE)</f>
        <v>2</v>
      </c>
      <c r="Q16" s="232">
        <f>VLOOKUP($B16,GTMI_Data!$B$2:$PK$595,Q$200,FALSE)</f>
        <v>0</v>
      </c>
      <c r="R16" s="232">
        <f>VLOOKUP($B16,GTMI_Data!$B$2:$PK$595,R$200,FALSE)</f>
        <v>0</v>
      </c>
      <c r="S16" s="232">
        <f>VLOOKUP($B16,GTMI_Data!$B$2:$PK$595,S$200,FALSE)</f>
        <v>0</v>
      </c>
      <c r="T16" s="232">
        <f>VLOOKUP($B16,GTMI_Data!$B$2:$PK$595,T$200,FALSE)</f>
        <v>1</v>
      </c>
    </row>
    <row r="17" spans="1:146">
      <c r="A17" s="343" t="s">
        <v>985</v>
      </c>
      <c r="B17" s="291" t="s">
        <v>18968</v>
      </c>
      <c r="C17" s="347" t="s">
        <v>18876</v>
      </c>
      <c r="D17" s="231">
        <f>VLOOKUP($B17,GTMI_Data!$B$2:$PK$595,D$200,FALSE)</f>
        <v>2</v>
      </c>
      <c r="E17" s="232">
        <f>VLOOKUP($B17,GTMI_Data!$B$2:$PK$595,E$200,FALSE)</f>
        <v>2</v>
      </c>
      <c r="F17" s="232">
        <f>VLOOKUP($B17,GTMI_Data!$B$2:$PK$595,F$200,FALSE)</f>
        <v>0</v>
      </c>
      <c r="G17" s="232">
        <f>VLOOKUP($B17,GTMI_Data!$B$2:$PK$595,G$200,FALSE)</f>
        <v>2</v>
      </c>
      <c r="H17" s="232">
        <f>VLOOKUP($B17,GTMI_Data!$B$2:$PK$595,H$200,FALSE)</f>
        <v>2</v>
      </c>
      <c r="I17" s="232">
        <f>VLOOKUP($B17,GTMI_Data!$B$2:$PK$595,I$200,FALSE)</f>
        <v>2</v>
      </c>
      <c r="J17" s="232">
        <f>VLOOKUP($B17,GTMI_Data!$B$2:$PK$595,J$200,FALSE)</f>
        <v>2</v>
      </c>
      <c r="K17" s="232">
        <f>VLOOKUP($B17,GTMI_Data!$B$2:$PK$595,K$200,FALSE)</f>
        <v>2</v>
      </c>
      <c r="L17" s="232">
        <f>VLOOKUP($B17,GTMI_Data!$B$2:$PK$595,L$200,FALSE)</f>
        <v>2</v>
      </c>
      <c r="M17" s="232">
        <f>VLOOKUP($B17,GTMI_Data!$B$2:$PK$595,M$200,FALSE)</f>
        <v>2</v>
      </c>
      <c r="N17" s="232">
        <f>VLOOKUP($B17,GTMI_Data!$B$2:$PK$595,N$200,FALSE)</f>
        <v>2</v>
      </c>
      <c r="O17" s="232">
        <f>VLOOKUP($B17,GTMI_Data!$B$2:$PK$595,O$200,FALSE)</f>
        <v>2</v>
      </c>
      <c r="P17" s="232">
        <f>VLOOKUP($B17,GTMI_Data!$B$2:$PK$595,P$200,FALSE)</f>
        <v>2</v>
      </c>
      <c r="Q17" s="232">
        <f>VLOOKUP($B17,GTMI_Data!$B$2:$PK$595,Q$200,FALSE)</f>
        <v>2</v>
      </c>
      <c r="R17" s="232">
        <f>VLOOKUP($B17,GTMI_Data!$B$2:$PK$595,R$200,FALSE)</f>
        <v>0</v>
      </c>
      <c r="S17" s="232">
        <f>VLOOKUP($B17,GTMI_Data!$B$2:$PK$595,S$200,FALSE)</f>
        <v>2</v>
      </c>
      <c r="T17" s="232">
        <f>VLOOKUP($B17,GTMI_Data!$B$2:$PK$595,T$200,FALSE)</f>
        <v>2</v>
      </c>
    </row>
    <row r="18" spans="1:146">
      <c r="A18" s="343" t="s">
        <v>985</v>
      </c>
      <c r="B18" s="291" t="s">
        <v>19159</v>
      </c>
      <c r="C18" s="230" t="s">
        <v>19137</v>
      </c>
      <c r="D18" s="231">
        <f>VLOOKUP($B18,GTMI_Data!$B$2:$PK$595,D$200,FALSE)</f>
        <v>0</v>
      </c>
      <c r="E18" s="232">
        <f>VLOOKUP($B18,GTMI_Data!$B$2:$PK$595,E$200,FALSE)</f>
        <v>0</v>
      </c>
      <c r="F18" s="232">
        <f>VLOOKUP($B18,GTMI_Data!$B$2:$PK$595,F$200,FALSE)</f>
        <v>1</v>
      </c>
      <c r="G18" s="232">
        <f>VLOOKUP($B18,GTMI_Data!$B$2:$PK$595,G$200,FALSE)</f>
        <v>0</v>
      </c>
      <c r="H18" s="232">
        <f>VLOOKUP($B18,GTMI_Data!$B$2:$PK$595,H$200,FALSE)</f>
        <v>2</v>
      </c>
      <c r="I18" s="232">
        <f>VLOOKUP($B18,GTMI_Data!$B$2:$PK$595,I$200,FALSE)</f>
        <v>2</v>
      </c>
      <c r="J18" s="232">
        <f>VLOOKUP($B18,GTMI_Data!$B$2:$PK$595,J$200,FALSE)</f>
        <v>0</v>
      </c>
      <c r="K18" s="232">
        <f>VLOOKUP($B18,GTMI_Data!$B$2:$PK$595,K$200,FALSE)</f>
        <v>2</v>
      </c>
      <c r="L18" s="232">
        <f>VLOOKUP($B18,GTMI_Data!$B$2:$PK$595,L$200,FALSE)</f>
        <v>0</v>
      </c>
      <c r="M18" s="232">
        <f>VLOOKUP($B18,GTMI_Data!$B$2:$PK$595,M$200,FALSE)</f>
        <v>2</v>
      </c>
      <c r="N18" s="232">
        <f>VLOOKUP($B18,GTMI_Data!$B$2:$PK$595,N$200,FALSE)</f>
        <v>2</v>
      </c>
      <c r="O18" s="232">
        <f>VLOOKUP($B18,GTMI_Data!$B$2:$PK$595,O$200,FALSE)</f>
        <v>0</v>
      </c>
      <c r="P18" s="232">
        <f>VLOOKUP($B18,GTMI_Data!$B$2:$PK$595,P$200,FALSE)</f>
        <v>2</v>
      </c>
      <c r="Q18" s="232">
        <f>VLOOKUP($B18,GTMI_Data!$B$2:$PK$595,Q$200,FALSE)</f>
        <v>0</v>
      </c>
      <c r="R18" s="232">
        <f>VLOOKUP($B18,GTMI_Data!$B$2:$PK$595,R$200,FALSE)</f>
        <v>0</v>
      </c>
      <c r="S18" s="232">
        <f>VLOOKUP($B18,GTMI_Data!$B$2:$PK$595,S$200,FALSE)</f>
        <v>2</v>
      </c>
      <c r="T18" s="232">
        <f>VLOOKUP($B18,GTMI_Data!$B$2:$PK$595,T$200,FALSE)</f>
        <v>0</v>
      </c>
    </row>
    <row r="19" spans="1:146">
      <c r="A19" s="343" t="s">
        <v>985</v>
      </c>
      <c r="B19" s="291" t="s">
        <v>19740</v>
      </c>
      <c r="C19" s="347" t="s">
        <v>19679</v>
      </c>
      <c r="D19" s="231">
        <f>VLOOKUP($B19,GTMI_Data!$B$2:$PK$595,D$200,FALSE)</f>
        <v>0</v>
      </c>
      <c r="E19" s="232">
        <f>VLOOKUP($B19,GTMI_Data!$B$2:$PK$595,E$200,FALSE)</f>
        <v>0</v>
      </c>
      <c r="F19" s="232">
        <f>VLOOKUP($B19,GTMI_Data!$B$2:$PK$595,F$200,FALSE)</f>
        <v>0</v>
      </c>
      <c r="G19" s="232">
        <f>VLOOKUP($B19,GTMI_Data!$B$2:$PK$595,G$200,FALSE)</f>
        <v>0</v>
      </c>
      <c r="H19" s="232">
        <f>VLOOKUP($B19,GTMI_Data!$B$2:$PK$595,H$200,FALSE)</f>
        <v>1</v>
      </c>
      <c r="I19" s="232">
        <f>VLOOKUP($B19,GTMI_Data!$B$2:$PK$595,I$200,FALSE)</f>
        <v>2</v>
      </c>
      <c r="J19" s="232">
        <f>VLOOKUP($B19,GTMI_Data!$B$2:$PK$595,J$200,FALSE)</f>
        <v>2</v>
      </c>
      <c r="K19" s="232">
        <f>VLOOKUP($B19,GTMI_Data!$B$2:$PK$595,K$200,FALSE)</f>
        <v>2</v>
      </c>
      <c r="L19" s="232">
        <f>VLOOKUP($B19,GTMI_Data!$B$2:$PK$595,L$200,FALSE)</f>
        <v>2</v>
      </c>
      <c r="M19" s="232">
        <f>VLOOKUP($B19,GTMI_Data!$B$2:$PK$595,M$200,FALSE)</f>
        <v>2</v>
      </c>
      <c r="N19" s="232">
        <f>VLOOKUP($B19,GTMI_Data!$B$2:$PK$595,N$200,FALSE)</f>
        <v>2</v>
      </c>
      <c r="O19" s="232">
        <f>VLOOKUP($B19,GTMI_Data!$B$2:$PK$595,O$200,FALSE)</f>
        <v>2</v>
      </c>
      <c r="P19" s="232">
        <f>VLOOKUP($B19,GTMI_Data!$B$2:$PK$595,P$200,FALSE)</f>
        <v>2</v>
      </c>
      <c r="Q19" s="232">
        <f>VLOOKUP($B19,GTMI_Data!$B$2:$PK$595,Q$200,FALSE)</f>
        <v>0</v>
      </c>
      <c r="R19" s="232">
        <f>VLOOKUP($B19,GTMI_Data!$B$2:$PK$595,R$200,FALSE)</f>
        <v>0</v>
      </c>
      <c r="S19" s="232">
        <f>VLOOKUP($B19,GTMI_Data!$B$2:$PK$595,S$200,FALSE)</f>
        <v>0</v>
      </c>
      <c r="T19" s="232">
        <f>VLOOKUP($B19,GTMI_Data!$B$2:$PK$595,T$200,FALSE)</f>
        <v>2</v>
      </c>
    </row>
    <row r="20" spans="1:146" ht="14.5" customHeight="1">
      <c r="A20" s="343" t="s">
        <v>985</v>
      </c>
      <c r="B20" s="291" t="s">
        <v>20401</v>
      </c>
      <c r="C20" s="347" t="s">
        <v>20350</v>
      </c>
      <c r="D20" s="231">
        <f>VLOOKUP($B20,GTMI_Data!$B$2:$PK$595,D$200,FALSE)</f>
        <v>0</v>
      </c>
      <c r="E20" s="232">
        <f>VLOOKUP($B20,GTMI_Data!$B$2:$PK$595,E$200,FALSE)</f>
        <v>0</v>
      </c>
      <c r="F20" s="232">
        <f>VLOOKUP($B20,GTMI_Data!$B$2:$PK$595,F$200,FALSE)</f>
        <v>0</v>
      </c>
      <c r="G20" s="232">
        <f>VLOOKUP($B20,GTMI_Data!$B$2:$PK$595,G$200,FALSE)</f>
        <v>0</v>
      </c>
      <c r="H20" s="232">
        <f>VLOOKUP($B20,GTMI_Data!$B$2:$PK$595,H$200,FALSE)</f>
        <v>2</v>
      </c>
      <c r="I20" s="232">
        <f>VLOOKUP($B20,GTMI_Data!$B$2:$PK$595,I$200,FALSE)</f>
        <v>2</v>
      </c>
      <c r="J20" s="232">
        <f>VLOOKUP($B20,GTMI_Data!$B$2:$PK$595,J$200,FALSE)</f>
        <v>1</v>
      </c>
      <c r="K20" s="232">
        <f>VLOOKUP($B20,GTMI_Data!$B$2:$PK$595,K$200,FALSE)</f>
        <v>1</v>
      </c>
      <c r="L20" s="232">
        <f>VLOOKUP($B20,GTMI_Data!$B$2:$PK$595,L$200,FALSE)</f>
        <v>1</v>
      </c>
      <c r="M20" s="232">
        <f>VLOOKUP($B20,GTMI_Data!$B$2:$PK$595,M$200,FALSE)</f>
        <v>1</v>
      </c>
      <c r="N20" s="232">
        <f>VLOOKUP($B20,GTMI_Data!$B$2:$PK$595,N$200,FALSE)</f>
        <v>0</v>
      </c>
      <c r="O20" s="232">
        <f>VLOOKUP($B20,GTMI_Data!$B$2:$PK$595,O$200,FALSE)</f>
        <v>0</v>
      </c>
      <c r="P20" s="232">
        <f>VLOOKUP($B20,GTMI_Data!$B$2:$PK$595,P$200,FALSE)</f>
        <v>2</v>
      </c>
      <c r="Q20" s="232">
        <f>VLOOKUP($B20,GTMI_Data!$B$2:$PK$595,Q$200,FALSE)</f>
        <v>0</v>
      </c>
      <c r="R20" s="232">
        <f>VLOOKUP($B20,GTMI_Data!$B$2:$PK$595,R$200,FALSE)</f>
        <v>0</v>
      </c>
      <c r="S20" s="232">
        <f>VLOOKUP($B20,GTMI_Data!$B$2:$PK$595,S$200,FALSE)</f>
        <v>0</v>
      </c>
      <c r="T20" s="232">
        <f>VLOOKUP($B20,GTMI_Data!$B$2:$PK$595,T$200,FALSE)</f>
        <v>0</v>
      </c>
    </row>
    <row r="21" spans="1:146">
      <c r="A21" s="343" t="s">
        <v>985</v>
      </c>
      <c r="B21" s="291" t="s">
        <v>20479</v>
      </c>
      <c r="C21" s="230" t="s">
        <v>20411</v>
      </c>
      <c r="D21" s="231">
        <f>VLOOKUP($B21,GTMI_Data!$B$2:$PK$595,D$200,FALSE)</f>
        <v>2</v>
      </c>
      <c r="E21" s="232">
        <f>VLOOKUP($B21,GTMI_Data!$B$2:$PK$595,E$200,FALSE)</f>
        <v>2</v>
      </c>
      <c r="F21" s="232">
        <f>VLOOKUP($B21,GTMI_Data!$B$2:$PK$595,F$200,FALSE)</f>
        <v>2</v>
      </c>
      <c r="G21" s="232">
        <f>VLOOKUP($B21,GTMI_Data!$B$2:$PK$595,G$200,FALSE)</f>
        <v>1</v>
      </c>
      <c r="H21" s="232">
        <f>VLOOKUP($B21,GTMI_Data!$B$2:$PK$595,H$200,FALSE)</f>
        <v>2</v>
      </c>
      <c r="I21" s="232">
        <f>VLOOKUP($B21,GTMI_Data!$B$2:$PK$595,I$200,FALSE)</f>
        <v>2</v>
      </c>
      <c r="J21" s="232">
        <f>VLOOKUP($B21,GTMI_Data!$B$2:$PK$595,J$200,FALSE)</f>
        <v>2</v>
      </c>
      <c r="K21" s="232">
        <f>VLOOKUP($B21,GTMI_Data!$B$2:$PK$595,K$200,FALSE)</f>
        <v>2</v>
      </c>
      <c r="L21" s="232">
        <f>VLOOKUP($B21,GTMI_Data!$B$2:$PK$595,L$200,FALSE)</f>
        <v>2</v>
      </c>
      <c r="M21" s="232">
        <f>VLOOKUP($B21,GTMI_Data!$B$2:$PK$595,M$200,FALSE)</f>
        <v>2</v>
      </c>
      <c r="N21" s="232">
        <f>VLOOKUP($B21,GTMI_Data!$B$2:$PK$595,N$200,FALSE)</f>
        <v>2</v>
      </c>
      <c r="O21" s="232">
        <f>VLOOKUP($B21,GTMI_Data!$B$2:$PK$595,O$200,FALSE)</f>
        <v>2</v>
      </c>
      <c r="P21" s="232">
        <f>VLOOKUP($B21,GTMI_Data!$B$2:$PK$595,P$200,FALSE)</f>
        <v>2</v>
      </c>
      <c r="Q21" s="232">
        <f>VLOOKUP($B21,GTMI_Data!$B$2:$PK$595,Q$200,FALSE)</f>
        <v>0</v>
      </c>
      <c r="R21" s="232">
        <f>VLOOKUP($B21,GTMI_Data!$B$2:$PK$595,R$200,FALSE)</f>
        <v>1</v>
      </c>
      <c r="S21" s="232">
        <f>VLOOKUP($B21,GTMI_Data!$B$2:$PK$595,S$200,FALSE)</f>
        <v>2</v>
      </c>
      <c r="T21" s="232">
        <f>VLOOKUP($B21,GTMI_Data!$B$2:$PK$595,T$200,FALSE)</f>
        <v>2</v>
      </c>
    </row>
    <row r="22" spans="1:146">
      <c r="A22" s="343" t="s">
        <v>985</v>
      </c>
      <c r="B22" s="291" t="s">
        <v>20531</v>
      </c>
      <c r="C22" s="230" t="s">
        <v>20516</v>
      </c>
      <c r="D22" s="231">
        <f>VLOOKUP($B22,GTMI_Data!$B$2:$PK$595,D$200,FALSE)</f>
        <v>0</v>
      </c>
      <c r="E22" s="232">
        <f>VLOOKUP($B22,GTMI_Data!$B$2:$PK$595,E$200,FALSE)</f>
        <v>0</v>
      </c>
      <c r="F22" s="232">
        <f>VLOOKUP($B22,GTMI_Data!$B$2:$PK$595,F$200,FALSE)</f>
        <v>0</v>
      </c>
      <c r="G22" s="232">
        <f>VLOOKUP($B22,GTMI_Data!$B$2:$PK$595,G$200,FALSE)</f>
        <v>0</v>
      </c>
      <c r="H22" s="232">
        <f>VLOOKUP($B22,GTMI_Data!$B$2:$PK$595,H$200,FALSE)</f>
        <v>2</v>
      </c>
      <c r="I22" s="232">
        <f>VLOOKUP($B22,GTMI_Data!$B$2:$PK$595,I$200,FALSE)</f>
        <v>1</v>
      </c>
      <c r="J22" s="232">
        <f>VLOOKUP($B22,GTMI_Data!$B$2:$PK$595,J$200,FALSE)</f>
        <v>0</v>
      </c>
      <c r="K22" s="232">
        <f>VLOOKUP($B22,GTMI_Data!$B$2:$PK$595,K$200,FALSE)</f>
        <v>0</v>
      </c>
      <c r="L22" s="232">
        <f>VLOOKUP($B22,GTMI_Data!$B$2:$PK$595,L$200,FALSE)</f>
        <v>0</v>
      </c>
      <c r="M22" s="232">
        <f>VLOOKUP($B22,GTMI_Data!$B$2:$PK$595,M$200,FALSE)</f>
        <v>0</v>
      </c>
      <c r="N22" s="232">
        <f>VLOOKUP($B22,GTMI_Data!$B$2:$PK$595,N$200,FALSE)</f>
        <v>2</v>
      </c>
      <c r="O22" s="232">
        <f>VLOOKUP($B22,GTMI_Data!$B$2:$PK$595,O$200,FALSE)</f>
        <v>2</v>
      </c>
      <c r="P22" s="232">
        <f>VLOOKUP($B22,GTMI_Data!$B$2:$PK$595,P$200,FALSE)</f>
        <v>2</v>
      </c>
      <c r="Q22" s="232">
        <f>VLOOKUP($B22,GTMI_Data!$B$2:$PK$595,Q$200,FALSE)</f>
        <v>0</v>
      </c>
      <c r="R22" s="232">
        <f>VLOOKUP($B22,GTMI_Data!$B$2:$PK$595,R$200,FALSE)</f>
        <v>0</v>
      </c>
      <c r="S22" s="232">
        <f>VLOOKUP($B22,GTMI_Data!$B$2:$PK$595,S$200,FALSE)</f>
        <v>0</v>
      </c>
      <c r="T22" s="232">
        <f>VLOOKUP($B22,GTMI_Data!$B$2:$PK$595,T$200,FALSE)</f>
        <v>2</v>
      </c>
    </row>
    <row r="23" spans="1:146">
      <c r="A23" s="343" t="s">
        <v>985</v>
      </c>
      <c r="B23" s="291" t="s">
        <v>21134</v>
      </c>
      <c r="C23" s="230" t="s">
        <v>21106</v>
      </c>
      <c r="D23" s="231">
        <f>VLOOKUP($B23,GTMI_Data!$B$2:$PK$595,D$200,FALSE)</f>
        <v>0</v>
      </c>
      <c r="E23" s="232">
        <f>VLOOKUP($B23,GTMI_Data!$B$2:$PK$595,E$200,FALSE)</f>
        <v>0</v>
      </c>
      <c r="F23" s="232">
        <f>VLOOKUP($B23,GTMI_Data!$B$2:$PK$595,F$200,FALSE)</f>
        <v>0</v>
      </c>
      <c r="G23" s="232">
        <f>VLOOKUP($B23,GTMI_Data!$B$2:$PK$595,G$200,FALSE)</f>
        <v>0</v>
      </c>
      <c r="H23" s="232">
        <f>VLOOKUP($B23,GTMI_Data!$B$2:$PK$595,H$200,FALSE)</f>
        <v>2</v>
      </c>
      <c r="I23" s="232">
        <f>VLOOKUP($B23,GTMI_Data!$B$2:$PK$595,I$200,FALSE)</f>
        <v>1</v>
      </c>
      <c r="J23" s="232">
        <f>VLOOKUP($B23,GTMI_Data!$B$2:$PK$595,J$200,FALSE)</f>
        <v>0</v>
      </c>
      <c r="K23" s="232">
        <f>VLOOKUP($B23,GTMI_Data!$B$2:$PK$595,K$200,FALSE)</f>
        <v>2</v>
      </c>
      <c r="L23" s="232">
        <f>VLOOKUP($B23,GTMI_Data!$B$2:$PK$595,L$200,FALSE)</f>
        <v>0</v>
      </c>
      <c r="M23" s="232">
        <f>VLOOKUP($B23,GTMI_Data!$B$2:$PK$595,M$200,FALSE)</f>
        <v>0</v>
      </c>
      <c r="N23" s="232">
        <f>VLOOKUP($B23,GTMI_Data!$B$2:$PK$595,N$200,FALSE)</f>
        <v>2</v>
      </c>
      <c r="O23" s="232">
        <f>VLOOKUP($B23,GTMI_Data!$B$2:$PK$595,O$200,FALSE)</f>
        <v>2</v>
      </c>
      <c r="P23" s="232">
        <f>VLOOKUP($B23,GTMI_Data!$B$2:$PK$595,P$200,FALSE)</f>
        <v>2</v>
      </c>
      <c r="Q23" s="232">
        <f>VLOOKUP($B23,GTMI_Data!$B$2:$PK$595,Q$200,FALSE)</f>
        <v>0</v>
      </c>
      <c r="R23" s="232">
        <f>VLOOKUP($B23,GTMI_Data!$B$2:$PK$595,R$200,FALSE)</f>
        <v>0</v>
      </c>
      <c r="S23" s="232">
        <f>VLOOKUP($B23,GTMI_Data!$B$2:$PK$595,S$200,FALSE)</f>
        <v>0</v>
      </c>
      <c r="T23" s="232">
        <f>VLOOKUP($B23,GTMI_Data!$B$2:$PK$595,T$200,FALSE)</f>
        <v>0</v>
      </c>
    </row>
    <row r="24" spans="1:146">
      <c r="A24" s="343" t="s">
        <v>985</v>
      </c>
      <c r="B24" s="291" t="s">
        <v>21859</v>
      </c>
      <c r="C24" s="230" t="s">
        <v>21751</v>
      </c>
      <c r="D24" s="231">
        <f>VLOOKUP($B24,GTMI_Data!$B$2:$PK$595,D$200,FALSE)</f>
        <v>2</v>
      </c>
      <c r="E24" s="232">
        <f>VLOOKUP($B24,GTMI_Data!$B$2:$PK$595,E$200,FALSE)</f>
        <v>2</v>
      </c>
      <c r="F24" s="232">
        <f>VLOOKUP($B24,GTMI_Data!$B$2:$PK$595,F$200,FALSE)</f>
        <v>2</v>
      </c>
      <c r="G24" s="232">
        <f>VLOOKUP($B24,GTMI_Data!$B$2:$PK$595,G$200,FALSE)</f>
        <v>2</v>
      </c>
      <c r="H24" s="232">
        <f>VLOOKUP($B24,GTMI_Data!$B$2:$PK$595,H$200,FALSE)</f>
        <v>2</v>
      </c>
      <c r="I24" s="232">
        <f>VLOOKUP($B24,GTMI_Data!$B$2:$PK$595,I$200,FALSE)</f>
        <v>2</v>
      </c>
      <c r="J24" s="232">
        <f>VLOOKUP($B24,GTMI_Data!$B$2:$PK$595,J$200,FALSE)</f>
        <v>2</v>
      </c>
      <c r="K24" s="232">
        <f>VLOOKUP($B24,GTMI_Data!$B$2:$PK$595,K$200,FALSE)</f>
        <v>2</v>
      </c>
      <c r="L24" s="232">
        <f>VLOOKUP($B24,GTMI_Data!$B$2:$PK$595,L$200,FALSE)</f>
        <v>2</v>
      </c>
      <c r="M24" s="232">
        <f>VLOOKUP($B24,GTMI_Data!$B$2:$PK$595,M$200,FALSE)</f>
        <v>2</v>
      </c>
      <c r="N24" s="232">
        <f>VLOOKUP($B24,GTMI_Data!$B$2:$PK$595,N$200,FALSE)</f>
        <v>2</v>
      </c>
      <c r="O24" s="232">
        <f>VLOOKUP($B24,GTMI_Data!$B$2:$PK$595,O$200,FALSE)</f>
        <v>2</v>
      </c>
      <c r="P24" s="232">
        <f>VLOOKUP($B24,GTMI_Data!$B$2:$PK$595,P$200,FALSE)</f>
        <v>2</v>
      </c>
      <c r="Q24" s="232">
        <f>VLOOKUP($B24,GTMI_Data!$B$2:$PK$595,Q$200,FALSE)</f>
        <v>2</v>
      </c>
      <c r="R24" s="232">
        <f>VLOOKUP($B24,GTMI_Data!$B$2:$PK$595,R$200,FALSE)</f>
        <v>2</v>
      </c>
      <c r="S24" s="232">
        <f>VLOOKUP($B24,GTMI_Data!$B$2:$PK$595,S$200,FALSE)</f>
        <v>2</v>
      </c>
      <c r="T24" s="232">
        <f>VLOOKUP($B24,GTMI_Data!$B$2:$PK$595,T$200,FALSE)</f>
        <v>1</v>
      </c>
    </row>
    <row r="25" spans="1:146">
      <c r="A25" s="343" t="s">
        <v>985</v>
      </c>
      <c r="B25" s="291" t="s">
        <v>23108</v>
      </c>
      <c r="C25" s="347" t="s">
        <v>23001</v>
      </c>
      <c r="D25" s="231">
        <f>VLOOKUP($B25,GTMI_Data!$B$2:$PK$595,D$200,FALSE)</f>
        <v>2</v>
      </c>
      <c r="E25" s="232">
        <f>VLOOKUP($B25,GTMI_Data!$B$2:$PK$595,E$200,FALSE)</f>
        <v>2</v>
      </c>
      <c r="F25" s="232">
        <f>VLOOKUP($B25,GTMI_Data!$B$2:$PK$595,F$200,FALSE)</f>
        <v>2</v>
      </c>
      <c r="G25" s="232">
        <f>VLOOKUP($B25,GTMI_Data!$B$2:$PK$595,G$200,FALSE)</f>
        <v>2</v>
      </c>
      <c r="H25" s="232">
        <f>VLOOKUP($B25,GTMI_Data!$B$2:$PK$595,H$200,FALSE)</f>
        <v>2</v>
      </c>
      <c r="I25" s="232">
        <f>VLOOKUP($B25,GTMI_Data!$B$2:$PK$595,I$200,FALSE)</f>
        <v>2</v>
      </c>
      <c r="J25" s="232">
        <f>VLOOKUP($B25,GTMI_Data!$B$2:$PK$595,J$200,FALSE)</f>
        <v>2</v>
      </c>
      <c r="K25" s="232">
        <f>VLOOKUP($B25,GTMI_Data!$B$2:$PK$595,K$200,FALSE)</f>
        <v>2</v>
      </c>
      <c r="L25" s="232">
        <f>VLOOKUP($B25,GTMI_Data!$B$2:$PK$595,L$200,FALSE)</f>
        <v>2</v>
      </c>
      <c r="M25" s="232">
        <f>VLOOKUP($B25,GTMI_Data!$B$2:$PK$595,M$200,FALSE)</f>
        <v>2</v>
      </c>
      <c r="N25" s="232">
        <f>VLOOKUP($B25,GTMI_Data!$B$2:$PK$595,N$200,FALSE)</f>
        <v>2</v>
      </c>
      <c r="O25" s="232">
        <f>VLOOKUP($B25,GTMI_Data!$B$2:$PK$595,O$200,FALSE)</f>
        <v>2</v>
      </c>
      <c r="P25" s="232">
        <f>VLOOKUP($B25,GTMI_Data!$B$2:$PK$595,P$200,FALSE)</f>
        <v>2</v>
      </c>
      <c r="Q25" s="232">
        <f>VLOOKUP($B25,GTMI_Data!$B$2:$PK$595,Q$200,FALSE)</f>
        <v>2</v>
      </c>
      <c r="R25" s="232">
        <f>VLOOKUP($B25,GTMI_Data!$B$2:$PK$595,R$200,FALSE)</f>
        <v>0</v>
      </c>
      <c r="S25" s="232">
        <f>VLOOKUP($B25,GTMI_Data!$B$2:$PK$595,S$200,FALSE)</f>
        <v>2</v>
      </c>
      <c r="T25" s="232">
        <f>VLOOKUP($B25,GTMI_Data!$B$2:$PK$595,T$200,FALSE)</f>
        <v>0</v>
      </c>
    </row>
    <row r="26" spans="1:146">
      <c r="A26" s="343" t="s">
        <v>985</v>
      </c>
      <c r="B26" s="291" t="s">
        <v>24819</v>
      </c>
      <c r="C26" s="347" t="s">
        <v>24741</v>
      </c>
      <c r="D26" s="231">
        <f>VLOOKUP($B26,GTMI_Data!$B$2:$PK$595,D$200,FALSE)</f>
        <v>1</v>
      </c>
      <c r="E26" s="232">
        <f>VLOOKUP($B26,GTMI_Data!$B$2:$PK$595,E$200,FALSE)</f>
        <v>1</v>
      </c>
      <c r="F26" s="232">
        <f>VLOOKUP($B26,GTMI_Data!$B$2:$PK$595,F$200,FALSE)</f>
        <v>2</v>
      </c>
      <c r="G26" s="232">
        <f>VLOOKUP($B26,GTMI_Data!$B$2:$PK$595,G$200,FALSE)</f>
        <v>2</v>
      </c>
      <c r="H26" s="232">
        <f>VLOOKUP($B26,GTMI_Data!$B$2:$PK$595,H$200,FALSE)</f>
        <v>2</v>
      </c>
      <c r="I26" s="232">
        <f>VLOOKUP($B26,GTMI_Data!$B$2:$PK$595,I$200,FALSE)</f>
        <v>2</v>
      </c>
      <c r="J26" s="232">
        <f>VLOOKUP($B26,GTMI_Data!$B$2:$PK$595,J$200,FALSE)</f>
        <v>2</v>
      </c>
      <c r="K26" s="232">
        <f>VLOOKUP($B26,GTMI_Data!$B$2:$PK$595,K$200,FALSE)</f>
        <v>2</v>
      </c>
      <c r="L26" s="232">
        <f>VLOOKUP($B26,GTMI_Data!$B$2:$PK$595,L$200,FALSE)</f>
        <v>2</v>
      </c>
      <c r="M26" s="232">
        <f>VLOOKUP($B26,GTMI_Data!$B$2:$PK$595,M$200,FALSE)</f>
        <v>2</v>
      </c>
      <c r="N26" s="232">
        <f>VLOOKUP($B26,GTMI_Data!$B$2:$PK$595,N$200,FALSE)</f>
        <v>2</v>
      </c>
      <c r="O26" s="232">
        <f>VLOOKUP($B26,GTMI_Data!$B$2:$PK$595,O$200,FALSE)</f>
        <v>2</v>
      </c>
      <c r="P26" s="232">
        <f>VLOOKUP($B26,GTMI_Data!$B$2:$PK$595,P$200,FALSE)</f>
        <v>2</v>
      </c>
      <c r="Q26" s="232">
        <f>VLOOKUP($B26,GTMI_Data!$B$2:$PK$595,Q$200,FALSE)</f>
        <v>1</v>
      </c>
      <c r="R26" s="232">
        <f>VLOOKUP($B26,GTMI_Data!$B$2:$PK$595,R$200,FALSE)</f>
        <v>0</v>
      </c>
      <c r="S26" s="232">
        <f>VLOOKUP($B26,GTMI_Data!$B$2:$PK$595,S$200,FALSE)</f>
        <v>2</v>
      </c>
      <c r="T26" s="232">
        <f>VLOOKUP($B26,GTMI_Data!$B$2:$PK$595,T$200,FALSE)</f>
        <v>2</v>
      </c>
    </row>
    <row r="27" spans="1:146">
      <c r="A27" s="343" t="s">
        <v>985</v>
      </c>
      <c r="B27" s="291" t="s">
        <v>24937</v>
      </c>
      <c r="C27" s="347" t="s">
        <v>24864</v>
      </c>
      <c r="D27" s="231">
        <f>VLOOKUP($B27,GTMI_Data!$B$2:$PK$595,D$200,FALSE)</f>
        <v>0</v>
      </c>
      <c r="E27" s="232">
        <f>VLOOKUP($B27,GTMI_Data!$B$2:$PK$595,E$200,FALSE)</f>
        <v>2</v>
      </c>
      <c r="F27" s="232">
        <f>VLOOKUP($B27,GTMI_Data!$B$2:$PK$595,F$200,FALSE)</f>
        <v>0</v>
      </c>
      <c r="G27" s="232">
        <f>VLOOKUP($B27,GTMI_Data!$B$2:$PK$595,G$200,FALSE)</f>
        <v>0</v>
      </c>
      <c r="H27" s="232">
        <f>VLOOKUP($B27,GTMI_Data!$B$2:$PK$595,H$200,FALSE)</f>
        <v>2</v>
      </c>
      <c r="I27" s="232">
        <f>VLOOKUP($B27,GTMI_Data!$B$2:$PK$595,I$200,FALSE)</f>
        <v>1</v>
      </c>
      <c r="J27" s="232">
        <f>VLOOKUP($B27,GTMI_Data!$B$2:$PK$595,J$200,FALSE)</f>
        <v>2</v>
      </c>
      <c r="K27" s="232">
        <f>VLOOKUP($B27,GTMI_Data!$B$2:$PK$595,K$200,FALSE)</f>
        <v>2</v>
      </c>
      <c r="L27" s="232">
        <f>VLOOKUP($B27,GTMI_Data!$B$2:$PK$595,L$200,FALSE)</f>
        <v>2</v>
      </c>
      <c r="M27" s="232">
        <f>VLOOKUP($B27,GTMI_Data!$B$2:$PK$595,M$200,FALSE)</f>
        <v>2</v>
      </c>
      <c r="N27" s="232">
        <f>VLOOKUP($B27,GTMI_Data!$B$2:$PK$595,N$200,FALSE)</f>
        <v>2</v>
      </c>
      <c r="O27" s="232">
        <f>VLOOKUP($B27,GTMI_Data!$B$2:$PK$595,O$200,FALSE)</f>
        <v>2</v>
      </c>
      <c r="P27" s="232">
        <f>VLOOKUP($B27,GTMI_Data!$B$2:$PK$595,P$200,FALSE)</f>
        <v>2</v>
      </c>
      <c r="Q27" s="232">
        <f>VLOOKUP($B27,GTMI_Data!$B$2:$PK$595,Q$200,FALSE)</f>
        <v>2</v>
      </c>
      <c r="R27" s="232">
        <f>VLOOKUP($B27,GTMI_Data!$B$2:$PK$595,R$200,FALSE)</f>
        <v>0</v>
      </c>
      <c r="S27" s="232">
        <f>VLOOKUP($B27,GTMI_Data!$B$2:$PK$595,S$200,FALSE)</f>
        <v>0</v>
      </c>
      <c r="T27" s="232">
        <f>VLOOKUP($B27,GTMI_Data!$B$2:$PK$595,T$200,FALSE)</f>
        <v>1</v>
      </c>
    </row>
    <row r="28" spans="1:146">
      <c r="A28" s="343" t="s">
        <v>3105</v>
      </c>
      <c r="B28" s="291" t="s">
        <v>3163</v>
      </c>
      <c r="C28" s="347" t="s">
        <v>3073</v>
      </c>
      <c r="D28" s="231">
        <f>VLOOKUP($B28,GTMI_Data!$B$2:$PK$595,D$200,FALSE)</f>
        <v>0</v>
      </c>
      <c r="E28" s="232">
        <f>VLOOKUP($B28,GTMI_Data!$B$2:$PK$595,E$200,FALSE)</f>
        <v>2</v>
      </c>
      <c r="F28" s="232">
        <f>VLOOKUP($B28,GTMI_Data!$B$2:$PK$595,F$200,FALSE)</f>
        <v>2</v>
      </c>
      <c r="G28" s="232">
        <f>VLOOKUP($B28,GTMI_Data!$B$2:$PK$595,G$200,FALSE)</f>
        <v>2</v>
      </c>
      <c r="H28" s="232">
        <f>VLOOKUP($B28,GTMI_Data!$B$2:$PK$595,H$200,FALSE)</f>
        <v>2</v>
      </c>
      <c r="I28" s="232">
        <f>VLOOKUP($B28,GTMI_Data!$B$2:$PK$595,I$200,FALSE)</f>
        <v>2</v>
      </c>
      <c r="J28" s="232">
        <f>VLOOKUP($B28,GTMI_Data!$B$2:$PK$595,J$200,FALSE)</f>
        <v>2</v>
      </c>
      <c r="K28" s="232">
        <f>VLOOKUP($B28,GTMI_Data!$B$2:$PK$595,K$200,FALSE)</f>
        <v>2</v>
      </c>
      <c r="L28" s="232">
        <f>VLOOKUP($B28,GTMI_Data!$B$2:$PK$595,L$200,FALSE)</f>
        <v>2</v>
      </c>
      <c r="M28" s="232">
        <f>VLOOKUP($B28,GTMI_Data!$B$2:$PK$595,M$200,FALSE)</f>
        <v>2</v>
      </c>
      <c r="N28" s="232">
        <f>VLOOKUP($B28,GTMI_Data!$B$2:$PK$595,N$200,FALSE)</f>
        <v>2</v>
      </c>
      <c r="O28" s="232">
        <f>VLOOKUP($B28,GTMI_Data!$B$2:$PK$595,O$200,FALSE)</f>
        <v>2</v>
      </c>
      <c r="P28" s="232">
        <f>VLOOKUP($B28,GTMI_Data!$B$2:$PK$595,P$200,FALSE)</f>
        <v>2</v>
      </c>
      <c r="Q28" s="232">
        <f>VLOOKUP($B28,GTMI_Data!$B$2:$PK$595,Q$200,FALSE)</f>
        <v>0</v>
      </c>
      <c r="R28" s="232">
        <f>VLOOKUP($B28,GTMI_Data!$B$2:$PK$595,R$200,FALSE)</f>
        <v>0</v>
      </c>
      <c r="S28" s="232">
        <f>VLOOKUP($B28,GTMI_Data!$B$2:$PK$595,S$200,FALSE)</f>
        <v>2</v>
      </c>
      <c r="T28" s="232">
        <f>VLOOKUP($B28,GTMI_Data!$B$2:$PK$595,T$200,FALSE)</f>
        <v>2</v>
      </c>
    </row>
    <row r="29" spans="1:146">
      <c r="A29" s="343" t="s">
        <v>3105</v>
      </c>
      <c r="B29" s="291" t="s">
        <v>4271</v>
      </c>
      <c r="C29" s="347" t="s">
        <v>4175</v>
      </c>
      <c r="D29" s="231">
        <f>VLOOKUP($B29,GTMI_Data!$B$2:$PK$595,D$200,FALSE)</f>
        <v>2</v>
      </c>
      <c r="E29" s="232">
        <f>VLOOKUP($B29,GTMI_Data!$B$2:$PK$595,E$200,FALSE)</f>
        <v>0</v>
      </c>
      <c r="F29" s="232">
        <f>VLOOKUP($B29,GTMI_Data!$B$2:$PK$595,F$200,FALSE)</f>
        <v>2</v>
      </c>
      <c r="G29" s="232">
        <f>VLOOKUP($B29,GTMI_Data!$B$2:$PK$595,G$200,FALSE)</f>
        <v>0</v>
      </c>
      <c r="H29" s="232">
        <f>VLOOKUP($B29,GTMI_Data!$B$2:$PK$595,H$200,FALSE)</f>
        <v>2</v>
      </c>
      <c r="I29" s="232">
        <f>VLOOKUP($B29,GTMI_Data!$B$2:$PK$595,I$200,FALSE)</f>
        <v>2</v>
      </c>
      <c r="J29" s="232">
        <f>VLOOKUP($B29,GTMI_Data!$B$2:$PK$595,J$200,FALSE)</f>
        <v>2</v>
      </c>
      <c r="K29" s="232">
        <f>VLOOKUP($B29,GTMI_Data!$B$2:$PK$595,K$200,FALSE)</f>
        <v>2</v>
      </c>
      <c r="L29" s="232">
        <f>VLOOKUP($B29,GTMI_Data!$B$2:$PK$595,L$200,FALSE)</f>
        <v>2</v>
      </c>
      <c r="M29" s="232">
        <f>VLOOKUP($B29,GTMI_Data!$B$2:$PK$595,M$200,FALSE)</f>
        <v>2</v>
      </c>
      <c r="N29" s="232">
        <f>VLOOKUP($B29,GTMI_Data!$B$2:$PK$595,N$200,FALSE)</f>
        <v>2</v>
      </c>
      <c r="O29" s="232">
        <f>VLOOKUP($B29,GTMI_Data!$B$2:$PK$595,O$200,FALSE)</f>
        <v>0</v>
      </c>
      <c r="P29" s="232">
        <f>VLOOKUP($B29,GTMI_Data!$B$2:$PK$595,P$200,FALSE)</f>
        <v>2</v>
      </c>
      <c r="Q29" s="232">
        <f>VLOOKUP($B29,GTMI_Data!$B$2:$PK$595,Q$200,FALSE)</f>
        <v>0</v>
      </c>
      <c r="R29" s="232">
        <f>VLOOKUP($B29,GTMI_Data!$B$2:$PK$595,R$200,FALSE)</f>
        <v>1</v>
      </c>
      <c r="S29" s="232">
        <f>VLOOKUP($B29,GTMI_Data!$B$2:$PK$595,S$200,FALSE)</f>
        <v>0</v>
      </c>
      <c r="T29" s="232">
        <f>VLOOKUP($B29,GTMI_Data!$B$2:$PK$595,T$200,FALSE)</f>
        <v>1</v>
      </c>
    </row>
    <row r="30" spans="1:146">
      <c r="A30" s="343" t="s">
        <v>3105</v>
      </c>
      <c r="B30" s="291" t="s">
        <v>4515</v>
      </c>
      <c r="C30" s="347" t="s">
        <v>4403</v>
      </c>
      <c r="D30" s="231">
        <f>VLOOKUP($B30,GTMI_Data!$B$2:$PK$595,D$200,FALSE)</f>
        <v>2</v>
      </c>
      <c r="E30" s="232">
        <f>VLOOKUP($B30,GTMI_Data!$B$2:$PK$595,E$200,FALSE)</f>
        <v>2</v>
      </c>
      <c r="F30" s="232">
        <f>VLOOKUP($B30,GTMI_Data!$B$2:$PK$595,F$200,FALSE)</f>
        <v>1</v>
      </c>
      <c r="G30" s="232">
        <f>VLOOKUP($B30,GTMI_Data!$B$2:$PK$595,G$200,FALSE)</f>
        <v>2</v>
      </c>
      <c r="H30" s="232">
        <f>VLOOKUP($B30,GTMI_Data!$B$2:$PK$595,H$200,FALSE)</f>
        <v>2</v>
      </c>
      <c r="I30" s="232">
        <f>VLOOKUP($B30,GTMI_Data!$B$2:$PK$595,I$200,FALSE)</f>
        <v>2</v>
      </c>
      <c r="J30" s="232">
        <f>VLOOKUP($B30,GTMI_Data!$B$2:$PK$595,J$200,FALSE)</f>
        <v>2</v>
      </c>
      <c r="K30" s="232">
        <f>VLOOKUP($B30,GTMI_Data!$B$2:$PK$595,K$200,FALSE)</f>
        <v>2</v>
      </c>
      <c r="L30" s="232">
        <f>VLOOKUP($B30,GTMI_Data!$B$2:$PK$595,L$200,FALSE)</f>
        <v>2</v>
      </c>
      <c r="M30" s="232">
        <f>VLOOKUP($B30,GTMI_Data!$B$2:$PK$595,M$200,FALSE)</f>
        <v>2</v>
      </c>
      <c r="N30" s="232">
        <f>VLOOKUP($B30,GTMI_Data!$B$2:$PK$595,N$200,FALSE)</f>
        <v>2</v>
      </c>
      <c r="O30" s="232">
        <f>VLOOKUP($B30,GTMI_Data!$B$2:$PK$595,O$200,FALSE)</f>
        <v>2</v>
      </c>
      <c r="P30" s="232">
        <f>VLOOKUP($B30,GTMI_Data!$B$2:$PK$595,P$200,FALSE)</f>
        <v>2</v>
      </c>
      <c r="Q30" s="232">
        <f>VLOOKUP($B30,GTMI_Data!$B$2:$PK$595,Q$200,FALSE)</f>
        <v>2</v>
      </c>
      <c r="R30" s="232">
        <f>VLOOKUP($B30,GTMI_Data!$B$2:$PK$595,R$200,FALSE)</f>
        <v>0</v>
      </c>
      <c r="S30" s="232">
        <f>VLOOKUP($B30,GTMI_Data!$B$2:$PK$595,S$200,FALSE)</f>
        <v>2</v>
      </c>
      <c r="T30" s="232">
        <f>VLOOKUP($B30,GTMI_Data!$B$2:$PK$595,T$200,FALSE)</f>
        <v>2</v>
      </c>
    </row>
  </sheetData>
  <sortState xmlns:xlrd2="http://schemas.microsoft.com/office/spreadsheetml/2017/richdata2" ref="A404:AT600">
    <sortCondition ref="A404:A600"/>
    <sortCondition ref="C404:C600"/>
  </sortState>
  <conditionalFormatting sqref="BT190:CD224">
    <cfRule type="cellIs" dxfId="60" priority="101" operator="equal">
      <formula>$BN$1</formula>
    </cfRule>
    <cfRule type="cellIs" dxfId="59" priority="102" operator="equal">
      <formula>$BM$1</formula>
    </cfRule>
  </conditionalFormatting>
  <conditionalFormatting sqref="BT190:CD226 BT227:BV234 BZ227:CD234 BX227:BX252 BW227:BW253">
    <cfRule type="cellIs" dxfId="58" priority="103" operator="equal">
      <formula>$BL$1</formula>
    </cfRule>
  </conditionalFormatting>
  <conditionalFormatting sqref="BT40:DJ78 DZ41:EA41 EU41:FG41 EB44 EQ44:ET44 D404:AT600">
    <cfRule type="cellIs" dxfId="57" priority="98" operator="equal">
      <formula>$BN$1</formula>
    </cfRule>
    <cfRule type="cellIs" dxfId="56" priority="99" operator="equal">
      <formula>$BM$1</formula>
    </cfRule>
    <cfRule type="cellIs" dxfId="55" priority="100" operator="equal">
      <formula>$BL$1</formula>
    </cfRule>
  </conditionalFormatting>
  <conditionalFormatting sqref="BY227:BY264">
    <cfRule type="cellIs" dxfId="54" priority="73" operator="equal">
      <formula>$BL$1</formula>
    </cfRule>
  </conditionalFormatting>
  <conditionalFormatting sqref="DT3:DT17 DT19">
    <cfRule type="cellIs" dxfId="53" priority="44" operator="equal">
      <formula>"Yes (S)"</formula>
    </cfRule>
    <cfRule type="cellIs" dxfId="52" priority="43" operator="equal">
      <formula>"Policy"</formula>
    </cfRule>
    <cfRule type="cellIs" dxfId="51" priority="55" operator="equal">
      <formula>"Yes"</formula>
    </cfRule>
    <cfRule type="cellIs" dxfId="50" priority="53" operator="equal">
      <formula>"Yes (T)"</formula>
    </cfRule>
    <cfRule type="cellIs" dxfId="49" priority="52" operator="equal">
      <formula>"Yes (I)"</formula>
    </cfRule>
    <cfRule type="cellIs" dxfId="48" priority="51" operator="equal">
      <formula>"Yes (N)"</formula>
    </cfRule>
    <cfRule type="cellIs" dxfId="47" priority="49" operator="equal">
      <formula>"Yes (M)"</formula>
    </cfRule>
    <cfRule type="cellIs" dxfId="46" priority="50" operator="equal">
      <formula>"Yes (O)"</formula>
    </cfRule>
    <cfRule type="cellIs" dxfId="45" priority="40" operator="equal">
      <formula>"Yes (SW)"</formula>
    </cfRule>
    <cfRule type="cellIs" dxfId="44" priority="48" operator="equal">
      <formula>"Yes (A)"</formula>
    </cfRule>
    <cfRule type="cellIs" dxfId="43" priority="47" operator="equal">
      <formula>"In use"</formula>
    </cfRule>
    <cfRule type="cellIs" dxfId="42" priority="46" operator="equal">
      <formula>"Yes (R)"</formula>
    </cfRule>
    <cfRule type="cellIs" dxfId="41" priority="54" operator="equal">
      <formula>"Planned"</formula>
    </cfRule>
    <cfRule type="cellIs" dxfId="40" priority="45" operator="equal">
      <formula>"Yes (RI)"</formula>
    </cfRule>
    <cfRule type="cellIs" dxfId="39" priority="56" operator="equal">
      <formula>"No"</formula>
    </cfRule>
  </conditionalFormatting>
  <conditionalFormatting sqref="DT22:DT27">
    <cfRule type="cellIs" dxfId="38" priority="10" operator="equal">
      <formula>"Yes (A)"</formula>
    </cfRule>
    <cfRule type="cellIs" dxfId="37" priority="11" operator="equal">
      <formula>"Yes (M)"</formula>
    </cfRule>
    <cfRule type="cellIs" dxfId="36" priority="12" operator="equal">
      <formula>"Yes (O)"</formula>
    </cfRule>
    <cfRule type="cellIs" dxfId="35" priority="13" operator="equal">
      <formula>"Yes (N)"</formula>
    </cfRule>
    <cfRule type="cellIs" dxfId="34" priority="14" operator="equal">
      <formula>"Yes (I)"</formula>
    </cfRule>
    <cfRule type="cellIs" dxfId="33" priority="16" operator="equal">
      <formula>"Planned"</formula>
    </cfRule>
    <cfRule type="cellIs" dxfId="32" priority="17" operator="equal">
      <formula>"Yes"</formula>
    </cfRule>
    <cfRule type="cellIs" dxfId="31" priority="18" operator="equal">
      <formula>"No"</formula>
    </cfRule>
    <cfRule type="cellIs" dxfId="30" priority="15" operator="equal">
      <formula>"Yes (T)"</formula>
    </cfRule>
    <cfRule type="cellIs" dxfId="29" priority="8" operator="equal">
      <formula>"Yes (R)"</formula>
    </cfRule>
    <cfRule type="cellIs" dxfId="28" priority="2" operator="equal">
      <formula>"Yes (SW)"</formula>
    </cfRule>
    <cfRule type="cellIs" dxfId="27" priority="5" operator="equal">
      <formula>"Policy"</formula>
    </cfRule>
    <cfRule type="cellIs" dxfId="26" priority="6" operator="equal">
      <formula>"Yes (S)"</formula>
    </cfRule>
    <cfRule type="cellIs" dxfId="25" priority="7" operator="equal">
      <formula>"Yes (RI)"</formula>
    </cfRule>
    <cfRule type="cellIs" dxfId="24" priority="9" operator="equal">
      <formula>"In use"</formula>
    </cfRule>
  </conditionalFormatting>
  <conditionalFormatting sqref="DT26">
    <cfRule type="cellIs" dxfId="23" priority="1" operator="equal">
      <formula>"Yes (CP)"</formula>
    </cfRule>
  </conditionalFormatting>
  <conditionalFormatting sqref="DU3:DU19">
    <cfRule type="cellIs" dxfId="22" priority="41" operator="equal">
      <formula>CHAR(118)</formula>
    </cfRule>
    <cfRule type="cellIs" dxfId="21" priority="42" operator="equal">
      <formula>CHAR(116)</formula>
    </cfRule>
  </conditionalFormatting>
  <conditionalFormatting sqref="DU21:DU27">
    <cfRule type="cellIs" dxfId="20" priority="4" operator="equal">
      <formula>CHAR(116)</formula>
    </cfRule>
    <cfRule type="cellIs" dxfId="19" priority="3" operator="equal">
      <formula>CHAR(118)</formula>
    </cfRule>
  </conditionalFormatting>
  <conditionalFormatting sqref="DY2:DY3 DY6:DY10 DY12:DY21 DY24:DY27">
    <cfRule type="cellIs" dxfId="18" priority="33" operator="equal">
      <formula>"Yes (O)"</formula>
    </cfRule>
    <cfRule type="cellIs" dxfId="17" priority="32" operator="equal">
      <formula>"Yes (M)"</formula>
    </cfRule>
    <cfRule type="cellIs" dxfId="16" priority="31" operator="equal">
      <formula>"Yes (A)"</formula>
    </cfRule>
    <cfRule type="cellIs" dxfId="15" priority="30" operator="equal">
      <formula>"In use"</formula>
    </cfRule>
    <cfRule type="cellIs" dxfId="14" priority="29" operator="equal">
      <formula>"Yes (R)"</formula>
    </cfRule>
    <cfRule type="cellIs" dxfId="13" priority="28" operator="equal">
      <formula>"Yes (RI)"</formula>
    </cfRule>
    <cfRule type="cellIs" dxfId="12" priority="27" operator="equal">
      <formula>"Yes (S)"</formula>
    </cfRule>
    <cfRule type="cellIs" dxfId="11" priority="19" operator="equal">
      <formula>"Yes (SW)"</formula>
    </cfRule>
    <cfRule type="cellIs" dxfId="10" priority="26" operator="equal">
      <formula>"Policy"</formula>
    </cfRule>
    <cfRule type="cellIs" dxfId="9" priority="34" operator="equal">
      <formula>"Yes (N)"</formula>
    </cfRule>
    <cfRule type="cellIs" dxfId="8" priority="35" operator="equal">
      <formula>"Yes (I)"</formula>
    </cfRule>
    <cfRule type="cellIs" dxfId="7" priority="36" operator="equal">
      <formula>"Yes (T)"</formula>
    </cfRule>
    <cfRule type="cellIs" dxfId="6" priority="37" operator="equal">
      <formula>"Planned"</formula>
    </cfRule>
    <cfRule type="cellIs" dxfId="5" priority="38" operator="equal">
      <formula>"Yes"</formula>
    </cfRule>
    <cfRule type="cellIs" dxfId="4" priority="39" operator="equal">
      <formula>"No"</formula>
    </cfRule>
  </conditionalFormatting>
  <conditionalFormatting sqref="DZ2:DZ3 DZ5:DZ10">
    <cfRule type="cellIs" dxfId="3" priority="25" operator="equal">
      <formula>CHAR(116)</formula>
    </cfRule>
    <cfRule type="cellIs" dxfId="2" priority="24" operator="equal">
      <formula>CHAR(118)</formula>
    </cfRule>
  </conditionalFormatting>
  <conditionalFormatting sqref="DZ12:DZ27">
    <cfRule type="cellIs" dxfId="1" priority="21" operator="equal">
      <formula>CHAR(116)</formula>
    </cfRule>
    <cfRule type="cellIs" dxfId="0" priority="20" operator="equal">
      <formula>CHAR(118)</formula>
    </cfRule>
  </conditionalFormatting>
  <pageMargins left="0.7" right="0.7" top="0.75" bottom="0.75" header="0.3" footer="0.3"/>
  <pageSetup orientation="portrait" r:id="rId1"/>
  <ignoredErrors>
    <ignoredError sqref="DN2 DM14" unlockedFormula="1"/>
    <ignoredError sqref="DU18 DY14:DZ14 DT26:DU26"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54977" r:id="rId4" name="Drop Down 1">
              <controlPr defaultSize="0" autoLine="0" autoPict="0">
                <anchor moveWithCells="1">
                  <from>
                    <xdr:col>47</xdr:col>
                    <xdr:colOff>0</xdr:colOff>
                    <xdr:row>12</xdr:row>
                    <xdr:rowOff>12700</xdr:rowOff>
                  </from>
                  <to>
                    <xdr:col>48</xdr:col>
                    <xdr:colOff>292100</xdr:colOff>
                    <xdr:row>13</xdr:row>
                    <xdr:rowOff>12700</xdr:rowOff>
                  </to>
                </anchor>
              </controlPr>
            </control>
          </mc:Choice>
        </mc:AlternateContent>
        <mc:AlternateContent xmlns:mc="http://schemas.openxmlformats.org/markup-compatibility/2006">
          <mc:Choice Requires="x14">
            <control shapeId="254978" r:id="rId5" name="Spinner 2">
              <controlPr defaultSize="0" autoPict="0">
                <anchor moveWithCells="1" sizeWithCells="1">
                  <from>
                    <xdr:col>48</xdr:col>
                    <xdr:colOff>317500</xdr:colOff>
                    <xdr:row>12</xdr:row>
                    <xdr:rowOff>25400</xdr:rowOff>
                  </from>
                  <to>
                    <xdr:col>48</xdr:col>
                    <xdr:colOff>508000</xdr:colOff>
                    <xdr:row>13</xdr:row>
                    <xdr:rowOff>12700</xdr:rowOff>
                  </to>
                </anchor>
              </controlPr>
            </control>
          </mc:Choice>
        </mc:AlternateContent>
        <mc:AlternateContent xmlns:mc="http://schemas.openxmlformats.org/markup-compatibility/2006">
          <mc:Choice Requires="x14">
            <control shapeId="254979" r:id="rId6" name="Drop Down 3">
              <controlPr defaultSize="0" autoLine="0" autoPict="0">
                <anchor moveWithCells="1">
                  <from>
                    <xdr:col>117</xdr:col>
                    <xdr:colOff>0</xdr:colOff>
                    <xdr:row>2</xdr:row>
                    <xdr:rowOff>25400</xdr:rowOff>
                  </from>
                  <to>
                    <xdr:col>117</xdr:col>
                    <xdr:colOff>1193800</xdr:colOff>
                    <xdr:row>3</xdr:row>
                    <xdr:rowOff>25400</xdr:rowOff>
                  </to>
                </anchor>
              </controlPr>
            </control>
          </mc:Choice>
        </mc:AlternateContent>
        <mc:AlternateContent xmlns:mc="http://schemas.openxmlformats.org/markup-compatibility/2006">
          <mc:Choice Requires="x14">
            <control shapeId="254980" r:id="rId7" name="Spinner 4">
              <controlPr defaultSize="0" autoPict="0">
                <anchor moveWithCells="1" sizeWithCells="1">
                  <from>
                    <xdr:col>117</xdr:col>
                    <xdr:colOff>1206500</xdr:colOff>
                    <xdr:row>2</xdr:row>
                    <xdr:rowOff>25400</xdr:rowOff>
                  </from>
                  <to>
                    <xdr:col>118</xdr:col>
                    <xdr:colOff>0</xdr:colOff>
                    <xdr:row>3</xdr:row>
                    <xdr:rowOff>25400</xdr:rowOff>
                  </to>
                </anchor>
              </controlPr>
            </control>
          </mc:Choice>
        </mc:AlternateContent>
        <mc:AlternateContent xmlns:mc="http://schemas.openxmlformats.org/markup-compatibility/2006">
          <mc:Choice Requires="x14">
            <control shapeId="254981" r:id="rId8" name="Drop Down 5">
              <controlPr defaultSize="0" autoLine="0" autoPict="0">
                <anchor moveWithCells="1">
                  <from>
                    <xdr:col>148</xdr:col>
                    <xdr:colOff>0</xdr:colOff>
                    <xdr:row>2</xdr:row>
                    <xdr:rowOff>12700</xdr:rowOff>
                  </from>
                  <to>
                    <xdr:col>149</xdr:col>
                    <xdr:colOff>12700</xdr:colOff>
                    <xdr:row>3</xdr:row>
                    <xdr:rowOff>12700</xdr:rowOff>
                  </to>
                </anchor>
              </controlPr>
            </control>
          </mc:Choice>
        </mc:AlternateContent>
        <mc:AlternateContent xmlns:mc="http://schemas.openxmlformats.org/markup-compatibility/2006">
          <mc:Choice Requires="x14">
            <control shapeId="255034" r:id="rId9" name="Drop Down 58">
              <controlPr defaultSize="0" autoLine="0" autoPict="0">
                <anchor moveWithCells="1">
                  <from>
                    <xdr:col>117</xdr:col>
                    <xdr:colOff>12700</xdr:colOff>
                    <xdr:row>4</xdr:row>
                    <xdr:rowOff>12700</xdr:rowOff>
                  </from>
                  <to>
                    <xdr:col>117</xdr:col>
                    <xdr:colOff>584200</xdr:colOff>
                    <xdr:row>5</xdr:row>
                    <xdr:rowOff>12700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1055-A829-4633-8241-749011AC58ED}">
  <dimension ref="A1:T30"/>
  <sheetViews>
    <sheetView showGridLines="0" zoomScaleNormal="100" workbookViewId="0">
      <selection activeCell="CI35" sqref="CI35"/>
    </sheetView>
  </sheetViews>
  <sheetFormatPr defaultRowHeight="14.5"/>
  <cols>
    <col min="1" max="1" width="2.81640625" customWidth="1"/>
    <col min="2" max="10" width="8.54296875" style="92" customWidth="1"/>
    <col min="11" max="11" width="4.81640625" style="92" customWidth="1"/>
    <col min="12" max="12" width="3.54296875" style="478" customWidth="1"/>
    <col min="13" max="24" width="0.1796875" style="479" customWidth="1"/>
    <col min="25" max="25" width="0.1796875" style="478" customWidth="1"/>
    <col min="26" max="42" width="0.1796875" style="480" customWidth="1"/>
    <col min="43" max="43" width="3.54296875" style="75" customWidth="1"/>
    <col min="50" max="52" width="8.81640625" customWidth="1"/>
    <col min="53" max="53" width="4" customWidth="1"/>
    <col min="54" max="54" width="3.54296875" style="81" customWidth="1"/>
    <col min="55" max="85" width="0.1796875" style="480" customWidth="1"/>
    <col min="86" max="86" width="0.1796875" style="81" customWidth="1"/>
    <col min="87" max="87" width="9.453125" bestFit="1" customWidth="1"/>
    <col min="88" max="88" width="8.453125" style="11" customWidth="1"/>
    <col min="89" max="89" width="7.54296875" style="102" customWidth="1"/>
    <col min="90" max="90" width="6.54296875" style="102" customWidth="1"/>
    <col min="91" max="91" width="7.54296875" style="11" customWidth="1"/>
    <col min="92" max="92" width="6.54296875" style="11" customWidth="1"/>
    <col min="93" max="93" width="3" customWidth="1"/>
    <col min="94" max="104" width="8.54296875" customWidth="1"/>
  </cols>
  <sheetData>
    <row r="1" spans="2:92">
      <c r="B1" s="90" t="s">
        <v>25862</v>
      </c>
      <c r="C1" s="534" t="str">
        <f>IF($C$2,"Diffusion of PFM institutions and Government systems (without small states)","Diffusion of PFM institutions and Government systems")</f>
        <v>Diffusion of PFM institutions and Government systems</v>
      </c>
      <c r="D1" s="91"/>
      <c r="E1" s="91"/>
      <c r="F1" s="91"/>
      <c r="G1" s="91"/>
      <c r="H1" s="91"/>
      <c r="I1" s="91"/>
      <c r="J1" s="91"/>
      <c r="K1" s="91"/>
      <c r="M1" s="479">
        <f>$B$63</f>
        <v>2025</v>
      </c>
    </row>
    <row r="2" spans="2:92">
      <c r="C2" s="93" t="b">
        <v>0</v>
      </c>
      <c r="G2" s="94"/>
      <c r="H2" s="94"/>
      <c r="I2" s="94"/>
      <c r="J2" s="94"/>
      <c r="K2" s="94"/>
    </row>
    <row r="3" spans="2:92">
      <c r="M3" s="479" t="s">
        <v>59</v>
      </c>
      <c r="N3" s="479" t="s">
        <v>5627</v>
      </c>
      <c r="O3" s="479" t="s">
        <v>25726</v>
      </c>
      <c r="P3" s="479" t="s">
        <v>25866</v>
      </c>
      <c r="Q3" s="479" t="s">
        <v>25867</v>
      </c>
      <c r="R3" s="479" t="s">
        <v>25868</v>
      </c>
      <c r="S3" s="479" t="s">
        <v>25869</v>
      </c>
      <c r="T3" s="479" t="s">
        <v>25870</v>
      </c>
    </row>
    <row r="4" spans="2:92">
      <c r="M4" s="481">
        <v>1984</v>
      </c>
      <c r="N4" s="479">
        <f>IF($C$2,COUNTIFS(GTMI_Data!$BB$2:$BB$595,"&lt;=1984",GTMI_Data!$AW$2:$AW$595,"&gt;0",GTMI_Data!$A$2:$A$595,$B$63,GTMI_Data!$PR$2:$PR$595,0),COUNTIFS(GTMI_Data!$BB$2:$BB$595,"&lt;=1984",GTMI_Data!$AW$2:$AW$595,"&gt;0",GTMI_Data!$A$2:$A$595,$B$63))</f>
        <v>0</v>
      </c>
      <c r="O4" s="479">
        <f>N4</f>
        <v>0</v>
      </c>
      <c r="P4" s="479">
        <f>IF($C$2,COUNTIFS(GTMI_Data!$BP$2:$BP$595,"&lt;=1984",GTMI_Data!$A$2:$A$595,$B$63,GTMI_Data!$PR$2:$PR$595,0),COUNTIFS(GTMI_Data!$BP$2:$BP$595,"&lt;=1984",GTMI_Data!$A$2:$A$595,$B$63))</f>
        <v>107</v>
      </c>
      <c r="Q4" s="479">
        <f>P4</f>
        <v>107</v>
      </c>
      <c r="R4" s="479">
        <f>IF($C$2,COUNTIFS(GTMI_Data!$BR$2:$BR$595,"&lt;=1984",GTMI_Data!$BN$2:$BN$595,"&gt;0",GTMI_Data!$A$2:$A$595,$B$63,GTMI_Data!$PR$2:$PR$595,0),COUNTIFS(GTMI_Data!$BR$2:$BR$595,"&lt;=1984",GTMI_Data!$BN$2:$BN$595,"&gt;0",GTMI_Data!$A$2:$A$595,$B$63))</f>
        <v>16</v>
      </c>
      <c r="S4" s="479">
        <f>R4</f>
        <v>16</v>
      </c>
      <c r="T4" s="479">
        <f>IF($C$2,COUNTIFS(GTMI_Data!$CA$2:$CA$595,"&lt;=1984",GTMI_Data!$A$2:$A$595,$B$63,GTMI_Data!$PR$2:$PR$595,0),COUNTIFS(GTMI_Data!$CA$2:$CA$595,"&lt;=1984",GTMI_Data!$A$2:$A$595,$B$63))</f>
        <v>78</v>
      </c>
    </row>
    <row r="5" spans="2:92">
      <c r="M5" s="481">
        <v>1985</v>
      </c>
      <c r="N5" s="479">
        <f>IF($C$2,COUNTIFS(GTMI_Data!$BB$2:$BB$595,$M5,GTMI_Data!$AW$2:$AW$595,"&gt;0",GTMI_Data!$A$2:$A$595,$B$63,GTMI_Data!$PR$2:$PR$595,0),COUNTIFS(GTMI_Data!$BB$2:$BB$595,$M5,GTMI_Data!$AW$2:$AW$595,"&gt;0",GTMI_Data!$A$2:$A$595,$B$63))</f>
        <v>0</v>
      </c>
      <c r="O5" s="479">
        <f>O4+N5</f>
        <v>0</v>
      </c>
      <c r="P5" s="479">
        <f>IF($C$2,COUNTIFS(GTMI_Data!$BP$2:$BP$595,$M5,GTMI_Data!$A$2:$A$595,$B$63,GTMI_Data!$PR$2:$PR$595,0),COUNTIFS(GTMI_Data!$BP$2:$BP$595,$M5,GTMI_Data!$A$2:$A$595,$B$63))</f>
        <v>1</v>
      </c>
      <c r="Q5" s="479">
        <f t="shared" ref="Q5:AA20" si="1">Q4+P5</f>
        <v>108</v>
      </c>
      <c r="R5" s="479">
        <f>IF($C$2,COUNTIFS(GTMI_Data!$BR$2:$BR$595,$M5,GTMI_Data!$BN$2:$BN$595,"&gt;0",GTMI_Data!$A$2:$A$595,$B$63,GTMI_Data!$PR$2:$PR$595,0),COUNTIFS(GTMI_Data!$BR$2:$BR$595,$M5,GTMI_Data!$BN$2:$BN$595,"&gt;0",GTMI_Data!$A$2:$A$595,$B$63))</f>
        <v>2</v>
      </c>
      <c r="S5" s="479">
        <f t="shared" si="1"/>
        <v>18</v>
      </c>
      <c r="T5" s="479">
        <f>IF($C$2,COUNTIFS(GTMI_Data!$CA$2:$CA$595,$M5,GTMI_Data!$A$2:$A$595,$B$63,GTMI_Data!$PR$2:$PR$595,0),COUNTIFS(GTMI_Data!$CA$2:$CA$595,$M5,GTMI_Data!$A$2:$A$595,$B$63))</f>
        <v>0</v>
      </c>
    </row>
    <row r="6" spans="2:92">
      <c r="M6" s="481">
        <v>1986</v>
      </c>
      <c r="N6" s="479">
        <f>IF($C$2,COUNTIFS(GTMI_Data!$BB$2:$BB$595,$M6,GTMI_Data!$AW$2:$AW$595,"&gt;0",GTMI_Data!$A$2:$A$595,$B$63,GTMI_Data!$PR$2:$PR$595,0),COUNTIFS(GTMI_Data!$BB$2:$BB$595,$M6,GTMI_Data!$AW$2:$AW$595,"&gt;0",GTMI_Data!$A$2:$A$595,$B$63))</f>
        <v>0</v>
      </c>
      <c r="O6" s="479">
        <f t="shared" ref="O6:O45" si="18">O5+N6</f>
        <v>0</v>
      </c>
      <c r="P6" s="479">
        <f>IF($C$2,COUNTIFS(GTMI_Data!$BP$2:$BP$595,$M6,GTMI_Data!$A$2:$A$595,$B$63,GTMI_Data!$PR$2:$PR$595,0),COUNTIFS(GTMI_Data!$BP$2:$BP$595,$M6,GTMI_Data!$A$2:$A$595,$B$63))</f>
        <v>3</v>
      </c>
      <c r="Q6" s="479">
        <f t="shared" si="1"/>
        <v>111</v>
      </c>
      <c r="R6" s="479">
        <f>IF($C$2,COUNTIFS(GTMI_Data!$BR$2:$BR$595,$M6,GTMI_Data!$BN$2:$BN$595,"&gt;0",GTMI_Data!$A$2:$A$595,$B$63,GTMI_Data!$PR$2:$PR$595,0),COUNTIFS(GTMI_Data!$BR$2:$BR$595,$M6,GTMI_Data!$BN$2:$BN$595,"&gt;0",GTMI_Data!$A$2:$A$595,$B$63))</f>
        <v>0</v>
      </c>
      <c r="S6" s="479">
        <f t="shared" si="1"/>
        <v>18</v>
      </c>
      <c r="T6" s="479">
        <f>IF($C$2,COUNTIFS(GTMI_Data!$CA$2:$CA$595,$M6,GTMI_Data!$A$2:$A$595,$B$63,GTMI_Data!$PR$2:$PR$595,0),COUNTIFS(GTMI_Data!$CA$2:$CA$595,$M6,GTMI_Data!$A$2:$A$595,$B$63))</f>
        <v>1</v>
      </c>
    </row>
    <row r="7" spans="2:92">
      <c r="M7" s="481">
        <v>1987</v>
      </c>
      <c r="N7" s="479">
        <f>IF($C$2,COUNTIFS(GTMI_Data!$BB$2:$BB$595,$M7,GTMI_Data!$AW$2:$AW$595,"&gt;0",GTMI_Data!$A$2:$A$595,$B$63,GTMI_Data!$PR$2:$PR$595,0),COUNTIFS(GTMI_Data!$BB$2:$BB$595,$M7,GTMI_Data!$AW$2:$AW$595,"&gt;0",GTMI_Data!$A$2:$A$595,$B$63))</f>
        <v>1</v>
      </c>
      <c r="O7" s="479">
        <f t="shared" si="18"/>
        <v>1</v>
      </c>
      <c r="P7" s="479">
        <f>IF($C$2,COUNTIFS(GTMI_Data!$BP$2:$BP$595,$M7,GTMI_Data!$A$2:$A$595,$B$63,GTMI_Data!$PR$2:$PR$595,0),COUNTIFS(GTMI_Data!$BP$2:$BP$595,$M7,GTMI_Data!$A$2:$A$595,$B$63))</f>
        <v>1</v>
      </c>
      <c r="Q7" s="479">
        <f t="shared" si="1"/>
        <v>112</v>
      </c>
      <c r="R7" s="479">
        <f>IF($C$2,COUNTIFS(GTMI_Data!$BR$2:$BR$595,$M7,GTMI_Data!$BN$2:$BN$595,"&gt;0",GTMI_Data!$A$2:$A$595,$B$63,GTMI_Data!$PR$2:$PR$595,0),COUNTIFS(GTMI_Data!$BR$2:$BR$595,$M7,GTMI_Data!$BN$2:$BN$595,"&gt;0",GTMI_Data!$A$2:$A$595,$B$63))</f>
        <v>1</v>
      </c>
      <c r="S7" s="479">
        <f t="shared" si="1"/>
        <v>19</v>
      </c>
      <c r="T7" s="479">
        <f>IF($C$2,COUNTIFS(GTMI_Data!$CA$2:$CA$595,$M7,GTMI_Data!$A$2:$A$595,$B$63,GTMI_Data!$PR$2:$PR$595,0),COUNTIFS(GTMI_Data!$CA$2:$CA$595,$M7,GTMI_Data!$A$2:$A$595,$B$63))</f>
        <v>0</v>
      </c>
    </row>
    <row r="8" spans="2:92">
      <c r="M8" s="481">
        <v>1988</v>
      </c>
      <c r="N8" s="479">
        <f>IF($C$2,COUNTIFS(GTMI_Data!$BB$2:$BB$595,$M8,GTMI_Data!$AW$2:$AW$595,"&gt;0",GTMI_Data!$A$2:$A$595,$B$63,GTMI_Data!$PR$2:$PR$595,0),COUNTIFS(GTMI_Data!$BB$2:$BB$595,$M8,GTMI_Data!$AW$2:$AW$595,"&gt;0",GTMI_Data!$A$2:$A$595,$B$63))</f>
        <v>0</v>
      </c>
      <c r="O8" s="479">
        <f t="shared" si="18"/>
        <v>1</v>
      </c>
      <c r="P8" s="479">
        <f>IF($C$2,COUNTIFS(GTMI_Data!$BP$2:$BP$595,$M8,GTMI_Data!$A$2:$A$595,$B$63,GTMI_Data!$PR$2:$PR$595,0),COUNTIFS(GTMI_Data!$BP$2:$BP$595,$M8,GTMI_Data!$A$2:$A$595,$B$63))</f>
        <v>2</v>
      </c>
      <c r="Q8" s="479">
        <f t="shared" si="1"/>
        <v>114</v>
      </c>
      <c r="R8" s="479">
        <f>IF($C$2,COUNTIFS(GTMI_Data!$BR$2:$BR$595,$M8,GTMI_Data!$BN$2:$BN$595,"&gt;0",GTMI_Data!$A$2:$A$595,$B$63,GTMI_Data!$PR$2:$PR$595,0),COUNTIFS(GTMI_Data!$BR$2:$BR$595,$M8,GTMI_Data!$BN$2:$BN$595,"&gt;0",GTMI_Data!$A$2:$A$595,$B$63))</f>
        <v>2</v>
      </c>
      <c r="S8" s="479">
        <f t="shared" si="1"/>
        <v>21</v>
      </c>
      <c r="T8" s="479">
        <f>IF($C$2,COUNTIFS(GTMI_Data!$CA$2:$CA$595,$M8,GTMI_Data!$A$2:$A$595,$B$63,GTMI_Data!$PR$2:$PR$595,0),COUNTIFS(GTMI_Data!$CA$2:$CA$595,$M8,GTMI_Data!$A$2:$A$595,$B$63))</f>
        <v>2</v>
      </c>
    </row>
    <row r="9" spans="2:92">
      <c r="M9" s="481">
        <v>1989</v>
      </c>
      <c r="N9" s="479">
        <f>IF($C$2,COUNTIFS(GTMI_Data!$BB$2:$BB$595,$M9,GTMI_Data!$AW$2:$AW$595,"&gt;0",GTMI_Data!$A$2:$A$595,$B$63,GTMI_Data!$PR$2:$PR$595,0),COUNTIFS(GTMI_Data!$BB$2:$BB$595,$M9,GTMI_Data!$AW$2:$AW$595,"&gt;0",GTMI_Data!$A$2:$A$595,$B$63))</f>
        <v>0</v>
      </c>
      <c r="O9" s="479">
        <f t="shared" si="18"/>
        <v>1</v>
      </c>
      <c r="P9" s="479">
        <f>IF($C$2,COUNTIFS(GTMI_Data!$BP$2:$BP$595,$M9,GTMI_Data!$A$2:$A$595,$B$63,GTMI_Data!$PR$2:$PR$595,0),COUNTIFS(GTMI_Data!$BP$2:$BP$595,$M9,GTMI_Data!$A$2:$A$595,$B$63))</f>
        <v>1</v>
      </c>
      <c r="Q9" s="479">
        <f t="shared" si="1"/>
        <v>115</v>
      </c>
      <c r="R9" s="479">
        <f>IF($C$2,COUNTIFS(GTMI_Data!$BR$2:$BR$595,$M9,GTMI_Data!$BN$2:$BN$595,"&gt;0",GTMI_Data!$A$2:$A$595,$B$63,GTMI_Data!$PR$2:$PR$595,0),COUNTIFS(GTMI_Data!$BR$2:$BR$595,$M9,GTMI_Data!$BN$2:$BN$595,"&gt;0",GTMI_Data!$A$2:$A$595,$B$63))</f>
        <v>2</v>
      </c>
      <c r="S9" s="479">
        <f t="shared" si="1"/>
        <v>23</v>
      </c>
      <c r="T9" s="479">
        <f>IF($C$2,COUNTIFS(GTMI_Data!$CA$2:$CA$595,$M9,GTMI_Data!$A$2:$A$595,$B$63,GTMI_Data!$PR$2:$PR$595,0),COUNTIFS(GTMI_Data!$CA$2:$CA$595,$M9,GTMI_Data!$A$2:$A$595,$B$63))</f>
        <v>2</v>
      </c>
    </row>
    <row r="10" spans="2:92">
      <c r="M10" s="481">
        <v>1990</v>
      </c>
      <c r="N10" s="479">
        <f>IF($C$2,COUNTIFS(GTMI_Data!$BB$2:$BB$595,$M10,GTMI_Data!$AW$2:$AW$595,"&gt;0",GTMI_Data!$A$2:$A$595,$B$63,GTMI_Data!$PR$2:$PR$595,0),COUNTIFS(GTMI_Data!$BB$2:$BB$595,$M10,GTMI_Data!$AW$2:$AW$595,"&gt;0",GTMI_Data!$A$2:$A$595,$B$63))</f>
        <v>0</v>
      </c>
      <c r="O10" s="479">
        <f t="shared" si="18"/>
        <v>1</v>
      </c>
      <c r="P10" s="479">
        <f>IF($C$2,COUNTIFS(GTMI_Data!$BP$2:$BP$595,$M10,GTMI_Data!$A$2:$A$595,$B$63,GTMI_Data!$PR$2:$PR$595,0),COUNTIFS(GTMI_Data!$BP$2:$BP$595,$M10,GTMI_Data!$A$2:$A$595,$B$63))</f>
        <v>6</v>
      </c>
      <c r="Q10" s="479">
        <f t="shared" si="1"/>
        <v>121</v>
      </c>
      <c r="R10" s="479">
        <f>IF($C$2,COUNTIFS(GTMI_Data!$BR$2:$BR$595,$M10,GTMI_Data!$BN$2:$BN$595,"&gt;0",GTMI_Data!$A$2:$A$595,$B$63,GTMI_Data!$PR$2:$PR$595,0),COUNTIFS(GTMI_Data!$BR$2:$BR$595,$M10,GTMI_Data!$BN$2:$BN$595,"&gt;0",GTMI_Data!$A$2:$A$595,$B$63))</f>
        <v>3</v>
      </c>
      <c r="S10" s="479">
        <f t="shared" si="1"/>
        <v>26</v>
      </c>
      <c r="T10" s="479">
        <f>IF($C$2,COUNTIFS(GTMI_Data!$CA$2:$CA$595,$M10,GTMI_Data!$A$2:$A$595,$B$63,GTMI_Data!$PR$2:$PR$595,0),COUNTIFS(GTMI_Data!$CA$2:$CA$595,$M10,GTMI_Data!$A$2:$A$595,$B$63))</f>
        <v>11</v>
      </c>
    </row>
    <row r="11" spans="2:92">
      <c r="M11" s="481">
        <v>1991</v>
      </c>
      <c r="N11" s="479">
        <f>IF($C$2,COUNTIFS(GTMI_Data!$BB$2:$BB$595,$M11,GTMI_Data!$AW$2:$AW$595,"&gt;0",GTMI_Data!$A$2:$A$595,$B$63,GTMI_Data!$PR$2:$PR$595,0),COUNTIFS(GTMI_Data!$BB$2:$BB$595,$M11,GTMI_Data!$AW$2:$AW$595,"&gt;0",GTMI_Data!$A$2:$A$595,$B$63))</f>
        <v>0</v>
      </c>
      <c r="O11" s="479">
        <f t="shared" si="18"/>
        <v>1</v>
      </c>
      <c r="P11" s="479">
        <f>IF($C$2,COUNTIFS(GTMI_Data!$BP$2:$BP$595,$M11,GTMI_Data!$A$2:$A$595,$B$63,GTMI_Data!$PR$2:$PR$595,0),COUNTIFS(GTMI_Data!$BP$2:$BP$595,$M11,GTMI_Data!$A$2:$A$595,$B$63))</f>
        <v>4</v>
      </c>
      <c r="Q11" s="479">
        <f t="shared" si="1"/>
        <v>125</v>
      </c>
      <c r="R11" s="479">
        <f>IF($C$2,COUNTIFS(GTMI_Data!$BR$2:$BR$595,$M11,GTMI_Data!$BN$2:$BN$595,"&gt;0",GTMI_Data!$A$2:$A$595,$B$63,GTMI_Data!$PR$2:$PR$595,0),COUNTIFS(GTMI_Data!$BR$2:$BR$595,$M11,GTMI_Data!$BN$2:$BN$595,"&gt;0",GTMI_Data!$A$2:$A$595,$B$63))</f>
        <v>0</v>
      </c>
      <c r="S11" s="479">
        <f t="shared" si="1"/>
        <v>26</v>
      </c>
      <c r="T11" s="479">
        <f>IF($C$2,COUNTIFS(GTMI_Data!$CA$2:$CA$595,$M11,GTMI_Data!$A$2:$A$595,$B$63,GTMI_Data!$PR$2:$PR$595,0),COUNTIFS(GTMI_Data!$CA$2:$CA$595,$M11,GTMI_Data!$A$2:$A$595,$B$63))</f>
        <v>7</v>
      </c>
    </row>
    <row r="12" spans="2:92">
      <c r="M12" s="481">
        <v>1992</v>
      </c>
      <c r="N12" s="479">
        <f>IF($C$2,COUNTIFS(GTMI_Data!$BB$2:$BB$595,$M12,GTMI_Data!$AW$2:$AW$595,"&gt;0",GTMI_Data!$A$2:$A$595,$B$63,GTMI_Data!$PR$2:$PR$595,0),COUNTIFS(GTMI_Data!$BB$2:$BB$595,$M12,GTMI_Data!$AW$2:$AW$595,"&gt;0",GTMI_Data!$A$2:$A$595,$B$63))</f>
        <v>0</v>
      </c>
      <c r="O12" s="479">
        <f t="shared" si="18"/>
        <v>1</v>
      </c>
      <c r="P12" s="479">
        <f>IF($C$2,COUNTIFS(GTMI_Data!$BP$2:$BP$595,$M12,GTMI_Data!$A$2:$A$595,$B$63,GTMI_Data!$PR$2:$PR$595,0),COUNTIFS(GTMI_Data!$BP$2:$BP$595,$M12,GTMI_Data!$A$2:$A$595,$B$63))</f>
        <v>2</v>
      </c>
      <c r="Q12" s="479">
        <f t="shared" si="1"/>
        <v>127</v>
      </c>
      <c r="R12" s="479">
        <f>IF($C$2,COUNTIFS(GTMI_Data!$BR$2:$BR$595,$M12,GTMI_Data!$BN$2:$BN$595,"&gt;0",GTMI_Data!$A$2:$A$595,$B$63,GTMI_Data!$PR$2:$PR$595,0),COUNTIFS(GTMI_Data!$BR$2:$BR$595,$M12,GTMI_Data!$BN$2:$BN$595,"&gt;0",GTMI_Data!$A$2:$A$595,$B$63))</f>
        <v>0</v>
      </c>
      <c r="S12" s="479">
        <f t="shared" si="1"/>
        <v>26</v>
      </c>
      <c r="T12" s="479">
        <f>IF($C$2,COUNTIFS(GTMI_Data!$CA$2:$CA$595,$M12,GTMI_Data!$A$2:$A$595,$B$63,GTMI_Data!$PR$2:$PR$595,0),COUNTIFS(GTMI_Data!$CA$2:$CA$595,$M12,GTMI_Data!$A$2:$A$595,$B$63))</f>
        <v>6</v>
      </c>
    </row>
    <row r="13" spans="2:92">
      <c r="M13" s="481">
        <v>1993</v>
      </c>
      <c r="N13" s="479">
        <f>IF($C$2,COUNTIFS(GTMI_Data!$BB$2:$BB$595,$M13,GTMI_Data!$AW$2:$AW$595,"&gt;0",GTMI_Data!$A$2:$A$595,$B$63,GTMI_Data!$PR$2:$PR$595,0),COUNTIFS(GTMI_Data!$BB$2:$BB$595,$M13,GTMI_Data!$AW$2:$AW$595,"&gt;0",GTMI_Data!$A$2:$A$595,$B$63))</f>
        <v>0</v>
      </c>
      <c r="O13" s="479">
        <f t="shared" si="18"/>
        <v>1</v>
      </c>
      <c r="P13" s="479">
        <f>IF($C$2,COUNTIFS(GTMI_Data!$BP$2:$BP$595,$M13,GTMI_Data!$A$2:$A$595,$B$63,GTMI_Data!$PR$2:$PR$595,0),COUNTIFS(GTMI_Data!$BP$2:$BP$595,$M13,GTMI_Data!$A$2:$A$595,$B$63))</f>
        <v>5</v>
      </c>
      <c r="Q13" s="479">
        <f t="shared" si="1"/>
        <v>132</v>
      </c>
      <c r="R13" s="479">
        <f>IF($C$2,COUNTIFS(GTMI_Data!$BR$2:$BR$595,$M13,GTMI_Data!$BN$2:$BN$595,"&gt;0",GTMI_Data!$A$2:$A$595,$B$63,GTMI_Data!$PR$2:$PR$595,0),COUNTIFS(GTMI_Data!$BR$2:$BR$595,$M13,GTMI_Data!$BN$2:$BN$595,"&gt;0",GTMI_Data!$A$2:$A$595,$B$63))</f>
        <v>1</v>
      </c>
      <c r="S13" s="479">
        <f t="shared" si="1"/>
        <v>27</v>
      </c>
      <c r="T13" s="479">
        <f>IF($C$2,COUNTIFS(GTMI_Data!$CA$2:$CA$595,$M13,GTMI_Data!$A$2:$A$595,$B$63,GTMI_Data!$PR$2:$PR$595,0),COUNTIFS(GTMI_Data!$CA$2:$CA$595,$M13,GTMI_Data!$A$2:$A$595,$B$63))</f>
        <v>3</v>
      </c>
    </row>
    <row r="14" spans="2:92">
      <c r="M14" s="481">
        <v>1994</v>
      </c>
      <c r="N14" s="479">
        <f>IF($C$2,COUNTIFS(GTMI_Data!$BB$2:$BB$595,$M14,GTMI_Data!$AW$2:$AW$595,"&gt;0",GTMI_Data!$A$2:$A$595,$B$63,GTMI_Data!$PR$2:$PR$595,0),COUNTIFS(GTMI_Data!$BB$2:$BB$595,$M14,GTMI_Data!$AW$2:$AW$595,"&gt;0",GTMI_Data!$A$2:$A$595,$B$63))</f>
        <v>0</v>
      </c>
      <c r="O14" s="479">
        <f t="shared" si="18"/>
        <v>1</v>
      </c>
      <c r="P14" s="479">
        <f>IF($C$2,COUNTIFS(GTMI_Data!$BP$2:$BP$595,$M14,GTMI_Data!$A$2:$A$595,$B$63,GTMI_Data!$PR$2:$PR$595,0),COUNTIFS(GTMI_Data!$BP$2:$BP$595,$M14,GTMI_Data!$A$2:$A$595,$B$63))</f>
        <v>4</v>
      </c>
      <c r="Q14" s="479">
        <f t="shared" si="1"/>
        <v>136</v>
      </c>
      <c r="R14" s="479">
        <f>IF($C$2,COUNTIFS(GTMI_Data!$BR$2:$BR$595,$M14,GTMI_Data!$BN$2:$BN$595,"&gt;0",GTMI_Data!$A$2:$A$595,$B$63,GTMI_Data!$PR$2:$PR$595,0),COUNTIFS(GTMI_Data!$BR$2:$BR$595,$M14,GTMI_Data!$BN$2:$BN$595,"&gt;0",GTMI_Data!$A$2:$A$595,$B$63))</f>
        <v>1</v>
      </c>
      <c r="S14" s="479">
        <f t="shared" si="1"/>
        <v>28</v>
      </c>
      <c r="T14" s="479">
        <f>IF($C$2,COUNTIFS(GTMI_Data!$CA$2:$CA$595,$M14,GTMI_Data!$A$2:$A$595,$B$63,GTMI_Data!$PR$2:$PR$595,0),COUNTIFS(GTMI_Data!$CA$2:$CA$595,$M14,GTMI_Data!$A$2:$A$595,$B$63))</f>
        <v>5</v>
      </c>
    </row>
    <row r="15" spans="2:92">
      <c r="M15" s="481">
        <v>1995</v>
      </c>
      <c r="N15" s="479">
        <f>IF($C$2,COUNTIFS(GTMI_Data!$BB$2:$BB$595,$M15,GTMI_Data!$AW$2:$AW$595,"&gt;0",GTMI_Data!$A$2:$A$595,$B$63,GTMI_Data!$PR$2:$PR$595,0),COUNTIFS(GTMI_Data!$BB$2:$BB$595,$M15,GTMI_Data!$AW$2:$AW$595,"&gt;0",GTMI_Data!$A$2:$A$595,$B$63))</f>
        <v>2</v>
      </c>
      <c r="O15" s="479">
        <f t="shared" si="18"/>
        <v>3</v>
      </c>
      <c r="P15" s="479">
        <f>IF($C$2,COUNTIFS(GTMI_Data!$BP$2:$BP$595,$M15,GTMI_Data!$A$2:$A$595,$B$63,GTMI_Data!$PR$2:$PR$595,0),COUNTIFS(GTMI_Data!$BP$2:$BP$595,$M15,GTMI_Data!$A$2:$A$595,$B$63))</f>
        <v>7</v>
      </c>
      <c r="Q15" s="479">
        <f t="shared" si="1"/>
        <v>143</v>
      </c>
      <c r="R15" s="479">
        <f>IF($C$2,COUNTIFS(GTMI_Data!$BR$2:$BR$595,$M15,GTMI_Data!$BN$2:$BN$595,"&gt;0",GTMI_Data!$A$2:$A$595,$B$63,GTMI_Data!$PR$2:$PR$595,0),COUNTIFS(GTMI_Data!$BR$2:$BR$595,$M15,GTMI_Data!$BN$2:$BN$595,"&gt;0",GTMI_Data!$A$2:$A$595,$B$63))</f>
        <v>3</v>
      </c>
      <c r="S15" s="479">
        <f t="shared" si="1"/>
        <v>31</v>
      </c>
      <c r="T15" s="479">
        <f>IF($C$2,COUNTIFS(GTMI_Data!$CA$2:$CA$595,$M15,GTMI_Data!$A$2:$A$595,$B$63,GTMI_Data!$PR$2:$PR$595,0),COUNTIFS(GTMI_Data!$CA$2:$CA$595,$M15,GTMI_Data!$A$2:$A$595,$B$63))</f>
        <v>5</v>
      </c>
    </row>
    <row r="16" spans="2:92">
      <c r="M16" s="481">
        <v>1996</v>
      </c>
      <c r="N16" s="479">
        <f>IF($C$2,COUNTIFS(GTMI_Data!$BB$2:$BB$595,$M16,GTMI_Data!$AW$2:$AW$595,"&gt;0",GTMI_Data!$A$2:$A$595,$B$63,GTMI_Data!$PR$2:$PR$595,0),COUNTIFS(GTMI_Data!$BB$2:$BB$595,$M16,GTMI_Data!$AW$2:$AW$595,"&gt;0",GTMI_Data!$A$2:$A$595,$B$63))</f>
        <v>1</v>
      </c>
      <c r="O16" s="479">
        <f t="shared" si="18"/>
        <v>4</v>
      </c>
      <c r="P16" s="479">
        <f>IF($C$2,COUNTIFS(GTMI_Data!$BP$2:$BP$595,$M16,GTMI_Data!$A$2:$A$595,$B$63,GTMI_Data!$PR$2:$PR$595,0),COUNTIFS(GTMI_Data!$BP$2:$BP$595,$M16,GTMI_Data!$A$2:$A$595,$B$63))</f>
        <v>5</v>
      </c>
      <c r="Q16" s="479">
        <f t="shared" si="1"/>
        <v>148</v>
      </c>
      <c r="R16" s="479">
        <f>IF($C$2,COUNTIFS(GTMI_Data!$BR$2:$BR$595,$M16,GTMI_Data!$BN$2:$BN$595,"&gt;0",GTMI_Data!$A$2:$A$595,$B$63,GTMI_Data!$PR$2:$PR$595,0),COUNTIFS(GTMI_Data!$BR$2:$BR$595,$M16,GTMI_Data!$BN$2:$BN$595,"&gt;0",GTMI_Data!$A$2:$A$595,$B$63))</f>
        <v>0</v>
      </c>
      <c r="S16" s="479">
        <f t="shared" si="1"/>
        <v>31</v>
      </c>
      <c r="T16" s="479">
        <f>IF($C$2,COUNTIFS(GTMI_Data!$CA$2:$CA$595,$M16,GTMI_Data!$A$2:$A$595,$B$63,GTMI_Data!$PR$2:$PR$595,0),COUNTIFS(GTMI_Data!$CA$2:$CA$595,$M16,GTMI_Data!$A$2:$A$595,$B$63))</f>
        <v>2</v>
      </c>
    </row>
    <row r="17" spans="13:92">
      <c r="M17" s="481">
        <v>1997</v>
      </c>
      <c r="N17" s="479">
        <f>IF($C$2,COUNTIFS(GTMI_Data!$BB$2:$BB$595,$M17,GTMI_Data!$AW$2:$AW$595,"&gt;0",GTMI_Data!$A$2:$A$595,$B$63,GTMI_Data!$PR$2:$PR$595,0),COUNTIFS(GTMI_Data!$BB$2:$BB$595,$M17,GTMI_Data!$AW$2:$AW$595,"&gt;0",GTMI_Data!$A$2:$A$595,$B$63))</f>
        <v>4</v>
      </c>
      <c r="O17" s="479">
        <f t="shared" si="18"/>
        <v>8</v>
      </c>
      <c r="P17" s="479">
        <f>IF($C$2,COUNTIFS(GTMI_Data!$BP$2:$BP$595,$M17,GTMI_Data!$A$2:$A$595,$B$63,GTMI_Data!$PR$2:$PR$595,0),COUNTIFS(GTMI_Data!$BP$2:$BP$595,$M17,GTMI_Data!$A$2:$A$595,$B$63))</f>
        <v>6</v>
      </c>
      <c r="Q17" s="479">
        <f t="shared" si="1"/>
        <v>154</v>
      </c>
      <c r="R17" s="479">
        <f>IF($C$2,COUNTIFS(GTMI_Data!$BR$2:$BR$595,$M17,GTMI_Data!$BN$2:$BN$595,"&gt;0",GTMI_Data!$A$2:$A$595,$B$63,GTMI_Data!$PR$2:$PR$595,0),COUNTIFS(GTMI_Data!$BR$2:$BR$595,$M17,GTMI_Data!$BN$2:$BN$595,"&gt;0",GTMI_Data!$A$2:$A$595,$B$63))</f>
        <v>8</v>
      </c>
      <c r="S17" s="479">
        <f t="shared" si="1"/>
        <v>39</v>
      </c>
      <c r="T17" s="479">
        <f>IF($C$2,COUNTIFS(GTMI_Data!$CA$2:$CA$595,$M17,GTMI_Data!$A$2:$A$595,$B$63,GTMI_Data!$PR$2:$PR$595,0),COUNTIFS(GTMI_Data!$CA$2:$CA$595,$M17,GTMI_Data!$A$2:$A$595,$B$63))</f>
        <v>3</v>
      </c>
    </row>
    <row r="18" spans="13:92">
      <c r="M18" s="481">
        <v>1998</v>
      </c>
      <c r="N18" s="479">
        <f>IF($C$2,COUNTIFS(GTMI_Data!$BB$2:$BB$595,$M18,GTMI_Data!$AW$2:$AW$595,"&gt;0",GTMI_Data!$A$2:$A$595,$B$63,GTMI_Data!$PR$2:$PR$595,0),COUNTIFS(GTMI_Data!$BB$2:$BB$595,$M18,GTMI_Data!$AW$2:$AW$595,"&gt;0",GTMI_Data!$A$2:$A$595,$B$63))</f>
        <v>2</v>
      </c>
      <c r="O18" s="479">
        <f t="shared" si="18"/>
        <v>10</v>
      </c>
      <c r="P18" s="479">
        <f>IF($C$2,COUNTIFS(GTMI_Data!$BP$2:$BP$595,$M18,GTMI_Data!$A$2:$A$595,$B$63,GTMI_Data!$PR$2:$PR$595,0),COUNTIFS(GTMI_Data!$BP$2:$BP$595,$M18,GTMI_Data!$A$2:$A$595,$B$63))</f>
        <v>1</v>
      </c>
      <c r="Q18" s="479">
        <f t="shared" si="1"/>
        <v>155</v>
      </c>
      <c r="R18" s="479">
        <f>IF($C$2,COUNTIFS(GTMI_Data!$BR$2:$BR$595,$M18,GTMI_Data!$BN$2:$BN$595,"&gt;0",GTMI_Data!$A$2:$A$595,$B$63,GTMI_Data!$PR$2:$PR$595,0),COUNTIFS(GTMI_Data!$BR$2:$BR$595,$M18,GTMI_Data!$BN$2:$BN$595,"&gt;0",GTMI_Data!$A$2:$A$595,$B$63))</f>
        <v>4</v>
      </c>
      <c r="S18" s="479">
        <f t="shared" si="1"/>
        <v>43</v>
      </c>
      <c r="T18" s="479">
        <f>IF($C$2,COUNTIFS(GTMI_Data!$CA$2:$CA$595,$M18,GTMI_Data!$A$2:$A$595,$B$63,GTMI_Data!$PR$2:$PR$595,0),COUNTIFS(GTMI_Data!$CA$2:$CA$595,$M18,GTMI_Data!$A$2:$A$595,$B$63))</f>
        <v>5</v>
      </c>
    </row>
    <row r="19" spans="13:92">
      <c r="M19" s="481">
        <v>1999</v>
      </c>
      <c r="N19" s="479">
        <f>IF($C$2,COUNTIFS(GTMI_Data!$BB$2:$BB$595,$M19,GTMI_Data!$AW$2:$AW$595,"&gt;0",GTMI_Data!$A$2:$A$595,$B$63,GTMI_Data!$PR$2:$PR$595,0),COUNTIFS(GTMI_Data!$BB$2:$BB$595,$M19,GTMI_Data!$AW$2:$AW$595,"&gt;0",GTMI_Data!$A$2:$A$595,$B$63))</f>
        <v>8</v>
      </c>
      <c r="O19" s="479">
        <f t="shared" si="18"/>
        <v>18</v>
      </c>
      <c r="P19" s="479">
        <f>IF($C$2,COUNTIFS(GTMI_Data!$BP$2:$BP$595,$M19,GTMI_Data!$A$2:$A$595,$B$63,GTMI_Data!$PR$2:$PR$595,0),COUNTIFS(GTMI_Data!$BP$2:$BP$595,$M19,GTMI_Data!$A$2:$A$595,$B$63))</f>
        <v>1</v>
      </c>
      <c r="Q19" s="479">
        <f t="shared" si="1"/>
        <v>156</v>
      </c>
      <c r="R19" s="479">
        <f>IF($C$2,COUNTIFS(GTMI_Data!$BR$2:$BR$595,$M19,GTMI_Data!$BN$2:$BN$595,"&gt;0",GTMI_Data!$A$2:$A$595,$B$63,GTMI_Data!$PR$2:$PR$595,0),COUNTIFS(GTMI_Data!$BR$2:$BR$595,$M19,GTMI_Data!$BN$2:$BN$595,"&gt;0",GTMI_Data!$A$2:$A$595,$B$63))</f>
        <v>2</v>
      </c>
      <c r="S19" s="479">
        <f t="shared" si="1"/>
        <v>45</v>
      </c>
      <c r="T19" s="479">
        <f>IF($C$2,COUNTIFS(GTMI_Data!$CA$2:$CA$595,$M19,GTMI_Data!$A$2:$A$595,$B$63,GTMI_Data!$PR$2:$PR$595,0),COUNTIFS(GTMI_Data!$CA$2:$CA$595,$M19,GTMI_Data!$A$2:$A$595,$B$63))</f>
        <v>4</v>
      </c>
    </row>
    <row r="20" spans="13:92">
      <c r="M20" s="481">
        <v>2000</v>
      </c>
      <c r="N20" s="479">
        <f>IF($C$2,COUNTIFS(GTMI_Data!$BB$2:$BB$595,$M20,GTMI_Data!$AW$2:$AW$595,"&gt;0",GTMI_Data!$A$2:$A$595,$B$63,GTMI_Data!$PR$2:$PR$595,0),COUNTIFS(GTMI_Data!$BB$2:$BB$595,$M20,GTMI_Data!$AW$2:$AW$595,"&gt;0",GTMI_Data!$A$2:$A$595,$B$63))</f>
        <v>4</v>
      </c>
      <c r="O20" s="479">
        <f t="shared" si="18"/>
        <v>22</v>
      </c>
      <c r="P20" s="479">
        <f>IF($C$2,COUNTIFS(GTMI_Data!$BP$2:$BP$595,$M20,GTMI_Data!$A$2:$A$595,$B$63,GTMI_Data!$PR$2:$PR$595,0),COUNTIFS(GTMI_Data!$BP$2:$BP$595,$M20,GTMI_Data!$A$2:$A$595,$B$63))</f>
        <v>3</v>
      </c>
      <c r="Q20" s="479">
        <f t="shared" si="1"/>
        <v>159</v>
      </c>
      <c r="R20" s="479">
        <f>IF($C$2,COUNTIFS(GTMI_Data!$BR$2:$BR$595,$M20,GTMI_Data!$BN$2:$BN$595,"&gt;0",GTMI_Data!$A$2:$A$595,$B$63,GTMI_Data!$PR$2:$PR$595,0),COUNTIFS(GTMI_Data!$BR$2:$BR$595,$M20,GTMI_Data!$BN$2:$BN$595,"&gt;0",GTMI_Data!$A$2:$A$595,$B$63))</f>
        <v>3</v>
      </c>
      <c r="S20" s="479">
        <f t="shared" si="1"/>
        <v>48</v>
      </c>
      <c r="T20" s="479">
        <f>IF($C$2,COUNTIFS(GTMI_Data!$CA$2:$CA$595,$M20,GTMI_Data!$A$2:$A$595,$B$63,GTMI_Data!$PR$2:$PR$595,0),COUNTIFS(GTMI_Data!$CA$2:$CA$595,$M20,GTMI_Data!$A$2:$A$595,$B$63))</f>
        <v>4</v>
      </c>
    </row>
    <row r="21" spans="13:92">
      <c r="M21" s="481">
        <v>2001</v>
      </c>
      <c r="N21" s="479">
        <f>IF($C$2,COUNTIFS(GTMI_Data!$BB$2:$BB$595,$M21,GTMI_Data!$AW$2:$AW$595,"&gt;0",GTMI_Data!$A$2:$A$595,$B$63,GTMI_Data!$PR$2:$PR$595,0),COUNTIFS(GTMI_Data!$BB$2:$BB$595,$M21,GTMI_Data!$AW$2:$AW$595,"&gt;0",GTMI_Data!$A$2:$A$595,$B$63))</f>
        <v>8</v>
      </c>
      <c r="O21" s="479">
        <f t="shared" si="18"/>
        <v>30</v>
      </c>
      <c r="P21" s="479">
        <f>IF($C$2,COUNTIFS(GTMI_Data!$BP$2:$BP$595,$M21,GTMI_Data!$A$2:$A$595,$B$63,GTMI_Data!$PR$2:$PR$595,0),COUNTIFS(GTMI_Data!$BP$2:$BP$595,$M21,GTMI_Data!$A$2:$A$595,$B$63))</f>
        <v>4</v>
      </c>
      <c r="Q21" s="479">
        <f t="shared" ref="Q21:Q45" si="25">Q20+P21</f>
        <v>163</v>
      </c>
      <c r="R21" s="479">
        <f>IF($C$2,COUNTIFS(GTMI_Data!$BR$2:$BR$595,$M21,GTMI_Data!$BN$2:$BN$595,"&gt;0",GTMI_Data!$A$2:$A$595,$B$63,GTMI_Data!$PR$2:$PR$595,0),COUNTIFS(GTMI_Data!$BR$2:$BR$595,$M21,GTMI_Data!$BN$2:$BN$595,"&gt;0",GTMI_Data!$A$2:$A$595,$B$63))</f>
        <v>6</v>
      </c>
      <c r="S21" s="479">
        <f t="shared" ref="S21:S45" si="26">S20+R21</f>
        <v>54</v>
      </c>
      <c r="T21" s="479">
        <f>IF($C$2,COUNTIFS(GTMI_Data!$CA$2:$CA$595,$M21,GTMI_Data!$A$2:$A$595,$B$63,GTMI_Data!$PR$2:$PR$595,0),COUNTIFS(GTMI_Data!$CA$2:$CA$595,$M21,GTMI_Data!$A$2:$A$595,$B$63))</f>
        <v>4</v>
      </c>
    </row>
    <row r="22" spans="13:92">
      <c r="M22" s="481">
        <v>2002</v>
      </c>
      <c r="N22" s="479">
        <f>IF($C$2,COUNTIFS(GTMI_Data!$BB$2:$BB$595,$M22,GTMI_Data!$AW$2:$AW$595,"&gt;0",GTMI_Data!$A$2:$A$595,$B$63,GTMI_Data!$PR$2:$PR$595,0),COUNTIFS(GTMI_Data!$BB$2:$BB$595,$M22,GTMI_Data!$AW$2:$AW$595,"&gt;0",GTMI_Data!$A$2:$A$595,$B$63))</f>
        <v>4</v>
      </c>
      <c r="O22" s="479">
        <f t="shared" si="18"/>
        <v>34</v>
      </c>
      <c r="P22" s="479">
        <f>IF($C$2,COUNTIFS(GTMI_Data!$BP$2:$BP$595,$M22,GTMI_Data!$A$2:$A$595,$B$63,GTMI_Data!$PR$2:$PR$595,0),COUNTIFS(GTMI_Data!$BP$2:$BP$595,$M22,GTMI_Data!$A$2:$A$595,$B$63))</f>
        <v>6</v>
      </c>
      <c r="Q22" s="479">
        <f t="shared" si="25"/>
        <v>169</v>
      </c>
      <c r="R22" s="479">
        <f>IF($C$2,COUNTIFS(GTMI_Data!$BR$2:$BR$595,$M22,GTMI_Data!$BN$2:$BN$595,"&gt;0",GTMI_Data!$A$2:$A$595,$B$63,GTMI_Data!$PR$2:$PR$595,0),COUNTIFS(GTMI_Data!$BR$2:$BR$595,$M22,GTMI_Data!$BN$2:$BN$595,"&gt;0",GTMI_Data!$A$2:$A$595,$B$63))</f>
        <v>9</v>
      </c>
      <c r="S22" s="479">
        <f t="shared" si="26"/>
        <v>63</v>
      </c>
      <c r="T22" s="479">
        <f>IF($C$2,COUNTIFS(GTMI_Data!$CA$2:$CA$595,$M22,GTMI_Data!$A$2:$A$595,$B$63,GTMI_Data!$PR$2:$PR$595,0),COUNTIFS(GTMI_Data!$CA$2:$CA$595,$M22,GTMI_Data!$A$2:$A$595,$B$63))</f>
        <v>4</v>
      </c>
    </row>
    <row r="23" spans="13:92">
      <c r="M23" s="481">
        <v>2003</v>
      </c>
      <c r="N23" s="479">
        <f>IF($C$2,COUNTIFS(GTMI_Data!$BB$2:$BB$595,$M23,GTMI_Data!$AW$2:$AW$595,"&gt;0",GTMI_Data!$A$2:$A$595,$B$63,GTMI_Data!$PR$2:$PR$595,0),COUNTIFS(GTMI_Data!$BB$2:$BB$595,$M23,GTMI_Data!$AW$2:$AW$595,"&gt;0",GTMI_Data!$A$2:$A$595,$B$63))</f>
        <v>7</v>
      </c>
      <c r="O23" s="479">
        <f t="shared" si="18"/>
        <v>41</v>
      </c>
      <c r="P23" s="479">
        <f>IF($C$2,COUNTIFS(GTMI_Data!$BP$2:$BP$595,$M23,GTMI_Data!$A$2:$A$595,$B$63,GTMI_Data!$PR$2:$PR$595,0),COUNTIFS(GTMI_Data!$BP$2:$BP$595,$M23,GTMI_Data!$A$2:$A$595,$B$63))</f>
        <v>2</v>
      </c>
      <c r="Q23" s="479">
        <f t="shared" si="25"/>
        <v>171</v>
      </c>
      <c r="R23" s="479">
        <f>IF($C$2,COUNTIFS(GTMI_Data!$BR$2:$BR$595,$M23,GTMI_Data!$BN$2:$BN$595,"&gt;0",GTMI_Data!$A$2:$A$595,$B$63,GTMI_Data!$PR$2:$PR$595,0),COUNTIFS(GTMI_Data!$BR$2:$BR$595,$M23,GTMI_Data!$BN$2:$BN$595,"&gt;0",GTMI_Data!$A$2:$A$595,$B$63))</f>
        <v>1</v>
      </c>
      <c r="S23" s="479">
        <f t="shared" si="26"/>
        <v>64</v>
      </c>
      <c r="T23" s="479">
        <f>IF($C$2,COUNTIFS(GTMI_Data!$CA$2:$CA$595,$M23,GTMI_Data!$A$2:$A$595,$B$63,GTMI_Data!$PR$2:$PR$595,0),COUNTIFS(GTMI_Data!$CA$2:$CA$595,$M23,GTMI_Data!$A$2:$A$595,$B$63))</f>
        <v>4</v>
      </c>
    </row>
    <row r="24" spans="13:92">
      <c r="M24" s="481">
        <v>2004</v>
      </c>
      <c r="N24" s="479">
        <f>IF($C$2,COUNTIFS(GTMI_Data!$BB$2:$BB$595,$M24,GTMI_Data!$AW$2:$AW$595,"&gt;0",GTMI_Data!$A$2:$A$595,$B$63,GTMI_Data!$PR$2:$PR$595,0),COUNTIFS(GTMI_Data!$BB$2:$BB$595,$M24,GTMI_Data!$AW$2:$AW$595,"&gt;0",GTMI_Data!$A$2:$A$595,$B$63))</f>
        <v>7</v>
      </c>
      <c r="O24" s="479">
        <f t="shared" si="18"/>
        <v>48</v>
      </c>
      <c r="P24" s="479">
        <f>IF($C$2,COUNTIFS(GTMI_Data!$BP$2:$BP$595,$M24,GTMI_Data!$A$2:$A$595,$B$63,GTMI_Data!$PR$2:$PR$595,0),COUNTIFS(GTMI_Data!$BP$2:$BP$595,$M24,GTMI_Data!$A$2:$A$595,$B$63))</f>
        <v>3</v>
      </c>
      <c r="Q24" s="479">
        <f t="shared" si="25"/>
        <v>174</v>
      </c>
      <c r="R24" s="479">
        <f>IF($C$2,COUNTIFS(GTMI_Data!$BR$2:$BR$595,$M24,GTMI_Data!$BN$2:$BN$595,"&gt;0",GTMI_Data!$A$2:$A$595,$B$63,GTMI_Data!$PR$2:$PR$595,0),COUNTIFS(GTMI_Data!$BR$2:$BR$595,$M24,GTMI_Data!$BN$2:$BN$595,"&gt;0",GTMI_Data!$A$2:$A$595,$B$63))</f>
        <v>7</v>
      </c>
      <c r="S24" s="479">
        <f t="shared" si="26"/>
        <v>71</v>
      </c>
      <c r="T24" s="479">
        <f>IF($C$2,COUNTIFS(GTMI_Data!$CA$2:$CA$595,$M24,GTMI_Data!$A$2:$A$595,$B$63,GTMI_Data!$PR$2:$PR$595,0),COUNTIFS(GTMI_Data!$CA$2:$CA$595,$M24,GTMI_Data!$A$2:$A$595,$B$63))</f>
        <v>5</v>
      </c>
    </row>
    <row r="25" spans="13:92">
      <c r="M25" s="481">
        <v>2005</v>
      </c>
      <c r="N25" s="479">
        <f>IF($C$2,COUNTIFS(GTMI_Data!$BB$2:$BB$595,$M25,GTMI_Data!$AW$2:$AW$595,"&gt;0",GTMI_Data!$A$2:$A$595,$B$63,GTMI_Data!$PR$2:$PR$595,0),COUNTIFS(GTMI_Data!$BB$2:$BB$595,$M25,GTMI_Data!$AW$2:$AW$595,"&gt;0",GTMI_Data!$A$2:$A$595,$B$63))</f>
        <v>4</v>
      </c>
      <c r="O25" s="479">
        <f t="shared" si="18"/>
        <v>52</v>
      </c>
      <c r="P25" s="479">
        <f>IF($C$2,COUNTIFS(GTMI_Data!$BP$2:$BP$595,$M25,GTMI_Data!$A$2:$A$595,$B$63,GTMI_Data!$PR$2:$PR$595,0),COUNTIFS(GTMI_Data!$BP$2:$BP$595,$M25,GTMI_Data!$A$2:$A$595,$B$63))</f>
        <v>4</v>
      </c>
      <c r="Q25" s="479">
        <f t="shared" si="25"/>
        <v>178</v>
      </c>
      <c r="R25" s="479">
        <f>IF($C$2,COUNTIFS(GTMI_Data!$BR$2:$BR$595,$M25,GTMI_Data!$BN$2:$BN$595,"&gt;0",GTMI_Data!$A$2:$A$595,$B$63,GTMI_Data!$PR$2:$PR$595,0),COUNTIFS(GTMI_Data!$BR$2:$BR$595,$M25,GTMI_Data!$BN$2:$BN$595,"&gt;0",GTMI_Data!$A$2:$A$595,$B$63))</f>
        <v>5</v>
      </c>
      <c r="S25" s="479">
        <f t="shared" si="26"/>
        <v>76</v>
      </c>
      <c r="T25" s="479">
        <f>IF($C$2,COUNTIFS(GTMI_Data!$CA$2:$CA$595,$M25,GTMI_Data!$A$2:$A$595,$B$63,GTMI_Data!$PR$2:$PR$595,0),COUNTIFS(GTMI_Data!$CA$2:$CA$595,$M25,GTMI_Data!$A$2:$A$595,$B$63))</f>
        <v>1</v>
      </c>
    </row>
    <row r="26" spans="13:92">
      <c r="M26" s="481">
        <v>2006</v>
      </c>
      <c r="N26" s="479">
        <f>IF($C$2,COUNTIFS(GTMI_Data!$BB$2:$BB$595,$M26,GTMI_Data!$AW$2:$AW$595,"&gt;0",GTMI_Data!$A$2:$A$595,$B$63,GTMI_Data!$PR$2:$PR$595,0),COUNTIFS(GTMI_Data!$BB$2:$BB$595,$M26,GTMI_Data!$AW$2:$AW$595,"&gt;0",GTMI_Data!$A$2:$A$595,$B$63))</f>
        <v>12</v>
      </c>
      <c r="O26" s="479">
        <f t="shared" si="18"/>
        <v>64</v>
      </c>
      <c r="P26" s="479">
        <f>IF($C$2,COUNTIFS(GTMI_Data!$BP$2:$BP$595,$M26,GTMI_Data!$A$2:$A$595,$B$63,GTMI_Data!$PR$2:$PR$595,0),COUNTIFS(GTMI_Data!$BP$2:$BP$595,$M26,GTMI_Data!$A$2:$A$595,$B$63))</f>
        <v>2</v>
      </c>
      <c r="Q26" s="479">
        <f t="shared" si="25"/>
        <v>180</v>
      </c>
      <c r="R26" s="479">
        <f>IF($C$2,COUNTIFS(GTMI_Data!$BR$2:$BR$595,$M26,GTMI_Data!$BN$2:$BN$595,"&gt;0",GTMI_Data!$A$2:$A$595,$B$63,GTMI_Data!$PR$2:$PR$595,0),COUNTIFS(GTMI_Data!$BR$2:$BR$595,$M26,GTMI_Data!$BN$2:$BN$595,"&gt;0",GTMI_Data!$A$2:$A$595,$B$63))</f>
        <v>5</v>
      </c>
      <c r="S26" s="479">
        <f t="shared" si="26"/>
        <v>81</v>
      </c>
      <c r="T26" s="479">
        <f>IF($C$2,COUNTIFS(GTMI_Data!$CA$2:$CA$595,$M26,GTMI_Data!$A$2:$A$595,$B$63,GTMI_Data!$PR$2:$PR$595,0),COUNTIFS(GTMI_Data!$CA$2:$CA$595,$M26,GTMI_Data!$A$2:$A$595,$B$63))</f>
        <v>5</v>
      </c>
    </row>
    <row r="27" spans="13:92">
      <c r="M27" s="481">
        <v>2007</v>
      </c>
      <c r="N27" s="479">
        <f>IF($C$2,COUNTIFS(GTMI_Data!$BB$2:$BB$595,$M27,GTMI_Data!$AW$2:$AW$595,"&gt;0",GTMI_Data!$A$2:$A$595,$B$63,GTMI_Data!$PR$2:$PR$595,0),COUNTIFS(GTMI_Data!$BB$2:$BB$595,$M27,GTMI_Data!$AW$2:$AW$595,"&gt;0",GTMI_Data!$A$2:$A$595,$B$63))</f>
        <v>8</v>
      </c>
      <c r="O27" s="479">
        <f t="shared" si="18"/>
        <v>72</v>
      </c>
      <c r="P27" s="479">
        <f>IF($C$2,COUNTIFS(GTMI_Data!$BP$2:$BP$595,$M27,GTMI_Data!$A$2:$A$595,$B$63,GTMI_Data!$PR$2:$PR$595,0),COUNTIFS(GTMI_Data!$BP$2:$BP$595,$M27,GTMI_Data!$A$2:$A$595,$B$63))</f>
        <v>1</v>
      </c>
      <c r="Q27" s="479">
        <f t="shared" si="25"/>
        <v>181</v>
      </c>
      <c r="R27" s="479">
        <f>IF($C$2,COUNTIFS(GTMI_Data!$BR$2:$BR$595,$M27,GTMI_Data!$BN$2:$BN$595,"&gt;0",GTMI_Data!$A$2:$A$595,$B$63,GTMI_Data!$PR$2:$PR$595,0),COUNTIFS(GTMI_Data!$BR$2:$BR$595,$M27,GTMI_Data!$BN$2:$BN$595,"&gt;0",GTMI_Data!$A$2:$A$595,$B$63))</f>
        <v>9</v>
      </c>
      <c r="S27" s="479">
        <f t="shared" si="26"/>
        <v>90</v>
      </c>
      <c r="T27" s="479">
        <f>IF($C$2,COUNTIFS(GTMI_Data!$CA$2:$CA$595,$M27,GTMI_Data!$A$2:$A$595,$B$63,GTMI_Data!$PR$2:$PR$595,0),COUNTIFS(GTMI_Data!$CA$2:$CA$595,$M27,GTMI_Data!$A$2:$A$595,$B$63))</f>
        <v>2</v>
      </c>
    </row>
    <row r="28" spans="13:92">
      <c r="M28" s="481">
        <v>2008</v>
      </c>
      <c r="N28" s="479">
        <f>IF($C$2,COUNTIFS(GTMI_Data!$BB$2:$BB$595,$M28,GTMI_Data!$AW$2:$AW$595,"&gt;0",GTMI_Data!$A$2:$A$595,$B$63,GTMI_Data!$PR$2:$PR$595,0),COUNTIFS(GTMI_Data!$BB$2:$BB$595,$M28,GTMI_Data!$AW$2:$AW$595,"&gt;0",GTMI_Data!$A$2:$A$595,$B$63))</f>
        <v>8</v>
      </c>
      <c r="O28" s="479">
        <f t="shared" si="18"/>
        <v>80</v>
      </c>
      <c r="P28" s="479">
        <f>IF($C$2,COUNTIFS(GTMI_Data!$BP$2:$BP$595,$M28,GTMI_Data!$A$2:$A$595,$B$63,GTMI_Data!$PR$2:$PR$595,0),COUNTIFS(GTMI_Data!$BP$2:$BP$595,$M28,GTMI_Data!$A$2:$A$595,$B$63))</f>
        <v>3</v>
      </c>
      <c r="Q28" s="479">
        <f t="shared" si="25"/>
        <v>184</v>
      </c>
      <c r="R28" s="479">
        <f>IF($C$2,COUNTIFS(GTMI_Data!$BR$2:$BR$595,$M28,GTMI_Data!$BN$2:$BN$595,"&gt;0",GTMI_Data!$A$2:$A$595,$B$63,GTMI_Data!$PR$2:$PR$595,0),COUNTIFS(GTMI_Data!$BR$2:$BR$595,$M28,GTMI_Data!$BN$2:$BN$595,"&gt;0",GTMI_Data!$A$2:$A$595,$B$63))</f>
        <v>8</v>
      </c>
      <c r="S28" s="479">
        <f t="shared" si="26"/>
        <v>98</v>
      </c>
      <c r="T28" s="479">
        <f>IF($C$2,COUNTIFS(GTMI_Data!$CA$2:$CA$595,$M28,GTMI_Data!$A$2:$A$595,$B$63,GTMI_Data!$PR$2:$PR$595,0),COUNTIFS(GTMI_Data!$CA$2:$CA$595,$M28,GTMI_Data!$A$2:$A$595,$B$63))</f>
        <v>3</v>
      </c>
    </row>
    <row r="29" spans="13:92">
      <c r="M29" s="481">
        <v>2009</v>
      </c>
      <c r="N29" s="479">
        <f>IF($C$2,COUNTIFS(GTMI_Data!$BB$2:$BB$595,$M29,GTMI_Data!$AW$2:$AW$595,"&gt;0",GTMI_Data!$A$2:$A$595,$B$63,GTMI_Data!$PR$2:$PR$595,0),COUNTIFS(GTMI_Data!$BB$2:$BB$595,$M29,GTMI_Data!$AW$2:$AW$595,"&gt;0",GTMI_Data!$A$2:$A$595,$B$63))</f>
        <v>11</v>
      </c>
      <c r="O29" s="479">
        <f t="shared" si="18"/>
        <v>91</v>
      </c>
      <c r="P29" s="479">
        <f>IF($C$2,COUNTIFS(GTMI_Data!$BP$2:$BP$595,$M29,GTMI_Data!$A$2:$A$595,$B$63,GTMI_Data!$PR$2:$PR$595,0),COUNTIFS(GTMI_Data!$BP$2:$BP$595,$M29,GTMI_Data!$A$2:$A$595,$B$63))</f>
        <v>2</v>
      </c>
      <c r="Q29" s="479">
        <f t="shared" si="25"/>
        <v>186</v>
      </c>
      <c r="R29" s="479">
        <f>IF($C$2,COUNTIFS(GTMI_Data!$BR$2:$BR$595,$M29,GTMI_Data!$BN$2:$BN$595,"&gt;0",GTMI_Data!$A$2:$A$595,$B$63,GTMI_Data!$PR$2:$PR$595,0),COUNTIFS(GTMI_Data!$BR$2:$BR$595,$M29,GTMI_Data!$BN$2:$BN$595,"&gt;0",GTMI_Data!$A$2:$A$595,$B$63))</f>
        <v>11</v>
      </c>
      <c r="S29" s="479">
        <f t="shared" si="26"/>
        <v>109</v>
      </c>
      <c r="T29" s="479">
        <f>IF($C$2,COUNTIFS(GTMI_Data!$CA$2:$CA$595,$M29,GTMI_Data!$A$2:$A$595,$B$63,GTMI_Data!$PR$2:$PR$595,0),COUNTIFS(GTMI_Data!$CA$2:$CA$595,$M29,GTMI_Data!$A$2:$A$595,$B$63))</f>
        <v>3</v>
      </c>
    </row>
    <row r="30" spans="13:92">
      <c r="M30" s="481">
        <v>2010</v>
      </c>
      <c r="N30" s="479">
        <f>IF($C$2,COUNTIFS(GTMI_Data!$BB$2:$BB$595,$M30,GTMI_Data!$AW$2:$AW$595,"&gt;0",GTMI_Data!$A$2:$A$595,$B$63,GTMI_Data!$PR$2:$PR$595,0),COUNTIFS(GTMI_Data!$BB$2:$BB$595,$M30,GTMI_Data!$AW$2:$AW$595,"&gt;0",GTMI_Data!$A$2:$A$595,$B$63))</f>
        <v>9</v>
      </c>
      <c r="O30" s="479">
        <f t="shared" si="18"/>
        <v>100</v>
      </c>
      <c r="P30" s="479">
        <f>IF($C$2,COUNTIFS(GTMI_Data!$BP$2:$BP$595,$M30,GTMI_Data!$A$2:$A$595,$B$63,GTMI_Data!$PR$2:$PR$595,0),COUNTIFS(GTMI_Data!$BP$2:$BP$595,$M30,GTMI_Data!$A$2:$A$595,$B$63))</f>
        <v>0</v>
      </c>
      <c r="Q30" s="479">
        <f t="shared" si="25"/>
        <v>186</v>
      </c>
      <c r="R30" s="479">
        <f>IF($C$2,COUNTIFS(GTMI_Data!$BR$2:$BR$595,$M30,GTMI_Data!$BN$2:$BN$595,"&gt;0",GTMI_Data!$A$2:$A$595,$B$63,GTMI_Data!$PR$2:$PR$595,0),COUNTIFS(GTMI_Data!$BR$2:$BR$595,$M30,GTMI_Data!$BN$2:$BN$595,"&gt;0",GTMI_Data!$A$2:$A$595,$B$63))</f>
        <v>6</v>
      </c>
      <c r="S30" s="479">
        <f t="shared" si="26"/>
        <v>115</v>
      </c>
      <c r="T30" s="479">
        <f>IF($C$2,COUNTIFS(GTMI_Data!$CA$2:$CA$595,$M30,GTMI_Data!$A$2:$A$595,$B$63,GTMI_Data!$PR$2:$PR$595,0),COUNTIFS(GTMI_Data!$CA$2:$CA$595,$M30,GTMI_Data!$A$2:$A$595,$B$63))</f>
        <v>5</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56001" r:id="rId4" name="Check Box 1">
              <controlPr defaultSize="0" autoFill="0" autoLine="0" autoPict="0">
                <anchor moveWithCells="1">
                  <from>
                    <xdr:col>5</xdr:col>
                    <xdr:colOff>596900</xdr:colOff>
                    <xdr:row>0</xdr:row>
                    <xdr:rowOff>177800</xdr:rowOff>
                  </from>
                  <to>
                    <xdr:col>11</xdr:col>
                    <xdr:colOff>12700</xdr:colOff>
                    <xdr:row>2</xdr:row>
                    <xdr:rowOff>0</xdr:rowOff>
                  </to>
                </anchor>
              </controlPr>
            </control>
          </mc:Choice>
        </mc:AlternateContent>
        <mc:AlternateContent xmlns:mc="http://schemas.openxmlformats.org/markup-compatibility/2006">
          <mc:Choice Requires="x14">
            <control shapeId="256006" r:id="rId5" name="Drop Down 6">
              <controlPr defaultSize="0" autoLine="0" autoPict="0">
                <anchor moveWithCells="1">
                  <from>
                    <xdr:col>1</xdr:col>
                    <xdr:colOff>50800</xdr:colOff>
                    <xdr:row>1</xdr:row>
                    <xdr:rowOff>0</xdr:rowOff>
                  </from>
                  <to>
                    <xdr:col>2</xdr:col>
                    <xdr:colOff>31750</xdr:colOff>
                    <xdr:row>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8BCF-B54A-4CAF-AF5E-1472AAF4E498}">
  <dimension ref="A1:T30"/>
  <sheetViews>
    <sheetView showGridLines="0" zoomScaleNormal="100" workbookViewId="0">
      <pane xSplit="4" ySplit="2" topLeftCell="E415" activePane="bottomRight" state="frozen"/>
      <selection pane="topRight" activeCell="E1" sqref="E1"/>
      <selection pane="bottomLeft" activeCell="A3" sqref="A3"/>
      <selection pane="bottomRight" activeCell="D435" sqref="D435"/>
    </sheetView>
  </sheetViews>
  <sheetFormatPr defaultRowHeight="14.5"/>
  <cols>
    <col min="1" max="1" width="10.54296875" style="67" customWidth="1"/>
    <col min="2" max="3" width="60.54296875" style="62" customWidth="1"/>
    <col min="4" max="4" width="34.81640625" style="62" customWidth="1"/>
    <col min="5" max="5" width="3.54296875" style="11" customWidth="1"/>
    <col min="6" max="6" width="22.1796875" style="73" customWidth="1"/>
    <col min="7" max="7" width="3.453125" style="73" customWidth="1"/>
    <col min="8" max="8" width="3.453125" style="73" hidden="1" customWidth="1"/>
    <col min="9" max="9" width="7.453125" style="73" hidden="1" customWidth="1"/>
    <col min="10" max="10" width="5.81640625" style="73" hidden="1" customWidth="1"/>
    <col min="11" max="11" width="5.81640625" style="73" customWidth="1"/>
    <col min="12" max="12" width="3.453125" style="76" customWidth="1"/>
  </cols>
  <sheetData>
    <row r="1" spans="1:15" ht="16" customHeight="1">
      <c r="A1" s="49" t="s">
        <v>25920</v>
      </c>
      <c r="B1" s="72" t="s">
        <v>25921</v>
      </c>
      <c r="C1" s="68" t="s">
        <v>25922</v>
      </c>
      <c r="D1" s="510" t="s">
        <v>25923</v>
      </c>
      <c r="F1" s="69" t="s">
        <v>25924</v>
      </c>
      <c r="H1" s="77"/>
      <c r="I1" s="496">
        <v>9</v>
      </c>
      <c r="J1" s="496">
        <f>IF(J2=1,2020,IF(J2=2,2022,2025))</f>
        <v>2025</v>
      </c>
      <c r="K1" s="1"/>
      <c r="L1" s="3"/>
      <c r="M1" s="75"/>
      <c r="N1" s="75"/>
      <c r="O1" s="75"/>
    </row>
    <row r="2" spans="1:15" ht="16.5" customHeight="1">
      <c r="A2" s="12" t="s">
        <v>61</v>
      </c>
      <c r="B2" s="13" t="s">
        <v>25925</v>
      </c>
      <c r="C2" s="71" t="str">
        <f>VLOOKUP(I2,Economies!B2:C199,2,FALSE)</f>
        <v>Australia</v>
      </c>
      <c r="D2" s="511"/>
      <c r="F2" s="70" t="str">
        <f>IF(I3="S","CG GTMI Survey Data","Remotely collected data")</f>
        <v>CG GTMI Survey Data</v>
      </c>
      <c r="H2" s="77"/>
      <c r="I2" s="496" t="str">
        <f>VLOOKUP($I$1,Economies!$A$2:$C$199,2,FALSE)</f>
        <v>AUS</v>
      </c>
      <c r="J2" s="496">
        <v>3</v>
      </c>
      <c r="K2" s="77"/>
      <c r="L2" s="1"/>
    </row>
    <row r="3" spans="1:15">
      <c r="A3" s="14" t="s">
        <v>62</v>
      </c>
      <c r="B3" s="15" t="s">
        <v>25926</v>
      </c>
      <c r="C3" s="16" t="s">
        <v>25927</v>
      </c>
      <c r="D3" s="230">
        <f>IFERROR(VLOOKUP($I$5,GTMI_Data!$B$2:$PR$595,ROW(),FALSE),"-")</f>
        <v>2</v>
      </c>
      <c r="H3" s="77"/>
      <c r="I3" s="496" t="str">
        <f>IFERROR(VLOOKUP($I$2,GTMI_Data!$B$2:$QD$595,427,FALSE),"-")</f>
        <v>S</v>
      </c>
      <c r="J3" s="496">
        <v>2020</v>
      </c>
      <c r="K3" s="77"/>
      <c r="L3" s="1"/>
    </row>
    <row r="4" spans="1:15">
      <c r="A4" s="12" t="s">
        <v>63</v>
      </c>
      <c r="B4" s="17" t="s">
        <v>25928</v>
      </c>
      <c r="C4" s="18" t="s">
        <v>25929</v>
      </c>
      <c r="D4" s="512" t="str">
        <f>IFERROR(VLOOKUP($I$5,GTMI_Data!$B$2:$PR$595,ROW(),FALSE),"-")</f>
        <v>Secure Cloud Strategy</v>
      </c>
      <c r="H4" s="77"/>
      <c r="I4" s="496" t="str">
        <f>VLOOKUP($I$1,Economies!$A$2:$C$199,3,FALSE)</f>
        <v>Australia</v>
      </c>
      <c r="J4" s="496">
        <v>2022</v>
      </c>
      <c r="K4" s="77"/>
      <c r="L4" s="1"/>
    </row>
    <row r="5" spans="1:15">
      <c r="A5" s="12" t="s">
        <v>64</v>
      </c>
      <c r="B5" s="17" t="s">
        <v>25930</v>
      </c>
      <c r="C5" s="18" t="s">
        <v>25931</v>
      </c>
      <c r="D5" s="512" t="str">
        <f>IFERROR(VLOOKUP($I$5,GTMI_Data!$B$2:$PR$595,ROW(),FALSE),"-")</f>
        <v>https://architecture.digital.gov.au/secure-cloud-strategy</v>
      </c>
      <c r="H5" s="77"/>
      <c r="I5" s="496" t="str">
        <f>IF(J2=1," "&amp;I2&amp;" ",IF(J2=2,"  "&amp;I2&amp;"  ",I2))</f>
        <v>AUS</v>
      </c>
      <c r="J5" s="496">
        <v>2025</v>
      </c>
      <c r="K5" s="77"/>
      <c r="L5" s="1"/>
    </row>
    <row r="6" spans="1:15">
      <c r="A6" s="12" t="s">
        <v>65</v>
      </c>
      <c r="B6" s="17" t="s">
        <v>25932</v>
      </c>
      <c r="C6" s="18" t="s">
        <v>25933</v>
      </c>
      <c r="D6" s="512">
        <f>IFERROR(VLOOKUP($I$5,GTMI_Data!$B$2:$PR$595,ROW(),FALSE),"-")</f>
        <v>2018</v>
      </c>
      <c r="H6" s="77"/>
      <c r="I6" s="1"/>
      <c r="J6" s="1"/>
      <c r="K6" s="77"/>
      <c r="L6" s="1"/>
    </row>
    <row r="7" spans="1:15">
      <c r="A7" s="19" t="s">
        <v>66</v>
      </c>
      <c r="B7" s="17" t="s">
        <v>25330</v>
      </c>
      <c r="C7" s="18" t="s">
        <v>25934</v>
      </c>
      <c r="D7" s="512">
        <f>IFERROR(VLOOKUP($I$5,GTMI_Data!$B$2:$PR$595,ROW(),FALSE),"-")</f>
        <v>3</v>
      </c>
      <c r="H7" s="77"/>
      <c r="I7" s="1"/>
      <c r="J7" s="1"/>
      <c r="K7" s="77"/>
      <c r="L7" s="1"/>
    </row>
    <row r="8" spans="1:15">
      <c r="A8" s="19" t="s">
        <v>67</v>
      </c>
      <c r="B8" s="17" t="s">
        <v>25935</v>
      </c>
      <c r="C8" s="18" t="s">
        <v>25929</v>
      </c>
      <c r="D8" s="512" t="str">
        <f>IFERROR(VLOOKUP($I$5,GTMI_Data!$B$2:$PR$595,ROW(),FALSE),"-")</f>
        <v>Digital Transformation Agency (DTA)</v>
      </c>
      <c r="H8" s="77"/>
      <c r="I8" s="77"/>
      <c r="J8" s="77"/>
      <c r="K8" s="77"/>
      <c r="L8" s="1"/>
    </row>
    <row r="9" spans="1:15">
      <c r="A9" s="19" t="s">
        <v>68</v>
      </c>
      <c r="B9" s="17" t="s">
        <v>25339</v>
      </c>
      <c r="C9" s="18" t="s">
        <v>25936</v>
      </c>
      <c r="D9" s="512">
        <f>IFERROR(VLOOKUP($I$5,GTMI_Data!$B$2:$PR$595,ROW(),FALSE),"-")</f>
        <v>3</v>
      </c>
      <c r="H9" s="77"/>
      <c r="I9" s="77"/>
      <c r="J9" s="77"/>
      <c r="K9" s="77"/>
      <c r="L9" s="1"/>
    </row>
    <row r="10" spans="1:15">
      <c r="A10" s="19" t="s">
        <v>69</v>
      </c>
      <c r="B10" s="20" t="s">
        <v>25937</v>
      </c>
      <c r="C10" s="18" t="s">
        <v>25938</v>
      </c>
      <c r="D10" s="512" t="str">
        <f>IFERROR(VLOOKUP($I$5,GTMI_Data!$B$2:$PR$595,ROW(),FALSE),"-")</f>
        <v>https://www.hostingcertification.gov.au/</v>
      </c>
      <c r="H10" s="77"/>
      <c r="I10" s="77"/>
      <c r="J10" s="77"/>
      <c r="K10" s="77"/>
      <c r="L10" s="1"/>
    </row>
    <row r="11" spans="1:15">
      <c r="A11" s="19" t="s">
        <v>70</v>
      </c>
      <c r="B11" s="17" t="s">
        <v>25344</v>
      </c>
      <c r="C11" s="18" t="s">
        <v>25939</v>
      </c>
      <c r="D11" s="512">
        <f>IFERROR(VLOOKUP($I$5,GTMI_Data!$B$2:$PR$595,ROW(),FALSE),"-")</f>
        <v>4</v>
      </c>
      <c r="H11" s="77"/>
      <c r="I11" s="77"/>
      <c r="J11" s="77"/>
      <c r="K11" s="77"/>
      <c r="L11" s="1"/>
    </row>
    <row r="12" spans="1:15">
      <c r="A12" s="19" t="s">
        <v>71</v>
      </c>
      <c r="B12" s="17" t="s">
        <v>25940</v>
      </c>
      <c r="C12" s="18" t="s">
        <v>25941</v>
      </c>
      <c r="D12" s="512">
        <f>IFERROR(VLOOKUP($I$5,GTMI_Data!$B$2:$PR$595,ROW(),FALSE),"-")</f>
        <v>1</v>
      </c>
      <c r="H12" s="77"/>
      <c r="I12" s="77"/>
      <c r="J12" s="77"/>
      <c r="K12" s="77"/>
      <c r="L12" s="1"/>
    </row>
    <row r="13" spans="1:15">
      <c r="A13" s="21" t="s">
        <v>72</v>
      </c>
      <c r="B13" s="17" t="s">
        <v>25942</v>
      </c>
      <c r="C13" s="18" t="s">
        <v>25943</v>
      </c>
      <c r="D13" s="512">
        <f>IFERROR(VLOOKUP($I$5,GTMI_Data!$B$2:$PR$595,ROW(),FALSE),"-")</f>
        <v>1</v>
      </c>
      <c r="H13" s="77"/>
      <c r="I13" s="77"/>
      <c r="J13" s="77"/>
      <c r="K13" s="77"/>
      <c r="L13" s="1"/>
    </row>
    <row r="14" spans="1:15">
      <c r="A14" s="21" t="s">
        <v>73</v>
      </c>
      <c r="B14" s="20" t="s">
        <v>25944</v>
      </c>
      <c r="C14" s="18" t="s">
        <v>25945</v>
      </c>
      <c r="D14" s="512">
        <f>IFERROR(VLOOKUP($I$5,GTMI_Data!$B$2:$PR$595,ROW(),FALSE),"-")</f>
        <v>4</v>
      </c>
      <c r="H14" s="77"/>
      <c r="I14" s="77"/>
      <c r="J14" s="77"/>
      <c r="K14" s="77"/>
      <c r="L14" s="1"/>
    </row>
    <row r="15" spans="1:15">
      <c r="A15" s="21" t="s">
        <v>74</v>
      </c>
      <c r="B15" s="20" t="s">
        <v>25946</v>
      </c>
      <c r="C15" s="18" t="s">
        <v>25947</v>
      </c>
      <c r="D15" s="512" t="str">
        <f>IFERROR(VLOOKUP($I$5,GTMI_Data!$B$2:$PR$595,ROW(),FALSE),"-")</f>
        <v>https://www.digital.gov.au/sites/default/files/documents/2025-03/2025%20Major%20Digital%20Projects%20Report.pdf</v>
      </c>
      <c r="H15" s="77"/>
      <c r="I15" s="77"/>
      <c r="J15" s="77"/>
      <c r="K15" s="77"/>
      <c r="L15" s="1"/>
    </row>
    <row r="16" spans="1:15">
      <c r="A16" s="14" t="s">
        <v>75</v>
      </c>
      <c r="B16" s="15" t="s">
        <v>25724</v>
      </c>
      <c r="C16" s="16" t="s">
        <v>25948</v>
      </c>
      <c r="D16" s="230">
        <f>IFERROR(VLOOKUP($I$5,GTMI_Data!$B$2:$PR$595,ROW(),FALSE),"-")</f>
        <v>2</v>
      </c>
    </row>
    <row r="17" spans="1:4">
      <c r="A17" s="12" t="s">
        <v>76</v>
      </c>
      <c r="B17" s="17" t="s">
        <v>25949</v>
      </c>
      <c r="C17" s="18" t="s">
        <v>25929</v>
      </c>
      <c r="D17" s="512" t="str">
        <f>IFERROR(VLOOKUP($I$5,GTMI_Data!$B$2:$PR$595,ROW(),FALSE),"-")</f>
        <v>Australian Government Architecture</v>
      </c>
    </row>
    <row r="18" spans="1:4">
      <c r="A18" s="12" t="s">
        <v>77</v>
      </c>
      <c r="B18" s="17" t="s">
        <v>25950</v>
      </c>
      <c r="C18" s="18" t="s">
        <v>25931</v>
      </c>
      <c r="D18" s="512" t="str">
        <f>IFERROR(VLOOKUP($I$5,GTMI_Data!$B$2:$PR$595,ROW(),FALSE),"-")</f>
        <v>https://architecture.digital.gov.au/</v>
      </c>
    </row>
    <row r="19" spans="1:4">
      <c r="A19" s="12" t="s">
        <v>78</v>
      </c>
      <c r="B19" s="17" t="s">
        <v>25951</v>
      </c>
      <c r="C19" s="18" t="s">
        <v>25933</v>
      </c>
      <c r="D19" s="512">
        <f>IFERROR(VLOOKUP($I$5,GTMI_Data!$B$2:$PR$595,ROW(),FALSE),"-")</f>
        <v>2019</v>
      </c>
    </row>
    <row r="20" spans="1:4">
      <c r="A20" s="19" t="s">
        <v>79</v>
      </c>
      <c r="B20" s="17" t="s">
        <v>25358</v>
      </c>
      <c r="C20" s="18" t="s">
        <v>25952</v>
      </c>
      <c r="D20" s="512">
        <f>IFERROR(VLOOKUP($I$5,GTMI_Data!$B$2:$PR$595,ROW(),FALSE),"-")</f>
        <v>2</v>
      </c>
    </row>
    <row r="21" spans="1:4">
      <c r="A21" s="19" t="s">
        <v>80</v>
      </c>
      <c r="B21" s="17" t="s">
        <v>25361</v>
      </c>
      <c r="C21" s="18" t="s">
        <v>25953</v>
      </c>
      <c r="D21" s="512">
        <f>IFERROR(VLOOKUP($I$5,GTMI_Data!$B$2:$PR$595,ROW(),FALSE),"-")</f>
        <v>2</v>
      </c>
    </row>
    <row r="22" spans="1:4">
      <c r="A22" s="19" t="s">
        <v>81</v>
      </c>
      <c r="B22" s="17" t="s">
        <v>25954</v>
      </c>
      <c r="C22" s="18" t="s">
        <v>25955</v>
      </c>
      <c r="D22" s="512">
        <f>IFERROR(VLOOKUP($I$5,GTMI_Data!$B$2:$PR$595,ROW(),FALSE),"-")</f>
        <v>2</v>
      </c>
    </row>
    <row r="23" spans="1:4">
      <c r="A23" s="19" t="s">
        <v>82</v>
      </c>
      <c r="B23" s="20" t="s">
        <v>25956</v>
      </c>
      <c r="C23" s="18" t="s">
        <v>25955</v>
      </c>
      <c r="D23" s="512">
        <f>IFERROR(VLOOKUP($I$5,GTMI_Data!$B$2:$PR$595,ROW(),FALSE),"-")</f>
        <v>2</v>
      </c>
    </row>
    <row r="24" spans="1:4">
      <c r="A24" s="21" t="s">
        <v>83</v>
      </c>
      <c r="B24" s="17" t="s">
        <v>25957</v>
      </c>
      <c r="C24" s="18" t="s">
        <v>25943</v>
      </c>
      <c r="D24" s="512">
        <f>IFERROR(VLOOKUP($I$5,GTMI_Data!$B$2:$PR$595,ROW(),FALSE),"-")</f>
        <v>1</v>
      </c>
    </row>
    <row r="25" spans="1:4">
      <c r="A25" s="21" t="s">
        <v>84</v>
      </c>
      <c r="B25" s="20" t="s">
        <v>25958</v>
      </c>
      <c r="C25" s="18" t="s">
        <v>25959</v>
      </c>
      <c r="D25" s="512">
        <f>IFERROR(VLOOKUP($I$5,GTMI_Data!$B$2:$PR$595,ROW(),FALSE),"-")</f>
        <v>3</v>
      </c>
    </row>
    <row r="26" spans="1:4">
      <c r="A26" s="21" t="s">
        <v>85</v>
      </c>
      <c r="B26" s="20" t="s">
        <v>25946</v>
      </c>
      <c r="C26" s="18" t="s">
        <v>25947</v>
      </c>
      <c r="D26" s="512" t="str">
        <f>IFERROR(VLOOKUP($I$5,GTMI_Data!$B$2:$PR$595,ROW(),FALSE),"-")</f>
        <v>https://www.dta.gov.au/sites/default/files/2024-10/Digital%20Transformation%20Agency%20Annual%20Report%202023-24.pdf</v>
      </c>
    </row>
    <row r="27" spans="1:4">
      <c r="A27" s="14" t="s">
        <v>86</v>
      </c>
      <c r="B27" s="15" t="s">
        <v>25728</v>
      </c>
      <c r="C27" s="16" t="s">
        <v>25960</v>
      </c>
      <c r="D27" s="230">
        <f>IFERROR(VLOOKUP($I$5,GTMI_Data!$B$2:$PR$595,ROW(),FALSE),"-")</f>
        <v>2</v>
      </c>
    </row>
    <row r="28" spans="1:4">
      <c r="A28" s="19" t="s">
        <v>87</v>
      </c>
      <c r="B28" s="17" t="s">
        <v>25961</v>
      </c>
      <c r="C28" s="18" t="s">
        <v>25929</v>
      </c>
      <c r="D28" s="512" t="str">
        <f>IFERROR(VLOOKUP($I$5,GTMI_Data!$B$2:$PR$595,ROW(),FALSE),"-")</f>
        <v>The Integration and Interoperability Domain of the Australian Government Architecture</v>
      </c>
    </row>
    <row r="29" spans="1:4">
      <c r="A29" s="19" t="s">
        <v>88</v>
      </c>
      <c r="B29" s="17" t="s">
        <v>25962</v>
      </c>
      <c r="C29" s="18" t="s">
        <v>25931</v>
      </c>
      <c r="D29" s="512" t="str">
        <f>IFERROR(VLOOKUP($I$5,GTMI_Data!$B$2:$PR$595,ROW(),FALSE),"-")</f>
        <v>https://architecture.digital.gov.au/integration-and-interoperability</v>
      </c>
    </row>
    <row r="30" spans="1:4">
      <c r="A30" s="19" t="s">
        <v>89</v>
      </c>
      <c r="B30" s="17" t="s">
        <v>25963</v>
      </c>
      <c r="C30" s="18" t="s">
        <v>25933</v>
      </c>
      <c r="D30" s="512">
        <f>IFERROR(VLOOKUP($I$5,GTMI_Data!$B$2:$PR$595,ROW(),FALSE),"-")</f>
        <v>2019</v>
      </c>
    </row>
  </sheetData>
  <pageMargins left="0.7" right="0.7" top="0.75" bottom="0.75" header="0.3" footer="0.3"/>
  <pageSetup orientation="portrait" r:id="rId1"/>
  <headerFooter>
    <oddFooter>&amp;R_x000D_&amp;1#&amp;"Calibri"&amp;10&amp;K000000 Official Use Only</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9" r:id="rId4" name="Drop Down 9">
              <controlPr defaultSize="0" autoLine="0" autoPict="0">
                <anchor moveWithCells="1">
                  <from>
                    <xdr:col>2</xdr:col>
                    <xdr:colOff>4229100</xdr:colOff>
                    <xdr:row>1</xdr:row>
                    <xdr:rowOff>25400</xdr:rowOff>
                  </from>
                  <to>
                    <xdr:col>3</xdr:col>
                    <xdr:colOff>2197100</xdr:colOff>
                    <xdr:row>1</xdr:row>
                    <xdr:rowOff>203200</xdr:rowOff>
                  </to>
                </anchor>
              </controlPr>
            </control>
          </mc:Choice>
        </mc:AlternateContent>
        <mc:AlternateContent xmlns:mc="http://schemas.openxmlformats.org/markup-compatibility/2006">
          <mc:Choice Requires="x14">
            <control shapeId="5130" r:id="rId5" name="Spinner 10">
              <controlPr defaultSize="0" autoPict="0">
                <anchor moveWithCells="1" sizeWithCells="1">
                  <from>
                    <xdr:col>3</xdr:col>
                    <xdr:colOff>2222500</xdr:colOff>
                    <xdr:row>1</xdr:row>
                    <xdr:rowOff>25400</xdr:rowOff>
                  </from>
                  <to>
                    <xdr:col>3</xdr:col>
                    <xdr:colOff>2413000</xdr:colOff>
                    <xdr:row>1</xdr:row>
                    <xdr:rowOff>190500</xdr:rowOff>
                  </to>
                </anchor>
              </controlPr>
            </control>
          </mc:Choice>
        </mc:AlternateContent>
        <mc:AlternateContent xmlns:mc="http://schemas.openxmlformats.org/markup-compatibility/2006">
          <mc:Choice Requires="x14">
            <control shapeId="5131" r:id="rId6" name="Drop Down 11">
              <controlPr defaultSize="0" autoLine="0" autoPict="0">
                <anchor moveWithCells="1">
                  <from>
                    <xdr:col>5</xdr:col>
                    <xdr:colOff>0</xdr:colOff>
                    <xdr:row>0</xdr:row>
                    <xdr:rowOff>12700</xdr:rowOff>
                  </from>
                  <to>
                    <xdr:col>5</xdr:col>
                    <xdr:colOff>571500</xdr:colOff>
                    <xdr:row>0</xdr:row>
                    <xdr:rowOff>190500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F853-AAEF-48F3-8915-0E527C980D6A}">
  <dimension ref="A1:T30"/>
  <sheetViews>
    <sheetView zoomScaleNormal="100" workbookViewId="0">
      <pane xSplit="2" ySplit="2" topLeftCell="C98" activePane="bottomRight" state="frozen"/>
      <selection pane="topRight" activeCell="C1" sqref="C1"/>
      <selection pane="bottomLeft" activeCell="A2" sqref="A2"/>
      <selection pane="bottomRight"/>
    </sheetView>
  </sheetViews>
  <sheetFormatPr defaultRowHeight="14.5"/>
  <cols>
    <col min="1" max="1" width="5.54296875" style="102" customWidth="1"/>
    <col min="2" max="2" width="24.54296875" style="11" customWidth="1"/>
    <col min="3" max="3" width="9.453125" style="102" customWidth="1"/>
    <col min="4" max="8" width="10.54296875" style="129" customWidth="1"/>
    <col min="9" max="9" width="4.54296875" style="11" customWidth="1"/>
    <col min="10" max="10" width="5.54296875" style="11" customWidth="1"/>
    <col min="11" max="11" width="23.54296875" style="11" customWidth="1"/>
    <col min="12" max="12" width="8.81640625" style="102" customWidth="1"/>
    <col min="13" max="13" width="7.54296875" style="135" customWidth="1"/>
    <col min="14" max="18" width="11.453125" style="11" customWidth="1"/>
    <col min="19" max="19" width="8.81640625" style="11"/>
    <col min="20" max="20" width="3.81640625" customWidth="1"/>
  </cols>
  <sheetData>
    <row r="1" spans="1:18">
      <c r="A1" s="122" t="s">
        <v>26340</v>
      </c>
      <c r="B1" s="123"/>
      <c r="C1" s="124"/>
      <c r="D1" s="125"/>
      <c r="E1" s="126" t="s">
        <v>316</v>
      </c>
      <c r="F1" s="126" t="s">
        <v>247</v>
      </c>
      <c r="G1" s="126" t="s">
        <v>440</v>
      </c>
      <c r="H1" s="126" t="s">
        <v>235</v>
      </c>
      <c r="J1" s="122" t="s">
        <v>26341</v>
      </c>
      <c r="K1" s="123"/>
      <c r="L1" s="124"/>
      <c r="M1" s="114" t="s">
        <v>439</v>
      </c>
    </row>
    <row r="2" spans="1:18">
      <c r="A2" s="138" t="s">
        <v>60</v>
      </c>
      <c r="B2" s="139" t="s">
        <v>26342</v>
      </c>
      <c r="C2" s="138" t="s">
        <v>26343</v>
      </c>
      <c r="D2" s="140" t="s">
        <v>26344</v>
      </c>
      <c r="E2" s="140" t="s">
        <v>26345</v>
      </c>
      <c r="F2" s="140" t="s">
        <v>26346</v>
      </c>
      <c r="G2" s="140" t="s">
        <v>26347</v>
      </c>
      <c r="H2" s="140" t="s">
        <v>26348</v>
      </c>
      <c r="J2" s="127" t="s">
        <v>60</v>
      </c>
      <c r="K2" s="128" t="s">
        <v>61</v>
      </c>
      <c r="L2" s="127" t="s">
        <v>26349</v>
      </c>
      <c r="M2" s="127" t="s">
        <v>26350</v>
      </c>
      <c r="N2" s="113" t="s">
        <v>26351</v>
      </c>
      <c r="O2" s="113" t="s">
        <v>26352</v>
      </c>
      <c r="P2" s="113" t="s">
        <v>26353</v>
      </c>
      <c r="Q2" s="113" t="s">
        <v>26354</v>
      </c>
      <c r="R2" s="113" t="s">
        <v>26355</v>
      </c>
    </row>
    <row r="3" spans="1:18">
      <c r="A3" s="102" t="s">
        <v>587</v>
      </c>
      <c r="B3" s="11" t="s">
        <v>522</v>
      </c>
      <c r="C3" s="102">
        <v>188</v>
      </c>
      <c r="D3" s="129">
        <v>0.20827000000000001</v>
      </c>
      <c r="E3" s="129">
        <v>0.1096</v>
      </c>
      <c r="F3" s="129">
        <v>0.14379</v>
      </c>
      <c r="G3" s="129">
        <v>0.26429999999999998</v>
      </c>
      <c r="H3" s="129">
        <v>0.21672</v>
      </c>
      <c r="J3" s="102" t="s">
        <v>587</v>
      </c>
      <c r="K3" s="11" t="s">
        <v>522</v>
      </c>
      <c r="L3" s="102" t="s">
        <v>24982</v>
      </c>
      <c r="M3" s="130">
        <f t="shared" ref="M3:M34" si="0">SUM(N3:R3)</f>
        <v>18.41</v>
      </c>
      <c r="N3" s="131">
        <v>5.81</v>
      </c>
      <c r="O3" s="131">
        <v>3.29</v>
      </c>
      <c r="P3" s="131">
        <v>6.99</v>
      </c>
      <c r="Q3" s="131">
        <v>2.3199999999999998</v>
      </c>
      <c r="R3" s="131">
        <v>0</v>
      </c>
    </row>
    <row r="4" spans="1:18">
      <c r="A4" s="102" t="s">
        <v>703</v>
      </c>
      <c r="B4" s="11" t="s">
        <v>598</v>
      </c>
      <c r="C4" s="102">
        <v>62</v>
      </c>
      <c r="D4" s="129">
        <v>0.8</v>
      </c>
      <c r="E4" s="129">
        <v>0.72599999999999998</v>
      </c>
      <c r="F4" s="129">
        <v>0.81440999999999997</v>
      </c>
      <c r="G4" s="129">
        <v>0.81059000000000003</v>
      </c>
      <c r="H4" s="129">
        <v>0.77497000000000005</v>
      </c>
      <c r="J4" s="102" t="s">
        <v>703</v>
      </c>
      <c r="K4" s="11" t="s">
        <v>598</v>
      </c>
      <c r="L4" s="102" t="s">
        <v>24983</v>
      </c>
      <c r="M4" s="130">
        <f t="shared" si="0"/>
        <v>86.509999999999991</v>
      </c>
      <c r="N4" s="131">
        <v>20</v>
      </c>
      <c r="O4" s="131">
        <v>18.38</v>
      </c>
      <c r="P4" s="131">
        <v>19.47</v>
      </c>
      <c r="Q4" s="131">
        <v>12.08</v>
      </c>
      <c r="R4" s="131">
        <v>16.579999999999998</v>
      </c>
    </row>
    <row r="5" spans="1:18">
      <c r="A5" s="102" t="s">
        <v>845</v>
      </c>
      <c r="B5" s="11" t="s">
        <v>763</v>
      </c>
      <c r="C5" s="102">
        <v>116</v>
      </c>
      <c r="D5" s="129">
        <v>0.59555999999999998</v>
      </c>
      <c r="E5" s="129">
        <v>5.4800000000000001E-2</v>
      </c>
      <c r="F5" s="129">
        <v>0.33200000000000002</v>
      </c>
      <c r="G5" s="129">
        <v>0.64178999999999997</v>
      </c>
      <c r="H5" s="129">
        <v>0.81289999999999996</v>
      </c>
      <c r="J5" s="102" t="s">
        <v>845</v>
      </c>
      <c r="K5" s="11" t="s">
        <v>763</v>
      </c>
      <c r="L5" s="102" t="s">
        <v>24984</v>
      </c>
      <c r="M5" s="130">
        <f t="shared" si="0"/>
        <v>65.86999999999999</v>
      </c>
      <c r="N5" s="131">
        <v>19.18</v>
      </c>
      <c r="O5" s="131">
        <v>8.57</v>
      </c>
      <c r="P5" s="131">
        <v>11.02</v>
      </c>
      <c r="Q5" s="131">
        <v>13.91</v>
      </c>
      <c r="R5" s="131">
        <v>13.19</v>
      </c>
    </row>
    <row r="6" spans="1:18">
      <c r="A6" s="102" t="s">
        <v>932</v>
      </c>
      <c r="B6" s="11" t="s">
        <v>892</v>
      </c>
      <c r="C6" s="102">
        <v>88</v>
      </c>
      <c r="D6" s="129">
        <v>0.68930999999999998</v>
      </c>
      <c r="E6" s="129">
        <v>0.54790000000000005</v>
      </c>
      <c r="F6" s="129">
        <v>0.47804000000000002</v>
      </c>
      <c r="G6" s="129">
        <v>0.66683999999999999</v>
      </c>
      <c r="H6" s="129">
        <v>0.92306999999999995</v>
      </c>
      <c r="J6" s="102" t="s">
        <v>932</v>
      </c>
      <c r="K6" s="11" t="s">
        <v>892</v>
      </c>
      <c r="L6" s="102" t="s">
        <v>24984</v>
      </c>
      <c r="M6" s="130">
        <f t="shared" si="0"/>
        <v>76.660000000000011</v>
      </c>
      <c r="N6" s="131">
        <v>18.04</v>
      </c>
      <c r="O6" s="131">
        <v>15.3</v>
      </c>
      <c r="P6" s="131">
        <v>13.88</v>
      </c>
      <c r="Q6" s="131">
        <v>11.74</v>
      </c>
      <c r="R6" s="131">
        <v>17.7</v>
      </c>
    </row>
    <row r="7" spans="1:18">
      <c r="A7" s="102" t="s">
        <v>1027</v>
      </c>
      <c r="B7" s="11" t="s">
        <v>956</v>
      </c>
      <c r="C7" s="102">
        <v>156</v>
      </c>
      <c r="D7" s="129">
        <v>0.41487000000000002</v>
      </c>
      <c r="E7" s="129">
        <v>0.21920000000000001</v>
      </c>
      <c r="F7" s="129">
        <v>0.39623999999999998</v>
      </c>
      <c r="G7" s="129">
        <v>0.47602</v>
      </c>
      <c r="H7" s="129">
        <v>0.37237999999999999</v>
      </c>
      <c r="J7" s="102" t="s">
        <v>1027</v>
      </c>
      <c r="K7" s="11" t="s">
        <v>956</v>
      </c>
      <c r="L7" s="102" t="s">
        <v>24985</v>
      </c>
      <c r="M7" s="130">
        <f t="shared" si="0"/>
        <v>39.49</v>
      </c>
      <c r="N7" s="131">
        <v>13.67</v>
      </c>
      <c r="O7" s="131">
        <v>1.78</v>
      </c>
      <c r="P7" s="131">
        <v>5.8</v>
      </c>
      <c r="Q7" s="131">
        <v>2.91</v>
      </c>
      <c r="R7" s="131">
        <v>15.33</v>
      </c>
    </row>
    <row r="8" spans="1:18">
      <c r="A8" s="102" t="s">
        <v>1137</v>
      </c>
      <c r="B8" s="11" t="s">
        <v>1079</v>
      </c>
      <c r="C8" s="102">
        <v>105</v>
      </c>
      <c r="D8" s="129">
        <v>0.64281999999999995</v>
      </c>
      <c r="E8" s="129">
        <v>0.34250000000000003</v>
      </c>
      <c r="F8" s="129">
        <v>0.41658000000000001</v>
      </c>
      <c r="G8" s="129">
        <v>0.71757000000000004</v>
      </c>
      <c r="H8" s="129">
        <v>0.79425999999999997</v>
      </c>
      <c r="J8" s="102" t="s">
        <v>1137</v>
      </c>
      <c r="K8" s="11" t="s">
        <v>1079</v>
      </c>
      <c r="L8" s="102" t="s">
        <v>24982</v>
      </c>
      <c r="M8" s="130">
        <f t="shared" si="0"/>
        <v>18.189999999999998</v>
      </c>
      <c r="N8" s="131">
        <v>11.84</v>
      </c>
      <c r="O8" s="131">
        <v>0</v>
      </c>
      <c r="P8" s="131">
        <v>0</v>
      </c>
      <c r="Q8" s="131">
        <v>2.36</v>
      </c>
      <c r="R8" s="131">
        <v>3.99</v>
      </c>
    </row>
    <row r="9" spans="1:18">
      <c r="A9" s="102" t="s">
        <v>1261</v>
      </c>
      <c r="B9" s="11" t="s">
        <v>1143</v>
      </c>
      <c r="C9" s="102">
        <v>42</v>
      </c>
      <c r="D9" s="129">
        <v>0.85733000000000004</v>
      </c>
      <c r="E9" s="129">
        <v>0.63009999999999999</v>
      </c>
      <c r="F9" s="129">
        <v>0.79649000000000003</v>
      </c>
      <c r="G9" s="129">
        <v>0.93298000000000003</v>
      </c>
      <c r="H9" s="129">
        <v>0.84253999999999996</v>
      </c>
      <c r="J9" s="102" t="s">
        <v>1261</v>
      </c>
      <c r="K9" s="11" t="s">
        <v>1143</v>
      </c>
      <c r="L9" s="102" t="s">
        <v>24985</v>
      </c>
      <c r="M9" s="130">
        <f t="shared" si="0"/>
        <v>51.510000000000005</v>
      </c>
      <c r="N9" s="131">
        <v>16.96</v>
      </c>
      <c r="O9" s="131">
        <v>12.18</v>
      </c>
      <c r="P9" s="131">
        <v>12.08</v>
      </c>
      <c r="Q9" s="131">
        <v>1.88</v>
      </c>
      <c r="R9" s="131">
        <v>8.41</v>
      </c>
    </row>
    <row r="10" spans="1:18">
      <c r="A10" s="102" t="s">
        <v>1443</v>
      </c>
      <c r="B10" s="11" t="s">
        <v>1325</v>
      </c>
      <c r="C10" s="102">
        <v>48</v>
      </c>
      <c r="D10" s="129">
        <v>0.84216999999999997</v>
      </c>
      <c r="E10" s="129">
        <v>0.84930000000000005</v>
      </c>
      <c r="F10" s="129">
        <v>0.79220000000000002</v>
      </c>
      <c r="G10" s="129">
        <v>0.85609999999999997</v>
      </c>
      <c r="H10" s="129">
        <v>0.87824000000000002</v>
      </c>
      <c r="J10" s="102" t="s">
        <v>1443</v>
      </c>
      <c r="K10" s="11" t="s">
        <v>1325</v>
      </c>
      <c r="L10" s="102" t="s">
        <v>24985</v>
      </c>
      <c r="M10" s="130">
        <f t="shared" si="0"/>
        <v>53.819999999999993</v>
      </c>
      <c r="N10" s="131">
        <v>17.22</v>
      </c>
      <c r="O10" s="131">
        <v>8.69</v>
      </c>
      <c r="P10" s="131">
        <v>2.81</v>
      </c>
      <c r="Q10" s="131">
        <v>10.35</v>
      </c>
      <c r="R10" s="131">
        <v>14.75</v>
      </c>
    </row>
    <row r="11" spans="1:18">
      <c r="A11" s="102" t="s">
        <v>1651</v>
      </c>
      <c r="B11" s="11" t="s">
        <v>1511</v>
      </c>
      <c r="C11" s="102">
        <v>8</v>
      </c>
      <c r="D11" s="129">
        <v>0.9577</v>
      </c>
      <c r="E11" s="129">
        <v>0.86299999999999999</v>
      </c>
      <c r="F11" s="129">
        <v>0.92218999999999995</v>
      </c>
      <c r="G11" s="129">
        <v>1</v>
      </c>
      <c r="H11" s="129">
        <v>0.95091999999999999</v>
      </c>
      <c r="J11" s="102" t="s">
        <v>1651</v>
      </c>
      <c r="K11" s="11" t="s">
        <v>1511</v>
      </c>
      <c r="L11" s="102" t="s">
        <v>24986</v>
      </c>
      <c r="M11" s="130">
        <f t="shared" si="0"/>
        <v>96.240000000000009</v>
      </c>
      <c r="N11" s="131">
        <v>20</v>
      </c>
      <c r="O11" s="131">
        <v>17.95</v>
      </c>
      <c r="P11" s="131">
        <v>20</v>
      </c>
      <c r="Q11" s="131">
        <v>19.440000000000001</v>
      </c>
      <c r="R11" s="131">
        <v>18.850000000000001</v>
      </c>
    </row>
    <row r="12" spans="1:18">
      <c r="A12" s="102" t="s">
        <v>1860</v>
      </c>
      <c r="B12" s="11" t="s">
        <v>1746</v>
      </c>
      <c r="C12" s="102">
        <v>22</v>
      </c>
      <c r="D12" s="129">
        <v>0.90652999999999995</v>
      </c>
      <c r="E12" s="129">
        <v>0.78080000000000005</v>
      </c>
      <c r="F12" s="129">
        <v>0.83828999999999998</v>
      </c>
      <c r="G12" s="129">
        <v>0.90027999999999997</v>
      </c>
      <c r="H12" s="129">
        <v>0.98096000000000005</v>
      </c>
      <c r="J12" s="102" t="s">
        <v>1860</v>
      </c>
      <c r="K12" s="11" t="s">
        <v>1746</v>
      </c>
      <c r="L12" s="102" t="s">
        <v>24983</v>
      </c>
      <c r="M12" s="130">
        <f t="shared" si="0"/>
        <v>89.160000000000011</v>
      </c>
      <c r="N12" s="131">
        <v>18.420000000000002</v>
      </c>
      <c r="O12" s="131">
        <v>18.23</v>
      </c>
      <c r="P12" s="131">
        <v>17.559999999999999</v>
      </c>
      <c r="Q12" s="131">
        <v>18.36</v>
      </c>
      <c r="R12" s="131">
        <v>16.59</v>
      </c>
    </row>
    <row r="13" spans="1:18">
      <c r="A13" s="102" t="s">
        <v>2039</v>
      </c>
      <c r="B13" s="11" t="s">
        <v>1927</v>
      </c>
      <c r="C13" s="102">
        <v>74</v>
      </c>
      <c r="D13" s="129">
        <v>0.76073000000000002</v>
      </c>
      <c r="E13" s="129">
        <v>0.49320000000000003</v>
      </c>
      <c r="F13" s="129">
        <v>0.73863000000000001</v>
      </c>
      <c r="G13" s="129">
        <v>0.72328999999999999</v>
      </c>
      <c r="H13" s="129">
        <v>0.82033999999999996</v>
      </c>
      <c r="J13" s="102" t="s">
        <v>2039</v>
      </c>
      <c r="K13" s="11" t="s">
        <v>1927</v>
      </c>
      <c r="L13" s="102" t="s">
        <v>24983</v>
      </c>
      <c r="M13" s="130">
        <f t="shared" si="0"/>
        <v>93.759999999999991</v>
      </c>
      <c r="N13" s="131">
        <v>20</v>
      </c>
      <c r="O13" s="131">
        <v>18.02</v>
      </c>
      <c r="P13" s="131">
        <v>18.05</v>
      </c>
      <c r="Q13" s="131">
        <v>17.690000000000001</v>
      </c>
      <c r="R13" s="131">
        <v>20</v>
      </c>
    </row>
    <row r="14" spans="1:18">
      <c r="A14" s="102" t="s">
        <v>2201</v>
      </c>
      <c r="B14" s="11" t="s">
        <v>2126</v>
      </c>
      <c r="C14" s="102">
        <v>83</v>
      </c>
      <c r="D14" s="129">
        <v>0.71433999999999997</v>
      </c>
      <c r="E14" s="129">
        <v>0.31509999999999999</v>
      </c>
      <c r="F14" s="129">
        <v>0.54020999999999997</v>
      </c>
      <c r="G14" s="129">
        <v>0.73762000000000005</v>
      </c>
      <c r="H14" s="129">
        <v>0.86521999999999999</v>
      </c>
      <c r="J14" s="102" t="s">
        <v>2201</v>
      </c>
      <c r="K14" s="11" t="s">
        <v>2126</v>
      </c>
      <c r="L14" s="102" t="s">
        <v>24985</v>
      </c>
      <c r="M14" s="130">
        <f t="shared" si="0"/>
        <v>34</v>
      </c>
      <c r="N14" s="131">
        <v>11.26</v>
      </c>
      <c r="O14" s="131">
        <v>3.22</v>
      </c>
      <c r="P14" s="131">
        <v>5.47</v>
      </c>
      <c r="Q14" s="131">
        <v>6.08</v>
      </c>
      <c r="R14" s="131">
        <v>7.97</v>
      </c>
    </row>
    <row r="15" spans="1:18">
      <c r="A15" s="102" t="s">
        <v>2360</v>
      </c>
      <c r="B15" s="11" t="s">
        <v>2240</v>
      </c>
      <c r="C15" s="102">
        <v>18</v>
      </c>
      <c r="D15" s="129">
        <v>0.91957999999999995</v>
      </c>
      <c r="E15" s="129">
        <v>0.90410000000000001</v>
      </c>
      <c r="F15" s="129">
        <v>0.90305000000000002</v>
      </c>
      <c r="G15" s="129">
        <v>0.86804000000000003</v>
      </c>
      <c r="H15" s="129">
        <v>0.98773</v>
      </c>
      <c r="J15" s="102" t="s">
        <v>2360</v>
      </c>
      <c r="K15" s="11" t="s">
        <v>2240</v>
      </c>
      <c r="L15" s="102" t="s">
        <v>24986</v>
      </c>
      <c r="M15" s="130">
        <f t="shared" si="0"/>
        <v>97.94</v>
      </c>
      <c r="N15" s="131">
        <v>20</v>
      </c>
      <c r="O15" s="131">
        <v>20</v>
      </c>
      <c r="P15" s="131">
        <v>20</v>
      </c>
      <c r="Q15" s="131">
        <v>20</v>
      </c>
      <c r="R15" s="131">
        <v>17.940000000000001</v>
      </c>
    </row>
    <row r="16" spans="1:18">
      <c r="A16" s="102" t="s">
        <v>2560</v>
      </c>
      <c r="B16" s="11" t="s">
        <v>2435</v>
      </c>
      <c r="C16" s="102">
        <v>100</v>
      </c>
      <c r="D16" s="129">
        <v>0.65695999999999999</v>
      </c>
      <c r="E16" s="129">
        <v>0.61639999999999995</v>
      </c>
      <c r="F16" s="129">
        <v>0.73743999999999998</v>
      </c>
      <c r="G16" s="129">
        <v>0.58337000000000006</v>
      </c>
      <c r="H16" s="129">
        <v>0.65010000000000001</v>
      </c>
      <c r="J16" s="102" t="s">
        <v>2560</v>
      </c>
      <c r="K16" s="11" t="s">
        <v>2435</v>
      </c>
      <c r="L16" s="102" t="s">
        <v>24986</v>
      </c>
      <c r="M16" s="130">
        <f t="shared" si="0"/>
        <v>96.96</v>
      </c>
      <c r="N16" s="131">
        <v>17.440000000000001</v>
      </c>
      <c r="O16" s="131">
        <v>20</v>
      </c>
      <c r="P16" s="131">
        <v>20</v>
      </c>
      <c r="Q16" s="131">
        <v>19.52</v>
      </c>
      <c r="R16" s="131">
        <v>20</v>
      </c>
    </row>
    <row r="17" spans="1:18">
      <c r="A17" s="102" t="s">
        <v>2678</v>
      </c>
      <c r="B17" s="11" t="s">
        <v>2629</v>
      </c>
      <c r="C17" s="102">
        <v>91</v>
      </c>
      <c r="D17" s="129">
        <v>0.68149999999999999</v>
      </c>
      <c r="E17" s="129">
        <v>0.32879999999999998</v>
      </c>
      <c r="F17" s="129">
        <v>0.49754999999999999</v>
      </c>
      <c r="G17" s="129">
        <v>0.78449999999999998</v>
      </c>
      <c r="H17" s="129">
        <v>0.76239999999999997</v>
      </c>
      <c r="J17" s="102" t="s">
        <v>2678</v>
      </c>
      <c r="K17" s="11" t="s">
        <v>2629</v>
      </c>
      <c r="L17" s="102" t="s">
        <v>24985</v>
      </c>
      <c r="M17" s="130">
        <f t="shared" si="0"/>
        <v>36.520000000000003</v>
      </c>
      <c r="N17" s="131">
        <v>14.92</v>
      </c>
      <c r="O17" s="131">
        <v>3.01</v>
      </c>
      <c r="P17" s="131">
        <v>4.17</v>
      </c>
      <c r="Q17" s="131">
        <v>6.45</v>
      </c>
      <c r="R17" s="131">
        <v>7.97</v>
      </c>
    </row>
    <row r="18" spans="1:18">
      <c r="A18" s="102" t="s">
        <v>2759</v>
      </c>
      <c r="B18" s="11" t="s">
        <v>2712</v>
      </c>
      <c r="C18" s="102">
        <v>77</v>
      </c>
      <c r="D18" s="129">
        <v>0.74448999999999999</v>
      </c>
      <c r="E18" s="129">
        <v>0.49320000000000003</v>
      </c>
      <c r="F18" s="129">
        <v>0.57598000000000005</v>
      </c>
      <c r="G18" s="129">
        <v>0.74187999999999998</v>
      </c>
      <c r="H18" s="129">
        <v>0.91561000000000003</v>
      </c>
      <c r="J18" s="102" t="s">
        <v>2759</v>
      </c>
      <c r="K18" s="11" t="s">
        <v>2712</v>
      </c>
      <c r="L18" s="102" t="s">
        <v>24984</v>
      </c>
      <c r="M18" s="130">
        <f t="shared" si="0"/>
        <v>61.45</v>
      </c>
      <c r="N18" s="131">
        <v>18.61</v>
      </c>
      <c r="O18" s="131">
        <v>2.78</v>
      </c>
      <c r="P18" s="131">
        <v>11.97</v>
      </c>
      <c r="Q18" s="131">
        <v>8.98</v>
      </c>
      <c r="R18" s="131">
        <v>19.11</v>
      </c>
    </row>
    <row r="19" spans="1:18">
      <c r="A19" s="102" t="s">
        <v>2942</v>
      </c>
      <c r="B19" s="11" t="s">
        <v>2839</v>
      </c>
      <c r="C19" s="102">
        <v>56</v>
      </c>
      <c r="D19" s="129">
        <v>0.81211999999999995</v>
      </c>
      <c r="E19" s="129">
        <v>0.50680000000000003</v>
      </c>
      <c r="F19" s="129">
        <v>0.72243999999999997</v>
      </c>
      <c r="G19" s="129">
        <v>0.84416000000000002</v>
      </c>
      <c r="H19" s="129">
        <v>0.86983999999999995</v>
      </c>
      <c r="J19" s="102" t="s">
        <v>2942</v>
      </c>
      <c r="K19" s="11" t="s">
        <v>2839</v>
      </c>
      <c r="L19" s="102" t="s">
        <v>24986</v>
      </c>
      <c r="M19" s="130">
        <f t="shared" si="0"/>
        <v>96.81</v>
      </c>
      <c r="N19" s="131">
        <v>20</v>
      </c>
      <c r="O19" s="131">
        <v>18.11</v>
      </c>
      <c r="P19" s="131">
        <v>19.510000000000002</v>
      </c>
      <c r="Q19" s="131">
        <v>19.190000000000001</v>
      </c>
      <c r="R19" s="131">
        <v>20</v>
      </c>
    </row>
    <row r="20" spans="1:18">
      <c r="A20" s="102" t="s">
        <v>3046</v>
      </c>
      <c r="B20" s="11" t="s">
        <v>3000</v>
      </c>
      <c r="C20" s="102">
        <v>141</v>
      </c>
      <c r="D20" s="129">
        <v>0.48719000000000001</v>
      </c>
      <c r="E20" s="129">
        <v>0.2329</v>
      </c>
      <c r="F20" s="129">
        <v>0.40544999999999998</v>
      </c>
      <c r="G20" s="129">
        <v>0.52698</v>
      </c>
      <c r="H20" s="129">
        <v>0.52917000000000003</v>
      </c>
      <c r="J20" s="102" t="s">
        <v>3046</v>
      </c>
      <c r="K20" s="11" t="s">
        <v>3000</v>
      </c>
      <c r="L20" s="102" t="s">
        <v>24985</v>
      </c>
      <c r="M20" s="130">
        <f t="shared" si="0"/>
        <v>32.35</v>
      </c>
      <c r="N20" s="131">
        <v>14.13</v>
      </c>
      <c r="O20" s="131">
        <v>0</v>
      </c>
      <c r="P20" s="131">
        <v>12.38</v>
      </c>
      <c r="Q20" s="131">
        <v>0</v>
      </c>
      <c r="R20" s="131">
        <v>5.84</v>
      </c>
    </row>
    <row r="21" spans="1:18">
      <c r="A21" s="102" t="s">
        <v>3163</v>
      </c>
      <c r="B21" s="11" t="s">
        <v>3073</v>
      </c>
      <c r="C21" s="102">
        <v>146</v>
      </c>
      <c r="D21" s="129">
        <v>0.45778999999999997</v>
      </c>
      <c r="E21" s="129">
        <v>0.36990000000000001</v>
      </c>
      <c r="F21" s="129">
        <v>0.52015999999999996</v>
      </c>
      <c r="G21" s="129">
        <v>0.37146000000000001</v>
      </c>
      <c r="H21" s="129">
        <v>0.48171000000000003</v>
      </c>
      <c r="J21" s="102" t="s">
        <v>3163</v>
      </c>
      <c r="K21" s="11" t="s">
        <v>3073</v>
      </c>
      <c r="L21" s="102" t="s">
        <v>24983</v>
      </c>
      <c r="M21" s="130">
        <f t="shared" si="0"/>
        <v>91.539999999999992</v>
      </c>
      <c r="N21" s="131">
        <v>20</v>
      </c>
      <c r="O21" s="131">
        <v>19.29</v>
      </c>
      <c r="P21" s="131">
        <v>20</v>
      </c>
      <c r="Q21" s="131">
        <v>17.97</v>
      </c>
      <c r="R21" s="131">
        <v>14.28</v>
      </c>
    </row>
    <row r="22" spans="1:18">
      <c r="A22" s="102" t="s">
        <v>3320</v>
      </c>
      <c r="B22" s="11" t="s">
        <v>3225</v>
      </c>
      <c r="C22" s="102">
        <v>103</v>
      </c>
      <c r="D22" s="129">
        <v>0.65110000000000001</v>
      </c>
      <c r="E22" s="129">
        <v>0.49320000000000003</v>
      </c>
      <c r="F22" s="129">
        <v>0.58862000000000003</v>
      </c>
      <c r="G22" s="129">
        <v>0.54781000000000002</v>
      </c>
      <c r="H22" s="129">
        <v>0.81694999999999995</v>
      </c>
      <c r="J22" s="102" t="s">
        <v>3320</v>
      </c>
      <c r="K22" s="11" t="s">
        <v>3225</v>
      </c>
      <c r="L22" s="102" t="s">
        <v>24984</v>
      </c>
      <c r="M22" s="130">
        <f t="shared" si="0"/>
        <v>60.61</v>
      </c>
      <c r="N22" s="131">
        <v>14.18</v>
      </c>
      <c r="O22" s="131">
        <v>16.43</v>
      </c>
      <c r="P22" s="131">
        <v>13.14</v>
      </c>
      <c r="Q22" s="131">
        <v>9.7100000000000009</v>
      </c>
      <c r="R22" s="131">
        <v>7.15</v>
      </c>
    </row>
    <row r="23" spans="1:18">
      <c r="A23" s="102" t="s">
        <v>3479</v>
      </c>
      <c r="B23" s="11" t="s">
        <v>3391</v>
      </c>
      <c r="C23" s="102">
        <v>99</v>
      </c>
      <c r="D23" s="129">
        <v>0.66508</v>
      </c>
      <c r="E23" s="129">
        <v>0.42470000000000002</v>
      </c>
      <c r="F23" s="129">
        <v>0.59869000000000006</v>
      </c>
      <c r="G23" s="129">
        <v>0.68764999999999998</v>
      </c>
      <c r="H23" s="129">
        <v>0.70889999999999997</v>
      </c>
      <c r="J23" s="102" t="s">
        <v>3479</v>
      </c>
      <c r="K23" s="11" t="s">
        <v>3391</v>
      </c>
      <c r="L23" s="102" t="s">
        <v>24985</v>
      </c>
      <c r="M23" s="130">
        <f t="shared" si="0"/>
        <v>42.990000000000009</v>
      </c>
      <c r="N23" s="131">
        <v>13.7</v>
      </c>
      <c r="O23" s="131">
        <v>6.18</v>
      </c>
      <c r="P23" s="131">
        <v>4.6500000000000004</v>
      </c>
      <c r="Q23" s="131">
        <v>8.23</v>
      </c>
      <c r="R23" s="131">
        <v>10.23</v>
      </c>
    </row>
    <row r="24" spans="1:18">
      <c r="A24" s="102" t="s">
        <v>3571</v>
      </c>
      <c r="B24" s="11" t="s">
        <v>3519</v>
      </c>
      <c r="C24" s="102">
        <v>107</v>
      </c>
      <c r="D24" s="129">
        <v>0.63292999999999999</v>
      </c>
      <c r="E24" s="129">
        <v>0.54790000000000005</v>
      </c>
      <c r="F24" s="129">
        <v>0.50027999999999995</v>
      </c>
      <c r="G24" s="129">
        <v>0.62219000000000002</v>
      </c>
      <c r="H24" s="129">
        <v>0.77627999999999997</v>
      </c>
      <c r="J24" s="102" t="s">
        <v>3571</v>
      </c>
      <c r="K24" s="11" t="s">
        <v>3519</v>
      </c>
      <c r="L24" s="102" t="s">
        <v>24985</v>
      </c>
      <c r="M24" s="130">
        <f t="shared" si="0"/>
        <v>33.76</v>
      </c>
      <c r="N24" s="131">
        <v>12.08</v>
      </c>
      <c r="O24" s="131">
        <v>2.72</v>
      </c>
      <c r="P24" s="131">
        <v>5.95</v>
      </c>
      <c r="Q24" s="131">
        <v>4.41</v>
      </c>
      <c r="R24" s="131">
        <v>8.6</v>
      </c>
    </row>
    <row r="25" spans="1:18">
      <c r="A25" s="102" t="s">
        <v>3665</v>
      </c>
      <c r="B25" s="11" t="s">
        <v>3603</v>
      </c>
      <c r="C25" s="102">
        <v>112</v>
      </c>
      <c r="D25" s="129">
        <v>0.61177999999999999</v>
      </c>
      <c r="E25" s="129">
        <v>0.27400000000000002</v>
      </c>
      <c r="F25" s="129">
        <v>0.39851999999999999</v>
      </c>
      <c r="G25" s="129">
        <v>0.57194</v>
      </c>
      <c r="H25" s="129">
        <v>0.86495</v>
      </c>
      <c r="J25" s="102" t="s">
        <v>3665</v>
      </c>
      <c r="K25" s="11" t="s">
        <v>3603</v>
      </c>
      <c r="L25" s="102" t="s">
        <v>24984</v>
      </c>
      <c r="M25" s="130">
        <f t="shared" si="0"/>
        <v>78.599999999999994</v>
      </c>
      <c r="N25" s="131">
        <v>19.52</v>
      </c>
      <c r="O25" s="131">
        <v>16.53</v>
      </c>
      <c r="P25" s="131">
        <v>15.12</v>
      </c>
      <c r="Q25" s="131">
        <v>13.32</v>
      </c>
      <c r="R25" s="131">
        <v>14.11</v>
      </c>
    </row>
    <row r="26" spans="1:18">
      <c r="A26" s="102" t="s">
        <v>3839</v>
      </c>
      <c r="B26" s="11" t="s">
        <v>3691</v>
      </c>
      <c r="C26" s="102">
        <v>50</v>
      </c>
      <c r="D26" s="129">
        <v>0.84026000000000001</v>
      </c>
      <c r="E26" s="129">
        <v>0.86299999999999999</v>
      </c>
      <c r="F26" s="129">
        <v>0.90630999999999995</v>
      </c>
      <c r="G26" s="129">
        <v>0.80767999999999995</v>
      </c>
      <c r="H26" s="129">
        <v>0.80684999999999996</v>
      </c>
      <c r="J26" s="102" t="s">
        <v>3839</v>
      </c>
      <c r="K26" s="11" t="s">
        <v>3691</v>
      </c>
      <c r="L26" s="102" t="s">
        <v>24986</v>
      </c>
      <c r="M26" s="130">
        <f t="shared" si="0"/>
        <v>96.38</v>
      </c>
      <c r="N26" s="131">
        <v>20</v>
      </c>
      <c r="O26" s="131">
        <v>20</v>
      </c>
      <c r="P26" s="131">
        <v>17.29</v>
      </c>
      <c r="Q26" s="131">
        <v>19.09</v>
      </c>
      <c r="R26" s="131">
        <v>20</v>
      </c>
    </row>
    <row r="27" spans="1:18">
      <c r="A27" s="102" t="s">
        <v>4010</v>
      </c>
      <c r="B27" s="11" t="s">
        <v>3932</v>
      </c>
      <c r="C27" s="102">
        <v>75</v>
      </c>
      <c r="D27" s="129">
        <v>0.75536000000000003</v>
      </c>
      <c r="E27" s="129">
        <v>0.46579999999999999</v>
      </c>
      <c r="F27" s="129">
        <v>0.58020000000000005</v>
      </c>
      <c r="G27" s="129">
        <v>0.69908999999999999</v>
      </c>
      <c r="H27" s="129">
        <v>0.98680000000000001</v>
      </c>
      <c r="J27" s="102" t="s">
        <v>4010</v>
      </c>
      <c r="K27" s="11" t="s">
        <v>3932</v>
      </c>
      <c r="L27" s="102" t="s">
        <v>24984</v>
      </c>
      <c r="M27" s="130">
        <f t="shared" si="0"/>
        <v>70.38</v>
      </c>
      <c r="N27" s="131">
        <v>17.2</v>
      </c>
      <c r="O27" s="131">
        <v>14.89</v>
      </c>
      <c r="P27" s="131">
        <v>11.35</v>
      </c>
      <c r="Q27" s="131">
        <v>10.76</v>
      </c>
      <c r="R27" s="131">
        <v>16.18</v>
      </c>
    </row>
    <row r="28" spans="1:18">
      <c r="A28" s="102" t="s">
        <v>4123</v>
      </c>
      <c r="B28" s="11" t="s">
        <v>4039</v>
      </c>
      <c r="C28" s="102">
        <v>55</v>
      </c>
      <c r="D28" s="129">
        <v>0.81452999999999998</v>
      </c>
      <c r="E28" s="129">
        <v>0.67120000000000002</v>
      </c>
      <c r="F28" s="129">
        <v>0.77271000000000001</v>
      </c>
      <c r="G28" s="129">
        <v>0.75378000000000001</v>
      </c>
      <c r="H28" s="129">
        <v>0.91707000000000005</v>
      </c>
      <c r="J28" s="102" t="s">
        <v>4123</v>
      </c>
      <c r="K28" s="11" t="s">
        <v>4039</v>
      </c>
      <c r="L28" s="102" t="s">
        <v>24984</v>
      </c>
      <c r="M28" s="130">
        <f t="shared" si="0"/>
        <v>74.56</v>
      </c>
      <c r="N28" s="131">
        <v>20</v>
      </c>
      <c r="O28" s="131">
        <v>14.49</v>
      </c>
      <c r="P28" s="131">
        <v>17.239999999999998</v>
      </c>
      <c r="Q28" s="131">
        <v>11.7</v>
      </c>
      <c r="R28" s="131">
        <v>11.13</v>
      </c>
    </row>
    <row r="29" spans="1:18">
      <c r="A29" s="102" t="s">
        <v>4271</v>
      </c>
      <c r="B29" s="11" t="s">
        <v>4175</v>
      </c>
      <c r="C29" s="102">
        <v>175</v>
      </c>
      <c r="D29" s="129">
        <v>0.28946</v>
      </c>
      <c r="E29" s="129">
        <v>0.21920000000000001</v>
      </c>
      <c r="F29" s="129">
        <v>0.33764</v>
      </c>
      <c r="G29" s="129">
        <v>0.16677</v>
      </c>
      <c r="H29" s="129">
        <v>0.36402000000000001</v>
      </c>
      <c r="J29" s="102" t="s">
        <v>4271</v>
      </c>
      <c r="K29" s="11" t="s">
        <v>4175</v>
      </c>
      <c r="L29" s="102" t="s">
        <v>24984</v>
      </c>
      <c r="M29" s="130">
        <f t="shared" si="0"/>
        <v>70.22999999999999</v>
      </c>
      <c r="N29" s="131">
        <v>14.18</v>
      </c>
      <c r="O29" s="131">
        <v>12.7</v>
      </c>
      <c r="P29" s="131">
        <v>15.16</v>
      </c>
      <c r="Q29" s="131">
        <v>11.61</v>
      </c>
      <c r="R29" s="131">
        <v>16.579999999999998</v>
      </c>
    </row>
    <row r="30" spans="1:18">
      <c r="A30" s="102" t="s">
        <v>4371</v>
      </c>
      <c r="B30" s="11" t="s">
        <v>4318</v>
      </c>
      <c r="C30" s="102">
        <v>183</v>
      </c>
      <c r="D30" s="129">
        <v>0.24804999999999999</v>
      </c>
      <c r="E30" s="129">
        <v>0.21920000000000001</v>
      </c>
      <c r="F30" s="129">
        <v>0.31459999999999999</v>
      </c>
      <c r="G30" s="129">
        <v>0.39655000000000001</v>
      </c>
      <c r="H30" s="129">
        <v>3.3050000000000003E-2</v>
      </c>
      <c r="J30" s="102" t="s">
        <v>4371</v>
      </c>
      <c r="K30" s="11" t="s">
        <v>4318</v>
      </c>
      <c r="L30" s="102" t="s">
        <v>24982</v>
      </c>
      <c r="M30" s="130">
        <f t="shared" si="0"/>
        <v>16.77</v>
      </c>
      <c r="N30" s="131">
        <v>9.9</v>
      </c>
      <c r="O30" s="131">
        <v>0</v>
      </c>
      <c r="P30" s="131">
        <v>0</v>
      </c>
      <c r="Q30" s="131">
        <v>1.03</v>
      </c>
      <c r="R30" s="131">
        <v>5.84</v>
      </c>
    </row>
  </sheetData>
  <sortState xmlns:xlrd2="http://schemas.microsoft.com/office/spreadsheetml/2017/richdata2" ref="K3:L195">
    <sortCondition ref="K3:K195"/>
  </sortState>
  <phoneticPr fontId="13" type="noConversion"/>
  <pageMargins left="0.7" right="0.7" top="0.75" bottom="0.75" header="0.3" footer="0.3"/>
  <pageSetup orientation="portrait" r:id="rId1"/>
  <headerFooter>
    <oddFooter>&amp;R_x000D_&amp;1#&amp;"Calibri"&amp;10&amp;K000000 Official Use Only</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B513-6664-4413-BD08-327FB1965C6A}">
  <dimension ref="A1:T30"/>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RowHeight="14.5"/>
  <cols>
    <col min="1" max="1" width="4.54296875" style="11" customWidth="1"/>
    <col min="2" max="2" width="5.54296875" style="11" customWidth="1"/>
    <col min="3" max="3" width="24.54296875" style="11" customWidth="1"/>
    <col min="4" max="4" width="5.54296875" style="11" customWidth="1"/>
    <col min="5" max="5" width="4.54296875" style="11" customWidth="1"/>
    <col min="6" max="6" width="5.54296875" style="102" customWidth="1"/>
    <col min="7" max="7" width="5.453125" style="11" customWidth="1"/>
    <col min="8" max="8" width="3.54296875" style="102" customWidth="1"/>
    <col min="9" max="9" width="5.54296875" style="102" customWidth="1"/>
    <col min="10" max="10" width="19" style="11" customWidth="1"/>
    <col min="11" max="11" width="5.54296875" style="102" customWidth="1"/>
    <col min="12" max="12" width="24.54296875" style="11" customWidth="1"/>
    <col min="13" max="13" width="4.54296875" style="11" customWidth="1"/>
    <col min="14" max="14" width="3.54296875" style="102" hidden="1" customWidth="1"/>
    <col min="15" max="15" width="5.54296875" style="102" hidden="1" customWidth="1"/>
    <col min="16" max="16" width="19" style="11" hidden="1" customWidth="1"/>
    <col min="17" max="17" width="5.54296875" style="102" hidden="1" customWidth="1"/>
    <col min="18" max="18" width="24.54296875" style="11" hidden="1" customWidth="1"/>
    <col min="19" max="19" width="7.54296875" style="11" hidden="1" customWidth="1"/>
    <col min="20" max="20" width="3.54296875" style="102" hidden="1" customWidth="1"/>
    <col min="21" max="21" width="5.54296875" style="102" hidden="1" customWidth="1"/>
    <col min="22" max="22" width="19" style="11" hidden="1" customWidth="1"/>
    <col min="23" max="23" width="5.54296875" style="102" hidden="1" customWidth="1"/>
    <col min="24" max="24" width="24.54296875" style="11" hidden="1" customWidth="1"/>
    <col min="25" max="25" width="0" style="11" hidden="1" customWidth="1"/>
    <col min="26" max="26" width="3.54296875" style="102" hidden="1" customWidth="1"/>
    <col min="27" max="27" width="5.54296875" style="102" hidden="1" customWidth="1"/>
    <col min="28" max="28" width="19" style="11" hidden="1" customWidth="1"/>
    <col min="29" max="29" width="5.54296875" style="102" hidden="1" customWidth="1"/>
    <col min="30" max="30" width="24.54296875" style="11" hidden="1" customWidth="1"/>
    <col min="31" max="33" width="4.54296875" style="11" hidden="1" customWidth="1"/>
    <col min="34" max="34" width="23.453125" style="11" hidden="1" customWidth="1"/>
    <col min="35" max="35" width="5.54296875" style="102" hidden="1" customWidth="1"/>
    <col min="36" max="36" width="21.453125" style="11" hidden="1" customWidth="1"/>
    <col min="37" max="37" width="5.54296875" style="11" customWidth="1"/>
    <col min="38" max="38" width="5.54296875" style="102" customWidth="1"/>
    <col min="39" max="39" width="17.54296875" style="11" customWidth="1"/>
    <col min="40" max="40" width="17.453125" style="11" customWidth="1"/>
    <col min="41" max="41" width="19.54296875" style="11" customWidth="1"/>
    <col min="42" max="42" width="15.453125" style="11" customWidth="1"/>
    <col min="43" max="43" width="14.453125" style="11" customWidth="1"/>
    <col min="44" max="44" width="8.81640625" style="11"/>
  </cols>
  <sheetData>
    <row r="1" spans="1:43">
      <c r="A1" s="141" t="s">
        <v>25308</v>
      </c>
      <c r="B1" s="142" t="s">
        <v>60</v>
      </c>
      <c r="C1" s="143" t="s">
        <v>61</v>
      </c>
      <c r="D1" s="142" t="s">
        <v>60</v>
      </c>
      <c r="E1" s="144" t="s">
        <v>25308</v>
      </c>
      <c r="F1" s="145" t="s">
        <v>489</v>
      </c>
      <c r="H1" s="136" t="s">
        <v>25308</v>
      </c>
      <c r="I1" s="136" t="s">
        <v>60</v>
      </c>
      <c r="J1" s="137" t="s">
        <v>26384</v>
      </c>
      <c r="K1" s="136" t="s">
        <v>489</v>
      </c>
      <c r="L1" s="137" t="s">
        <v>26385</v>
      </c>
      <c r="M1" s="146"/>
      <c r="N1" s="136" t="s">
        <v>25308</v>
      </c>
      <c r="O1" s="136" t="s">
        <v>60</v>
      </c>
      <c r="P1" s="137" t="s">
        <v>26384</v>
      </c>
      <c r="Q1" s="136" t="s">
        <v>489</v>
      </c>
      <c r="R1" s="137" t="s">
        <v>26386</v>
      </c>
      <c r="S1" s="146"/>
      <c r="T1" s="136" t="s">
        <v>25308</v>
      </c>
    </row>
    <row r="2" spans="1:43">
      <c r="A2" s="149">
        <v>1</v>
      </c>
      <c r="B2" s="150" t="s">
        <v>587</v>
      </c>
      <c r="C2" s="151" t="s">
        <v>522</v>
      </c>
      <c r="D2" s="150" t="s">
        <v>587</v>
      </c>
      <c r="E2" s="152">
        <v>1</v>
      </c>
      <c r="F2" s="108" t="str">
        <f>IFERROR(VLOOKUP(B2,$I$2:$K$40,3,FALSE),"-")</f>
        <v>FCS-1</v>
      </c>
      <c r="H2" s="102">
        <v>1</v>
      </c>
      <c r="I2" s="102" t="str">
        <f t="shared" ref="I2:I40" si="0">VLOOKUP(J2,$C$2:$D$199,2,FALSE)</f>
        <v>AFG</v>
      </c>
      <c r="J2" s="11" t="s">
        <v>522</v>
      </c>
      <c r="K2" s="102" t="s">
        <v>558</v>
      </c>
      <c r="L2" s="11" t="s">
        <v>26393</v>
      </c>
      <c r="M2" s="116"/>
      <c r="N2" s="102">
        <v>1</v>
      </c>
      <c r="O2" s="102" t="str">
        <f t="shared" ref="O2:O38" si="1">VLOOKUP(P2,$C$2:$D$199,2,FALSE)</f>
        <v>AFG</v>
      </c>
      <c r="P2" s="11" t="s">
        <v>522</v>
      </c>
      <c r="Q2" s="102" t="s">
        <v>558</v>
      </c>
      <c r="R2" s="11" t="s">
        <v>26393</v>
      </c>
      <c r="S2" s="116"/>
      <c r="T2" s="102">
        <v>1</v>
      </c>
    </row>
    <row r="3" spans="1:43">
      <c r="A3" s="154">
        <v>2</v>
      </c>
      <c r="B3" s="155" t="s">
        <v>703</v>
      </c>
      <c r="C3" s="156" t="s">
        <v>598</v>
      </c>
      <c r="D3" s="155" t="s">
        <v>703</v>
      </c>
      <c r="E3" s="157">
        <v>2</v>
      </c>
      <c r="F3" s="111" t="str">
        <f t="shared" ref="F3:F66" si="4">IFERROR(VLOOKUP(B3,$I$2:$K$40,3,FALSE),"-")</f>
        <v>-</v>
      </c>
      <c r="H3" s="102">
        <v>2</v>
      </c>
      <c r="I3" s="102" t="str">
        <f t="shared" si="0"/>
        <v>BFA</v>
      </c>
      <c r="J3" s="11" t="s">
        <v>4175</v>
      </c>
      <c r="K3" s="102" t="s">
        <v>558</v>
      </c>
      <c r="L3" s="11" t="s">
        <v>26393</v>
      </c>
      <c r="M3" s="116"/>
      <c r="N3" s="102">
        <v>2</v>
      </c>
      <c r="O3" s="102" t="str">
        <f t="shared" si="1"/>
        <v>BFA</v>
      </c>
      <c r="P3" s="11" t="s">
        <v>4175</v>
      </c>
      <c r="Q3" s="102" t="s">
        <v>558</v>
      </c>
      <c r="R3" s="11" t="s">
        <v>26393</v>
      </c>
      <c r="S3" s="116"/>
      <c r="T3" s="102">
        <v>2</v>
      </c>
    </row>
    <row r="4" spans="1:43">
      <c r="A4" s="154">
        <v>3</v>
      </c>
      <c r="B4" s="155" t="s">
        <v>845</v>
      </c>
      <c r="C4" s="156" t="s">
        <v>763</v>
      </c>
      <c r="D4" s="155" t="s">
        <v>845</v>
      </c>
      <c r="E4" s="157">
        <v>3</v>
      </c>
      <c r="F4" s="111" t="str">
        <f t="shared" si="4"/>
        <v>-</v>
      </c>
      <c r="H4" s="102">
        <v>3</v>
      </c>
      <c r="I4" s="102" t="str">
        <f t="shared" si="0"/>
        <v>BDI</v>
      </c>
      <c r="J4" s="11" t="s">
        <v>4318</v>
      </c>
      <c r="K4" s="102" t="s">
        <v>4336</v>
      </c>
      <c r="L4" s="11" t="s">
        <v>26401</v>
      </c>
      <c r="M4" s="116"/>
      <c r="N4" s="102">
        <v>3</v>
      </c>
      <c r="O4" s="102" t="str">
        <f t="shared" si="1"/>
        <v>BDI</v>
      </c>
      <c r="P4" s="11" t="s">
        <v>4318</v>
      </c>
      <c r="Q4" s="102" t="s">
        <v>4336</v>
      </c>
      <c r="R4" s="11" t="s">
        <v>26401</v>
      </c>
      <c r="S4" s="116"/>
      <c r="T4" s="102">
        <v>3</v>
      </c>
    </row>
    <row r="5" spans="1:43">
      <c r="A5" s="154">
        <v>4</v>
      </c>
      <c r="B5" s="158" t="s">
        <v>932</v>
      </c>
      <c r="C5" s="159" t="s">
        <v>892</v>
      </c>
      <c r="D5" s="158" t="s">
        <v>932</v>
      </c>
      <c r="E5" s="157">
        <v>4</v>
      </c>
      <c r="F5" s="111" t="str">
        <f t="shared" si="4"/>
        <v>-</v>
      </c>
      <c r="H5" s="102">
        <v>4</v>
      </c>
      <c r="I5" s="102" t="str">
        <f t="shared" si="0"/>
        <v>CMR</v>
      </c>
      <c r="J5" s="11" t="s">
        <v>4680</v>
      </c>
      <c r="K5" s="102" t="s">
        <v>558</v>
      </c>
      <c r="L5" s="11" t="s">
        <v>26393</v>
      </c>
      <c r="M5" s="116"/>
      <c r="N5" s="102">
        <v>4</v>
      </c>
      <c r="O5" s="102" t="str">
        <f t="shared" si="1"/>
        <v>CMR</v>
      </c>
      <c r="P5" s="11" t="s">
        <v>4680</v>
      </c>
      <c r="Q5" s="102" t="s">
        <v>558</v>
      </c>
      <c r="R5" s="11" t="s">
        <v>26393</v>
      </c>
      <c r="S5" s="116"/>
      <c r="T5" s="102">
        <v>4</v>
      </c>
    </row>
    <row r="6" spans="1:43">
      <c r="A6" s="154">
        <v>5</v>
      </c>
      <c r="B6" s="155" t="s">
        <v>1027</v>
      </c>
      <c r="C6" s="156" t="s">
        <v>956</v>
      </c>
      <c r="D6" s="155" t="s">
        <v>1027</v>
      </c>
      <c r="E6" s="157">
        <v>5</v>
      </c>
      <c r="F6" s="111" t="str">
        <f t="shared" si="4"/>
        <v>-</v>
      </c>
      <c r="H6" s="102">
        <v>5</v>
      </c>
      <c r="I6" s="102" t="str">
        <f t="shared" si="0"/>
        <v>CAF</v>
      </c>
      <c r="J6" s="11" t="s">
        <v>4956</v>
      </c>
      <c r="K6" s="102" t="s">
        <v>558</v>
      </c>
      <c r="L6" s="11" t="s">
        <v>26393</v>
      </c>
      <c r="M6" s="116"/>
      <c r="N6" s="102">
        <v>5</v>
      </c>
      <c r="O6" s="102" t="str">
        <f t="shared" si="1"/>
        <v>CAF</v>
      </c>
      <c r="P6" s="11" t="s">
        <v>4956</v>
      </c>
      <c r="Q6" s="102" t="s">
        <v>558</v>
      </c>
      <c r="R6" s="11" t="s">
        <v>26393</v>
      </c>
      <c r="S6" s="116"/>
      <c r="T6" s="102">
        <v>5</v>
      </c>
    </row>
    <row r="7" spans="1:43">
      <c r="A7" s="154">
        <v>6</v>
      </c>
      <c r="B7" s="155" t="s">
        <v>1137</v>
      </c>
      <c r="C7" s="156" t="s">
        <v>1079</v>
      </c>
      <c r="D7" s="155" t="s">
        <v>1137</v>
      </c>
      <c r="E7" s="157">
        <v>6</v>
      </c>
      <c r="F7" s="111" t="str">
        <f t="shared" si="4"/>
        <v>-</v>
      </c>
      <c r="H7" s="102">
        <v>6</v>
      </c>
      <c r="I7" s="102" t="str">
        <f t="shared" si="0"/>
        <v>TCD</v>
      </c>
      <c r="J7" s="11" t="s">
        <v>5014</v>
      </c>
      <c r="K7" s="102" t="s">
        <v>4336</v>
      </c>
      <c r="L7" s="11" t="s">
        <v>26401</v>
      </c>
      <c r="M7" s="116"/>
      <c r="N7" s="102">
        <v>6</v>
      </c>
      <c r="O7" s="102" t="str">
        <f t="shared" si="1"/>
        <v>TCD</v>
      </c>
      <c r="P7" s="11" t="s">
        <v>5014</v>
      </c>
      <c r="Q7" s="102" t="s">
        <v>4336</v>
      </c>
      <c r="R7" s="11" t="s">
        <v>26401</v>
      </c>
      <c r="S7" s="116"/>
      <c r="T7" s="102">
        <v>6</v>
      </c>
    </row>
    <row r="8" spans="1:43">
      <c r="A8" s="154">
        <v>7</v>
      </c>
      <c r="B8" s="155" t="s">
        <v>1261</v>
      </c>
      <c r="C8" s="159" t="s">
        <v>1143</v>
      </c>
      <c r="D8" s="155" t="s">
        <v>1261</v>
      </c>
      <c r="E8" s="157">
        <v>7</v>
      </c>
      <c r="F8" s="111" t="str">
        <f t="shared" si="4"/>
        <v>-</v>
      </c>
      <c r="H8" s="102">
        <v>7</v>
      </c>
      <c r="I8" s="102" t="str">
        <f t="shared" si="0"/>
        <v>COM</v>
      </c>
      <c r="J8" s="11" t="s">
        <v>5535</v>
      </c>
      <c r="K8" s="102" t="s">
        <v>4336</v>
      </c>
      <c r="L8" s="11" t="s">
        <v>26401</v>
      </c>
      <c r="M8" s="116"/>
      <c r="N8" s="102">
        <v>7</v>
      </c>
      <c r="O8" s="102" t="str">
        <f t="shared" si="1"/>
        <v>COM</v>
      </c>
      <c r="P8" s="11" t="s">
        <v>5535</v>
      </c>
      <c r="Q8" s="102" t="s">
        <v>4336</v>
      </c>
      <c r="R8" s="11" t="s">
        <v>26401</v>
      </c>
      <c r="S8" s="116"/>
      <c r="T8" s="102">
        <v>7</v>
      </c>
    </row>
    <row r="9" spans="1:43">
      <c r="A9" s="154">
        <v>8</v>
      </c>
      <c r="B9" s="155" t="s">
        <v>1443</v>
      </c>
      <c r="C9" s="156" t="s">
        <v>1325</v>
      </c>
      <c r="D9" s="155" t="s">
        <v>1443</v>
      </c>
      <c r="E9" s="157">
        <v>8</v>
      </c>
      <c r="F9" s="111" t="str">
        <f t="shared" si="4"/>
        <v>-</v>
      </c>
      <c r="H9" s="102">
        <v>8</v>
      </c>
      <c r="I9" s="102" t="str">
        <f t="shared" si="0"/>
        <v>COD</v>
      </c>
      <c r="J9" s="11" t="s">
        <v>5605</v>
      </c>
      <c r="K9" s="102" t="s">
        <v>558</v>
      </c>
      <c r="L9" s="11" t="s">
        <v>26393</v>
      </c>
      <c r="M9" s="116"/>
      <c r="N9" s="102">
        <v>8</v>
      </c>
      <c r="O9" s="102" t="str">
        <f t="shared" si="1"/>
        <v>COD</v>
      </c>
      <c r="P9" s="11" t="s">
        <v>5605</v>
      </c>
      <c r="Q9" s="102" t="s">
        <v>558</v>
      </c>
      <c r="R9" s="11" t="s">
        <v>26393</v>
      </c>
      <c r="S9" s="116"/>
      <c r="T9" s="102">
        <v>8</v>
      </c>
    </row>
    <row r="10" spans="1:43">
      <c r="A10" s="154">
        <v>9</v>
      </c>
      <c r="B10" s="155" t="s">
        <v>1651</v>
      </c>
      <c r="C10" s="156" t="s">
        <v>1511</v>
      </c>
      <c r="D10" s="155" t="s">
        <v>1651</v>
      </c>
      <c r="E10" s="157">
        <v>9</v>
      </c>
      <c r="F10" s="111" t="str">
        <f t="shared" si="4"/>
        <v>-</v>
      </c>
      <c r="H10" s="102">
        <v>9</v>
      </c>
      <c r="I10" s="102" t="str">
        <f t="shared" si="0"/>
        <v>COG</v>
      </c>
      <c r="J10" s="11" t="s">
        <v>5694</v>
      </c>
      <c r="K10" s="102" t="s">
        <v>4336</v>
      </c>
      <c r="L10" s="11" t="s">
        <v>26401</v>
      </c>
      <c r="M10" s="116"/>
      <c r="N10" s="102">
        <v>9</v>
      </c>
      <c r="O10" s="102" t="str">
        <f t="shared" si="1"/>
        <v>COG</v>
      </c>
      <c r="P10" s="11" t="s">
        <v>5694</v>
      </c>
      <c r="Q10" s="102" t="s">
        <v>4336</v>
      </c>
      <c r="R10" s="11" t="s">
        <v>26401</v>
      </c>
      <c r="S10" s="116"/>
      <c r="T10" s="102">
        <v>9</v>
      </c>
    </row>
    <row r="11" spans="1:43">
      <c r="A11" s="154">
        <v>10</v>
      </c>
      <c r="B11" s="155" t="s">
        <v>1860</v>
      </c>
      <c r="C11" s="159" t="s">
        <v>1746</v>
      </c>
      <c r="D11" s="155" t="s">
        <v>1860</v>
      </c>
      <c r="E11" s="157">
        <v>10</v>
      </c>
      <c r="F11" s="111" t="str">
        <f t="shared" si="4"/>
        <v>-</v>
      </c>
      <c r="H11" s="102">
        <v>10</v>
      </c>
      <c r="I11" s="102" t="str">
        <f t="shared" si="0"/>
        <v>ERI</v>
      </c>
      <c r="J11" s="11" t="s">
        <v>7617</v>
      </c>
      <c r="K11" s="102" t="s">
        <v>4336</v>
      </c>
      <c r="L11" s="11" t="s">
        <v>26401</v>
      </c>
      <c r="M11" s="116"/>
      <c r="N11" s="102">
        <v>10</v>
      </c>
      <c r="O11" s="102" t="str">
        <f t="shared" si="1"/>
        <v>ERI</v>
      </c>
      <c r="P11" s="11" t="s">
        <v>7617</v>
      </c>
      <c r="Q11" s="102" t="s">
        <v>4336</v>
      </c>
      <c r="R11" s="11" t="s">
        <v>26401</v>
      </c>
      <c r="S11" s="116"/>
      <c r="T11" s="102">
        <v>10</v>
      </c>
    </row>
    <row r="12" spans="1:43">
      <c r="A12" s="154">
        <v>11</v>
      </c>
      <c r="B12" s="155" t="s">
        <v>2039</v>
      </c>
      <c r="C12" s="156" t="s">
        <v>1927</v>
      </c>
      <c r="D12" s="155" t="s">
        <v>2039</v>
      </c>
      <c r="E12" s="157">
        <v>11</v>
      </c>
      <c r="F12" s="111" t="str">
        <f t="shared" si="4"/>
        <v>-</v>
      </c>
      <c r="H12" s="102">
        <v>11</v>
      </c>
      <c r="I12" s="102" t="str">
        <f t="shared" si="0"/>
        <v>ETH</v>
      </c>
      <c r="J12" s="11" t="s">
        <v>7928</v>
      </c>
      <c r="K12" s="102" t="s">
        <v>558</v>
      </c>
      <c r="L12" s="11" t="s">
        <v>26393</v>
      </c>
      <c r="M12" s="116"/>
      <c r="N12" s="102">
        <v>11</v>
      </c>
      <c r="O12" s="102" t="str">
        <f t="shared" si="1"/>
        <v>ETH</v>
      </c>
      <c r="P12" s="11" t="s">
        <v>7928</v>
      </c>
      <c r="Q12" s="102" t="s">
        <v>558</v>
      </c>
      <c r="R12" s="11" t="s">
        <v>26393</v>
      </c>
      <c r="S12" s="116"/>
      <c r="T12" s="102">
        <v>11</v>
      </c>
    </row>
    <row r="13" spans="1:43">
      <c r="A13" s="154">
        <v>12</v>
      </c>
      <c r="B13" s="155" t="s">
        <v>2201</v>
      </c>
      <c r="C13" s="159" t="s">
        <v>2126</v>
      </c>
      <c r="D13" s="155" t="s">
        <v>2201</v>
      </c>
      <c r="E13" s="157">
        <v>12</v>
      </c>
      <c r="F13" s="111" t="str">
        <f t="shared" si="4"/>
        <v>-</v>
      </c>
      <c r="H13" s="102">
        <v>12</v>
      </c>
      <c r="I13" s="102" t="str">
        <f t="shared" si="0"/>
        <v>GNB</v>
      </c>
      <c r="J13" s="11" t="s">
        <v>9543</v>
      </c>
      <c r="K13" s="102" t="s">
        <v>4336</v>
      </c>
      <c r="L13" s="11" t="s">
        <v>26401</v>
      </c>
      <c r="M13" s="116"/>
      <c r="N13" s="102">
        <v>12</v>
      </c>
      <c r="O13" s="102" t="str">
        <f t="shared" si="1"/>
        <v>GNB</v>
      </c>
      <c r="P13" s="11" t="s">
        <v>9543</v>
      </c>
      <c r="Q13" s="102" t="s">
        <v>4336</v>
      </c>
      <c r="R13" s="11" t="s">
        <v>26401</v>
      </c>
      <c r="S13" s="116"/>
      <c r="T13" s="102">
        <v>12</v>
      </c>
    </row>
    <row r="14" spans="1:43">
      <c r="A14" s="154">
        <v>13</v>
      </c>
      <c r="B14" s="155" t="s">
        <v>2360</v>
      </c>
      <c r="C14" s="156" t="s">
        <v>2240</v>
      </c>
      <c r="D14" s="155" t="s">
        <v>2360</v>
      </c>
      <c r="E14" s="157">
        <v>13</v>
      </c>
      <c r="F14" s="111" t="str">
        <f t="shared" si="4"/>
        <v>-</v>
      </c>
      <c r="H14" s="102">
        <v>13</v>
      </c>
      <c r="I14" s="102" t="str">
        <f t="shared" si="0"/>
        <v>HTI</v>
      </c>
      <c r="J14" s="11" t="s">
        <v>9654</v>
      </c>
      <c r="K14" s="102" t="s">
        <v>558</v>
      </c>
      <c r="L14" s="11" t="s">
        <v>26393</v>
      </c>
      <c r="M14" s="116"/>
      <c r="N14" s="102">
        <v>13</v>
      </c>
      <c r="O14" s="102" t="str">
        <f t="shared" si="1"/>
        <v>HTI</v>
      </c>
      <c r="P14" s="11" t="s">
        <v>9654</v>
      </c>
      <c r="Q14" s="102" t="s">
        <v>4336</v>
      </c>
      <c r="R14" s="11" t="s">
        <v>26401</v>
      </c>
      <c r="S14" s="116"/>
      <c r="T14" s="102">
        <v>13</v>
      </c>
    </row>
    <row r="15" spans="1:43">
      <c r="A15" s="154">
        <v>14</v>
      </c>
      <c r="B15" s="155" t="s">
        <v>2560</v>
      </c>
      <c r="C15" s="156" t="s">
        <v>2435</v>
      </c>
      <c r="D15" s="155" t="s">
        <v>2560</v>
      </c>
      <c r="E15" s="157">
        <v>14</v>
      </c>
      <c r="F15" s="111" t="str">
        <f t="shared" si="4"/>
        <v>-</v>
      </c>
      <c r="H15" s="102">
        <v>14</v>
      </c>
      <c r="I15" s="102" t="str">
        <f t="shared" si="0"/>
        <v>IRQ</v>
      </c>
      <c r="J15" s="11" t="s">
        <v>10835</v>
      </c>
      <c r="K15" s="102" t="s">
        <v>558</v>
      </c>
      <c r="L15" s="11" t="s">
        <v>26393</v>
      </c>
      <c r="M15" s="116"/>
      <c r="N15" s="102">
        <v>14</v>
      </c>
      <c r="O15" s="102" t="str">
        <f t="shared" si="1"/>
        <v>IRQ</v>
      </c>
      <c r="P15" s="11" t="s">
        <v>10835</v>
      </c>
      <c r="Q15" s="102" t="s">
        <v>558</v>
      </c>
      <c r="R15" s="11" t="s">
        <v>26393</v>
      </c>
      <c r="S15" s="116"/>
      <c r="T15" s="102">
        <v>14</v>
      </c>
    </row>
    <row r="16" spans="1:43">
      <c r="A16" s="154">
        <v>15</v>
      </c>
      <c r="B16" s="155" t="s">
        <v>2678</v>
      </c>
      <c r="C16" s="159" t="s">
        <v>2629</v>
      </c>
      <c r="D16" s="155" t="s">
        <v>2678</v>
      </c>
      <c r="E16" s="157">
        <v>15</v>
      </c>
      <c r="F16" s="111" t="str">
        <f t="shared" si="4"/>
        <v>-</v>
      </c>
      <c r="H16" s="102">
        <v>15</v>
      </c>
      <c r="I16" s="102" t="str">
        <f t="shared" ref="I16" si="6">VLOOKUP(J16,$C$2:$D$199,2,FALSE)</f>
        <v>KIR</v>
      </c>
      <c r="J16" s="11" t="s">
        <v>12173</v>
      </c>
      <c r="K16" s="102" t="s">
        <v>4336</v>
      </c>
      <c r="L16" s="11" t="s">
        <v>26401</v>
      </c>
      <c r="M16" s="116"/>
      <c r="N16" s="102">
        <v>15</v>
      </c>
      <c r="O16" s="102" t="str">
        <f t="shared" si="1"/>
        <v>KSV</v>
      </c>
      <c r="P16" s="11" t="s">
        <v>12444</v>
      </c>
      <c r="Q16" s="102" t="s">
        <v>4336</v>
      </c>
      <c r="R16" s="11" t="s">
        <v>26401</v>
      </c>
      <c r="S16" s="116"/>
      <c r="T16" s="102">
        <v>15</v>
      </c>
    </row>
    <row r="17" spans="1:43">
      <c r="A17" s="154">
        <v>16</v>
      </c>
      <c r="B17" s="155" t="s">
        <v>2759</v>
      </c>
      <c r="C17" s="156" t="s">
        <v>2712</v>
      </c>
      <c r="D17" s="155" t="s">
        <v>2759</v>
      </c>
      <c r="E17" s="157">
        <v>16</v>
      </c>
      <c r="F17" s="111" t="str">
        <f t="shared" si="4"/>
        <v>-</v>
      </c>
      <c r="H17" s="102">
        <v>16</v>
      </c>
      <c r="I17" s="102" t="str">
        <f t="shared" si="0"/>
        <v>KSV</v>
      </c>
      <c r="J17" s="11" t="s">
        <v>12444</v>
      </c>
      <c r="K17" s="102" t="s">
        <v>4336</v>
      </c>
      <c r="L17" s="11" t="s">
        <v>26401</v>
      </c>
      <c r="M17" s="116"/>
      <c r="N17" s="102">
        <v>16</v>
      </c>
      <c r="O17" s="102" t="str">
        <f t="shared" si="1"/>
        <v>LBN</v>
      </c>
      <c r="P17" s="11" t="s">
        <v>13067</v>
      </c>
      <c r="Q17" s="102" t="s">
        <v>4336</v>
      </c>
      <c r="R17" s="11" t="s">
        <v>26401</v>
      </c>
      <c r="S17" s="116"/>
      <c r="T17" s="102">
        <v>16</v>
      </c>
    </row>
    <row r="18" spans="1:43">
      <c r="A18" s="154">
        <v>17</v>
      </c>
      <c r="B18" s="155" t="s">
        <v>2942</v>
      </c>
      <c r="C18" s="159" t="s">
        <v>2839</v>
      </c>
      <c r="D18" s="155" t="s">
        <v>2942</v>
      </c>
      <c r="E18" s="157">
        <v>17</v>
      </c>
      <c r="F18" s="111" t="str">
        <f t="shared" si="4"/>
        <v>-</v>
      </c>
      <c r="H18" s="102">
        <v>17</v>
      </c>
      <c r="I18" s="102" t="str">
        <f t="shared" si="0"/>
        <v>LBN</v>
      </c>
      <c r="J18" s="11" t="s">
        <v>13067</v>
      </c>
      <c r="K18" s="102" t="s">
        <v>558</v>
      </c>
      <c r="L18" s="11" t="s">
        <v>26393</v>
      </c>
      <c r="M18" s="116"/>
      <c r="N18" s="102">
        <v>17</v>
      </c>
      <c r="O18" s="102" t="str">
        <f t="shared" si="1"/>
        <v>LBY</v>
      </c>
      <c r="P18" s="11" t="s">
        <v>13296</v>
      </c>
      <c r="Q18" s="102" t="s">
        <v>4336</v>
      </c>
      <c r="R18" s="11" t="s">
        <v>26401</v>
      </c>
      <c r="S18" s="116"/>
      <c r="T18" s="102">
        <v>17</v>
      </c>
    </row>
    <row r="19" spans="1:43">
      <c r="A19" s="154">
        <v>18</v>
      </c>
      <c r="B19" s="155" t="s">
        <v>3046</v>
      </c>
      <c r="C19" s="156" t="s">
        <v>3000</v>
      </c>
      <c r="D19" s="155" t="s">
        <v>3046</v>
      </c>
      <c r="E19" s="157">
        <v>18</v>
      </c>
      <c r="F19" s="111" t="str">
        <f t="shared" si="4"/>
        <v>-</v>
      </c>
      <c r="H19" s="102">
        <v>18</v>
      </c>
      <c r="I19" s="102" t="str">
        <f t="shared" si="0"/>
        <v>LBY</v>
      </c>
      <c r="J19" s="11" t="s">
        <v>13296</v>
      </c>
      <c r="K19" s="102" t="s">
        <v>4336</v>
      </c>
      <c r="L19" s="11" t="s">
        <v>26401</v>
      </c>
      <c r="M19" s="116"/>
      <c r="N19" s="102">
        <v>18</v>
      </c>
      <c r="O19" s="102" t="str">
        <f t="shared" si="1"/>
        <v>MLI</v>
      </c>
      <c r="P19" s="11" t="s">
        <v>14277</v>
      </c>
      <c r="Q19" s="102" t="s">
        <v>558</v>
      </c>
      <c r="R19" s="11" t="s">
        <v>26393</v>
      </c>
      <c r="S19" s="116"/>
      <c r="T19" s="102">
        <v>18</v>
      </c>
    </row>
    <row r="20" spans="1:43">
      <c r="A20" s="154">
        <v>19</v>
      </c>
      <c r="B20" s="155" t="s">
        <v>3163</v>
      </c>
      <c r="C20" s="156" t="s">
        <v>3073</v>
      </c>
      <c r="D20" s="155" t="s">
        <v>3163</v>
      </c>
      <c r="E20" s="157">
        <v>19</v>
      </c>
      <c r="F20" s="111" t="str">
        <f t="shared" si="4"/>
        <v>-</v>
      </c>
      <c r="H20" s="102">
        <v>19</v>
      </c>
      <c r="I20" s="102" t="str">
        <f t="shared" si="0"/>
        <v>MLI</v>
      </c>
      <c r="J20" s="11" t="s">
        <v>14277</v>
      </c>
      <c r="K20" s="102" t="s">
        <v>558</v>
      </c>
      <c r="L20" s="11" t="s">
        <v>26393</v>
      </c>
      <c r="M20" s="116"/>
      <c r="N20" s="102">
        <v>19</v>
      </c>
      <c r="O20" s="102" t="str">
        <f t="shared" si="1"/>
        <v>MHL</v>
      </c>
      <c r="P20" s="11" t="s">
        <v>14560</v>
      </c>
      <c r="Q20" s="102" t="s">
        <v>4336</v>
      </c>
      <c r="R20" s="11" t="s">
        <v>26401</v>
      </c>
      <c r="S20" s="116"/>
      <c r="T20" s="102">
        <v>19</v>
      </c>
    </row>
    <row r="21" spans="1:43">
      <c r="A21" s="154">
        <v>20</v>
      </c>
      <c r="B21" s="155" t="s">
        <v>3320</v>
      </c>
      <c r="C21" s="159" t="s">
        <v>3225</v>
      </c>
      <c r="D21" s="155" t="s">
        <v>3320</v>
      </c>
      <c r="E21" s="157">
        <v>20</v>
      </c>
      <c r="F21" s="111" t="str">
        <f t="shared" si="4"/>
        <v>-</v>
      </c>
      <c r="H21" s="102">
        <v>20</v>
      </c>
      <c r="I21" s="102" t="str">
        <f t="shared" si="0"/>
        <v>MHL</v>
      </c>
      <c r="J21" s="11" t="s">
        <v>14560</v>
      </c>
      <c r="K21" s="102" t="s">
        <v>4336</v>
      </c>
      <c r="L21" s="11" t="s">
        <v>26401</v>
      </c>
      <c r="M21" s="116"/>
      <c r="N21" s="102">
        <v>20</v>
      </c>
      <c r="O21" s="102" t="str">
        <f t="shared" si="1"/>
        <v>FSM</v>
      </c>
      <c r="P21" s="11" t="s">
        <v>15009</v>
      </c>
      <c r="Q21" s="102" t="s">
        <v>4336</v>
      </c>
      <c r="R21" s="11" t="s">
        <v>26401</v>
      </c>
      <c r="S21" s="116"/>
      <c r="T21" s="102">
        <v>20</v>
      </c>
    </row>
    <row r="22" spans="1:43">
      <c r="A22" s="154">
        <v>21</v>
      </c>
      <c r="B22" s="155" t="s">
        <v>3479</v>
      </c>
      <c r="C22" s="156" t="s">
        <v>3391</v>
      </c>
      <c r="D22" s="155" t="s">
        <v>3479</v>
      </c>
      <c r="E22" s="157">
        <v>21</v>
      </c>
      <c r="F22" s="111" t="str">
        <f t="shared" si="4"/>
        <v>-</v>
      </c>
      <c r="H22" s="102">
        <v>21</v>
      </c>
      <c r="I22" s="102" t="str">
        <f t="shared" si="0"/>
        <v>FSM</v>
      </c>
      <c r="J22" s="11" t="s">
        <v>15009</v>
      </c>
      <c r="K22" s="102" t="s">
        <v>4336</v>
      </c>
      <c r="L22" s="11" t="s">
        <v>26401</v>
      </c>
      <c r="M22" s="116"/>
      <c r="N22" s="102">
        <v>21</v>
      </c>
      <c r="O22" s="102" t="str">
        <f t="shared" si="1"/>
        <v>MOZ</v>
      </c>
      <c r="P22" s="11" t="s">
        <v>15668</v>
      </c>
      <c r="Q22" s="102" t="s">
        <v>558</v>
      </c>
      <c r="R22" s="11" t="s">
        <v>26393</v>
      </c>
      <c r="S22" s="116"/>
      <c r="T22" s="102">
        <v>21</v>
      </c>
    </row>
    <row r="23" spans="1:43">
      <c r="A23" s="154">
        <v>22</v>
      </c>
      <c r="B23" s="155" t="s">
        <v>3571</v>
      </c>
      <c r="C23" s="156" t="s">
        <v>3519</v>
      </c>
      <c r="D23" s="155" t="s">
        <v>3571</v>
      </c>
      <c r="E23" s="157">
        <v>22</v>
      </c>
      <c r="F23" s="111" t="str">
        <f t="shared" si="4"/>
        <v>-</v>
      </c>
      <c r="H23" s="102">
        <v>22</v>
      </c>
      <c r="I23" s="102" t="str">
        <f t="shared" si="0"/>
        <v>MOZ</v>
      </c>
      <c r="J23" s="11" t="s">
        <v>15668</v>
      </c>
      <c r="K23" s="102" t="s">
        <v>558</v>
      </c>
      <c r="L23" s="11" t="s">
        <v>26393</v>
      </c>
      <c r="M23" s="116"/>
      <c r="N23" s="102">
        <v>22</v>
      </c>
      <c r="O23" s="102" t="str">
        <f t="shared" si="1"/>
        <v>MMR</v>
      </c>
      <c r="P23" s="11" t="s">
        <v>15771</v>
      </c>
      <c r="Q23" s="102" t="s">
        <v>558</v>
      </c>
      <c r="R23" s="11" t="s">
        <v>26393</v>
      </c>
      <c r="S23" s="116"/>
      <c r="T23" s="102">
        <v>22</v>
      </c>
    </row>
    <row r="24" spans="1:43">
      <c r="A24" s="154">
        <v>23</v>
      </c>
      <c r="B24" s="155" t="s">
        <v>3665</v>
      </c>
      <c r="C24" s="159" t="s">
        <v>3603</v>
      </c>
      <c r="D24" s="155" t="s">
        <v>3665</v>
      </c>
      <c r="E24" s="157">
        <v>23</v>
      </c>
      <c r="F24" s="111" t="str">
        <f t="shared" si="4"/>
        <v>-</v>
      </c>
      <c r="H24" s="102">
        <v>23</v>
      </c>
      <c r="I24" s="102" t="str">
        <f t="shared" si="0"/>
        <v>MMR</v>
      </c>
      <c r="J24" s="11" t="s">
        <v>15771</v>
      </c>
      <c r="K24" s="102" t="s">
        <v>558</v>
      </c>
      <c r="L24" s="11" t="s">
        <v>26393</v>
      </c>
      <c r="M24" s="116"/>
      <c r="N24" s="102">
        <v>23</v>
      </c>
      <c r="O24" s="102" t="str">
        <f t="shared" si="1"/>
        <v>NER</v>
      </c>
      <c r="P24" s="11" t="s">
        <v>16473</v>
      </c>
      <c r="Q24" s="102" t="s">
        <v>558</v>
      </c>
      <c r="R24" s="11" t="s">
        <v>26393</v>
      </c>
      <c r="S24" s="116"/>
      <c r="T24" s="102">
        <v>23</v>
      </c>
    </row>
    <row r="25" spans="1:43">
      <c r="A25" s="154">
        <v>24</v>
      </c>
      <c r="B25" s="155" t="s">
        <v>3839</v>
      </c>
      <c r="C25" s="156" t="s">
        <v>3691</v>
      </c>
      <c r="D25" s="155" t="s">
        <v>3839</v>
      </c>
      <c r="E25" s="157">
        <v>24</v>
      </c>
      <c r="F25" s="111" t="str">
        <f t="shared" si="4"/>
        <v>-</v>
      </c>
      <c r="H25" s="102">
        <v>24</v>
      </c>
      <c r="I25" s="102" t="str">
        <f t="shared" si="0"/>
        <v>NER</v>
      </c>
      <c r="J25" s="11" t="s">
        <v>16473</v>
      </c>
      <c r="K25" s="102" t="s">
        <v>558</v>
      </c>
      <c r="L25" s="11" t="s">
        <v>26393</v>
      </c>
      <c r="M25" s="116"/>
      <c r="N25" s="102">
        <v>24</v>
      </c>
      <c r="O25" s="102" t="str">
        <f t="shared" si="1"/>
        <v>NGA</v>
      </c>
      <c r="P25" s="11" t="s">
        <v>16513</v>
      </c>
      <c r="Q25" s="102" t="s">
        <v>558</v>
      </c>
      <c r="R25" s="11" t="s">
        <v>26393</v>
      </c>
      <c r="S25" s="116"/>
      <c r="T25" s="102">
        <v>24</v>
      </c>
    </row>
    <row r="26" spans="1:43">
      <c r="A26" s="154">
        <v>25</v>
      </c>
      <c r="B26" s="155" t="s">
        <v>4010</v>
      </c>
      <c r="C26" s="156" t="s">
        <v>3932</v>
      </c>
      <c r="D26" s="155" t="s">
        <v>4010</v>
      </c>
      <c r="E26" s="157">
        <v>25</v>
      </c>
      <c r="F26" s="111" t="str">
        <f t="shared" si="4"/>
        <v>-</v>
      </c>
      <c r="H26" s="102">
        <v>25</v>
      </c>
      <c r="I26" s="102" t="str">
        <f t="shared" si="0"/>
        <v>NGA</v>
      </c>
      <c r="J26" s="11" t="s">
        <v>16513</v>
      </c>
      <c r="K26" s="102" t="s">
        <v>558</v>
      </c>
      <c r="L26" s="11" t="s">
        <v>26393</v>
      </c>
      <c r="M26" s="116"/>
      <c r="N26" s="102">
        <v>25</v>
      </c>
      <c r="O26" s="102" t="str">
        <f t="shared" si="1"/>
        <v>PNG</v>
      </c>
      <c r="P26" s="11" t="s">
        <v>17389</v>
      </c>
      <c r="Q26" s="102" t="s">
        <v>4336</v>
      </c>
      <c r="R26" s="11" t="s">
        <v>26401</v>
      </c>
      <c r="S26" s="116"/>
      <c r="T26" s="102">
        <v>25</v>
      </c>
    </row>
    <row r="27" spans="1:43">
      <c r="A27" s="154">
        <v>26</v>
      </c>
      <c r="B27" s="155" t="s">
        <v>4123</v>
      </c>
      <c r="C27" s="159" t="s">
        <v>4039</v>
      </c>
      <c r="D27" s="155" t="s">
        <v>4123</v>
      </c>
      <c r="E27" s="157">
        <v>26</v>
      </c>
      <c r="F27" s="111" t="str">
        <f t="shared" si="4"/>
        <v>-</v>
      </c>
      <c r="H27" s="102">
        <v>26</v>
      </c>
      <c r="I27" s="102" t="str">
        <f t="shared" ref="I27" si="7">VLOOKUP(J27,$C$2:$D$199,2,FALSE)</f>
        <v>PNG</v>
      </c>
      <c r="J27" s="11" t="s">
        <v>17389</v>
      </c>
      <c r="K27" s="102" t="s">
        <v>4336</v>
      </c>
      <c r="L27" s="11" t="s">
        <v>26401</v>
      </c>
      <c r="M27" s="116"/>
      <c r="N27" s="102">
        <v>26</v>
      </c>
      <c r="O27" s="102" t="str">
        <f t="shared" si="1"/>
        <v>SLB</v>
      </c>
      <c r="P27" s="11" t="s">
        <v>20308</v>
      </c>
      <c r="Q27" s="102" t="s">
        <v>4336</v>
      </c>
      <c r="R27" s="11" t="s">
        <v>26401</v>
      </c>
      <c r="S27" s="116"/>
      <c r="T27" s="102">
        <v>26</v>
      </c>
    </row>
    <row r="28" spans="1:43">
      <c r="A28" s="154">
        <v>27</v>
      </c>
      <c r="B28" s="155" t="s">
        <v>4271</v>
      </c>
      <c r="C28" s="156" t="s">
        <v>4175</v>
      </c>
      <c r="D28" s="155" t="s">
        <v>4271</v>
      </c>
      <c r="E28" s="157">
        <v>27</v>
      </c>
      <c r="F28" s="111" t="str">
        <f t="shared" si="4"/>
        <v>FCS-1</v>
      </c>
      <c r="H28" s="102">
        <v>27</v>
      </c>
      <c r="I28" s="102" t="str">
        <f t="shared" si="0"/>
        <v>STP</v>
      </c>
      <c r="J28" s="11" t="s">
        <v>19137</v>
      </c>
      <c r="K28" s="102" t="s">
        <v>4336</v>
      </c>
      <c r="L28" s="11" t="s">
        <v>26401</v>
      </c>
      <c r="M28" s="116"/>
      <c r="N28" s="102">
        <v>27</v>
      </c>
      <c r="O28" s="102" t="str">
        <f t="shared" si="1"/>
        <v>SOM</v>
      </c>
      <c r="P28" s="11" t="s">
        <v>20350</v>
      </c>
      <c r="Q28" s="102" t="s">
        <v>558</v>
      </c>
      <c r="R28" s="11" t="s">
        <v>26393</v>
      </c>
      <c r="S28" s="116"/>
      <c r="T28" s="102">
        <v>27</v>
      </c>
    </row>
    <row r="29" spans="1:43">
      <c r="A29" s="154">
        <v>28</v>
      </c>
      <c r="B29" s="155" t="s">
        <v>4371</v>
      </c>
      <c r="C29" s="156" t="s">
        <v>4318</v>
      </c>
      <c r="D29" s="155" t="s">
        <v>4371</v>
      </c>
      <c r="E29" s="157">
        <v>28</v>
      </c>
      <c r="F29" s="111" t="str">
        <f t="shared" si="4"/>
        <v>FCS-2</v>
      </c>
      <c r="H29" s="102">
        <v>28</v>
      </c>
      <c r="I29" s="102" t="str">
        <f t="shared" si="0"/>
        <v>SLB</v>
      </c>
      <c r="J29" s="11" t="s">
        <v>20308</v>
      </c>
      <c r="K29" s="102" t="s">
        <v>4336</v>
      </c>
      <c r="L29" s="11" t="s">
        <v>26401</v>
      </c>
      <c r="M29" s="116"/>
      <c r="N29" s="102">
        <v>28</v>
      </c>
      <c r="O29" s="102" t="str">
        <f t="shared" si="1"/>
        <v>SSD</v>
      </c>
      <c r="P29" s="11" t="s">
        <v>20516</v>
      </c>
      <c r="Q29" s="102" t="s">
        <v>558</v>
      </c>
      <c r="R29" s="11" t="s">
        <v>26393</v>
      </c>
      <c r="S29" s="116"/>
      <c r="T29" s="102">
        <v>28</v>
      </c>
    </row>
    <row r="30" spans="1:43">
      <c r="A30" s="154">
        <v>29</v>
      </c>
      <c r="B30" s="155" t="s">
        <v>4515</v>
      </c>
      <c r="C30" s="159" t="s">
        <v>4403</v>
      </c>
      <c r="D30" s="155" t="s">
        <v>4515</v>
      </c>
      <c r="E30" s="157">
        <v>29</v>
      </c>
      <c r="F30" s="111" t="str">
        <f t="shared" si="4"/>
        <v>-</v>
      </c>
      <c r="H30" s="102">
        <v>29</v>
      </c>
      <c r="I30" s="102" t="str">
        <f t="shared" si="0"/>
        <v>SOM</v>
      </c>
      <c r="J30" s="11" t="s">
        <v>20350</v>
      </c>
      <c r="K30" s="102" t="s">
        <v>558</v>
      </c>
      <c r="L30" s="11" t="s">
        <v>26393</v>
      </c>
      <c r="M30" s="116"/>
      <c r="N30" s="102">
        <v>29</v>
      </c>
      <c r="O30" s="102" t="str">
        <f t="shared" si="1"/>
        <v>SDN</v>
      </c>
      <c r="P30" s="11" t="s">
        <v>21106</v>
      </c>
      <c r="Q30" s="102" t="s">
        <v>4336</v>
      </c>
      <c r="R30" s="11" t="s">
        <v>26401</v>
      </c>
      <c r="S30" s="116"/>
      <c r="T30" s="102">
        <v>29</v>
      </c>
    </row>
  </sheetData>
  <pageMargins left="0.7" right="0.7" top="0.75" bottom="0.75" header="0.3" footer="0.3"/>
  <pageSetup orientation="portrait" r:id="rId1"/>
  <headerFooter>
    <oddFooter>&amp;R_x000D_&amp;1#&amp;"Calibri"&amp;10&amp;K000000 Official Use Only</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6ee2cc7-3219-4d88-b589-953c395c1a0a" xsi:nil="true"/>
    <lcf76f155ced4ddcb4097134ff3c332f xmlns="a148a7b5-be4e-4a13-8e61-898a17dc0c9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0FF0A45F039714AA3B4AF03BF786C8C" ma:contentTypeVersion="52" ma:contentTypeDescription="Create a new document." ma:contentTypeScope="" ma:versionID="95b577e56e11ce3cf037b9bb3486f4fc">
  <xsd:schema xmlns:xsd="http://www.w3.org/2001/XMLSchema" xmlns:xs="http://www.w3.org/2001/XMLSchema" xmlns:p="http://schemas.microsoft.com/office/2006/metadata/properties" xmlns:ns1="http://schemas.microsoft.com/sharepoint/v3" xmlns:ns2="a148a7b5-be4e-4a13-8e61-898a17dc0c92" xmlns:ns3="56ee2cc7-3219-4d88-b589-953c395c1a0a" targetNamespace="http://schemas.microsoft.com/office/2006/metadata/properties" ma:root="true" ma:fieldsID="ff70220cbbe791faa7db3002c223745c" ns1:_="" ns2:_="" ns3:_="">
    <xsd:import namespace="http://schemas.microsoft.com/sharepoint/v3"/>
    <xsd:import namespace="a148a7b5-be4e-4a13-8e61-898a17dc0c92"/>
    <xsd:import namespace="56ee2cc7-3219-4d88-b589-953c395c1a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48a7b5-be4e-4a13-8e61-898a17dc0c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5" nillable="true" ma:displayName="Image Tags_0" ma:hidden="true" ma:internalName="lcf76f155ced4ddcb4097134ff3c332f">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ee2cc7-3219-4d88-b589-953c395c1a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16698ab-b7bf-4788-b129-ab5b1d038348}" ma:internalName="TaxCatchAll" ma:showField="CatchAllData" ma:web="56ee2cc7-3219-4d88-b589-953c395c1a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276837-FC6A-445A-955A-C5B65C41F4B0}">
  <ds:schemaRefs>
    <ds:schemaRef ds:uri="http://schemas.microsoft.com/DataMashup"/>
  </ds:schemaRefs>
</ds:datastoreItem>
</file>

<file path=customXml/itemProps2.xml><?xml version="1.0" encoding="utf-8"?>
<ds:datastoreItem xmlns:ds="http://schemas.openxmlformats.org/officeDocument/2006/customXml" ds:itemID="{25D0FCD3-F503-423C-9720-534E2FC6E164}">
  <ds:schemaRefs>
    <ds:schemaRef ds:uri="http://schemas.microsoft.com/office/2006/documentManagement/types"/>
    <ds:schemaRef ds:uri="56ee2cc7-3219-4d88-b589-953c395c1a0a"/>
    <ds:schemaRef ds:uri="a148a7b5-be4e-4a13-8e61-898a17dc0c92"/>
    <ds:schemaRef ds:uri="http://purl.org/dc/terms/"/>
    <ds:schemaRef ds:uri="http://purl.org/dc/elements/1.1/"/>
    <ds:schemaRef ds:uri="http://schemas.microsoft.com/office/2006/metadata/properties"/>
    <ds:schemaRef ds:uri="http://schemas.microsoft.com/sharepoint/v3"/>
    <ds:schemaRef ds:uri="http://schemas.microsoft.com/office/infopath/2007/PartnerControls"/>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EC0D3C94-9F3B-4637-A68D-97E1E3C25DBC}">
  <ds:schemaRefs>
    <ds:schemaRef ds:uri="http://schemas.microsoft.com/sharepoint/v3/contenttype/forms"/>
  </ds:schemaRefs>
</ds:datastoreItem>
</file>

<file path=customXml/itemProps4.xml><?xml version="1.0" encoding="utf-8"?>
<ds:datastoreItem xmlns:ds="http://schemas.openxmlformats.org/officeDocument/2006/customXml" ds:itemID="{30BA3C98-3DF4-4BD9-A8E0-A6D7DF44F6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48a7b5-be4e-4a13-8e61-898a17dc0c92"/>
    <ds:schemaRef ds:uri="56ee2cc7-3219-4d88-b589-953c395c1a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GTMI_Data</vt:lpstr>
      <vt:lpstr>GTMI_Groups</vt:lpstr>
      <vt:lpstr>Stats</vt:lpstr>
      <vt:lpstr>Regions</vt:lpstr>
      <vt:lpstr>Trends</vt:lpstr>
      <vt:lpstr>Metadata</vt:lpstr>
      <vt:lpstr>External</vt:lpstr>
      <vt:lpstr>Economies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Cem Dener</dc:creator>
  <cp:keywords/>
  <dc:description/>
  <cp:lastModifiedBy>Cem Dener</cp:lastModifiedBy>
  <cp:revision/>
  <dcterms:created xsi:type="dcterms:W3CDTF">2025-01-17T19:19:50Z</dcterms:created>
  <dcterms:modified xsi:type="dcterms:W3CDTF">2025-12-17T23:10:15Z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0x01010080FF0A45F039714AA3B4AF03BF786C8C</vt:lpwstr>
  </property>
  <property fmtid="{D5CDD505-2E9C-101B-9397-08002B2CF9AE}" pid="3" name="MSIP_Label_f1bf45b6-5649-4236-82a3-f45024cd282e_Enabled">
    <vt:lpwstr>true</vt:lpwstr>
  </property>
  <property fmtid="{D5CDD505-2E9C-101B-9397-08002B2CF9AE}" pid="4" name="MSIP_Label_f1bf45b6-5649-4236-82a3-f45024cd282e_SetDate">
    <vt:lpwstr>2025-09-19T20:28:12Z</vt:lpwstr>
  </property>
  <property fmtid="{D5CDD505-2E9C-101B-9397-08002B2CF9AE}" pid="5" name="MSIP_Label_f1bf45b6-5649-4236-82a3-f45024cd282e_Method">
    <vt:lpwstr>Standard</vt:lpwstr>
  </property>
  <property fmtid="{D5CDD505-2E9C-101B-9397-08002B2CF9AE}" pid="6" name="MSIP_Label_f1bf45b6-5649-4236-82a3-f45024cd282e_Name">
    <vt:lpwstr>Official Use Only</vt:lpwstr>
  </property>
  <property fmtid="{D5CDD505-2E9C-101B-9397-08002B2CF9AE}" pid="7" name="MSIP_Label_f1bf45b6-5649-4236-82a3-f45024cd282e_SiteId">
    <vt:lpwstr>31a2fec0-266b-4c67-b56e-2796d8f59c36</vt:lpwstr>
  </property>
  <property fmtid="{D5CDD505-2E9C-101B-9397-08002B2CF9AE}" pid="8" name="MSIP_Label_f1bf45b6-5649-4236-82a3-f45024cd282e_ActionId">
    <vt:lpwstr>c568e7f3-d9eb-4200-838f-a1bda6db7da0</vt:lpwstr>
  </property>
  <property fmtid="{D5CDD505-2E9C-101B-9397-08002B2CF9AE}" pid="9" name="MSIP_Label_f1bf45b6-5649-4236-82a3-f45024cd282e_ContentBits">
    <vt:lpwstr>2</vt:lpwstr>
  </property>
  <property fmtid="{D5CDD505-2E9C-101B-9397-08002B2CF9AE}" pid="10" name="MSIP_Label_f1bf45b6-5649-4236-82a3-f45024cd282e_Tag">
    <vt:lpwstr>10, 3, 0, 1</vt:lpwstr>
  </property>
</Properties>
</file>