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olgakashyna/Downloads/"/>
    </mc:Choice>
  </mc:AlternateContent>
  <xr:revisionPtr revIDLastSave="0" documentId="8_{163F2E52-CAB9-4742-9958-B1153A04BB1A}" xr6:coauthVersionLast="47" xr6:coauthVersionMax="47" xr10:uidLastSave="{00000000-0000-0000-0000-000000000000}"/>
  <bookViews>
    <workbookView xWindow="0" yWindow="760" windowWidth="29400" windowHeight="1676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14" i="3" l="1"/>
  <c r="H15" i="3"/>
  <c r="H16" i="3"/>
  <c r="H13" i="3"/>
  <c r="L5" i="3"/>
  <c r="L6" i="3"/>
  <c r="L7" i="3"/>
  <c r="L8" i="3"/>
  <c r="L9" i="3"/>
  <c r="C18" i="2"/>
  <c r="C19" i="2"/>
  <c r="C20" i="2"/>
  <c r="C21" i="2"/>
  <c r="C22" i="2"/>
  <c r="C23" i="2"/>
  <c r="C17" i="2"/>
  <c r="L4" i="3"/>
  <c r="L14" i="3"/>
  <c r="L15" i="3"/>
  <c r="L16" i="3"/>
  <c r="L17" i="3"/>
  <c r="L18" i="3"/>
  <c r="L13" i="3"/>
  <c r="H4" i="3"/>
  <c r="H5" i="3"/>
  <c r="H6" i="3"/>
  <c r="H7" i="3"/>
  <c r="C9" i="2"/>
  <c r="C8" i="2"/>
  <c r="C7" i="2"/>
  <c r="C6" i="2"/>
  <c r="C5" i="2"/>
  <c r="C4" i="2"/>
  <c r="C3" i="2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D2" i="1"/>
  <c r="D6" i="1"/>
</calcChain>
</file>

<file path=xl/sharedStrings.xml><?xml version="1.0" encoding="utf-8"?>
<sst xmlns="http://schemas.openxmlformats.org/spreadsheetml/2006/main" count="848" uniqueCount="584">
  <si>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</si>
  <si>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</si>
  <si>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</si>
  <si>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</si>
  <si>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</si>
  <si>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</si>
  <si>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</si>
  <si>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</si>
  <si>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</si>
  <si>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</si>
  <si>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</si>
  <si>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</si>
  <si>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</si>
  <si>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</si>
  <si>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</si>
  <si>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</si>
  <si>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</si>
  <si>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</si>
  <si>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</si>
  <si>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</si>
  <si>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</si>
  <si>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</si>
  <si>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</si>
  <si>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</si>
  <si>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</si>
  <si>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</si>
  <si>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</si>
  <si>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</si>
  <si>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</si>
  <si>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</si>
  <si>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</si>
  <si>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</si>
  <si>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</si>
  <si>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</si>
  <si>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</si>
  <si>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</si>
  <si>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</si>
  <si>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</si>
  <si>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</si>
  <si>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</si>
  <si>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</si>
  <si>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</si>
  <si>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</si>
  <si>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</si>
  <si>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</si>
  <si>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</si>
  <si>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</si>
  <si>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</si>
  <si>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</si>
  <si>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</si>
  <si>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</si>
  <si>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</si>
  <si>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</si>
  <si>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</si>
  <si>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</si>
  <si>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</si>
  <si>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</si>
  <si>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</si>
  <si>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</si>
  <si>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</si>
  <si>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</si>
  <si>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</si>
  <si>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</si>
  <si>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</si>
  <si>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</si>
  <si>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</si>
  <si>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</si>
  <si>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</si>
  <si>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</si>
  <si>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</si>
  <si>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</si>
  <si>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</si>
  <si>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</si>
  <si>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</si>
  <si>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</si>
  <si>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</si>
  <si>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</si>
  <si>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</si>
  <si>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</si>
  <si>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</si>
  <si>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</si>
  <si>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</si>
  <si>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</si>
  <si>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</si>
  <si>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</si>
  <si>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</si>
  <si>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</si>
  <si>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</si>
  <si>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</si>
  <si>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</si>
  <si>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</si>
  <si>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</si>
  <si>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</si>
  <si>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</si>
  <si>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</si>
  <si>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</si>
  <si>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</si>
  <si>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</si>
  <si>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</si>
  <si>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</si>
  <si>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</si>
  <si>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</si>
  <si>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</si>
  <si>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</si>
  <si>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</si>
  <si>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</si>
  <si>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</si>
  <si>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</si>
  <si>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</si>
  <si>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</si>
  <si>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</si>
  <si>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</si>
  <si>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</si>
  <si>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</si>
  <si>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</si>
  <si>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</si>
  <si>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</si>
  <si>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</si>
  <si>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</si>
  <si>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</si>
  <si>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</si>
  <si>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</si>
  <si>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</si>
  <si>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</si>
  <si>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</si>
  <si>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</si>
  <si>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</si>
  <si>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</si>
  <si>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</si>
  <si>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</si>
  <si>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</si>
  <si>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</si>
  <si>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</si>
  <si>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</si>
  <si>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</si>
  <si>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</si>
  <si>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</si>
  <si>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</si>
  <si>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</si>
  <si>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</si>
  <si>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</si>
  <si>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</si>
  <si>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</si>
  <si>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</si>
  <si>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</si>
  <si>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</si>
  <si>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</si>
  <si>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</si>
  <si>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</si>
  <si>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</si>
  <si>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</si>
  <si>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</si>
  <si>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</si>
  <si>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</si>
  <si>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</si>
  <si>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</si>
  <si>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</si>
  <si>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</si>
  <si>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</si>
  <si>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</si>
  <si>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</si>
  <si>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</si>
  <si>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</si>
  <si>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</si>
  <si>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</si>
  <si>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</si>
  <si>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</si>
  <si>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</si>
  <si>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</si>
  <si>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</si>
  <si>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</si>
  <si>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</si>
  <si>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</si>
  <si>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</si>
  <si>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</si>
  <si>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</si>
  <si>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</si>
  <si>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</si>
  <si>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</si>
  <si>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</si>
  <si>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</si>
  <si>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</si>
  <si>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</si>
  <si>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</si>
  <si>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</si>
  <si>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</si>
  <si>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</si>
  <si>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</si>
  <si>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</si>
  <si>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</si>
  <si>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</si>
  <si>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</si>
  <si>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</si>
  <si>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</si>
  <si>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</si>
  <si>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</si>
  <si>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</si>
  <si>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</si>
  <si>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</si>
  <si>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</si>
  <si>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</si>
  <si>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</si>
  <si>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</si>
  <si>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</si>
  <si>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</si>
  <si>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</si>
  <si>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</si>
  <si>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</si>
  <si>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</si>
  <si>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</si>
  <si>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</si>
  <si>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</si>
  <si>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</si>
  <si>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</si>
  <si>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</si>
  <si>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</si>
  <si>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</si>
  <si>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</si>
  <si>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</si>
  <si>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</si>
  <si>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</si>
  <si>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</si>
  <si>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</si>
  <si>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</si>
  <si>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</si>
  <si>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</si>
  <si>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</si>
  <si>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</si>
  <si>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</si>
  <si>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</si>
  <si>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</si>
  <si>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</si>
  <si>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</si>
  <si>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</si>
  <si>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</si>
  <si>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</si>
  <si>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</si>
  <si>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</si>
  <si>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</si>
  <si>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</si>
  <si>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</si>
  <si>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</si>
  <si>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</si>
  <si>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</si>
  <si>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</si>
  <si>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</si>
  <si>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</si>
  <si>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</si>
  <si>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</si>
  <si>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</si>
  <si>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</si>
  <si>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</si>
  <si>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</si>
  <si>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</si>
  <si>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</si>
  <si>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</si>
  <si>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</si>
  <si>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</si>
  <si>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</si>
  <si>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</si>
  <si>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</si>
  <si>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</si>
  <si>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</si>
  <si>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</si>
  <si>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</si>
  <si>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</si>
  <si>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</si>
  <si>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</si>
  <si>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</si>
  <si>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</si>
  <si>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</si>
  <si>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</si>
  <si>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</si>
  <si>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</si>
  <si>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</si>
  <si>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</si>
  <si>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</si>
  <si>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</si>
  <si>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</si>
  <si>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</si>
  <si>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</si>
  <si>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</si>
  <si>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</si>
  <si>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</si>
  <si>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</si>
  <si>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</si>
  <si>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</si>
  <si>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</si>
  <si>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</si>
  <si>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</si>
  <si>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</si>
  <si>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</si>
  <si>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</si>
  <si>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</si>
  <si>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</si>
  <si>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</si>
  <si>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</si>
  <si>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</si>
  <si>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</si>
  <si>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</si>
  <si>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</si>
  <si>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</si>
  <si>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</si>
  <si>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</si>
  <si>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</si>
  <si>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</si>
  <si>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</si>
  <si>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</si>
  <si>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</si>
  <si>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</si>
  <si>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</si>
  <si>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</si>
  <si>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</si>
  <si>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</si>
  <si>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</si>
  <si>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</si>
  <si>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</si>
  <si>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</si>
  <si>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</si>
  <si>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</si>
  <si>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</si>
  <si>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</si>
  <si>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</si>
  <si>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</si>
  <si>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</si>
  <si>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</si>
  <si>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</si>
  <si>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</si>
  <si>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</si>
  <si>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</si>
  <si>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</si>
  <si>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</si>
  <si>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</si>
  <si>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</si>
  <si>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</si>
  <si>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</si>
  <si>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</si>
  <si>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</si>
  <si>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</si>
  <si>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</si>
  <si>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</si>
  <si>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</si>
  <si>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</si>
  <si>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</si>
  <si>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</si>
  <si>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</si>
  <si>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</si>
  <si>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</si>
  <si>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</si>
  <si>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</si>
  <si>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</si>
  <si>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</si>
  <si>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</si>
  <si>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</si>
  <si>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</si>
  <si>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</si>
  <si>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</si>
  <si>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</si>
  <si>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</si>
  <si>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</si>
  <si>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</si>
  <si>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</si>
  <si>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</si>
  <si>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</si>
  <si>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</si>
  <si>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</si>
  <si>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</si>
  <si>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</si>
  <si>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</si>
  <si>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</si>
  <si>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</si>
  <si>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</si>
  <si>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</si>
  <si>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</si>
  <si>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</si>
  <si>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</si>
  <si>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</si>
  <si>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</si>
  <si>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</si>
  <si>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</si>
  <si>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</si>
  <si>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</si>
  <si>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</si>
  <si>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</si>
  <si>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</si>
  <si>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</si>
  <si>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</si>
  <si>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</si>
  <si>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</si>
  <si>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</si>
  <si>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</si>
  <si>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</si>
  <si>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</si>
  <si>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</si>
  <si>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</si>
  <si>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</si>
  <si>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</si>
  <si>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</si>
  <si>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</si>
  <si>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</si>
  <si>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</si>
  <si>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</si>
  <si>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</si>
  <si>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</si>
  <si>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</si>
  <si>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</si>
  <si>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</si>
  <si>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</si>
  <si>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</si>
  <si>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</si>
  <si>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</si>
  <si>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</si>
  <si>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</si>
  <si>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</si>
  <si>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</si>
  <si>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</si>
  <si>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</si>
  <si>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</si>
  <si>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</si>
  <si>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</si>
  <si>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</si>
  <si>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</si>
  <si>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</si>
  <si>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</si>
  <si>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</si>
  <si>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</si>
  <si>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</si>
  <si>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</si>
  <si>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</si>
  <si>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</si>
  <si>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</si>
  <si>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</si>
  <si>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</si>
  <si>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</si>
  <si>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</si>
  <si>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</si>
  <si>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</si>
  <si>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</si>
  <si>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</si>
  <si>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</si>
  <si>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</si>
  <si>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</si>
  <si>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</si>
  <si>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</si>
  <si>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</si>
  <si>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</si>
  <si>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</si>
  <si>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</si>
  <si>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</si>
  <si>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</si>
  <si>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</si>
  <si>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</si>
  <si>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</si>
  <si>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</si>
  <si>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</si>
  <si>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</si>
  <si>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</si>
  <si>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</si>
  <si>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</si>
  <si>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</si>
  <si>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</si>
  <si>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</si>
  <si>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</si>
  <si>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</si>
  <si>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</si>
  <si>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</si>
  <si>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</si>
  <si>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</si>
  <si>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</si>
  <si>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</si>
  <si>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</si>
  <si>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</si>
  <si>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</si>
  <si>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</si>
  <si>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</si>
  <si>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</si>
  <si>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</si>
  <si>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</si>
  <si>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</si>
  <si>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</si>
  <si>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</si>
  <si>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</si>
  <si>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</si>
  <si>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</si>
  <si>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</si>
  <si>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</si>
  <si>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</si>
  <si>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</si>
  <si>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</si>
  <si>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</si>
  <si>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</si>
  <si>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</si>
  <si>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</si>
  <si>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</si>
  <si>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</si>
  <si>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</si>
  <si>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</si>
  <si>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</si>
  <si>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</si>
  <si>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</si>
  <si>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</si>
  <si>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</si>
  <si>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</si>
  <si>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</si>
  <si>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</si>
  <si>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</si>
  <si>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</si>
  <si>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</si>
  <si>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</si>
  <si>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</si>
  <si>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</si>
  <si>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</si>
  <si>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</si>
  <si>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</si>
  <si>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</si>
  <si>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</si>
  <si>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</si>
  <si>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</si>
  <si>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</si>
  <si>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</si>
  <si>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</si>
  <si>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</si>
  <si>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</si>
  <si>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</si>
  <si>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</si>
  <si>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</si>
  <si>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</si>
  <si>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</si>
  <si>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</si>
  <si>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</si>
  <si>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</si>
  <si>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</si>
  <si>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</si>
  <si>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</si>
  <si>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</si>
  <si>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</si>
  <si>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</si>
  <si>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</si>
  <si>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</si>
  <si>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</si>
  <si>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</si>
  <si>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</si>
  <si>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</si>
  <si>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</si>
  <si>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</si>
  <si>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</si>
  <si>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</si>
  <si>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</si>
  <si>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</si>
  <si>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</si>
  <si>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</si>
  <si>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</si>
  <si>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</si>
  <si>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</si>
  <si>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</si>
  <si>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</si>
  <si>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</si>
  <si>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</si>
  <si>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</si>
  <si>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</si>
  <si>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</si>
  <si>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</si>
  <si>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</si>
  <si>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</si>
  <si>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</si>
  <si>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</si>
  <si>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</si>
  <si>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</si>
  <si>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</si>
  <si>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 xml:space="preserve">     Assoluti_Iva</t>
  </si>
  <si>
    <t xml:space="preserve">  Giudizio</t>
  </si>
  <si>
    <t>respinto</t>
  </si>
  <si>
    <t>sufficiente</t>
  </si>
  <si>
    <t>discreto</t>
  </si>
  <si>
    <t>buono</t>
  </si>
  <si>
    <t>lʼesito</t>
  </si>
  <si>
    <t>SE</t>
  </si>
  <si>
    <t>fatturato</t>
  </si>
  <si>
    <t xml:space="preserve"> numero di fatture</t>
  </si>
  <si>
    <t>#3</t>
  </si>
  <si>
    <t>#4</t>
  </si>
  <si>
    <t>#5</t>
  </si>
  <si>
    <t>#6</t>
  </si>
  <si>
    <t>CERCA.VERT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</si>
</sst>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73" formatCode="&quot;€&quot;\ #,##0.00\ "/>
  </numFmts>
  <fonts count="18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 (Corpo)"/>
    </font>
    <font>
      <b/>
      <sz val="26"/>
      <color rgb="FF000000"/>
      <name val="Calibri"/>
      <family val="2"/>
      <scheme val="minor"/>
    </font>
    <font>
      <b/>
      <sz val="26"/>
      <color theme="1"/>
      <name val="Arial"/>
      <family val="2"/>
    </font>
    <font>
      <sz val="12"/>
      <color rgb="FF000000"/>
      <name val="Helvetica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0" fontId="13" fillId="0" borderId="2" xfId="0" applyFont="1" applyBorder="1"/>
    <xf numFmtId="165" fontId="7" fillId="0" borderId="2" xfId="0" applyNumberFormat="1" applyFont="1" applyBorder="1"/>
    <xf numFmtId="0" fontId="14" fillId="0" borderId="2" xfId="0" applyFont="1" applyBorder="1"/>
    <xf numFmtId="0" fontId="15" fillId="0" borderId="2" xfId="0" applyFont="1" applyBorder="1"/>
    <xf numFmtId="0" fontId="16" fillId="0" borderId="2" xfId="0" applyFont="1" applyBorder="1"/>
    <xf numFmtId="0" fontId="17" fillId="0" borderId="2" xfId="0" applyFont="1" applyBorder="1"/>
    <xf numFmtId="173" fontId="0" fillId="0" borderId="0" xfId="0" applyNumberForma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47550B-8400-1E4C-AC5B-D4D8758C0B5C}" name="Table_13" displayName="Table_13" ref="A16:C23" headerRowCount="0">
  <tableColumns count="3">
    <tableColumn id="1" xr3:uid="{72455D06-B238-4C4D-98C3-A865566596D7}" name="Column1"/>
    <tableColumn id="2" xr3:uid="{AB3C6696-015C-2C45-A147-F96973D5D830}" name="Column2"/>
    <tableColumn id="3" xr3:uid="{A9D8DBB0-A122-7F42-8121-AC9F1CA7C94B}" name="Column3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zoomScale="125" workbookViewId="0">
      <pane ySplit="1" topLeftCell="A3" activePane="bottomLeft" state="frozen"/>
      <selection pane="bottomLeft" activeCell="D4" sqref="D4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20.796875" customWidth="1"/>
    <col min="5" max="5" width="103.796875" bestFit="1" customWidth="1"/>
    <col min="6" max="6" width="5.59765625" customWidth="1"/>
    <col min="7" max="7" width="7.19921875" customWidth="1"/>
    <col min="8" max="26" width="8.7968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15" t="s">
        <v>569</v>
      </c>
      <c r="E1" s="2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 t="shared" ref="D2:D65" si="0">C2*1.2</f>
        <v>337200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si="0"/>
        <v>387600</v>
      </c>
      <c r="E3" s="4" t="str">
        <f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412800</v>
      </c>
      <c r="E4" s="4" t="str">
        <f t="shared" ref="E4:E67" si="1">_xlfn.CONCAT(A4," ",B4)</f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433200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ref="D6:D13" si="2">C6*1.2</f>
        <v>625200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632400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751200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787200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799200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1058400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1329600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1579200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1912800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3262800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4910400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16630800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200400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242400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243600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280800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302400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310800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322800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325200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350400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351600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368400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528000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584400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679200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962400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1894800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84000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124800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152400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194400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214800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223200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223200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243600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254400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266400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294000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301200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308400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322800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376800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390000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416400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442800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482400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565200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571200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590400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637200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662400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1784400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121200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45600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164400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ref="D66:D129" si="3">C66*1.2</f>
        <v>266400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si="3"/>
        <v>601200</v>
      </c>
      <c r="E67" s="4" t="str">
        <f t="shared" si="1"/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3"/>
        <v>513600</v>
      </c>
      <c r="E68" s="4" t="str">
        <f t="shared" ref="E68:E131" si="4">_xlfn.CONCAT(A68," ",B68)</f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3"/>
        <v>673200</v>
      </c>
      <c r="E69" s="4" t="str">
        <f t="shared" si="4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3"/>
        <v>1893600</v>
      </c>
      <c r="E70" s="4" t="str">
        <f t="shared" si="4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3"/>
        <v>40800</v>
      </c>
      <c r="E71" s="4" t="str">
        <f t="shared" si="4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3"/>
        <v>24000</v>
      </c>
      <c r="E72" s="4" t="str">
        <f t="shared" si="4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3"/>
        <v>27600</v>
      </c>
      <c r="E73" s="4" t="str">
        <f t="shared" si="4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3"/>
        <v>117600</v>
      </c>
      <c r="E74" s="4" t="str">
        <f t="shared" si="4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3"/>
        <v>301200</v>
      </c>
      <c r="E75" s="4" t="str">
        <f t="shared" si="4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3"/>
        <v>18000</v>
      </c>
      <c r="E76" s="4" t="str">
        <f t="shared" si="4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3"/>
        <v>16800</v>
      </c>
      <c r="E77" s="4" t="str">
        <f t="shared" si="4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3"/>
        <v>0</v>
      </c>
      <c r="E78" s="4" t="str">
        <f t="shared" si="4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3"/>
        <v>478800</v>
      </c>
      <c r="E79" s="4" t="str">
        <f t="shared" si="4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3"/>
        <v>310800</v>
      </c>
      <c r="E80" s="4" t="str">
        <f t="shared" si="4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3"/>
        <v>388800</v>
      </c>
      <c r="E81" s="4" t="str">
        <f t="shared" si="4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3"/>
        <v>453600</v>
      </c>
      <c r="E82" s="4" t="str">
        <f t="shared" si="4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3"/>
        <v>562800</v>
      </c>
      <c r="E83" s="4" t="str">
        <f t="shared" si="4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3"/>
        <v>667200</v>
      </c>
      <c r="E84" s="4" t="str">
        <f t="shared" si="4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3"/>
        <v>571200</v>
      </c>
      <c r="E85" s="4" t="str">
        <f t="shared" si="4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3"/>
        <v>572400</v>
      </c>
      <c r="E86" s="4" t="str">
        <f t="shared" si="4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3"/>
        <v>667200</v>
      </c>
      <c r="E87" s="4" t="str">
        <f t="shared" si="4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3"/>
        <v>834000</v>
      </c>
      <c r="E88" s="4" t="str">
        <f t="shared" si="4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3"/>
        <v>1534800</v>
      </c>
      <c r="E89" s="4" t="str">
        <f t="shared" si="4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3"/>
        <v>42000</v>
      </c>
      <c r="E90" s="4" t="str">
        <f t="shared" si="4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3"/>
        <v>210000</v>
      </c>
      <c r="E91" s="4" t="str">
        <f t="shared" si="4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3"/>
        <v>326400</v>
      </c>
      <c r="E92" s="4" t="str">
        <f t="shared" si="4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3"/>
        <v>237600</v>
      </c>
      <c r="E93" s="4" t="str">
        <f t="shared" si="4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3"/>
        <v>348000</v>
      </c>
      <c r="E94" s="4" t="str">
        <f t="shared" si="4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3"/>
        <v>706800</v>
      </c>
      <c r="E95" s="4" t="str">
        <f t="shared" si="4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3"/>
        <v>891600</v>
      </c>
      <c r="E96" s="4" t="str">
        <f t="shared" si="4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3"/>
        <v>325200</v>
      </c>
      <c r="E97" s="4" t="str">
        <f t="shared" si="4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3"/>
        <v>758400</v>
      </c>
      <c r="E98" s="4" t="str">
        <f t="shared" si="4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3"/>
        <v>108000</v>
      </c>
      <c r="E99" s="4" t="str">
        <f t="shared" si="4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3"/>
        <v>4800</v>
      </c>
      <c r="E100" s="4" t="str">
        <f t="shared" si="4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3"/>
        <v>6000</v>
      </c>
      <c r="E101" s="4" t="str">
        <f t="shared" si="4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3"/>
        <v>49200</v>
      </c>
      <c r="E102" s="4" t="str">
        <f t="shared" si="4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3"/>
        <v>0</v>
      </c>
      <c r="E103" s="4" t="str">
        <f t="shared" si="4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3"/>
        <v>884400</v>
      </c>
      <c r="E104" s="4" t="str">
        <f t="shared" si="4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3"/>
        <v>1092000</v>
      </c>
      <c r="E105" s="4" t="str">
        <f t="shared" si="4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3"/>
        <v>289200</v>
      </c>
      <c r="E106" s="4" t="str">
        <f t="shared" si="4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3"/>
        <v>0</v>
      </c>
      <c r="E107" s="4" t="str">
        <f t="shared" si="4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3"/>
        <v>134400</v>
      </c>
      <c r="E108" s="4" t="str">
        <f t="shared" si="4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3"/>
        <v>135600</v>
      </c>
      <c r="E109" s="4" t="str">
        <f t="shared" si="4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3"/>
        <v>145200</v>
      </c>
      <c r="E110" s="4" t="str">
        <f t="shared" si="4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3"/>
        <v>192000</v>
      </c>
      <c r="E111" s="4" t="str">
        <f t="shared" si="4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3"/>
        <v>234000</v>
      </c>
      <c r="E112" s="4" t="str">
        <f t="shared" si="4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3"/>
        <v>258000</v>
      </c>
      <c r="E113" s="4" t="str">
        <f t="shared" si="4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3"/>
        <v>385200</v>
      </c>
      <c r="E114" s="4" t="str">
        <f t="shared" si="4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3"/>
        <v>736800</v>
      </c>
      <c r="E115" s="4" t="str">
        <f t="shared" si="4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3"/>
        <v>0</v>
      </c>
      <c r="E116" s="4" t="str">
        <f t="shared" si="4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3"/>
        <v>36000</v>
      </c>
      <c r="E117" s="4" t="str">
        <f t="shared" si="4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3"/>
        <v>40800</v>
      </c>
      <c r="E118" s="4" t="str">
        <f t="shared" si="4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3"/>
        <v>42000</v>
      </c>
      <c r="E119" s="4" t="str">
        <f t="shared" si="4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3"/>
        <v>92400</v>
      </c>
      <c r="E120" s="4" t="str">
        <f t="shared" si="4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3"/>
        <v>867600</v>
      </c>
      <c r="E121" s="4" t="str">
        <f t="shared" si="4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3"/>
        <v>890400</v>
      </c>
      <c r="E122" s="4" t="str">
        <f t="shared" si="4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3"/>
        <v>933600</v>
      </c>
      <c r="E123" s="4" t="str">
        <f t="shared" si="4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3"/>
        <v>1053600</v>
      </c>
      <c r="E124" s="4" t="str">
        <f t="shared" si="4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3"/>
        <v>1059600</v>
      </c>
      <c r="E125" s="4" t="str">
        <f t="shared" si="4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3"/>
        <v>1095600</v>
      </c>
      <c r="E126" s="4" t="str">
        <f t="shared" si="4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3"/>
        <v>1350000</v>
      </c>
      <c r="E127" s="4" t="str">
        <f t="shared" si="4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3"/>
        <v>0</v>
      </c>
      <c r="E128" s="4" t="str">
        <f t="shared" si="4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3"/>
        <v>39600</v>
      </c>
      <c r="E129" s="4" t="str">
        <f t="shared" si="4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ref="D130:D193" si="5">C130*1.2</f>
        <v>62400</v>
      </c>
      <c r="E130" s="4" t="str">
        <f t="shared" si="4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si="5"/>
        <v>116400</v>
      </c>
      <c r="E131" s="4" t="str">
        <f t="shared" si="4"/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5"/>
        <v>0</v>
      </c>
      <c r="E132" s="4" t="str">
        <f t="shared" ref="E132:E195" si="6">_xlfn.CONCAT(A132," ",B132)</f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5"/>
        <v>157200</v>
      </c>
      <c r="E133" s="4" t="str">
        <f t="shared" si="6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5"/>
        <v>202800</v>
      </c>
      <c r="E134" s="4" t="str">
        <f t="shared" si="6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5"/>
        <v>228000</v>
      </c>
      <c r="E135" s="4" t="str">
        <f t="shared" si="6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5"/>
        <v>229200</v>
      </c>
      <c r="E136" s="4" t="str">
        <f t="shared" si="6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5"/>
        <v>236400</v>
      </c>
      <c r="E137" s="4" t="str">
        <f t="shared" si="6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5"/>
        <v>241200</v>
      </c>
      <c r="E138" s="4" t="str">
        <f t="shared" si="6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5"/>
        <v>264000</v>
      </c>
      <c r="E139" s="4" t="str">
        <f t="shared" si="6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5"/>
        <v>300000</v>
      </c>
      <c r="E140" s="4" t="str">
        <f t="shared" si="6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5"/>
        <v>308400</v>
      </c>
      <c r="E141" s="4" t="str">
        <f t="shared" si="6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5"/>
        <v>333600</v>
      </c>
      <c r="E142" s="4" t="str">
        <f t="shared" si="6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5"/>
        <v>336000</v>
      </c>
      <c r="E143" s="4" t="str">
        <f t="shared" si="6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5"/>
        <v>360000</v>
      </c>
      <c r="E144" s="4" t="str">
        <f t="shared" si="6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5"/>
        <v>366000</v>
      </c>
      <c r="E145" s="4" t="str">
        <f t="shared" si="6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5"/>
        <v>402000</v>
      </c>
      <c r="E146" s="4" t="str">
        <f t="shared" si="6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5"/>
        <v>432000</v>
      </c>
      <c r="E147" s="4" t="str">
        <f t="shared" si="6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5"/>
        <v>514800</v>
      </c>
      <c r="E148" s="4" t="str">
        <f t="shared" si="6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5"/>
        <v>841200</v>
      </c>
      <c r="E149" s="4" t="str">
        <f t="shared" si="6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5"/>
        <v>0</v>
      </c>
      <c r="E150" s="4" t="str">
        <f t="shared" si="6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5"/>
        <v>108000</v>
      </c>
      <c r="E151" s="4" t="str">
        <f t="shared" si="6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5"/>
        <v>82800</v>
      </c>
      <c r="E152" s="4" t="str">
        <f t="shared" si="6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5"/>
        <v>106800</v>
      </c>
      <c r="E153" s="4" t="str">
        <f t="shared" si="6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5"/>
        <v>165600</v>
      </c>
      <c r="E154" s="4" t="str">
        <f t="shared" si="6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5"/>
        <v>235200</v>
      </c>
      <c r="E155" s="4" t="str">
        <f t="shared" si="6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5"/>
        <v>394800</v>
      </c>
      <c r="E156" s="4" t="str">
        <f t="shared" si="6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5"/>
        <v>354000</v>
      </c>
      <c r="E157" s="4" t="str">
        <f t="shared" si="6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5"/>
        <v>22800</v>
      </c>
      <c r="E158" s="4" t="str">
        <f t="shared" si="6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5"/>
        <v>31200</v>
      </c>
      <c r="E159" s="4" t="str">
        <f t="shared" si="6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5"/>
        <v>33600</v>
      </c>
      <c r="E160" s="4" t="str">
        <f t="shared" si="6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5"/>
        <v>67200</v>
      </c>
      <c r="E161" s="4" t="str">
        <f t="shared" si="6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5"/>
        <v>0</v>
      </c>
      <c r="E162" s="4" t="str">
        <f t="shared" si="6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5"/>
        <v>259200</v>
      </c>
      <c r="E163" s="4" t="str">
        <f t="shared" si="6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5"/>
        <v>300000</v>
      </c>
      <c r="E164" s="4" t="str">
        <f t="shared" si="6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5"/>
        <v>458400</v>
      </c>
      <c r="E165" s="4" t="str">
        <f t="shared" si="6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5"/>
        <v>628800</v>
      </c>
      <c r="E166" s="4" t="str">
        <f t="shared" si="6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5"/>
        <v>908400</v>
      </c>
      <c r="E167" s="4" t="str">
        <f t="shared" si="6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5"/>
        <v>1254000</v>
      </c>
      <c r="E168" s="4" t="str">
        <f t="shared" si="6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5"/>
        <v>1881600</v>
      </c>
      <c r="E169" s="4" t="str">
        <f t="shared" si="6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5"/>
        <v>140400</v>
      </c>
      <c r="E170" s="4" t="str">
        <f t="shared" si="6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5"/>
        <v>189600</v>
      </c>
      <c r="E171" s="4" t="str">
        <f t="shared" si="6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5"/>
        <v>312000</v>
      </c>
      <c r="E172" s="4" t="str">
        <f t="shared" si="6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5"/>
        <v>231600</v>
      </c>
      <c r="E173" s="4" t="str">
        <f t="shared" si="6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5"/>
        <v>324000</v>
      </c>
      <c r="E174" s="4" t="str">
        <f t="shared" si="6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5"/>
        <v>376800</v>
      </c>
      <c r="E175" s="4" t="str">
        <f t="shared" si="6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5"/>
        <v>1072800</v>
      </c>
      <c r="E176" s="4" t="str">
        <f t="shared" si="6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5"/>
        <v>1248000</v>
      </c>
      <c r="E177" s="4" t="str">
        <f t="shared" si="6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5"/>
        <v>9600</v>
      </c>
      <c r="E178" s="4" t="str">
        <f t="shared" si="6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5"/>
        <v>12000</v>
      </c>
      <c r="E179" s="4" t="str">
        <f t="shared" si="6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5"/>
        <v>28800</v>
      </c>
      <c r="E180" s="4" t="str">
        <f t="shared" si="6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5"/>
        <v>13200</v>
      </c>
      <c r="E181" s="4" t="str">
        <f t="shared" si="6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5"/>
        <v>12000</v>
      </c>
      <c r="E182" s="4" t="str">
        <f t="shared" si="6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5"/>
        <v>31200</v>
      </c>
      <c r="E183" s="4" t="str">
        <f t="shared" si="6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5"/>
        <v>0</v>
      </c>
      <c r="E184" s="4" t="str">
        <f t="shared" si="6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5"/>
        <v>26400</v>
      </c>
      <c r="E185" s="4" t="str">
        <f t="shared" si="6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5"/>
        <v>75600</v>
      </c>
      <c r="E186" s="4" t="str">
        <f t="shared" si="6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5"/>
        <v>75600</v>
      </c>
      <c r="E187" s="4" t="str">
        <f t="shared" si="6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5"/>
        <v>31200</v>
      </c>
      <c r="E188" s="4" t="str">
        <f t="shared" si="6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5"/>
        <v>30000</v>
      </c>
      <c r="E189" s="4" t="str">
        <f t="shared" si="6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5"/>
        <v>30000</v>
      </c>
      <c r="E190" s="4" t="str">
        <f t="shared" si="6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5"/>
        <v>55200</v>
      </c>
      <c r="E191" s="4" t="str">
        <f t="shared" si="6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5"/>
        <v>0</v>
      </c>
      <c r="E192" s="4" t="str">
        <f t="shared" si="6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5"/>
        <v>44400</v>
      </c>
      <c r="E193" s="4" t="str">
        <f t="shared" si="6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ref="D194:D257" si="7">C194*1.2</f>
        <v>44400</v>
      </c>
      <c r="E194" s="4" t="str">
        <f t="shared" si="6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si="7"/>
        <v>13200</v>
      </c>
      <c r="E195" s="4" t="str">
        <f t="shared" si="6"/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7"/>
        <v>55200</v>
      </c>
      <c r="E196" s="4" t="str">
        <f t="shared" ref="E196:E259" si="8">_xlfn.CONCAT(A196," ",B196)</f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7"/>
        <v>22800</v>
      </c>
      <c r="E197" s="4" t="str">
        <f t="shared" si="8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7"/>
        <v>15600</v>
      </c>
      <c r="E198" s="4" t="str">
        <f t="shared" si="8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7"/>
        <v>31200</v>
      </c>
      <c r="E199" s="4" t="str">
        <f t="shared" si="8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7"/>
        <v>31200</v>
      </c>
      <c r="E200" s="4" t="str">
        <f t="shared" si="8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7"/>
        <v>24000</v>
      </c>
      <c r="E201" s="4" t="str">
        <f t="shared" si="8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7"/>
        <v>58800</v>
      </c>
      <c r="E202" s="4" t="str">
        <f t="shared" si="8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7"/>
        <v>39600</v>
      </c>
      <c r="E203" s="4" t="str">
        <f t="shared" si="8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7"/>
        <v>81600</v>
      </c>
      <c r="E204" s="4" t="str">
        <f t="shared" si="8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7"/>
        <v>39600</v>
      </c>
      <c r="E205" s="4" t="str">
        <f t="shared" si="8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7"/>
        <v>176400</v>
      </c>
      <c r="E206" s="4" t="str">
        <f t="shared" si="8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7"/>
        <v>181200</v>
      </c>
      <c r="E207" s="4" t="str">
        <f t="shared" si="8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7"/>
        <v>236400</v>
      </c>
      <c r="E208" s="4" t="str">
        <f t="shared" si="8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7"/>
        <v>372000</v>
      </c>
      <c r="E209" s="4" t="str">
        <f t="shared" si="8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7"/>
        <v>325200</v>
      </c>
      <c r="E210" s="4" t="str">
        <f t="shared" si="8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7"/>
        <v>549600</v>
      </c>
      <c r="E211" s="4" t="str">
        <f t="shared" si="8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7"/>
        <v>494400</v>
      </c>
      <c r="E212" s="4" t="str">
        <f t="shared" si="8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7"/>
        <v>968400</v>
      </c>
      <c r="E213" s="4" t="str">
        <f t="shared" si="8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7"/>
        <v>4800</v>
      </c>
      <c r="E214" s="4" t="str">
        <f t="shared" si="8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7"/>
        <v>97200</v>
      </c>
      <c r="E215" s="4" t="str">
        <f t="shared" si="8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7"/>
        <v>150000</v>
      </c>
      <c r="E216" s="4" t="str">
        <f t="shared" si="8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7"/>
        <v>117600</v>
      </c>
      <c r="E217" s="4" t="str">
        <f t="shared" si="8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7"/>
        <v>168000</v>
      </c>
      <c r="E218" s="4" t="str">
        <f t="shared" si="8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7"/>
        <v>6000</v>
      </c>
      <c r="E219" s="4" t="str">
        <f t="shared" si="8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7"/>
        <v>7200</v>
      </c>
      <c r="E220" s="4" t="str">
        <f t="shared" si="8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7"/>
        <v>10800</v>
      </c>
      <c r="E221" s="4" t="str">
        <f t="shared" si="8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7"/>
        <v>9600</v>
      </c>
      <c r="E222" s="4" t="str">
        <f t="shared" si="8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7"/>
        <v>13200</v>
      </c>
      <c r="E223" s="4" t="str">
        <f t="shared" si="8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7"/>
        <v>25200</v>
      </c>
      <c r="E224" s="4" t="str">
        <f t="shared" si="8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7"/>
        <v>16800</v>
      </c>
      <c r="E225" s="4" t="str">
        <f t="shared" si="8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7"/>
        <v>27600</v>
      </c>
      <c r="E226" s="4" t="str">
        <f t="shared" si="8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7"/>
        <v>61200</v>
      </c>
      <c r="E227" s="4" t="str">
        <f t="shared" si="8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7"/>
        <v>0</v>
      </c>
      <c r="E228" s="4" t="str">
        <f t="shared" si="8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7"/>
        <v>237600</v>
      </c>
      <c r="E229" s="4" t="str">
        <f t="shared" si="8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7"/>
        <v>200400</v>
      </c>
      <c r="E230" s="4" t="str">
        <f t="shared" si="8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7"/>
        <v>114000</v>
      </c>
      <c r="E231" s="4" t="str">
        <f t="shared" si="8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7"/>
        <v>169200</v>
      </c>
      <c r="E232" s="4" t="str">
        <f t="shared" si="8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7"/>
        <v>421200</v>
      </c>
      <c r="E233" s="4" t="str">
        <f t="shared" si="8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7"/>
        <v>496800</v>
      </c>
      <c r="E234" s="4" t="str">
        <f t="shared" si="8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7"/>
        <v>73200</v>
      </c>
      <c r="E235" s="4" t="str">
        <f t="shared" si="8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7"/>
        <v>1071600</v>
      </c>
      <c r="E236" s="4" t="str">
        <f t="shared" si="8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7"/>
        <v>1182000</v>
      </c>
      <c r="E237" s="4" t="str">
        <f t="shared" si="8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7"/>
        <v>355200</v>
      </c>
      <c r="E238" s="4" t="str">
        <f t="shared" si="8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7"/>
        <v>822000</v>
      </c>
      <c r="E239" s="4" t="str">
        <f t="shared" si="8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7"/>
        <v>1365600</v>
      </c>
      <c r="E240" s="4" t="str">
        <f t="shared" si="8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7"/>
        <v>1600800</v>
      </c>
      <c r="E241" s="4" t="str">
        <f t="shared" si="8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7"/>
        <v>36000</v>
      </c>
      <c r="E242" s="4" t="str">
        <f t="shared" si="8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7"/>
        <v>36000</v>
      </c>
      <c r="E243" s="4" t="str">
        <f t="shared" si="8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7"/>
        <v>487200</v>
      </c>
      <c r="E244" s="4" t="str">
        <f t="shared" si="8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7"/>
        <v>236400</v>
      </c>
      <c r="E245" s="4" t="str">
        <f t="shared" si="8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7"/>
        <v>774000</v>
      </c>
      <c r="E246" s="4" t="str">
        <f t="shared" si="8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7"/>
        <v>774000</v>
      </c>
      <c r="E247" s="4" t="str">
        <f t="shared" si="8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7"/>
        <v>310800</v>
      </c>
      <c r="E248" s="4" t="str">
        <f t="shared" si="8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7"/>
        <v>775200</v>
      </c>
      <c r="E249" s="4" t="str">
        <f t="shared" si="8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7"/>
        <v>310800</v>
      </c>
      <c r="E250" s="4" t="str">
        <f t="shared" si="8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7"/>
        <v>774000</v>
      </c>
      <c r="E251" s="4" t="str">
        <f t="shared" si="8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7"/>
        <v>1054800</v>
      </c>
      <c r="E252" s="4" t="str">
        <f t="shared" si="8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7"/>
        <v>310800</v>
      </c>
      <c r="E253" s="4" t="str">
        <f t="shared" si="8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7"/>
        <v>328800</v>
      </c>
      <c r="E254" s="4" t="str">
        <f t="shared" si="8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7"/>
        <v>1170000</v>
      </c>
      <c r="E255" s="4" t="str">
        <f t="shared" si="8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7"/>
        <v>576000</v>
      </c>
      <c r="E256" s="4" t="str">
        <f t="shared" si="8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7"/>
        <v>1424400</v>
      </c>
      <c r="E257" s="4" t="str">
        <f t="shared" si="8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ref="D258:D321" si="9">C258*1.2</f>
        <v>998400</v>
      </c>
      <c r="E258" s="4" t="str">
        <f t="shared" si="8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si="9"/>
        <v>272400</v>
      </c>
      <c r="E259" s="4" t="str">
        <f t="shared" si="8"/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9"/>
        <v>117600</v>
      </c>
      <c r="E260" s="4" t="str">
        <f t="shared" ref="E260:E323" si="10">_xlfn.CONCAT(A260," ",B260)</f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9"/>
        <v>1428000</v>
      </c>
      <c r="E261" s="4" t="str">
        <f t="shared" si="10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9"/>
        <v>360000</v>
      </c>
      <c r="E262" s="4" t="str">
        <f t="shared" si="10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9"/>
        <v>2888400</v>
      </c>
      <c r="E263" s="4" t="str">
        <f t="shared" si="10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9"/>
        <v>1225200</v>
      </c>
      <c r="E264" s="4" t="str">
        <f t="shared" si="10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9"/>
        <v>775200</v>
      </c>
      <c r="E265" s="4" t="str">
        <f t="shared" si="10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9"/>
        <v>310800</v>
      </c>
      <c r="E266" s="4" t="str">
        <f t="shared" si="10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9"/>
        <v>231600</v>
      </c>
      <c r="E267" s="4" t="str">
        <f t="shared" si="10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9"/>
        <v>115200</v>
      </c>
      <c r="E268" s="4" t="str">
        <f t="shared" si="10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9"/>
        <v>712800</v>
      </c>
      <c r="E269" s="4" t="str">
        <f t="shared" si="10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9"/>
        <v>338400</v>
      </c>
      <c r="E270" s="4" t="str">
        <f t="shared" si="10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9"/>
        <v>2176800</v>
      </c>
      <c r="E271" s="4" t="str">
        <f t="shared" si="10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9"/>
        <v>231600</v>
      </c>
      <c r="E272" s="4" t="str">
        <f t="shared" si="10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9"/>
        <v>784800</v>
      </c>
      <c r="E273" s="4" t="str">
        <f t="shared" si="10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9"/>
        <v>874800</v>
      </c>
      <c r="E274" s="4" t="str">
        <f t="shared" si="10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9"/>
        <v>758400</v>
      </c>
      <c r="E275" s="4" t="str">
        <f t="shared" si="10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9"/>
        <v>288000</v>
      </c>
      <c r="E276" s="4" t="str">
        <f t="shared" si="10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9"/>
        <v>1146000</v>
      </c>
      <c r="E277" s="4" t="str">
        <f t="shared" si="10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9"/>
        <v>1351200</v>
      </c>
      <c r="E278" s="4" t="str">
        <f t="shared" si="10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9"/>
        <v>0</v>
      </c>
      <c r="E279" s="4" t="str">
        <f t="shared" si="10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9"/>
        <v>356400</v>
      </c>
      <c r="E280" s="4" t="str">
        <f t="shared" si="10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9"/>
        <v>775200</v>
      </c>
      <c r="E281" s="4" t="str">
        <f t="shared" si="10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9"/>
        <v>856800</v>
      </c>
      <c r="E282" s="4" t="str">
        <f t="shared" si="10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9"/>
        <v>968400</v>
      </c>
      <c r="E283" s="4" t="str">
        <f t="shared" si="10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9"/>
        <v>709200</v>
      </c>
      <c r="E284" s="4" t="str">
        <f t="shared" si="10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9"/>
        <v>1101600</v>
      </c>
      <c r="E285" s="4" t="str">
        <f t="shared" si="10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9"/>
        <v>1518000</v>
      </c>
      <c r="E286" s="4" t="str">
        <f t="shared" si="10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9"/>
        <v>307200</v>
      </c>
      <c r="E287" s="4" t="str">
        <f t="shared" si="10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9"/>
        <v>445200</v>
      </c>
      <c r="E288" s="4" t="str">
        <f t="shared" si="10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9"/>
        <v>548400</v>
      </c>
      <c r="E289" s="4" t="str">
        <f t="shared" si="10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9"/>
        <v>770400</v>
      </c>
      <c r="E290" s="4" t="str">
        <f t="shared" si="10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9"/>
        <v>1885200</v>
      </c>
      <c r="E291" s="4" t="str">
        <f t="shared" si="10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9"/>
        <v>907200</v>
      </c>
      <c r="E292" s="4" t="str">
        <f t="shared" si="10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9"/>
        <v>1885200</v>
      </c>
      <c r="E293" s="4" t="str">
        <f t="shared" si="10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9"/>
        <v>3259200</v>
      </c>
      <c r="E294" s="4" t="str">
        <f t="shared" si="10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9"/>
        <v>768000</v>
      </c>
      <c r="E295" s="4" t="str">
        <f t="shared" si="10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9"/>
        <v>306000</v>
      </c>
      <c r="E296" s="4" t="str">
        <f t="shared" si="10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9"/>
        <v>495600</v>
      </c>
      <c r="E297" s="4" t="str">
        <f t="shared" si="10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9"/>
        <v>433200</v>
      </c>
      <c r="E298" s="4" t="str">
        <f t="shared" si="10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9"/>
        <v>652800</v>
      </c>
      <c r="E299" s="4" t="str">
        <f t="shared" si="10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9"/>
        <v>813600</v>
      </c>
      <c r="E300" s="4" t="str">
        <f t="shared" si="10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9"/>
        <v>1264800</v>
      </c>
      <c r="E301" s="4" t="str">
        <f t="shared" si="10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9"/>
        <v>578400</v>
      </c>
      <c r="E302" s="4" t="str">
        <f t="shared" si="10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9"/>
        <v>866400</v>
      </c>
      <c r="E303" s="4" t="str">
        <f t="shared" si="10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9"/>
        <v>322800</v>
      </c>
      <c r="E304" s="4" t="str">
        <f t="shared" si="10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9"/>
        <v>445200</v>
      </c>
      <c r="E305" s="4" t="str">
        <f t="shared" si="10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9"/>
        <v>554400</v>
      </c>
      <c r="E306" s="4" t="str">
        <f t="shared" si="10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9"/>
        <v>649200</v>
      </c>
      <c r="E307" s="4" t="str">
        <f t="shared" si="10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9"/>
        <v>777600</v>
      </c>
      <c r="E308" s="4" t="str">
        <f t="shared" si="10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9"/>
        <v>772800</v>
      </c>
      <c r="E309" s="4" t="str">
        <f t="shared" si="10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9"/>
        <v>1082400</v>
      </c>
      <c r="E310" s="4" t="str">
        <f t="shared" si="10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9"/>
        <v>866400</v>
      </c>
      <c r="E311" s="4" t="str">
        <f t="shared" si="10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9"/>
        <v>1748400</v>
      </c>
      <c r="E312" s="4" t="str">
        <f t="shared" si="10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9"/>
        <v>2143200</v>
      </c>
      <c r="E313" s="4" t="str">
        <f t="shared" si="10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9"/>
        <v>0</v>
      </c>
      <c r="E314" s="4" t="str">
        <f t="shared" si="10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9"/>
        <v>102000</v>
      </c>
      <c r="E315" s="4" t="str">
        <f t="shared" si="10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9"/>
        <v>100800</v>
      </c>
      <c r="E316" s="4" t="str">
        <f t="shared" si="10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9"/>
        <v>138000</v>
      </c>
      <c r="E317" s="4" t="str">
        <f t="shared" si="10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9"/>
        <v>182400</v>
      </c>
      <c r="E318" s="4" t="str">
        <f t="shared" si="10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9"/>
        <v>98400</v>
      </c>
      <c r="E319" s="4" t="str">
        <f t="shared" si="10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9"/>
        <v>100800</v>
      </c>
      <c r="E320" s="4" t="str">
        <f t="shared" si="10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9"/>
        <v>138000</v>
      </c>
      <c r="E321" s="4" t="str">
        <f t="shared" si="10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ref="D322:D337" si="11">C322*1.2</f>
        <v>183600</v>
      </c>
      <c r="E322" s="4" t="str">
        <f t="shared" si="10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si="11"/>
        <v>96000</v>
      </c>
      <c r="E323" s="4" t="str">
        <f t="shared" si="10"/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1"/>
        <v>122400</v>
      </c>
      <c r="E324" s="4" t="str">
        <f t="shared" ref="E324:E337" si="12">_xlfn.CONCAT(A324," ",B324)</f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1"/>
        <v>0</v>
      </c>
      <c r="E325" s="4" t="str">
        <f t="shared" si="12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1"/>
        <v>237600</v>
      </c>
      <c r="E326" s="4" t="str">
        <f t="shared" si="12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1"/>
        <v>279600</v>
      </c>
      <c r="E327" s="4" t="str">
        <f t="shared" si="12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1"/>
        <v>334800</v>
      </c>
      <c r="E328" s="4" t="str">
        <f t="shared" si="12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1"/>
        <v>357600</v>
      </c>
      <c r="E329" s="4" t="str">
        <f t="shared" si="12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1"/>
        <v>573600</v>
      </c>
      <c r="E330" s="4" t="str">
        <f t="shared" si="12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1"/>
        <v>751200</v>
      </c>
      <c r="E331" s="4" t="str">
        <f t="shared" si="12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1"/>
        <v>908400</v>
      </c>
      <c r="E332" s="4" t="str">
        <f t="shared" si="12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1"/>
        <v>1353600</v>
      </c>
      <c r="E333" s="4" t="str">
        <f t="shared" si="12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1"/>
        <v>1832400</v>
      </c>
      <c r="E334" s="4" t="str">
        <f t="shared" si="12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1"/>
        <v>4960800</v>
      </c>
      <c r="E335" s="4" t="str">
        <f t="shared" si="12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1"/>
        <v>8220000</v>
      </c>
      <c r="E336" s="4" t="str">
        <f t="shared" si="12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1"/>
        <v>14054400</v>
      </c>
      <c r="E337" s="4" t="str">
        <f t="shared" si="12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zoomScale="133" workbookViewId="0">
      <selection activeCell="C17" sqref="C17:C23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9.19921875" customWidth="1"/>
    <col min="5" max="5" width="7.19921875" customWidth="1"/>
    <col min="6" max="6" width="14.19921875" customWidth="1"/>
    <col min="7" max="7" width="8" customWidth="1"/>
    <col min="8" max="25" width="9.19921875" customWidth="1"/>
  </cols>
  <sheetData>
    <row r="1" spans="1:25" ht="34" x14ac:dyDescent="0.4">
      <c r="A1" s="17" t="s">
        <v>576</v>
      </c>
    </row>
    <row r="2" spans="1:25" ht="12.75" customHeight="1" x14ac:dyDescent="0.2">
      <c r="A2" s="6" t="s">
        <v>484</v>
      </c>
      <c r="B2" s="6" t="s">
        <v>485</v>
      </c>
      <c r="C2" s="6" t="s">
        <v>575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">
      <c r="A3" s="7" t="s">
        <v>486</v>
      </c>
      <c r="B3" s="7">
        <v>40</v>
      </c>
      <c r="C3" s="7" t="str">
        <f>IF(Table_1[[#This Row],[Column2]]&gt;=70,G$7,IF(Table_1[[#This Row],[Column2]]&gt;=60,G$6,IF(Table_1[[#This Row],[Column2]]&gt;=40,G$5,G$4)))</f>
        <v>sufficiente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2.75" customHeight="1" x14ac:dyDescent="0.2">
      <c r="A4" s="7" t="s">
        <v>487</v>
      </c>
      <c r="B4" s="7">
        <v>60</v>
      </c>
      <c r="C4" s="7" t="str">
        <f>IF(Table_1[[#This Row],[Column2]]&gt;=70,G$7,IF(Table_1[[#This Row],[Column2]]&gt;=60,G$6,IF(Table_1[[#This Row],[Column2]]&gt;=40,G$5,G$4)))</f>
        <v>discreto</v>
      </c>
      <c r="D4" s="8"/>
      <c r="E4" s="8"/>
      <c r="F4" s="8">
        <v>0</v>
      </c>
      <c r="G4" s="8" t="s">
        <v>571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2.75" customHeight="1" x14ac:dyDescent="0.2">
      <c r="A5" s="7" t="s">
        <v>488</v>
      </c>
      <c r="B5" s="7">
        <v>60</v>
      </c>
      <c r="C5" s="7" t="str">
        <f>IF(Table_1[[#This Row],[Column2]]&gt;=70,G$7,IF(Table_1[[#This Row],[Column2]]&gt;=60,G$6,IF(Table_1[[#This Row],[Column2]]&gt;=40,G$5,G$4)))</f>
        <v>discreto</v>
      </c>
      <c r="D5" s="8"/>
      <c r="E5" s="8"/>
      <c r="F5" s="8">
        <v>40</v>
      </c>
      <c r="G5" s="8" t="s">
        <v>572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2.75" customHeight="1" x14ac:dyDescent="0.2">
      <c r="A6" s="7" t="s">
        <v>489</v>
      </c>
      <c r="B6" s="7">
        <v>40</v>
      </c>
      <c r="C6" s="7" t="str">
        <f>IF(Table_1[[#This Row],[Column2]]&gt;=70,G$7,IF(Table_1[[#This Row],[Column2]]&gt;=60,G$6,IF(Table_1[[#This Row],[Column2]]&gt;=40,G$5,G$4)))</f>
        <v>sufficiente</v>
      </c>
      <c r="D6" s="8"/>
      <c r="E6" s="8"/>
      <c r="F6" s="4">
        <v>60</v>
      </c>
      <c r="G6" s="8" t="s">
        <v>573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2.75" customHeight="1" x14ac:dyDescent="0.2">
      <c r="A7" s="7" t="s">
        <v>490</v>
      </c>
      <c r="B7" s="7">
        <v>70</v>
      </c>
      <c r="C7" s="7" t="str">
        <f>IF(Table_1[[#This Row],[Column2]]&gt;=70,G$7,IF(Table_1[[#This Row],[Column2]]&gt;=60,G$6,IF(Table_1[[#This Row],[Column2]]&gt;=40,G$5,G$4)))</f>
        <v>buono</v>
      </c>
      <c r="F7" s="4">
        <v>70</v>
      </c>
      <c r="G7" s="8" t="s">
        <v>574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2.75" customHeight="1" x14ac:dyDescent="0.2">
      <c r="A8" s="7" t="s">
        <v>491</v>
      </c>
      <c r="B8" s="7">
        <v>65</v>
      </c>
      <c r="C8" s="7" t="str">
        <f>IF(Table_1[[#This Row],[Column2]]&gt;=70,G$7,IF(Table_1[[#This Row],[Column2]]&gt;=60,G$6,IF(Table_1[[#This Row],[Column2]]&gt;=40,G$5,G$4)))</f>
        <v>discreto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2.75" customHeight="1" x14ac:dyDescent="0.2">
      <c r="A9" s="7" t="s">
        <v>492</v>
      </c>
      <c r="B9" s="7">
        <v>0</v>
      </c>
      <c r="C9" s="7" t="str">
        <f>IF(Table_1[[#This Row],[Column2]]&gt;=70,G$7,IF(Table_1[[#This Row],[Column2]]&gt;=60,G$6,IF(Table_1[[#This Row],[Column2]]&gt;=40,G$5,G$4)))</f>
        <v>respinto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2.75" customHeight="1" x14ac:dyDescent="0.2">
      <c r="A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">
      <c r="A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">
      <c r="A12" s="4"/>
      <c r="B12" s="4"/>
      <c r="C12" s="4"/>
      <c r="D12" s="4"/>
      <c r="E12" s="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">
      <c r="A13" s="4"/>
      <c r="B13" s="4"/>
      <c r="C13" s="4"/>
      <c r="D13" s="4"/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">
      <c r="A14" s="4"/>
      <c r="B14" s="4"/>
      <c r="C14" s="4"/>
      <c r="D14" s="4"/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33" x14ac:dyDescent="0.35">
      <c r="A15" s="18" t="s">
        <v>583</v>
      </c>
      <c r="B15" s="4"/>
      <c r="C15" s="4"/>
      <c r="D15" s="4"/>
      <c r="E15" s="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">
      <c r="A16" s="6" t="s">
        <v>484</v>
      </c>
      <c r="B16" s="6" t="s">
        <v>485</v>
      </c>
      <c r="C16" s="6" t="s">
        <v>575</v>
      </c>
      <c r="D16" s="4"/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">
      <c r="A17" s="7" t="s">
        <v>486</v>
      </c>
      <c r="B17" s="7">
        <v>40</v>
      </c>
      <c r="C17" s="7" t="str">
        <f>VLOOKUP(Table_13[[#This Row],[Column2]],F$4:G$7,2)</f>
        <v>sufficiente</v>
      </c>
      <c r="D17" s="4"/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">
      <c r="A18" s="7" t="s">
        <v>487</v>
      </c>
      <c r="B18" s="7">
        <v>60</v>
      </c>
      <c r="C18" s="7" t="str">
        <f>VLOOKUP(Table_13[[#This Row],[Column2]],F$4:G$7,2)</f>
        <v>discreto</v>
      </c>
      <c r="D18" s="4"/>
      <c r="E18" s="8"/>
      <c r="F18" s="8"/>
      <c r="G18" s="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">
      <c r="A19" s="7" t="s">
        <v>488</v>
      </c>
      <c r="B19" s="7">
        <v>60</v>
      </c>
      <c r="C19" s="7" t="str">
        <f>VLOOKUP(Table_13[[#This Row],[Column2]],F$4:G$7,2)</f>
        <v>discreto</v>
      </c>
      <c r="D19" s="4"/>
      <c r="E19" s="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">
      <c r="A20" s="7" t="s">
        <v>489</v>
      </c>
      <c r="B20" s="7">
        <v>40</v>
      </c>
      <c r="C20" s="7" t="str">
        <f>VLOOKUP(Table_13[[#This Row],[Column2]],F$4:G$7,2)</f>
        <v>sufficiente</v>
      </c>
      <c r="D20" s="4"/>
      <c r="E20" s="8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">
      <c r="A21" s="7" t="s">
        <v>490</v>
      </c>
      <c r="B21" s="7">
        <v>70</v>
      </c>
      <c r="C21" s="7" t="str">
        <f>VLOOKUP(Table_13[[#This Row],[Column2]],F$4:G$7,2)</f>
        <v>buono</v>
      </c>
      <c r="D21" s="4"/>
      <c r="E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">
      <c r="A22" s="7" t="s">
        <v>491</v>
      </c>
      <c r="B22" s="7">
        <v>0</v>
      </c>
      <c r="C22" s="7" t="str">
        <f>VLOOKUP(Table_13[[#This Row],[Column2]],F$4:G$7,2)</f>
        <v>respinto</v>
      </c>
      <c r="D22" s="4"/>
      <c r="E22" s="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">
      <c r="A23" s="7" t="s">
        <v>492</v>
      </c>
      <c r="B23" s="7">
        <v>0</v>
      </c>
      <c r="C23" s="7" t="str">
        <f>VLOOKUP(Table_13[[#This Row],[Column2]],F$4:G$7,2)</f>
        <v>respinto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">
      <c r="A25" s="4"/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ageMargins left="0.75" right="0.75" top="1" bottom="1" header="0" footer="0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zoomScale="123" zoomScaleNormal="123" workbookViewId="0">
      <selection activeCell="L16" sqref="L16"/>
    </sheetView>
  </sheetViews>
  <sheetFormatPr baseColWidth="10" defaultColWidth="14.3984375" defaultRowHeight="15" customHeight="1" x14ac:dyDescent="0.2"/>
  <cols>
    <col min="1" max="1" width="13.3984375" customWidth="1"/>
    <col min="2" max="2" width="28.19921875" customWidth="1"/>
    <col min="3" max="3" width="22" customWidth="1"/>
    <col min="4" max="4" width="18" customWidth="1"/>
    <col min="5" max="5" width="21.796875" customWidth="1"/>
    <col min="6" max="6" width="6.3984375" customWidth="1"/>
    <col min="7" max="7" width="22" customWidth="1"/>
    <col min="8" max="8" width="22" bestFit="1" customWidth="1"/>
    <col min="9" max="10" width="8.796875" customWidth="1"/>
    <col min="11" max="12" width="22.19921875" bestFit="1" customWidth="1"/>
    <col min="13" max="24" width="8.796875" customWidth="1"/>
  </cols>
  <sheetData>
    <row r="1" spans="1:24" ht="13.5" customHeight="1" thickBot="1" x14ac:dyDescent="0.2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6" t="s">
        <v>579</v>
      </c>
      <c r="K2" s="16" t="s">
        <v>580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20" t="s">
        <v>495</v>
      </c>
      <c r="H3" s="21" t="s">
        <v>578</v>
      </c>
      <c r="I3" s="11"/>
      <c r="J3" s="11"/>
      <c r="K3" s="20" t="s">
        <v>494</v>
      </c>
      <c r="L3" s="21" t="s">
        <v>578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25" t="s">
        <v>499</v>
      </c>
      <c r="H4" s="22">
        <f>COUNTIF(C:C,G4)</f>
        <v>11</v>
      </c>
      <c r="K4" s="27" t="s">
        <v>501</v>
      </c>
      <c r="L4" s="22">
        <f>COUNTIF(B:B,K4)</f>
        <v>2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25" t="s">
        <v>558</v>
      </c>
      <c r="H5" s="22">
        <f>COUNTIF(C:C,G5)</f>
        <v>5</v>
      </c>
      <c r="K5" s="27" t="s">
        <v>507</v>
      </c>
      <c r="L5" s="22">
        <f t="shared" ref="L5:L9" si="0">COUNTIF(B:B,K5)</f>
        <v>1</v>
      </c>
      <c r="M5" s="13"/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25" t="s">
        <v>506</v>
      </c>
      <c r="H6" s="22">
        <f>COUNTIF(C:C,G6)</f>
        <v>4</v>
      </c>
      <c r="K6" s="27" t="s">
        <v>509</v>
      </c>
      <c r="L6" s="22">
        <f t="shared" si="0"/>
        <v>1</v>
      </c>
      <c r="M6" s="13"/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25" t="s">
        <v>547</v>
      </c>
      <c r="H7" s="22">
        <f>COUNTIF(C:C,G7)</f>
        <v>4</v>
      </c>
      <c r="K7" s="27" t="s">
        <v>511</v>
      </c>
      <c r="L7" s="22">
        <f t="shared" si="0"/>
        <v>1</v>
      </c>
      <c r="M7" s="13"/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/>
      <c r="K8" s="27" t="s">
        <v>525</v>
      </c>
      <c r="L8" s="22">
        <f t="shared" si="0"/>
        <v>4</v>
      </c>
      <c r="M8" s="13"/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/>
      <c r="K9" s="27" t="s">
        <v>528</v>
      </c>
      <c r="L9" s="22">
        <f t="shared" si="0"/>
        <v>2</v>
      </c>
      <c r="M9" s="13"/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/>
      <c r="K10" s="13"/>
      <c r="L10" s="13"/>
      <c r="M10" s="13"/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581</v>
      </c>
      <c r="J11" s="29"/>
      <c r="K11" s="13" t="s">
        <v>582</v>
      </c>
      <c r="L11" s="13"/>
      <c r="M11" s="13"/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20" t="s">
        <v>495</v>
      </c>
      <c r="H12" s="23" t="s">
        <v>577</v>
      </c>
      <c r="K12" s="20" t="s">
        <v>494</v>
      </c>
      <c r="L12" s="23" t="s">
        <v>577</v>
      </c>
      <c r="M12" s="13"/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28" t="s">
        <v>499</v>
      </c>
      <c r="H13" s="24">
        <f>SUMIF(C:C,G13,D:D)</f>
        <v>611780</v>
      </c>
      <c r="K13" s="26" t="s">
        <v>501</v>
      </c>
      <c r="L13" s="24">
        <f>SUMIF(B:B,K13,D:D)</f>
        <v>73450</v>
      </c>
      <c r="M13" s="13"/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28" t="s">
        <v>558</v>
      </c>
      <c r="H14" s="24">
        <f t="shared" ref="H14:H16" si="1">SUMIF(C:C,G14,D:D)</f>
        <v>30860</v>
      </c>
      <c r="K14" s="26" t="s">
        <v>507</v>
      </c>
      <c r="L14" s="24">
        <f t="shared" ref="L14:L18" si="2">SUMIF(B:B,K14,D:D)</f>
        <v>50800</v>
      </c>
      <c r="M14" s="13"/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28" t="s">
        <v>506</v>
      </c>
      <c r="H15" s="24">
        <f t="shared" si="1"/>
        <v>54000</v>
      </c>
      <c r="K15" s="26" t="s">
        <v>509</v>
      </c>
      <c r="L15" s="24">
        <f t="shared" si="2"/>
        <v>98450</v>
      </c>
      <c r="M15" s="13"/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28" t="s">
        <v>547</v>
      </c>
      <c r="H16" s="24">
        <f t="shared" si="1"/>
        <v>6765600</v>
      </c>
      <c r="K16" s="26" t="s">
        <v>511</v>
      </c>
      <c r="L16" s="24">
        <f t="shared" si="2"/>
        <v>7950</v>
      </c>
      <c r="M16" s="13"/>
    </row>
    <row r="17" spans="1:13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3"/>
      <c r="K17" s="26" t="s">
        <v>525</v>
      </c>
      <c r="L17" s="24">
        <f t="shared" si="2"/>
        <v>283000</v>
      </c>
      <c r="M17" s="13"/>
    </row>
    <row r="18" spans="1:13" ht="13.5" customHeight="1" thickBot="1" x14ac:dyDescent="0.25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F18" s="9"/>
      <c r="G18" s="13"/>
      <c r="K18" s="26" t="s">
        <v>528</v>
      </c>
      <c r="L18" s="24">
        <f t="shared" si="2"/>
        <v>107700</v>
      </c>
      <c r="M18" s="13"/>
    </row>
    <row r="19" spans="1:13" ht="13.5" customHeight="1" thickTop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F19" s="19"/>
      <c r="G19" s="13"/>
      <c r="K19" s="13"/>
      <c r="L19" s="13"/>
      <c r="M19" s="13"/>
    </row>
    <row r="20" spans="1:13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F20" s="19"/>
      <c r="G20" s="13"/>
      <c r="K20" s="13"/>
      <c r="L20" s="13"/>
      <c r="M20" s="13"/>
    </row>
    <row r="21" spans="1:13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F21" s="19"/>
      <c r="G21" s="13"/>
      <c r="K21" s="13"/>
      <c r="L21" s="13"/>
      <c r="M21" s="13"/>
    </row>
    <row r="22" spans="1:13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F22" s="19"/>
      <c r="G22" s="13"/>
      <c r="K22" s="13"/>
      <c r="L22" s="13"/>
      <c r="M22" s="13"/>
    </row>
    <row r="23" spans="1:13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F23" s="19"/>
      <c r="G23" s="13"/>
      <c r="K23" s="13"/>
      <c r="L23" s="13"/>
      <c r="M23" s="13"/>
    </row>
    <row r="24" spans="1:13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F24" s="19"/>
      <c r="G24" s="13"/>
      <c r="K24" s="13"/>
      <c r="L24" s="13"/>
      <c r="M24" s="13"/>
    </row>
    <row r="25" spans="1:13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K25" s="13"/>
      <c r="L25" s="13"/>
      <c r="M25" s="13"/>
    </row>
    <row r="26" spans="1:13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K26" s="13"/>
      <c r="L26" s="13"/>
      <c r="M26" s="13"/>
    </row>
    <row r="27" spans="1:13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13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13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13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13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13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8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8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8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8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G36" s="16"/>
      <c r="H36" s="16"/>
    </row>
    <row r="37" spans="1:8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8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8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8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8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8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8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8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8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8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8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8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Office</cp:lastModifiedBy>
  <dcterms:created xsi:type="dcterms:W3CDTF">2005-04-12T12:35:30Z</dcterms:created>
  <dcterms:modified xsi:type="dcterms:W3CDTF">2025-02-12T15:55:58Z</dcterms:modified>
</cp:coreProperties>
</file>