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7c971dfda530b1e/Área de Trabalho/Faculdade/PowerBI/"/>
    </mc:Choice>
  </mc:AlternateContent>
  <xr:revisionPtr revIDLastSave="6" documentId="13_ncr:1_{6B0EB8C7-4E22-4CEA-BE41-7EB0570CD4F0}" xr6:coauthVersionLast="47" xr6:coauthVersionMax="47" xr10:uidLastSave="{7AEEC61B-C20F-4321-BBCC-78BBE0E3CDD9}"/>
  <bookViews>
    <workbookView xWindow="-108" yWindow="-108" windowWidth="23256" windowHeight="12456" xr2:uid="{00000000-000D-0000-FFFF-FFFF00000000}"/>
  </bookViews>
  <sheets>
    <sheet name="Sheet1" sheetId="1" r:id="rId1"/>
    <sheet name="Pivot Table 3" sheetId="2" r:id="rId2"/>
    <sheet name="Pivot Table 2" sheetId="3" r:id="rId3"/>
    <sheet name="Pivot Table 1" sheetId="4" r:id="rId4"/>
    <sheet name="Detail1" sheetId="5" r:id="rId5"/>
  </sheets>
  <definedNames>
    <definedName name="NamedRange1">Sheet1!$A$1:$M$19</definedName>
  </definedNames>
  <calcPr calcId="191029"/>
  <pivotCaches>
    <pivotCache cacheId="4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M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<sst xmlns="http://schemas.openxmlformats.org/spreadsheetml/2006/main" count="267" uniqueCount="62">
  <si>
    <t>Time casa</t>
  </si>
  <si>
    <t>Time visitante</t>
  </si>
  <si>
    <t>Gols casa</t>
  </si>
  <si>
    <t>Gols visitante</t>
  </si>
  <si>
    <t>Campeonato</t>
  </si>
  <si>
    <t>Estádio</t>
  </si>
  <si>
    <t>Público</t>
  </si>
  <si>
    <t>Setor</t>
  </si>
  <si>
    <t>Data</t>
  </si>
  <si>
    <t>Dia</t>
  </si>
  <si>
    <t>Mês</t>
  </si>
  <si>
    <t>Ano</t>
  </si>
  <si>
    <t>Resultado</t>
  </si>
  <si>
    <t>Bahia</t>
  </si>
  <si>
    <t>Ceará</t>
  </si>
  <si>
    <t>Brasileirão</t>
  </si>
  <si>
    <t>Pituaçu</t>
  </si>
  <si>
    <t>Geral</t>
  </si>
  <si>
    <t>Triunfo</t>
  </si>
  <si>
    <t>Vasco</t>
  </si>
  <si>
    <t>Fonte Nova</t>
  </si>
  <si>
    <t>Oeste superior</t>
  </si>
  <si>
    <t>Empate</t>
  </si>
  <si>
    <t>Fluminense</t>
  </si>
  <si>
    <t>Oeste inferior</t>
  </si>
  <si>
    <t>Derrota</t>
  </si>
  <si>
    <t>Vitória</t>
  </si>
  <si>
    <t>Baiano</t>
  </si>
  <si>
    <t>Shakhtar Donetsk</t>
  </si>
  <si>
    <t>Amistoso</t>
  </si>
  <si>
    <t>Bragantino</t>
  </si>
  <si>
    <t>Série B</t>
  </si>
  <si>
    <t>Sampaio Correa</t>
  </si>
  <si>
    <t>Copa do Nordeste</t>
  </si>
  <si>
    <t>Bamor</t>
  </si>
  <si>
    <t>Paraná</t>
  </si>
  <si>
    <t>Média de Público</t>
  </si>
  <si>
    <t>Jogos</t>
  </si>
  <si>
    <t>Fortaleza</t>
  </si>
  <si>
    <t>Jacuipense</t>
  </si>
  <si>
    <t>Leste inferior</t>
  </si>
  <si>
    <t>Londrina</t>
  </si>
  <si>
    <t>Ponte Preta</t>
  </si>
  <si>
    <t>Criciúma</t>
  </si>
  <si>
    <t>CSA</t>
  </si>
  <si>
    <t>Operário</t>
  </si>
  <si>
    <t>Sudeste inferior</t>
  </si>
  <si>
    <t>Brusque</t>
  </si>
  <si>
    <t>Vila Nova</t>
  </si>
  <si>
    <t>Bamor Total</t>
  </si>
  <si>
    <t>Guarani</t>
  </si>
  <si>
    <t>Geral Total</t>
  </si>
  <si>
    <t>Leste inferior Total</t>
  </si>
  <si>
    <t>Oeste inferior Total</t>
  </si>
  <si>
    <t>Oeste superior Total</t>
  </si>
  <si>
    <t>Sudeste inferior Total</t>
  </si>
  <si>
    <t>COUNTA of Data</t>
  </si>
  <si>
    <t>COUNTA of Resultado</t>
  </si>
  <si>
    <t/>
  </si>
  <si>
    <t>Total Geral</t>
  </si>
  <si>
    <t>Volta Redonda</t>
  </si>
  <si>
    <t>Copa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</si>
</sst>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0" xfId="0" applyNumberFormat="1" applyFont="1"/>
    <xf numFmtId="164" fontId="6" fillId="4" borderId="0" xfId="0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8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0" fillId="0" borderId="1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0" fontId="0" fillId="0" borderId="0" xfId="0" applyNumberFormat="1"/>
  </cellXfs>
  <cellStyles count="1">
    <cellStyle name="Normal" xfId="0" builtinId="0"/>
  </cellStyles>
  <dxfs count="2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numFmt numFmtId="0" formatCode="General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4">
    <tableStyle name="Google Sheets Pivot Table Style" table="0" count="12" xr9:uid="{00000000-0011-0000-FFFF-FFFF00000000}">
      <tableStyleElement type="wholeTable" dxfId="25"/>
      <tableStyleElement type="headerRow" dxfId="24"/>
      <tableStyleElement type="totalRow" dxfId="23"/>
      <tableStyleElement type="firstSubtotalRow" dxfId="22"/>
      <tableStyleElement type="secondSubtotalRow" dxfId="21"/>
      <tableStyleElement type="thirdSubtotalRow" dxfId="20"/>
      <tableStyleElement type="firstColumnSubheading" dxfId="19"/>
      <tableStyleElement type="secondColumnSubheading" dxfId="18"/>
      <tableStyleElement type="thirdColumnSubheading" dxfId="17"/>
      <tableStyleElement type="firstRowSubheading" dxfId="16"/>
      <tableStyleElement type="secondRowSubheading" dxfId="15"/>
      <tableStyleElement type="thirdRowSubheading" dxfId="14"/>
    </tableStyle>
    <tableStyle name="Sheet1-style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Sheet1-style 2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Detail1-style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élio Júnior" refreshedDate="45045.588012152781" refreshedVersion="8" recordCount="20" xr:uid="{00000000-000A-0000-FFFF-FFFF03000000}">
  <cacheSource type="worksheet">
    <worksheetSource ref="B1:M21" sheet="Sheet1"/>
  </cacheSource>
  <cacheFields count="12">
    <cacheField name="Time visitante" numFmtId="0">
      <sharedItems/>
    </cacheField>
    <cacheField name="Gols casa" numFmtId="0">
      <sharedItems containsSemiMixedTypes="0" containsString="0" containsNumber="1" containsInteger="1" minValue="0" maxValue="4"/>
    </cacheField>
    <cacheField name="Gols visitante" numFmtId="0">
      <sharedItems containsSemiMixedTypes="0" containsString="0" containsNumber="1" containsInteger="1" minValue="0" maxValue="2"/>
    </cacheField>
    <cacheField name="Campeonato" numFmtId="0">
      <sharedItems count="5">
        <s v="Brasileirão"/>
        <s v="Baiano"/>
        <s v="Amistoso"/>
        <s v="Série B"/>
        <s v="Copa do Nordeste"/>
      </sharedItems>
    </cacheField>
    <cacheField name="Estádio" numFmtId="0">
      <sharedItems/>
    </cacheField>
    <cacheField name="Público" numFmtId="0">
      <sharedItems containsSemiMixedTypes="0" containsString="0" containsNumber="1" minValue="3.7149999999999999" maxValue="48.463999999999999"/>
    </cacheField>
    <cacheField name="Setor" numFmtId="0">
      <sharedItems/>
    </cacheField>
    <cacheField name="Data" numFmtId="14">
      <sharedItems containsSemiMixedTypes="0" containsNonDate="0" containsDate="1" containsString="0" minDate="2011-12-04T00:00:00" maxDate="2023-03-06T00:00:00"/>
    </cacheField>
    <cacheField name="Dia" numFmtId="0">
      <sharedItems containsSemiMixedTypes="0" containsString="0" containsNumber="1" containsInteger="1" minValue="3" maxValue="29"/>
    </cacheField>
    <cacheField name="Mê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1" maxValue="2023"/>
    </cacheField>
    <cacheField name="Resul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élio Júnior" refreshedDate="45045.588012384258" refreshedVersion="8" recordCount="20" xr:uid="{00000000-000A-0000-FFFF-FFFF02000000}">
  <cacheSource type="worksheet">
    <worksheetSource ref="A1:M21" sheet="Sheet1"/>
  </cacheSource>
  <cacheFields count="13">
    <cacheField name="Time casa" numFmtId="0">
      <sharedItems/>
    </cacheField>
    <cacheField name="Time visitante" numFmtId="0">
      <sharedItems/>
    </cacheField>
    <cacheField name="Gols casa" numFmtId="0">
      <sharedItems containsSemiMixedTypes="0" containsString="0" containsNumber="1" containsInteger="1" minValue="0" maxValue="4"/>
    </cacheField>
    <cacheField name="Gols visitante" numFmtId="0">
      <sharedItems containsSemiMixedTypes="0" containsString="0" containsNumber="1" containsInteger="1" minValue="0" maxValue="2"/>
    </cacheField>
    <cacheField name="Campeonato" numFmtId="0">
      <sharedItems/>
    </cacheField>
    <cacheField name="Estádio" numFmtId="0">
      <sharedItems/>
    </cacheField>
    <cacheField name="Público" numFmtId="0">
      <sharedItems containsSemiMixedTypes="0" containsString="0" containsNumber="1" minValue="3.7149999999999999" maxValue="48.463999999999999"/>
    </cacheField>
    <cacheField name="Setor" numFmtId="0">
      <sharedItems count="6">
        <s v="Geral"/>
        <s v="Oeste superior"/>
        <s v="Oeste inferior"/>
        <s v="Bamor"/>
        <s v="Leste inferior"/>
        <s v="Sudeste inferior"/>
      </sharedItems>
    </cacheField>
    <cacheField name="Data" numFmtId="14">
      <sharedItems containsSemiMixedTypes="0" containsNonDate="0" containsDate="1" containsString="0" minDate="2011-12-04T00:00:00" maxDate="2023-03-06T00:00:00"/>
    </cacheField>
    <cacheField name="Dia" numFmtId="0">
      <sharedItems containsSemiMixedTypes="0" containsString="0" containsNumber="1" containsInteger="1" minValue="3" maxValue="29"/>
    </cacheField>
    <cacheField name="Mê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1" maxValue="2023"/>
    </cacheField>
    <cacheField name="Resultado" numFmtId="0">
      <sharedItems count="4">
        <s v="Triunfo"/>
        <s v="Empate"/>
        <s v="Derrota"/>
        <e v="#NAME?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eará"/>
    <n v="2"/>
    <n v="1"/>
    <x v="0"/>
    <s v="Pituaçu"/>
    <n v="36.024000000000001"/>
    <s v="Geral"/>
    <d v="2011-12-04T00:00:00"/>
    <n v="4"/>
    <n v="12"/>
    <n v="2011"/>
    <s v="Triunfo"/>
  </r>
  <r>
    <s v="Vasco"/>
    <n v="0"/>
    <n v="0"/>
    <x v="0"/>
    <s v="Fonte Nova"/>
    <n v="31.946000000000002"/>
    <s v="Oeste superior"/>
    <d v="2013-09-29T00:00:00"/>
    <n v="29"/>
    <n v="9"/>
    <n v="2013"/>
    <s v="Empate"/>
  </r>
  <r>
    <s v="Fluminense"/>
    <n v="1"/>
    <n v="2"/>
    <x v="0"/>
    <s v="Fonte Nova"/>
    <n v="41.176000000000002"/>
    <s v="Oeste inferior"/>
    <d v="2013-12-08T00:00:00"/>
    <n v="8"/>
    <n v="12"/>
    <n v="2013"/>
    <s v="Derrota"/>
  </r>
  <r>
    <s v="Vitória"/>
    <n v="2"/>
    <n v="0"/>
    <x v="1"/>
    <s v="Fonte Nova"/>
    <n v="28.760999999999999"/>
    <s v="Oeste inferior"/>
    <d v="2014-03-23T00:00:00"/>
    <n v="23"/>
    <n v="3"/>
    <n v="2014"/>
    <s v="Triunfo"/>
  </r>
  <r>
    <s v="Shakhtar Donetsk"/>
    <n v="3"/>
    <n v="2"/>
    <x v="2"/>
    <s v="Fonte Nova"/>
    <n v="17.591000000000001"/>
    <s v="Oeste inferior"/>
    <d v="2015-01-16T00:00:00"/>
    <n v="16"/>
    <n v="1"/>
    <n v="2015"/>
    <s v="Triunfo"/>
  </r>
  <r>
    <s v="Bragantino"/>
    <n v="3"/>
    <n v="2"/>
    <x v="3"/>
    <s v="Fonte Nova"/>
    <n v="45.030999999999999"/>
    <s v="Oeste inferior"/>
    <d v="2016-11-19T00:00:00"/>
    <n v="19"/>
    <n v="11"/>
    <n v="2016"/>
    <s v="Triunfo"/>
  </r>
  <r>
    <s v="Sampaio Correa"/>
    <n v="0"/>
    <n v="0"/>
    <x v="4"/>
    <s v="Fonte Nova"/>
    <n v="45.378"/>
    <s v="Bamor"/>
    <d v="2018-07-07T00:00:00"/>
    <n v="7"/>
    <n v="7"/>
    <n v="2018"/>
    <s v="Empate"/>
  </r>
  <r>
    <s v="Paraná"/>
    <n v="2"/>
    <n v="0"/>
    <x v="0"/>
    <s v="Pituaçu"/>
    <n v="29.327999999999999"/>
    <s v="Geral"/>
    <d v="2018-10-13T00:00:00"/>
    <n v="13"/>
    <n v="10"/>
    <n v="2018"/>
    <s v="Triunfo"/>
  </r>
  <r>
    <s v="Fortaleza"/>
    <n v="1"/>
    <n v="1"/>
    <x v="0"/>
    <s v="Fonte Nova"/>
    <n v="38.976999999999997"/>
    <s v="Bamor"/>
    <d v="2019-09-15T00:00:00"/>
    <n v="15"/>
    <n v="9"/>
    <n v="2019"/>
    <s v="Empate"/>
  </r>
  <r>
    <s v="Jacuipense"/>
    <n v="4"/>
    <n v="1"/>
    <x v="1"/>
    <s v="Fonte Nova"/>
    <n v="3.7149999999999999"/>
    <s v="Leste inferior"/>
    <d v="2022-03-12T00:00:00"/>
    <n v="12"/>
    <n v="3"/>
    <n v="2022"/>
    <s v="Triunfo"/>
  </r>
  <r>
    <s v="Londrina"/>
    <n v="4"/>
    <n v="0"/>
    <x v="3"/>
    <s v="Fonte Nova"/>
    <n v="14.053000000000001"/>
    <s v="Bamor"/>
    <d v="2022-05-03T00:00:00"/>
    <n v="3"/>
    <n v="5"/>
    <n v="2022"/>
    <s v="Triunfo"/>
  </r>
  <r>
    <s v="Ponte Preta"/>
    <n v="2"/>
    <n v="1"/>
    <x v="3"/>
    <s v="Fonte Nova"/>
    <n v="23.425999999999998"/>
    <s v="Bamor"/>
    <d v="2022-05-20T00:00:00"/>
    <n v="20"/>
    <n v="5"/>
    <n v="2022"/>
    <s v="Triunfo"/>
  </r>
  <r>
    <s v="Criciúma"/>
    <n v="2"/>
    <n v="1"/>
    <x v="3"/>
    <s v="Fonte Nova"/>
    <n v="33.344999999999999"/>
    <s v="Bamor"/>
    <d v="2022-06-04T00:00:00"/>
    <n v="4"/>
    <n v="6"/>
    <n v="2022"/>
    <s v="Triunfo"/>
  </r>
  <r>
    <s v="CSA"/>
    <n v="1"/>
    <n v="0"/>
    <x v="3"/>
    <s v="Fonte Nova"/>
    <n v="44.884999999999998"/>
    <s v="Oeste inferior"/>
    <d v="2022-08-06T00:00:00"/>
    <n v="6"/>
    <n v="8"/>
    <n v="2022"/>
    <s v="Triunfo"/>
  </r>
  <r>
    <s v="Operário"/>
    <n v="2"/>
    <n v="2"/>
    <x v="3"/>
    <s v="Fonte Nova"/>
    <n v="39.351999999999997"/>
    <s v="Sudeste inferior"/>
    <d v="2022-09-24T00:00:00"/>
    <n v="24"/>
    <n v="9"/>
    <n v="2022"/>
    <s v="Empate"/>
  </r>
  <r>
    <s v="Brusque"/>
    <n v="1"/>
    <n v="0"/>
    <x v="3"/>
    <s v="Fonte Nova"/>
    <n v="34.503"/>
    <s v="Oeste inferior"/>
    <d v="2022-10-08T00:00:00"/>
    <n v="8"/>
    <n v="10"/>
    <n v="2022"/>
    <s v="Triunfo"/>
  </r>
  <r>
    <s v="Vila Nova"/>
    <n v="1"/>
    <n v="1"/>
    <x v="3"/>
    <s v="Fonte Nova"/>
    <n v="48.161999999999999"/>
    <s v="Bamor"/>
    <d v="2022-10-22T00:00:00"/>
    <n v="22"/>
    <n v="10"/>
    <n v="2022"/>
    <s v="Empate"/>
  </r>
  <r>
    <s v="Guarani"/>
    <n v="1"/>
    <n v="1"/>
    <x v="3"/>
    <s v="Fonte Nova"/>
    <n v="48.463999999999999"/>
    <s v="Bamor"/>
    <d v="2022-10-28T00:00:00"/>
    <n v="28"/>
    <n v="10"/>
    <n v="2022"/>
    <s v="Empate"/>
  </r>
  <r>
    <s v="Vitória"/>
    <n v="1"/>
    <n v="0"/>
    <x v="1"/>
    <s v="Fonte Nova"/>
    <n v="46.456000000000003"/>
    <s v="Leste inferior"/>
    <d v="2023-01-29T00:00:00"/>
    <n v="29"/>
    <n v="1"/>
    <n v="2023"/>
    <s v="Triunfo"/>
  </r>
  <r>
    <s v="Vitória"/>
    <n v="1"/>
    <n v="1"/>
    <x v="4"/>
    <s v="Fonte Nova"/>
    <n v="42.734000000000002"/>
    <s v="Bamor"/>
    <d v="2023-03-05T00:00:00"/>
    <n v="5"/>
    <n v="3"/>
    <n v="2023"/>
    <s v="Empa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Bahia"/>
    <s v="Ceará"/>
    <n v="2"/>
    <n v="1"/>
    <s v="Brasileirão"/>
    <s v="Pituaçu"/>
    <n v="36.024000000000001"/>
    <x v="0"/>
    <d v="2011-12-04T00:00:00"/>
    <n v="4"/>
    <n v="12"/>
    <n v="2011"/>
    <x v="0"/>
  </r>
  <r>
    <s v="Bahia"/>
    <s v="Vasco"/>
    <n v="0"/>
    <n v="0"/>
    <s v="Brasileirão"/>
    <s v="Fonte Nova"/>
    <n v="31.946000000000002"/>
    <x v="1"/>
    <d v="2013-09-29T00:00:00"/>
    <n v="29"/>
    <n v="9"/>
    <n v="2013"/>
    <x v="1"/>
  </r>
  <r>
    <s v="Bahia"/>
    <s v="Fluminense"/>
    <n v="1"/>
    <n v="2"/>
    <s v="Brasileirão"/>
    <s v="Fonte Nova"/>
    <n v="41.176000000000002"/>
    <x v="2"/>
    <d v="2013-12-08T00:00:00"/>
    <n v="8"/>
    <n v="12"/>
    <n v="2013"/>
    <x v="2"/>
  </r>
  <r>
    <s v="Bahia"/>
    <s v="Vitória"/>
    <n v="2"/>
    <n v="0"/>
    <s v="Baiano"/>
    <s v="Fonte Nova"/>
    <n v="28.760999999999999"/>
    <x v="2"/>
    <d v="2014-03-23T00:00:00"/>
    <n v="23"/>
    <n v="3"/>
    <n v="2014"/>
    <x v="0"/>
  </r>
  <r>
    <s v="Bahia"/>
    <s v="Shakhtar Donetsk"/>
    <n v="3"/>
    <n v="2"/>
    <s v="Amistoso"/>
    <s v="Fonte Nova"/>
    <n v="17.591000000000001"/>
    <x v="2"/>
    <d v="2015-01-16T00:00:00"/>
    <n v="16"/>
    <n v="1"/>
    <n v="2015"/>
    <x v="0"/>
  </r>
  <r>
    <s v="Bahia"/>
    <s v="Bragantino"/>
    <n v="3"/>
    <n v="2"/>
    <s v="Série B"/>
    <s v="Fonte Nova"/>
    <n v="45.030999999999999"/>
    <x v="2"/>
    <d v="2016-11-19T00:00:00"/>
    <n v="19"/>
    <n v="11"/>
    <n v="2016"/>
    <x v="0"/>
  </r>
  <r>
    <s v="Bahia"/>
    <s v="Sampaio Correa"/>
    <n v="0"/>
    <n v="0"/>
    <s v="Copa do Nordeste"/>
    <s v="Fonte Nova"/>
    <n v="45.378"/>
    <x v="3"/>
    <d v="2018-07-07T00:00:00"/>
    <n v="7"/>
    <n v="7"/>
    <n v="2018"/>
    <x v="1"/>
  </r>
  <r>
    <s v="Bahia"/>
    <s v="Paraná"/>
    <n v="2"/>
    <n v="0"/>
    <s v="Brasileirão"/>
    <s v="Pituaçu"/>
    <n v="29.327999999999999"/>
    <x v="0"/>
    <d v="2018-10-13T00:00:00"/>
    <n v="13"/>
    <n v="10"/>
    <n v="2018"/>
    <x v="0"/>
  </r>
  <r>
    <s v="Bahia"/>
    <s v="Fortaleza"/>
    <n v="1"/>
    <n v="1"/>
    <s v="Brasileirão"/>
    <s v="Fonte Nova"/>
    <n v="38.976999999999997"/>
    <x v="3"/>
    <d v="2019-09-15T00:00:00"/>
    <n v="15"/>
    <n v="9"/>
    <n v="2019"/>
    <x v="1"/>
  </r>
  <r>
    <s v="Bahia"/>
    <s v="Jacuipense"/>
    <n v="4"/>
    <n v="1"/>
    <s v="Baiano"/>
    <s v="Fonte Nova"/>
    <n v="3.7149999999999999"/>
    <x v="4"/>
    <d v="2022-03-12T00:00:00"/>
    <n v="12"/>
    <n v="3"/>
    <n v="2022"/>
    <x v="0"/>
  </r>
  <r>
    <s v="Bahia"/>
    <s v="Londrina"/>
    <n v="4"/>
    <n v="0"/>
    <s v="Série B"/>
    <s v="Fonte Nova"/>
    <n v="14.053000000000001"/>
    <x v="3"/>
    <d v="2022-05-03T00:00:00"/>
    <n v="3"/>
    <n v="5"/>
    <n v="2022"/>
    <x v="0"/>
  </r>
  <r>
    <s v="Bahia"/>
    <s v="Ponte Preta"/>
    <n v="2"/>
    <n v="1"/>
    <s v="Série B"/>
    <s v="Fonte Nova"/>
    <n v="23.425999999999998"/>
    <x v="3"/>
    <d v="2022-05-20T00:00:00"/>
    <n v="20"/>
    <n v="5"/>
    <n v="2022"/>
    <x v="0"/>
  </r>
  <r>
    <s v="Bahia"/>
    <s v="Criciúma"/>
    <n v="2"/>
    <n v="1"/>
    <s v="Série B"/>
    <s v="Fonte Nova"/>
    <n v="33.344999999999999"/>
    <x v="3"/>
    <d v="2022-06-04T00:00:00"/>
    <n v="4"/>
    <n v="6"/>
    <n v="2022"/>
    <x v="0"/>
  </r>
  <r>
    <s v="Bahia"/>
    <s v="CSA"/>
    <n v="1"/>
    <n v="0"/>
    <s v="Série B"/>
    <s v="Fonte Nova"/>
    <n v="44.884999999999998"/>
    <x v="2"/>
    <d v="2022-08-06T00:00:00"/>
    <n v="6"/>
    <n v="8"/>
    <n v="2022"/>
    <x v="0"/>
  </r>
  <r>
    <s v="Bahia"/>
    <s v="Operário"/>
    <n v="2"/>
    <n v="2"/>
    <s v="Série B"/>
    <s v="Fonte Nova"/>
    <n v="39.351999999999997"/>
    <x v="5"/>
    <d v="2022-09-24T00:00:00"/>
    <n v="24"/>
    <n v="9"/>
    <n v="2022"/>
    <x v="1"/>
  </r>
  <r>
    <s v="Bahia"/>
    <s v="Brusque"/>
    <n v="1"/>
    <n v="0"/>
    <s v="Série B"/>
    <s v="Fonte Nova"/>
    <n v="34.503"/>
    <x v="2"/>
    <d v="2022-10-08T00:00:00"/>
    <n v="8"/>
    <n v="10"/>
    <n v="2022"/>
    <x v="0"/>
  </r>
  <r>
    <s v="Bahia"/>
    <s v="Vila Nova"/>
    <n v="1"/>
    <n v="1"/>
    <s v="Série B"/>
    <s v="Fonte Nova"/>
    <n v="48.161999999999999"/>
    <x v="3"/>
    <d v="2022-10-22T00:00:00"/>
    <n v="22"/>
    <n v="10"/>
    <n v="2022"/>
    <x v="1"/>
  </r>
  <r>
    <s v="Bahia"/>
    <s v="Guarani"/>
    <n v="1"/>
    <n v="1"/>
    <s v="Série B"/>
    <s v="Fonte Nova"/>
    <n v="48.463999999999999"/>
    <x v="3"/>
    <d v="2022-10-28T00:00:00"/>
    <n v="28"/>
    <n v="10"/>
    <n v="2022"/>
    <x v="1"/>
  </r>
  <r>
    <s v="Bahia"/>
    <s v="Vitória"/>
    <n v="1"/>
    <n v="0"/>
    <s v="Baiano"/>
    <s v="Fonte Nova"/>
    <n v="46.456000000000003"/>
    <x v="4"/>
    <d v="2023-01-29T00:00:00"/>
    <n v="29"/>
    <n v="1"/>
    <n v="2023"/>
    <x v="0"/>
  </r>
  <r>
    <s v="Bahia"/>
    <s v="Vitória"/>
    <n v="1"/>
    <n v="1"/>
    <s v="Copa do Nordeste"/>
    <s v="Fonte Nova"/>
    <n v="42.734000000000002"/>
    <x v="3"/>
    <d v="2023-03-05T00:00:00"/>
    <n v="5"/>
    <n v="3"/>
    <n v="20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8" applyNumberFormats="0" applyBorderFormats="0" applyFontFormats="0" applyPatternFormats="0" applyAlignmentFormats="0" applyWidthHeightFormats="0" dataCaption="" updatedVersion="8" compact="0" compactData="0">
  <location ref="A1:C16" firstHeaderRow="1" firstDataRow="1" firstDataCol="2"/>
  <pivotFields count="13">
    <pivotField name="Time casa" compact="0" outline="0" multipleItemSelectionAllowed="1" showAll="0"/>
    <pivotField name="Time visitante" compact="0" outline="0" multipleItemSelectionAllowed="1" showAll="0"/>
    <pivotField name="Gols casa" compact="0" outline="0" multipleItemSelectionAllowed="1" showAll="0"/>
    <pivotField name="Gols visitante" compact="0" outline="0" multipleItemSelectionAllowed="1" showAll="0"/>
    <pivotField name="Campeonato" compact="0" outline="0" multipleItemSelectionAllowed="1" showAll="0"/>
    <pivotField name="Estádio" compact="0" outline="0" multipleItemSelectionAllowed="1" showAll="0"/>
    <pivotField name="Público" compact="0" outline="0" multipleItemSelectionAllowed="1" showAll="0"/>
    <pivotField name="Setor" axis="axisRow" compact="0" outline="0" multipleItemSelectionAllowed="1" showAll="0" sortType="ascending">
      <items count="7">
        <item x="3"/>
        <item x="0"/>
        <item x="4"/>
        <item x="2"/>
        <item x="1"/>
        <item x="5"/>
        <item t="default"/>
      </items>
    </pivotField>
    <pivotField name="Data" dataField="1" compact="0" numFmtId="14" outline="0" multipleItemSelectionAllowed="1" showAll="0"/>
    <pivotField name="Dia" compact="0" outline="0" multipleItemSelectionAllowed="1" showAll="0"/>
    <pivotField name="Mês" compact="0" outline="0" multipleItemSelectionAllowed="1" showAll="0"/>
    <pivotField name="Ano" compact="0" outline="0" multipleItemSelectionAllowed="1" showAll="0"/>
    <pivotField name="Resultado" axis="axisRow" compact="0" outline="0" multipleItemSelectionAllowed="1" showAll="0" sortType="descending">
      <items count="5">
        <item m="1" x="3"/>
        <item x="0"/>
        <item x="1"/>
        <item x="2"/>
        <item t="default"/>
      </items>
    </pivotField>
  </pivotFields>
  <rowFields count="2">
    <field x="7"/>
    <field x="12"/>
  </rowFields>
  <rowItems count="15">
    <i>
      <x/>
      <x v="1"/>
    </i>
    <i r="1">
      <x v="2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r="1">
      <x v="3"/>
    </i>
    <i t="default">
      <x v="3"/>
    </i>
    <i>
      <x v="4"/>
      <x v="2"/>
    </i>
    <i t="default">
      <x v="4"/>
    </i>
    <i>
      <x v="5"/>
      <x v="2"/>
    </i>
    <i t="default">
      <x v="5"/>
    </i>
    <i t="grand">
      <x/>
    </i>
  </rowItems>
  <colItems count="1">
    <i/>
  </colItems>
  <dataFields count="1">
    <dataField name="COUNTA of Data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4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12">
    <pivotField name="Time visitante" compact="0" outline="0" multipleItemSelectionAllowed="1" showAll="0"/>
    <pivotField name="Gols casa" compact="0" outline="0" multipleItemSelectionAllowed="1" showAll="0"/>
    <pivotField name="Gols visitante" compact="0" outline="0" multipleItemSelectionAllowed="1" showAll="0"/>
    <pivotField name="Campeonato" axis="axisRow" compact="0" outline="0" multipleItemSelectionAllowed="1" showAll="0" sortType="ascending">
      <items count="6">
        <item x="2"/>
        <item x="1"/>
        <item x="0"/>
        <item x="4"/>
        <item x="3"/>
        <item t="default"/>
      </items>
    </pivotField>
    <pivotField name="Estádio" compact="0" outline="0" multipleItemSelectionAllowed="1" showAll="0"/>
    <pivotField name="Público" dataField="1" compact="0" outline="0" multipleItemSelectionAllowed="1" showAll="0"/>
    <pivotField name="Setor" compact="0" outline="0" multipleItemSelectionAllowed="1" showAll="0"/>
    <pivotField name="Data" dataField="1" compact="0" numFmtId="14" outline="0" multipleItemSelectionAllowed="1" showAll="0"/>
    <pivotField name="Dia" compact="0" outline="0" multipleItemSelectionAllowed="1" showAll="0"/>
    <pivotField name="Mês" compact="0" outline="0" multipleItemSelectionAllowed="1" showAll="0"/>
    <pivotField name="Ano" compact="0" outline="0" multipleItemSelectionAllowed="1" showAll="0"/>
    <pivotField name="Resultado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úblico" fld="5" subtotal="average" baseField="0"/>
    <dataField name="Jogos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8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3">
    <pivotField name="Time casa" compact="0" outline="0" multipleItemSelectionAllowed="1" showAll="0"/>
    <pivotField name="Time visitante" compact="0" outline="0" multipleItemSelectionAllowed="1" showAll="0"/>
    <pivotField name="Gols casa" compact="0" outline="0" multipleItemSelectionAllowed="1" showAll="0"/>
    <pivotField name="Gols visitante" compact="0" outline="0" multipleItemSelectionAllowed="1" showAll="0"/>
    <pivotField name="Campeonato" compact="0" outline="0" multipleItemSelectionAllowed="1" showAll="0"/>
    <pivotField name="Estádio" compact="0" outline="0" multipleItemSelectionAllowed="1" showAll="0"/>
    <pivotField name="Público" compact="0" outline="0" multipleItemSelectionAllowed="1" showAll="0"/>
    <pivotField name="Setor" compact="0" outline="0" multipleItemSelectionAllowed="1" showAll="0"/>
    <pivotField name="Data" compact="0" numFmtId="14" outline="0" multipleItemSelectionAllowed="1" showAll="0"/>
    <pivotField name="Dia" compact="0" outline="0" multipleItemSelectionAllowed="1" showAll="0"/>
    <pivotField name="Mês" compact="0" outline="0" multipleItemSelectionAllowed="1" showAll="0"/>
    <pivotField name="Ano" compact="0" outline="0" multipleItemSelectionAllowed="1" showAll="0"/>
    <pivotField name="Resultado" axis="axisRow" dataField="1" compact="0" outline="0" multipleItemSelectionAllowed="1" showAll="0" sortType="descending">
      <items count="5">
        <item m="1" x="3"/>
        <item x="0"/>
        <item x="1"/>
        <item x="2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A of Resultado" fld="12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1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2:M22">
  <tableColumns count="1">
    <tableColumn id="1" xr3:uid="{00000000-0010-0000-0100-000001000000}" name="Triunfo" dataDxfId="4">
      <calculatedColumnFormula>_xlfn.IFS(C3&gt;D3,"Triunfo", C3=D3,"Empate", C3&lt;D3,"Derrota")</calculatedColumnFormula>
    </tableColumn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H20">
  <tableColumns count="8">
    <tableColumn id="1" xr3:uid="{00000000-0010-0000-0200-000001000000}" name="Time casa"/>
    <tableColumn id="2" xr3:uid="{00000000-0010-0000-0200-000002000000}" name="Time visitante"/>
    <tableColumn id="3" xr3:uid="{00000000-0010-0000-0200-000003000000}" name="Gols casa"/>
    <tableColumn id="4" xr3:uid="{00000000-0010-0000-0200-000004000000}" name="Gols visitante"/>
    <tableColumn id="5" xr3:uid="{00000000-0010-0000-0200-000005000000}" name="Campeonato"/>
    <tableColumn id="6" xr3:uid="{00000000-0010-0000-0200-000006000000}" name="Estádio"/>
    <tableColumn id="7" xr3:uid="{00000000-0010-0000-0200-000007000000}" name="Ano"/>
    <tableColumn id="8" xr3:uid="{00000000-0010-0000-0200-000008000000}" name="Resultado"/>
  </tableColumns>
  <tableStyleInfo name="Detail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workbookViewId="0">
      <selection activeCell="G23" sqref="G23"/>
    </sheetView>
  </sheetViews>
  <sheetFormatPr defaultColWidth="12.6640625" defaultRowHeight="15.75" customHeight="1"/>
  <cols>
    <col min="2" max="2" width="14.21875" customWidth="1"/>
    <col min="5" max="5" width="14.44140625" customWidth="1"/>
    <col min="15" max="15" width="15.109375" customWidth="1"/>
    <col min="16" max="17" width="13.77734375" customWidth="1"/>
  </cols>
  <sheetData>
    <row r="1" spans="1:16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ht="13.2">
      <c r="A2" s="2" t="s">
        <v>13</v>
      </c>
      <c r="B2" s="2" t="s">
        <v>14</v>
      </c>
      <c r="C2" s="2">
        <v>2</v>
      </c>
      <c r="D2" s="2">
        <v>1</v>
      </c>
      <c r="E2" s="2" t="s">
        <v>15</v>
      </c>
      <c r="F2" s="2" t="s">
        <v>16</v>
      </c>
      <c r="G2" s="2">
        <v>36.024000000000001</v>
      </c>
      <c r="H2" s="2" t="s">
        <v>17</v>
      </c>
      <c r="I2" s="3">
        <f t="shared" ref="I2:I22" si="0">DATE(L2, K2, J2)</f>
        <v>40881</v>
      </c>
      <c r="J2" s="2">
        <v>4</v>
      </c>
      <c r="K2" s="2">
        <v>12</v>
      </c>
      <c r="L2" s="2">
        <v>2011</v>
      </c>
      <c r="M2" s="4" t="s">
        <v>18</v>
      </c>
    </row>
    <row r="3" spans="1:16" ht="13.2">
      <c r="A3" s="2" t="s">
        <v>13</v>
      </c>
      <c r="B3" s="2" t="s">
        <v>19</v>
      </c>
      <c r="C3" s="2">
        <v>0</v>
      </c>
      <c r="D3" s="2">
        <v>0</v>
      </c>
      <c r="E3" s="2" t="s">
        <v>15</v>
      </c>
      <c r="F3" s="2" t="s">
        <v>20</v>
      </c>
      <c r="G3" s="2">
        <v>31.946000000000002</v>
      </c>
      <c r="H3" s="2" t="s">
        <v>21</v>
      </c>
      <c r="I3" s="3">
        <f t="shared" si="0"/>
        <v>41546</v>
      </c>
      <c r="J3" s="2">
        <v>29</v>
      </c>
      <c r="K3" s="2">
        <v>9</v>
      </c>
      <c r="L3" s="2">
        <v>2013</v>
      </c>
      <c r="M3" s="5" t="str">
        <f t="shared" ref="M3:M22" si="1">_xlfn.IFS(C3&gt;D3,"Triunfo", C3=D3,"Empate", C3&lt;D3,"Derrota")</f>
        <v>Empate</v>
      </c>
    </row>
    <row r="4" spans="1:16" ht="13.2">
      <c r="A4" s="2" t="s">
        <v>13</v>
      </c>
      <c r="B4" s="2" t="s">
        <v>23</v>
      </c>
      <c r="C4" s="2">
        <v>1</v>
      </c>
      <c r="D4" s="2">
        <v>2</v>
      </c>
      <c r="E4" s="2" t="s">
        <v>15</v>
      </c>
      <c r="F4" s="2" t="s">
        <v>20</v>
      </c>
      <c r="G4" s="2">
        <v>41.176000000000002</v>
      </c>
      <c r="H4" s="2" t="s">
        <v>24</v>
      </c>
      <c r="I4" s="3">
        <f t="shared" si="0"/>
        <v>41616</v>
      </c>
      <c r="J4" s="2">
        <v>8</v>
      </c>
      <c r="K4" s="2">
        <v>12</v>
      </c>
      <c r="L4" s="2">
        <v>2013</v>
      </c>
      <c r="M4" s="5" t="str">
        <f t="shared" si="1"/>
        <v>Derrota</v>
      </c>
    </row>
    <row r="5" spans="1:16" ht="13.2">
      <c r="A5" s="2" t="s">
        <v>13</v>
      </c>
      <c r="B5" s="2" t="s">
        <v>26</v>
      </c>
      <c r="C5" s="2">
        <v>2</v>
      </c>
      <c r="D5" s="2">
        <v>0</v>
      </c>
      <c r="E5" s="2" t="s">
        <v>27</v>
      </c>
      <c r="F5" s="2" t="s">
        <v>20</v>
      </c>
      <c r="G5" s="2">
        <v>28.760999999999999</v>
      </c>
      <c r="H5" s="2" t="s">
        <v>24</v>
      </c>
      <c r="I5" s="3">
        <f t="shared" si="0"/>
        <v>41721</v>
      </c>
      <c r="J5" s="2">
        <v>23</v>
      </c>
      <c r="K5" s="2">
        <v>3</v>
      </c>
      <c r="L5" s="2">
        <v>2014</v>
      </c>
      <c r="M5" s="5" t="str">
        <f t="shared" si="1"/>
        <v>Triunfo</v>
      </c>
    </row>
    <row r="6" spans="1:16" ht="13.2">
      <c r="A6" s="2" t="s">
        <v>13</v>
      </c>
      <c r="B6" s="6" t="s">
        <v>28</v>
      </c>
      <c r="C6" s="2">
        <v>3</v>
      </c>
      <c r="D6" s="2">
        <v>2</v>
      </c>
      <c r="E6" s="2" t="s">
        <v>29</v>
      </c>
      <c r="F6" s="2" t="s">
        <v>20</v>
      </c>
      <c r="G6" s="2">
        <v>17.591000000000001</v>
      </c>
      <c r="H6" s="2" t="s">
        <v>24</v>
      </c>
      <c r="I6" s="3">
        <f t="shared" si="0"/>
        <v>42020</v>
      </c>
      <c r="J6" s="2">
        <v>16</v>
      </c>
      <c r="K6" s="2">
        <v>1</v>
      </c>
      <c r="L6" s="2">
        <v>2015</v>
      </c>
      <c r="M6" s="5" t="str">
        <f t="shared" si="1"/>
        <v>Triunfo</v>
      </c>
    </row>
    <row r="7" spans="1:16" ht="13.2">
      <c r="A7" s="2" t="s">
        <v>13</v>
      </c>
      <c r="B7" s="2" t="s">
        <v>30</v>
      </c>
      <c r="C7" s="2">
        <v>3</v>
      </c>
      <c r="D7" s="2">
        <v>2</v>
      </c>
      <c r="E7" s="2" t="s">
        <v>31</v>
      </c>
      <c r="F7" s="2" t="s">
        <v>20</v>
      </c>
      <c r="G7" s="2">
        <v>45.030999999999999</v>
      </c>
      <c r="H7" s="2" t="s">
        <v>24</v>
      </c>
      <c r="I7" s="3">
        <f t="shared" si="0"/>
        <v>42693</v>
      </c>
      <c r="J7" s="2">
        <v>19</v>
      </c>
      <c r="K7" s="2">
        <v>11</v>
      </c>
      <c r="L7" s="2">
        <v>2016</v>
      </c>
      <c r="M7" s="5" t="str">
        <f t="shared" si="1"/>
        <v>Triunfo</v>
      </c>
      <c r="O7" s="7"/>
      <c r="P7" s="8"/>
    </row>
    <row r="8" spans="1:16" ht="13.2">
      <c r="A8" s="2" t="s">
        <v>13</v>
      </c>
      <c r="B8" s="2" t="s">
        <v>32</v>
      </c>
      <c r="C8" s="2">
        <v>0</v>
      </c>
      <c r="D8" s="2">
        <v>0</v>
      </c>
      <c r="E8" s="2" t="s">
        <v>33</v>
      </c>
      <c r="F8" s="2" t="s">
        <v>20</v>
      </c>
      <c r="G8" s="2">
        <v>45.378</v>
      </c>
      <c r="H8" s="2" t="s">
        <v>34</v>
      </c>
      <c r="I8" s="3">
        <f t="shared" si="0"/>
        <v>43288</v>
      </c>
      <c r="J8" s="2">
        <v>7</v>
      </c>
      <c r="K8" s="2">
        <v>7</v>
      </c>
      <c r="L8" s="2">
        <v>2018</v>
      </c>
      <c r="M8" s="5" t="str">
        <f t="shared" si="1"/>
        <v>Empate</v>
      </c>
    </row>
    <row r="9" spans="1:16" ht="13.2">
      <c r="A9" s="2" t="s">
        <v>13</v>
      </c>
      <c r="B9" s="2" t="s">
        <v>35</v>
      </c>
      <c r="C9" s="2">
        <v>2</v>
      </c>
      <c r="D9" s="2">
        <v>0</v>
      </c>
      <c r="E9" s="2" t="s">
        <v>15</v>
      </c>
      <c r="F9" s="2" t="s">
        <v>16</v>
      </c>
      <c r="G9" s="2">
        <v>29.327999999999999</v>
      </c>
      <c r="H9" s="2" t="s">
        <v>17</v>
      </c>
      <c r="I9" s="3">
        <f t="shared" si="0"/>
        <v>43386</v>
      </c>
      <c r="J9" s="2">
        <v>13</v>
      </c>
      <c r="K9" s="2">
        <v>10</v>
      </c>
      <c r="L9" s="2">
        <v>2018</v>
      </c>
      <c r="M9" s="5" t="str">
        <f t="shared" si="1"/>
        <v>Triunfo</v>
      </c>
    </row>
    <row r="10" spans="1:16" ht="13.2">
      <c r="A10" s="2" t="s">
        <v>13</v>
      </c>
      <c r="B10" s="2" t="s">
        <v>38</v>
      </c>
      <c r="C10" s="2">
        <v>1</v>
      </c>
      <c r="D10" s="2">
        <v>1</v>
      </c>
      <c r="E10" s="2" t="s">
        <v>15</v>
      </c>
      <c r="F10" s="2" t="s">
        <v>20</v>
      </c>
      <c r="G10" s="2">
        <v>38.976999999999997</v>
      </c>
      <c r="H10" s="2" t="s">
        <v>34</v>
      </c>
      <c r="I10" s="3">
        <f t="shared" si="0"/>
        <v>43723</v>
      </c>
      <c r="J10" s="2">
        <v>15</v>
      </c>
      <c r="K10" s="2">
        <v>9</v>
      </c>
      <c r="L10" s="2">
        <v>2019</v>
      </c>
      <c r="M10" s="5" t="str">
        <f t="shared" si="1"/>
        <v>Empate</v>
      </c>
    </row>
    <row r="11" spans="1:16" ht="13.2">
      <c r="A11" s="2" t="s">
        <v>13</v>
      </c>
      <c r="B11" s="2" t="s">
        <v>39</v>
      </c>
      <c r="C11" s="2">
        <v>4</v>
      </c>
      <c r="D11" s="2">
        <v>1</v>
      </c>
      <c r="E11" s="2" t="s">
        <v>27</v>
      </c>
      <c r="F11" s="2" t="s">
        <v>20</v>
      </c>
      <c r="G11" s="2">
        <v>3.7149999999999999</v>
      </c>
      <c r="H11" s="2" t="s">
        <v>40</v>
      </c>
      <c r="I11" s="3">
        <f t="shared" si="0"/>
        <v>44632</v>
      </c>
      <c r="J11" s="2">
        <v>12</v>
      </c>
      <c r="K11" s="2">
        <v>3</v>
      </c>
      <c r="L11" s="2">
        <v>2022</v>
      </c>
      <c r="M11" s="5" t="str">
        <f t="shared" si="1"/>
        <v>Triunfo</v>
      </c>
    </row>
    <row r="12" spans="1:16" ht="13.2">
      <c r="A12" s="2" t="s">
        <v>13</v>
      </c>
      <c r="B12" s="2" t="s">
        <v>41</v>
      </c>
      <c r="C12" s="2">
        <v>4</v>
      </c>
      <c r="D12" s="2">
        <v>0</v>
      </c>
      <c r="E12" s="2" t="s">
        <v>31</v>
      </c>
      <c r="F12" s="2" t="s">
        <v>20</v>
      </c>
      <c r="G12" s="2">
        <v>14.053000000000001</v>
      </c>
      <c r="H12" s="2" t="s">
        <v>34</v>
      </c>
      <c r="I12" s="3">
        <f t="shared" si="0"/>
        <v>44684</v>
      </c>
      <c r="J12" s="2">
        <v>3</v>
      </c>
      <c r="K12" s="2">
        <v>5</v>
      </c>
      <c r="L12" s="2">
        <v>2022</v>
      </c>
      <c r="M12" s="5" t="str">
        <f t="shared" si="1"/>
        <v>Triunfo</v>
      </c>
    </row>
    <row r="13" spans="1:16" ht="13.2">
      <c r="A13" s="2" t="s">
        <v>13</v>
      </c>
      <c r="B13" s="2" t="s">
        <v>42</v>
      </c>
      <c r="C13" s="2">
        <v>2</v>
      </c>
      <c r="D13" s="2">
        <v>1</v>
      </c>
      <c r="E13" s="2" t="s">
        <v>31</v>
      </c>
      <c r="F13" s="2" t="s">
        <v>20</v>
      </c>
      <c r="G13" s="2">
        <v>23.425999999999998</v>
      </c>
      <c r="H13" s="2" t="s">
        <v>34</v>
      </c>
      <c r="I13" s="3">
        <f t="shared" si="0"/>
        <v>44701</v>
      </c>
      <c r="J13" s="2">
        <v>20</v>
      </c>
      <c r="K13" s="2">
        <v>5</v>
      </c>
      <c r="L13" s="2">
        <v>2022</v>
      </c>
      <c r="M13" s="5" t="str">
        <f t="shared" si="1"/>
        <v>Triunfo</v>
      </c>
    </row>
    <row r="14" spans="1:16" ht="13.2">
      <c r="A14" s="2" t="s">
        <v>13</v>
      </c>
      <c r="B14" s="2" t="s">
        <v>43</v>
      </c>
      <c r="C14" s="2">
        <v>2</v>
      </c>
      <c r="D14" s="2">
        <v>1</v>
      </c>
      <c r="E14" s="2" t="s">
        <v>31</v>
      </c>
      <c r="F14" s="2" t="s">
        <v>20</v>
      </c>
      <c r="G14" s="2">
        <v>33.344999999999999</v>
      </c>
      <c r="H14" s="2" t="s">
        <v>34</v>
      </c>
      <c r="I14" s="3">
        <f t="shared" si="0"/>
        <v>44716</v>
      </c>
      <c r="J14" s="2">
        <v>4</v>
      </c>
      <c r="K14" s="2">
        <v>6</v>
      </c>
      <c r="L14" s="2">
        <v>2022</v>
      </c>
      <c r="M14" s="5" t="str">
        <f t="shared" si="1"/>
        <v>Triunfo</v>
      </c>
    </row>
    <row r="15" spans="1:16" ht="13.2">
      <c r="A15" s="2" t="s">
        <v>13</v>
      </c>
      <c r="B15" s="2" t="s">
        <v>44</v>
      </c>
      <c r="C15" s="2">
        <v>1</v>
      </c>
      <c r="D15" s="2">
        <v>0</v>
      </c>
      <c r="E15" s="2" t="s">
        <v>31</v>
      </c>
      <c r="F15" s="2" t="s">
        <v>20</v>
      </c>
      <c r="G15" s="2">
        <v>44.884999999999998</v>
      </c>
      <c r="H15" s="2" t="s">
        <v>24</v>
      </c>
      <c r="I15" s="3">
        <f t="shared" si="0"/>
        <v>44779</v>
      </c>
      <c r="J15" s="2">
        <v>6</v>
      </c>
      <c r="K15" s="2">
        <v>8</v>
      </c>
      <c r="L15" s="2">
        <v>2022</v>
      </c>
      <c r="M15" s="5" t="str">
        <f t="shared" si="1"/>
        <v>Triunfo</v>
      </c>
    </row>
    <row r="16" spans="1:16" ht="13.2">
      <c r="A16" s="2" t="s">
        <v>13</v>
      </c>
      <c r="B16" s="2" t="s">
        <v>45</v>
      </c>
      <c r="C16" s="2">
        <v>2</v>
      </c>
      <c r="D16" s="2">
        <v>2</v>
      </c>
      <c r="E16" s="2" t="s">
        <v>31</v>
      </c>
      <c r="F16" s="2" t="s">
        <v>20</v>
      </c>
      <c r="G16" s="2">
        <v>39.351999999999997</v>
      </c>
      <c r="H16" s="2" t="s">
        <v>46</v>
      </c>
      <c r="I16" s="3">
        <f t="shared" si="0"/>
        <v>44828</v>
      </c>
      <c r="J16" s="2">
        <v>24</v>
      </c>
      <c r="K16" s="2">
        <v>9</v>
      </c>
      <c r="L16" s="2">
        <v>2022</v>
      </c>
      <c r="M16" s="5" t="str">
        <f t="shared" si="1"/>
        <v>Empate</v>
      </c>
    </row>
    <row r="17" spans="1:13" ht="13.2">
      <c r="A17" s="2" t="s">
        <v>13</v>
      </c>
      <c r="B17" s="2" t="s">
        <v>47</v>
      </c>
      <c r="C17" s="2">
        <v>1</v>
      </c>
      <c r="D17" s="2">
        <v>0</v>
      </c>
      <c r="E17" s="2" t="s">
        <v>31</v>
      </c>
      <c r="F17" s="2" t="s">
        <v>20</v>
      </c>
      <c r="G17" s="2">
        <v>34.503</v>
      </c>
      <c r="H17" s="2" t="s">
        <v>24</v>
      </c>
      <c r="I17" s="3">
        <f t="shared" si="0"/>
        <v>44842</v>
      </c>
      <c r="J17" s="2">
        <v>8</v>
      </c>
      <c r="K17" s="2">
        <v>10</v>
      </c>
      <c r="L17" s="2">
        <v>2022</v>
      </c>
      <c r="M17" s="5" t="str">
        <f t="shared" si="1"/>
        <v>Triunfo</v>
      </c>
    </row>
    <row r="18" spans="1:13" ht="13.2">
      <c r="A18" s="2" t="s">
        <v>13</v>
      </c>
      <c r="B18" s="2" t="s">
        <v>48</v>
      </c>
      <c r="C18" s="2">
        <v>1</v>
      </c>
      <c r="D18" s="2">
        <v>1</v>
      </c>
      <c r="E18" s="2" t="s">
        <v>31</v>
      </c>
      <c r="F18" s="2" t="s">
        <v>20</v>
      </c>
      <c r="G18" s="2">
        <v>48.161999999999999</v>
      </c>
      <c r="H18" s="2" t="s">
        <v>34</v>
      </c>
      <c r="I18" s="3">
        <f t="shared" si="0"/>
        <v>44856</v>
      </c>
      <c r="J18" s="2">
        <v>22</v>
      </c>
      <c r="K18" s="2">
        <v>10</v>
      </c>
      <c r="L18" s="2">
        <v>2022</v>
      </c>
      <c r="M18" s="5" t="str">
        <f t="shared" si="1"/>
        <v>Empate</v>
      </c>
    </row>
    <row r="19" spans="1:13" ht="13.2">
      <c r="A19" s="2" t="s">
        <v>13</v>
      </c>
      <c r="B19" s="2" t="s">
        <v>50</v>
      </c>
      <c r="C19" s="2">
        <v>1</v>
      </c>
      <c r="D19" s="2">
        <v>1</v>
      </c>
      <c r="E19" s="2" t="s">
        <v>31</v>
      </c>
      <c r="F19" s="2" t="s">
        <v>20</v>
      </c>
      <c r="G19" s="2">
        <v>48.463999999999999</v>
      </c>
      <c r="H19" s="2" t="s">
        <v>34</v>
      </c>
      <c r="I19" s="3">
        <f t="shared" si="0"/>
        <v>44862</v>
      </c>
      <c r="J19" s="2">
        <v>28</v>
      </c>
      <c r="K19" s="2">
        <v>10</v>
      </c>
      <c r="L19" s="2">
        <v>2022</v>
      </c>
      <c r="M19" s="5" t="str">
        <f t="shared" si="1"/>
        <v>Empate</v>
      </c>
    </row>
    <row r="20" spans="1:13" ht="13.2">
      <c r="A20" s="2" t="s">
        <v>13</v>
      </c>
      <c r="B20" s="2" t="s">
        <v>26</v>
      </c>
      <c r="C20" s="2">
        <v>1</v>
      </c>
      <c r="D20" s="2">
        <v>0</v>
      </c>
      <c r="E20" s="2" t="s">
        <v>27</v>
      </c>
      <c r="F20" s="2" t="s">
        <v>20</v>
      </c>
      <c r="G20" s="2">
        <v>46.456000000000003</v>
      </c>
      <c r="H20" s="2" t="s">
        <v>40</v>
      </c>
      <c r="I20" s="3">
        <f t="shared" si="0"/>
        <v>44955</v>
      </c>
      <c r="J20" s="2">
        <v>29</v>
      </c>
      <c r="K20" s="2">
        <v>1</v>
      </c>
      <c r="L20" s="2">
        <v>2023</v>
      </c>
      <c r="M20" s="5" t="str">
        <f t="shared" si="1"/>
        <v>Triunfo</v>
      </c>
    </row>
    <row r="21" spans="1:13" ht="13.2">
      <c r="A21" s="2" t="s">
        <v>13</v>
      </c>
      <c r="B21" s="2" t="s">
        <v>26</v>
      </c>
      <c r="C21" s="2">
        <v>1</v>
      </c>
      <c r="D21" s="2">
        <v>1</v>
      </c>
      <c r="E21" s="2" t="s">
        <v>33</v>
      </c>
      <c r="F21" s="2" t="s">
        <v>20</v>
      </c>
      <c r="G21" s="2">
        <v>42.734000000000002</v>
      </c>
      <c r="H21" s="2" t="s">
        <v>34</v>
      </c>
      <c r="I21" s="3">
        <f t="shared" si="0"/>
        <v>44990</v>
      </c>
      <c r="J21" s="2">
        <v>5</v>
      </c>
      <c r="K21" s="2">
        <v>3</v>
      </c>
      <c r="L21" s="2">
        <v>2023</v>
      </c>
      <c r="M21" s="5" t="str">
        <f t="shared" si="1"/>
        <v>Empate</v>
      </c>
    </row>
    <row r="22" spans="1:13" ht="13.2">
      <c r="A22" s="2" t="s">
        <v>13</v>
      </c>
      <c r="B22" s="2" t="s">
        <v>39</v>
      </c>
      <c r="C22" s="2">
        <v>3</v>
      </c>
      <c r="D22" s="2">
        <v>0</v>
      </c>
      <c r="E22" s="2" t="s">
        <v>27</v>
      </c>
      <c r="F22" s="2" t="s">
        <v>20</v>
      </c>
      <c r="G22" s="2">
        <v>48.085000000000001</v>
      </c>
      <c r="H22" s="2" t="s">
        <v>24</v>
      </c>
      <c r="I22" s="3">
        <f t="shared" si="0"/>
        <v>45018</v>
      </c>
      <c r="J22" s="2">
        <v>2</v>
      </c>
      <c r="K22" s="2">
        <v>4</v>
      </c>
      <c r="L22" s="2">
        <v>2023</v>
      </c>
      <c r="M22" s="5" t="str">
        <f t="shared" si="1"/>
        <v>Triunfo</v>
      </c>
    </row>
    <row r="23" spans="1:13" ht="15.75" customHeight="1">
      <c r="A23" s="2" t="s">
        <v>13</v>
      </c>
      <c r="B23" s="2" t="s">
        <v>60</v>
      </c>
      <c r="C23" s="2">
        <v>4</v>
      </c>
      <c r="D23" s="2">
        <v>0</v>
      </c>
      <c r="E23" s="2" t="s">
        <v>61</v>
      </c>
      <c r="F23" s="2" t="s">
        <v>20</v>
      </c>
      <c r="G23" s="2">
        <v>20.253</v>
      </c>
      <c r="H23" s="2" t="s">
        <v>46</v>
      </c>
      <c r="I23" s="3">
        <f>DATE(L23, K23, J23)</f>
        <v>45043</v>
      </c>
      <c r="J23" s="2">
        <v>27</v>
      </c>
      <c r="K23" s="2">
        <v>4</v>
      </c>
      <c r="L23" s="2">
        <v>2023</v>
      </c>
      <c r="M23" s="5" t="str">
        <f t="shared" ref="M23" si="2">_xlfn.IFS(C23&gt;D23,"Triunfo", C23=D23,"Empate", C23&lt;D23,"Derrota")</f>
        <v>Triunfo</v>
      </c>
    </row>
  </sheetData>
  <conditionalFormatting sqref="M2:M23">
    <cfRule type="containsText" dxfId="3" priority="1" operator="containsText" text="Triunfo">
      <formula>NOT(ISERROR(SEARCH(("Triunfo"),(M2))))</formula>
    </cfRule>
    <cfRule type="containsText" dxfId="2" priority="2" operator="containsText" text="Derrota">
      <formula>NOT(ISERROR(SEARCH(("Derrota"),(M2))))</formula>
    </cfRule>
  </conditionalFormatting>
  <conditionalFormatting sqref="N22">
    <cfRule type="notContainsBlanks" dxfId="1" priority="4">
      <formula>LEN(TRIM(N22))&gt;0</formula>
    </cfRule>
  </conditionalFormatting>
  <conditionalFormatting sqref="P8">
    <cfRule type="notContainsBlanks" dxfId="0" priority="3">
      <formula>LEN(TRIM(P8))&gt;0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6"/>
  <sheetViews>
    <sheetView showGridLines="0" workbookViewId="0"/>
  </sheetViews>
  <sheetFormatPr defaultColWidth="12.6640625" defaultRowHeight="15.75" customHeight="1"/>
  <sheetData>
    <row r="1" spans="1:3" ht="13.2">
      <c r="A1" s="16" t="s">
        <v>7</v>
      </c>
      <c r="B1" s="16" t="s">
        <v>12</v>
      </c>
      <c r="C1" s="21" t="s">
        <v>56</v>
      </c>
    </row>
    <row r="2" spans="1:3" ht="13.2">
      <c r="A2" s="15" t="s">
        <v>34</v>
      </c>
      <c r="B2" s="15" t="s">
        <v>18</v>
      </c>
      <c r="C2" s="32">
        <v>3</v>
      </c>
    </row>
    <row r="3" spans="1:3" ht="13.2">
      <c r="A3" s="25"/>
      <c r="B3" s="19" t="s">
        <v>22</v>
      </c>
      <c r="C3" s="33">
        <v>5</v>
      </c>
    </row>
    <row r="4" spans="1:3" ht="13.2">
      <c r="A4" s="15" t="s">
        <v>49</v>
      </c>
      <c r="B4" s="22"/>
      <c r="C4" s="32">
        <v>8</v>
      </c>
    </row>
    <row r="5" spans="1:3" ht="13.2">
      <c r="A5" s="15" t="s">
        <v>17</v>
      </c>
      <c r="B5" s="15" t="s">
        <v>18</v>
      </c>
      <c r="C5" s="32">
        <v>2</v>
      </c>
    </row>
    <row r="6" spans="1:3" ht="13.2">
      <c r="A6" s="15" t="s">
        <v>51</v>
      </c>
      <c r="B6" s="22"/>
      <c r="C6" s="32">
        <v>2</v>
      </c>
    </row>
    <row r="7" spans="1:3" ht="13.2">
      <c r="A7" s="15" t="s">
        <v>40</v>
      </c>
      <c r="B7" s="15" t="s">
        <v>18</v>
      </c>
      <c r="C7" s="32">
        <v>2</v>
      </c>
    </row>
    <row r="8" spans="1:3" ht="13.2">
      <c r="A8" s="15" t="s">
        <v>52</v>
      </c>
      <c r="B8" s="22"/>
      <c r="C8" s="32">
        <v>2</v>
      </c>
    </row>
    <row r="9" spans="1:3" ht="13.2">
      <c r="A9" s="15" t="s">
        <v>24</v>
      </c>
      <c r="B9" s="15" t="s">
        <v>18</v>
      </c>
      <c r="C9" s="32">
        <v>5</v>
      </c>
    </row>
    <row r="10" spans="1:3" ht="13.2">
      <c r="A10" s="25"/>
      <c r="B10" s="19" t="s">
        <v>25</v>
      </c>
      <c r="C10" s="33">
        <v>1</v>
      </c>
    </row>
    <row r="11" spans="1:3" ht="13.2">
      <c r="A11" s="15" t="s">
        <v>53</v>
      </c>
      <c r="B11" s="22"/>
      <c r="C11" s="32">
        <v>6</v>
      </c>
    </row>
    <row r="12" spans="1:3" ht="13.2">
      <c r="A12" s="15" t="s">
        <v>21</v>
      </c>
      <c r="B12" s="15" t="s">
        <v>22</v>
      </c>
      <c r="C12" s="32">
        <v>1</v>
      </c>
    </row>
    <row r="13" spans="1:3" ht="13.2">
      <c r="A13" s="15" t="s">
        <v>54</v>
      </c>
      <c r="B13" s="22"/>
      <c r="C13" s="32">
        <v>1</v>
      </c>
    </row>
    <row r="14" spans="1:3" ht="13.2">
      <c r="A14" s="15" t="s">
        <v>46</v>
      </c>
      <c r="B14" s="15" t="s">
        <v>22</v>
      </c>
      <c r="C14" s="32">
        <v>1</v>
      </c>
    </row>
    <row r="15" spans="1:3" ht="13.2">
      <c r="A15" s="15" t="s">
        <v>55</v>
      </c>
      <c r="B15" s="22"/>
      <c r="C15" s="32">
        <v>1</v>
      </c>
    </row>
    <row r="16" spans="1:3" ht="13.2">
      <c r="A16" s="20" t="s">
        <v>59</v>
      </c>
      <c r="B16" s="23"/>
      <c r="C16" s="3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showGridLines="0" workbookViewId="0"/>
  </sheetViews>
  <sheetFormatPr defaultColWidth="12.6640625" defaultRowHeight="15.75" customHeight="1"/>
  <sheetData>
    <row r="1" spans="1:3" ht="13.2">
      <c r="A1" s="15"/>
      <c r="B1" s="16" t="s">
        <v>58</v>
      </c>
      <c r="C1" s="17"/>
    </row>
    <row r="2" spans="1:3" ht="13.2">
      <c r="A2" s="16" t="s">
        <v>4</v>
      </c>
      <c r="B2" s="15" t="s">
        <v>36</v>
      </c>
      <c r="C2" s="18" t="s">
        <v>37</v>
      </c>
    </row>
    <row r="3" spans="1:3" ht="13.2">
      <c r="A3" s="15" t="s">
        <v>29</v>
      </c>
      <c r="B3" s="26">
        <v>17.591000000000001</v>
      </c>
      <c r="C3" s="27">
        <v>1</v>
      </c>
    </row>
    <row r="4" spans="1:3" ht="13.2">
      <c r="A4" s="19" t="s">
        <v>27</v>
      </c>
      <c r="B4" s="28">
        <v>26.310666666666666</v>
      </c>
      <c r="C4" s="29">
        <v>3</v>
      </c>
    </row>
    <row r="5" spans="1:3" ht="13.2">
      <c r="A5" s="19" t="s">
        <v>15</v>
      </c>
      <c r="B5" s="28">
        <v>35.490200000000002</v>
      </c>
      <c r="C5" s="29">
        <v>5</v>
      </c>
    </row>
    <row r="6" spans="1:3" ht="13.2">
      <c r="A6" s="19" t="s">
        <v>33</v>
      </c>
      <c r="B6" s="28">
        <v>44.055999999999997</v>
      </c>
      <c r="C6" s="29">
        <v>2</v>
      </c>
    </row>
    <row r="7" spans="1:3" ht="13.2">
      <c r="A7" s="19" t="s">
        <v>31</v>
      </c>
      <c r="B7" s="28">
        <v>36.802333333333337</v>
      </c>
      <c r="C7" s="29">
        <v>9</v>
      </c>
    </row>
    <row r="8" spans="1:3" ht="15.75" customHeight="1">
      <c r="A8" s="20" t="s">
        <v>59</v>
      </c>
      <c r="B8" s="30">
        <v>34.665350000000004</v>
      </c>
      <c r="C8" s="3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"/>
  <sheetViews>
    <sheetView showGridLines="0" workbookViewId="0"/>
  </sheetViews>
  <sheetFormatPr defaultColWidth="12.6640625" defaultRowHeight="15.75" customHeight="1"/>
  <sheetData>
    <row r="1" spans="1:2">
      <c r="A1" s="24" t="s">
        <v>12</v>
      </c>
      <c r="B1" t="s">
        <v>57</v>
      </c>
    </row>
    <row r="2" spans="1:2">
      <c r="A2" t="s">
        <v>18</v>
      </c>
      <c r="B2" s="35">
        <v>12</v>
      </c>
    </row>
    <row r="3" spans="1:2">
      <c r="A3" t="s">
        <v>22</v>
      </c>
      <c r="B3" s="35">
        <v>7</v>
      </c>
    </row>
    <row r="4" spans="1:2">
      <c r="A4" t="s">
        <v>25</v>
      </c>
      <c r="B4" s="35">
        <v>1</v>
      </c>
    </row>
    <row r="5" spans="1:2">
      <c r="A5" t="s">
        <v>59</v>
      </c>
      <c r="B5" s="3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11</v>
      </c>
      <c r="H1" s="11" t="s">
        <v>12</v>
      </c>
    </row>
    <row r="2" spans="1:8">
      <c r="A2" s="12" t="s">
        <v>13</v>
      </c>
      <c r="B2" s="13" t="s">
        <v>14</v>
      </c>
      <c r="C2" s="13">
        <v>2</v>
      </c>
      <c r="D2" s="13">
        <v>1</v>
      </c>
      <c r="E2" s="13" t="s">
        <v>15</v>
      </c>
      <c r="F2" s="13" t="s">
        <v>16</v>
      </c>
      <c r="G2" s="13">
        <v>2011</v>
      </c>
      <c r="H2" s="14" t="s">
        <v>18</v>
      </c>
    </row>
    <row r="3" spans="1:8">
      <c r="A3" s="12" t="s">
        <v>13</v>
      </c>
      <c r="B3" s="13" t="s">
        <v>19</v>
      </c>
      <c r="C3" s="13">
        <v>0</v>
      </c>
      <c r="D3" s="13">
        <v>0</v>
      </c>
      <c r="E3" s="13" t="s">
        <v>15</v>
      </c>
      <c r="F3" s="13" t="s">
        <v>20</v>
      </c>
      <c r="G3" s="13">
        <v>2013</v>
      </c>
      <c r="H3" s="14" t="s">
        <v>22</v>
      </c>
    </row>
    <row r="4" spans="1:8">
      <c r="A4" s="12" t="s">
        <v>13</v>
      </c>
      <c r="B4" s="13" t="s">
        <v>23</v>
      </c>
      <c r="C4" s="13">
        <v>1</v>
      </c>
      <c r="D4" s="13">
        <v>2</v>
      </c>
      <c r="E4" s="13" t="s">
        <v>15</v>
      </c>
      <c r="F4" s="13" t="s">
        <v>20</v>
      </c>
      <c r="G4" s="13">
        <v>2013</v>
      </c>
      <c r="H4" s="14" t="s">
        <v>25</v>
      </c>
    </row>
    <row r="5" spans="1:8">
      <c r="A5" s="12" t="s">
        <v>13</v>
      </c>
      <c r="B5" s="13" t="s">
        <v>26</v>
      </c>
      <c r="C5" s="13">
        <v>2</v>
      </c>
      <c r="D5" s="13">
        <v>0</v>
      </c>
      <c r="E5" s="13" t="s">
        <v>27</v>
      </c>
      <c r="F5" s="13" t="s">
        <v>20</v>
      </c>
      <c r="G5" s="13">
        <v>2014</v>
      </c>
      <c r="H5" s="14" t="s">
        <v>18</v>
      </c>
    </row>
    <row r="6" spans="1:8">
      <c r="A6" s="12" t="s">
        <v>13</v>
      </c>
      <c r="B6" s="13" t="s">
        <v>28</v>
      </c>
      <c r="C6" s="13">
        <v>3</v>
      </c>
      <c r="D6" s="13">
        <v>2</v>
      </c>
      <c r="E6" s="13" t="s">
        <v>29</v>
      </c>
      <c r="F6" s="13" t="s">
        <v>20</v>
      </c>
      <c r="G6" s="13">
        <v>2015</v>
      </c>
      <c r="H6" s="14" t="s">
        <v>18</v>
      </c>
    </row>
    <row r="7" spans="1:8">
      <c r="A7" s="12" t="s">
        <v>13</v>
      </c>
      <c r="B7" s="13" t="s">
        <v>30</v>
      </c>
      <c r="C7" s="13">
        <v>3</v>
      </c>
      <c r="D7" s="13">
        <v>2</v>
      </c>
      <c r="E7" s="13" t="s">
        <v>31</v>
      </c>
      <c r="F7" s="13" t="s">
        <v>20</v>
      </c>
      <c r="G7" s="13">
        <v>2016</v>
      </c>
      <c r="H7" s="14" t="s">
        <v>18</v>
      </c>
    </row>
    <row r="8" spans="1:8">
      <c r="A8" s="12" t="s">
        <v>13</v>
      </c>
      <c r="B8" s="13" t="s">
        <v>32</v>
      </c>
      <c r="C8" s="13">
        <v>0</v>
      </c>
      <c r="D8" s="13">
        <v>0</v>
      </c>
      <c r="E8" s="13" t="s">
        <v>33</v>
      </c>
      <c r="F8" s="13" t="s">
        <v>20</v>
      </c>
      <c r="G8" s="13">
        <v>2018</v>
      </c>
      <c r="H8" s="14" t="s">
        <v>22</v>
      </c>
    </row>
    <row r="9" spans="1:8">
      <c r="A9" s="12" t="s">
        <v>13</v>
      </c>
      <c r="B9" s="13" t="s">
        <v>35</v>
      </c>
      <c r="C9" s="13">
        <v>2</v>
      </c>
      <c r="D9" s="13">
        <v>0</v>
      </c>
      <c r="E9" s="13" t="s">
        <v>15</v>
      </c>
      <c r="F9" s="13" t="s">
        <v>16</v>
      </c>
      <c r="G9" s="13">
        <v>2018</v>
      </c>
      <c r="H9" s="14" t="s">
        <v>18</v>
      </c>
    </row>
    <row r="10" spans="1:8">
      <c r="A10" s="12" t="s">
        <v>13</v>
      </c>
      <c r="B10" s="13" t="s">
        <v>38</v>
      </c>
      <c r="C10" s="13">
        <v>1</v>
      </c>
      <c r="D10" s="13">
        <v>1</v>
      </c>
      <c r="E10" s="13" t="s">
        <v>15</v>
      </c>
      <c r="F10" s="13" t="s">
        <v>20</v>
      </c>
      <c r="G10" s="13">
        <v>2019</v>
      </c>
      <c r="H10" s="14" t="s">
        <v>22</v>
      </c>
    </row>
    <row r="11" spans="1:8">
      <c r="A11" s="12" t="s">
        <v>13</v>
      </c>
      <c r="B11" s="13" t="s">
        <v>39</v>
      </c>
      <c r="C11" s="13">
        <v>4</v>
      </c>
      <c r="D11" s="13">
        <v>1</v>
      </c>
      <c r="E11" s="13" t="s">
        <v>27</v>
      </c>
      <c r="F11" s="13" t="s">
        <v>20</v>
      </c>
      <c r="G11" s="13">
        <v>2022</v>
      </c>
      <c r="H11" s="14" t="s">
        <v>18</v>
      </c>
    </row>
    <row r="12" spans="1:8">
      <c r="A12" s="12" t="s">
        <v>13</v>
      </c>
      <c r="B12" s="13" t="s">
        <v>41</v>
      </c>
      <c r="C12" s="13">
        <v>4</v>
      </c>
      <c r="D12" s="13">
        <v>0</v>
      </c>
      <c r="E12" s="13" t="s">
        <v>31</v>
      </c>
      <c r="F12" s="13" t="s">
        <v>20</v>
      </c>
      <c r="G12" s="13">
        <v>2022</v>
      </c>
      <c r="H12" s="14" t="s">
        <v>18</v>
      </c>
    </row>
    <row r="13" spans="1:8">
      <c r="A13" s="12" t="s">
        <v>13</v>
      </c>
      <c r="B13" s="13" t="s">
        <v>42</v>
      </c>
      <c r="C13" s="13">
        <v>2</v>
      </c>
      <c r="D13" s="13">
        <v>1</v>
      </c>
      <c r="E13" s="13" t="s">
        <v>31</v>
      </c>
      <c r="F13" s="13" t="s">
        <v>20</v>
      </c>
      <c r="G13" s="13">
        <v>2022</v>
      </c>
      <c r="H13" s="14" t="s">
        <v>18</v>
      </c>
    </row>
    <row r="14" spans="1:8">
      <c r="A14" s="12" t="s">
        <v>13</v>
      </c>
      <c r="B14" s="13" t="s">
        <v>43</v>
      </c>
      <c r="C14" s="13">
        <v>2</v>
      </c>
      <c r="D14" s="13">
        <v>1</v>
      </c>
      <c r="E14" s="13" t="s">
        <v>31</v>
      </c>
      <c r="F14" s="13" t="s">
        <v>20</v>
      </c>
      <c r="G14" s="13">
        <v>2022</v>
      </c>
      <c r="H14" s="14" t="s">
        <v>18</v>
      </c>
    </row>
    <row r="15" spans="1:8">
      <c r="A15" s="12" t="s">
        <v>13</v>
      </c>
      <c r="B15" s="13" t="s">
        <v>44</v>
      </c>
      <c r="C15" s="13">
        <v>1</v>
      </c>
      <c r="D15" s="13">
        <v>0</v>
      </c>
      <c r="E15" s="13" t="s">
        <v>31</v>
      </c>
      <c r="F15" s="13" t="s">
        <v>20</v>
      </c>
      <c r="G15" s="13">
        <v>2022</v>
      </c>
      <c r="H15" s="14" t="s">
        <v>18</v>
      </c>
    </row>
    <row r="16" spans="1:8">
      <c r="A16" s="12" t="s">
        <v>13</v>
      </c>
      <c r="B16" s="13" t="s">
        <v>45</v>
      </c>
      <c r="C16" s="13">
        <v>2</v>
      </c>
      <c r="D16" s="13">
        <v>2</v>
      </c>
      <c r="E16" s="13" t="s">
        <v>31</v>
      </c>
      <c r="F16" s="13" t="s">
        <v>20</v>
      </c>
      <c r="G16" s="13">
        <v>2022</v>
      </c>
      <c r="H16" s="14" t="s">
        <v>22</v>
      </c>
    </row>
    <row r="17" spans="1:8">
      <c r="A17" s="12" t="s">
        <v>13</v>
      </c>
      <c r="B17" s="13" t="s">
        <v>47</v>
      </c>
      <c r="C17" s="13">
        <v>1</v>
      </c>
      <c r="D17" s="13">
        <v>0</v>
      </c>
      <c r="E17" s="13" t="s">
        <v>31</v>
      </c>
      <c r="F17" s="13" t="s">
        <v>20</v>
      </c>
      <c r="G17" s="13">
        <v>2022</v>
      </c>
      <c r="H17" s="14" t="s">
        <v>18</v>
      </c>
    </row>
    <row r="18" spans="1:8">
      <c r="A18" s="12" t="s">
        <v>13</v>
      </c>
      <c r="B18" s="13" t="s">
        <v>48</v>
      </c>
      <c r="C18" s="13">
        <v>1</v>
      </c>
      <c r="D18" s="13">
        <v>1</v>
      </c>
      <c r="E18" s="13" t="s">
        <v>31</v>
      </c>
      <c r="F18" s="13" t="s">
        <v>20</v>
      </c>
      <c r="G18" s="13">
        <v>2022</v>
      </c>
      <c r="H18" s="14" t="s">
        <v>22</v>
      </c>
    </row>
    <row r="19" spans="1:8">
      <c r="A19" s="12" t="s">
        <v>13</v>
      </c>
      <c r="B19" s="13" t="s">
        <v>50</v>
      </c>
      <c r="C19" s="13">
        <v>1</v>
      </c>
      <c r="D19" s="13">
        <v>1</v>
      </c>
      <c r="E19" s="13" t="s">
        <v>31</v>
      </c>
      <c r="F19" s="13" t="s">
        <v>20</v>
      </c>
      <c r="G19" s="13">
        <v>2022</v>
      </c>
      <c r="H19" s="14" t="s">
        <v>22</v>
      </c>
    </row>
    <row r="20" spans="1:8">
      <c r="A20" s="12" t="s">
        <v>13</v>
      </c>
      <c r="B20" s="13" t="s">
        <v>26</v>
      </c>
      <c r="C20" s="13">
        <v>1</v>
      </c>
      <c r="D20" s="13">
        <v>0</v>
      </c>
      <c r="E20" s="13" t="s">
        <v>27</v>
      </c>
      <c r="F20" s="13" t="s">
        <v>20</v>
      </c>
      <c r="G20" s="13">
        <v>2023</v>
      </c>
      <c r="H20" s="1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Sheet1</vt:lpstr>
      <vt:lpstr>Pivot Table 3</vt:lpstr>
      <vt:lpstr>Pivot Table 2</vt:lpstr>
      <vt:lpstr>Pivot Table 1</vt:lpstr>
      <vt:lpstr>Detail1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Hélio Júnior</cp:lastModifiedBy>
  <dcterms:modified xsi:type="dcterms:W3CDTF">2023-04-30T04:25:51Z</dcterms:modified>
</cp:coreProperties>
</file>