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Gráfico" sheetId="2" state="visible" r:id="rId3"/>
    <sheet name="Periodo dos Juizes" sheetId="3" state="visible" r:id="rId4"/>
    <sheet name="Monarquia a Cris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<sst xmlns="http://schemas.openxmlformats.org/spreadsheetml/2006/main" count="201" uniqueCount="151">
  <si>
    <t xml:space="preserve">Personagem</t>
  </si>
  <si>
    <t xml:space="preserve">Ano de nascimento</t>
  </si>
  <si>
    <t xml:space="preserve">Idade do Nasc. Seu Filho</t>
  </si>
  <si>
    <t xml:space="preserve">Viveu mais</t>
  </si>
  <si>
    <t xml:space="preserve">Idade Total</t>
  </si>
  <si>
    <t xml:space="preserve">Morre em:</t>
  </si>
  <si>
    <t xml:space="preserve">Referência</t>
  </si>
  <si>
    <t xml:space="preserve">Adão</t>
  </si>
  <si>
    <t xml:space="preserve">Gn 5:3</t>
  </si>
  <si>
    <t xml:space="preserve">Sete</t>
  </si>
  <si>
    <t xml:space="preserve">Gn 5:6</t>
  </si>
  <si>
    <t xml:space="preserve">Enos</t>
  </si>
  <si>
    <t xml:space="preserve">Gn 5:9</t>
  </si>
  <si>
    <t xml:space="preserve">MAIS ESTUDOS EM:</t>
  </si>
  <si>
    <t xml:space="preserve">Cainã</t>
  </si>
  <si>
    <t xml:space="preserve">Gn 5:12</t>
  </si>
  <si>
    <t xml:space="preserve">https://www.facebook.com/helio.giroto.9</t>
  </si>
  <si>
    <t xml:space="preserve">Maalalel</t>
  </si>
  <si>
    <t xml:space="preserve">Gn 5:15</t>
  </si>
  <si>
    <t xml:space="preserve">Jarede</t>
  </si>
  <si>
    <t xml:space="preserve">Gn 5:18</t>
  </si>
  <si>
    <t xml:space="preserve">Enoque</t>
  </si>
  <si>
    <t xml:space="preserve">Gn 5:21</t>
  </si>
  <si>
    <t xml:space="preserve">Matusalém</t>
  </si>
  <si>
    <t xml:space="preserve">Gn 5:25</t>
  </si>
  <si>
    <t xml:space="preserve">Lameque</t>
  </si>
  <si>
    <t xml:space="preserve">Gn 5:28</t>
  </si>
  <si>
    <t xml:space="preserve">Noé</t>
  </si>
  <si>
    <t xml:space="preserve">Gn 5:32 (* ver: 11:10) e 9:28-29</t>
  </si>
  <si>
    <t xml:space="preserve">-</t>
  </si>
  <si>
    <t xml:space="preserve">Dilúvio (600 anos de Noé)</t>
  </si>
  <si>
    <t xml:space="preserve">Gn 7:6, 11 e 8:13</t>
  </si>
  <si>
    <t xml:space="preserve">Sem</t>
  </si>
  <si>
    <t xml:space="preserve">Gn 11:10</t>
  </si>
  <si>
    <t xml:space="preserve">Arfaxade</t>
  </si>
  <si>
    <t xml:space="preserve">Gn 11:12</t>
  </si>
  <si>
    <t xml:space="preserve">Salá</t>
  </si>
  <si>
    <t xml:space="preserve">Gn 11:14</t>
  </si>
  <si>
    <t xml:space="preserve">Héber</t>
  </si>
  <si>
    <t xml:space="preserve">Gn 11:16</t>
  </si>
  <si>
    <t xml:space="preserve">Pelegue</t>
  </si>
  <si>
    <t xml:space="preserve">Gn 11:18</t>
  </si>
  <si>
    <t xml:space="preserve">Reú</t>
  </si>
  <si>
    <t xml:space="preserve">Gn 11:20</t>
  </si>
  <si>
    <t xml:space="preserve">Serugue</t>
  </si>
  <si>
    <t xml:space="preserve">Gn 11:22</t>
  </si>
  <si>
    <t xml:space="preserve">Naor</t>
  </si>
  <si>
    <t xml:space="preserve">Gn 11:24</t>
  </si>
  <si>
    <t xml:space="preserve">Tera</t>
  </si>
  <si>
    <t xml:space="preserve">Gn 11:26 e 32</t>
  </si>
  <si>
    <t xml:space="preserve">Abraão</t>
  </si>
  <si>
    <t xml:space="preserve">Gn 21:5 e 25:7</t>
  </si>
  <si>
    <t xml:space="preserve">Isaque</t>
  </si>
  <si>
    <t xml:space="preserve">Gn 25:26 e 35:28</t>
  </si>
  <si>
    <t xml:space="preserve">Jacó</t>
  </si>
  <si>
    <t xml:space="preserve">Gn 47:28</t>
  </si>
  <si>
    <t xml:space="preserve"> </t>
  </si>
  <si>
    <t xml:space="preserve">Israel no Egito</t>
  </si>
  <si>
    <t xml:space="preserve">Êx 12:40-41</t>
  </si>
  <si>
    <t xml:space="preserve">Israel ao pé do Sinai</t>
  </si>
  <si>
    <t xml:space="preserve">Nm …</t>
  </si>
  <si>
    <t xml:space="preserve">Israel no Deserto</t>
  </si>
  <si>
    <t xml:space="preserve">Entram na Terra Prometida</t>
  </si>
  <si>
    <t xml:space="preserve">De Cristo aos reis -&gt;</t>
  </si>
  <si>
    <t xml:space="preserve">&lt;- VER</t>
  </si>
  <si>
    <t xml:space="preserve">Total -&gt;</t>
  </si>
  <si>
    <t xml:space="preserve">Juízes -&gt;</t>
  </si>
  <si>
    <t xml:space="preserve">Rei / Evento</t>
  </si>
  <si>
    <t xml:space="preserve">Começa com</t>
  </si>
  <si>
    <t xml:space="preserve">Tempo de reinado</t>
  </si>
  <si>
    <t xml:space="preserve">Morre com</t>
  </si>
  <si>
    <t xml:space="preserve">Reino</t>
  </si>
  <si>
    <t xml:space="preserve">Capital</t>
  </si>
  <si>
    <t xml:space="preserve">Obs.</t>
  </si>
  <si>
    <t xml:space="preserve">Saúl</t>
  </si>
  <si>
    <t xml:space="preserve">Davi</t>
  </si>
  <si>
    <t xml:space="preserve">Salomão</t>
  </si>
  <si>
    <t xml:space="preserve">Roboão</t>
  </si>
  <si>
    <t xml:space="preserve">1 Rs 14:21</t>
  </si>
  <si>
    <t xml:space="preserve">Judá</t>
  </si>
  <si>
    <t xml:space="preserve">Jerusalém</t>
  </si>
  <si>
    <t xml:space="preserve">Abias</t>
  </si>
  <si>
    <t xml:space="preserve">1 Rs 15:1</t>
  </si>
  <si>
    <t xml:space="preserve">Asa</t>
  </si>
  <si>
    <t xml:space="preserve">1 Rs 15:10</t>
  </si>
  <si>
    <t xml:space="preserve">Josafá</t>
  </si>
  <si>
    <t xml:space="preserve">1 Rs 22:42</t>
  </si>
  <si>
    <t xml:space="preserve">Jeorão</t>
  </si>
  <si>
    <t xml:space="preserve">2 Rs 8:17</t>
  </si>
  <si>
    <t xml:space="preserve">Acazias</t>
  </si>
  <si>
    <t xml:space="preserve">2 Rs 8:26</t>
  </si>
  <si>
    <t xml:space="preserve">Atalia (Rainha)</t>
  </si>
  <si>
    <t xml:space="preserve">2 Rs 11:3</t>
  </si>
  <si>
    <t xml:space="preserve">Joás</t>
  </si>
  <si>
    <t xml:space="preserve">2 Rs 12:1</t>
  </si>
  <si>
    <t xml:space="preserve">Amazias</t>
  </si>
  <si>
    <t xml:space="preserve">2 Rs 14:2</t>
  </si>
  <si>
    <t xml:space="preserve">Uzias</t>
  </si>
  <si>
    <t xml:space="preserve">?</t>
  </si>
  <si>
    <t xml:space="preserve">2 Rs 14:21</t>
  </si>
  <si>
    <t xml:space="preserve">Azarias</t>
  </si>
  <si>
    <t xml:space="preserve">2 Rs 15:2</t>
  </si>
  <si>
    <t xml:space="preserve">Jotão</t>
  </si>
  <si>
    <t xml:space="preserve">2 Rs 15:33</t>
  </si>
  <si>
    <t xml:space="preserve">* ver vs 34 - Uzias???</t>
  </si>
  <si>
    <t xml:space="preserve">Acaz</t>
  </si>
  <si>
    <t xml:space="preserve">2 Rs 16:2</t>
  </si>
  <si>
    <t xml:space="preserve">Cativeiro de Israel (Norte)</t>
  </si>
  <si>
    <t xml:space="preserve">2 Rs 17:3-41 - tb 18:10-12</t>
  </si>
  <si>
    <t xml:space="preserve">Israel</t>
  </si>
  <si>
    <t xml:space="preserve">Samaria</t>
  </si>
  <si>
    <t xml:space="preserve">Ezequias</t>
  </si>
  <si>
    <t xml:space="preserve">2 Rs 18:2</t>
  </si>
  <si>
    <t xml:space="preserve">* Juízo prometido contra Judá em: 2 Rs 20:12-19</t>
  </si>
  <si>
    <t xml:space="preserve">Tentativa de invasão assíria</t>
  </si>
  <si>
    <t xml:space="preserve">2 Rs 18:7- 19:37</t>
  </si>
  <si>
    <t xml:space="preserve">Manassés</t>
  </si>
  <si>
    <t xml:space="preserve">2 Rs 21:1</t>
  </si>
  <si>
    <t xml:space="preserve">* Juízo prometido contra Judá: 2 Rs 21:10-16</t>
  </si>
  <si>
    <t xml:space="preserve">Amóm</t>
  </si>
  <si>
    <t xml:space="preserve">2 Rs 21:19</t>
  </si>
  <si>
    <t xml:space="preserve">Josias</t>
  </si>
  <si>
    <t xml:space="preserve">2 Rs 22:1</t>
  </si>
  <si>
    <t xml:space="preserve">* Mais juízo prometido: 2 Rs 22:13-20. Reformas são feitas…</t>
  </si>
  <si>
    <t xml:space="preserve">Joacaz</t>
  </si>
  <si>
    <t xml:space="preserve">2 Rs 23:31</t>
  </si>
  <si>
    <t xml:space="preserve">* Reinou apenas 3 meses. Sobre ele, Jeremias profetiza em 22:11-12</t>
  </si>
  <si>
    <t xml:space="preserve">Jeoaquim</t>
  </si>
  <si>
    <t xml:space="preserve">2 Rs 23:36</t>
  </si>
  <si>
    <t xml:space="preserve">* Irmão do anterior por parte de pai (2 Rs 23:34). Ver tb Jr 22.18-19; 26.1-6; 35.1-19 - Conflitos com Babilônia - 24:1…</t>
  </si>
  <si>
    <t xml:space="preserve">Joaquim</t>
  </si>
  <si>
    <t xml:space="preserve">2 Rs 24:8</t>
  </si>
  <si>
    <t xml:space="preserve">* Reina apenas 3 meses</t>
  </si>
  <si>
    <t xml:space="preserve">Nabucodonosor leva cautiva a nobreza</t>
  </si>
  <si>
    <t xml:space="preserve">2 Rs 24:10-17</t>
  </si>
  <si>
    <t xml:space="preserve">Zedequias</t>
  </si>
  <si>
    <t xml:space="preserve">2 Rs 24:18</t>
  </si>
  <si>
    <t xml:space="preserve">* Se rebela contra Nabucodonosor - 25:20 - Ver Ezequiel 17:11-15</t>
  </si>
  <si>
    <t xml:space="preserve">O cerco em Jerusalém</t>
  </si>
  <si>
    <t xml:space="preserve">2 Rs 25:1-7</t>
  </si>
  <si>
    <t xml:space="preserve">* Dura 1 ano e meio o cerco - ver 2 Rs 25:1-3</t>
  </si>
  <si>
    <t xml:space="preserve">Inicio do Cativeiro babilônico</t>
  </si>
  <si>
    <t xml:space="preserve">2 Rs 25:8…</t>
  </si>
  <si>
    <t xml:space="preserve">Babilônia</t>
  </si>
  <si>
    <t xml:space="preserve">* Duraria 70 anos conforme: Jeremias cap. 25 e 29:10, tb Daniel 9:2. Acaba em Zacarias cap. 1.</t>
  </si>
  <si>
    <t xml:space="preserve">Jeconias</t>
  </si>
  <si>
    <t xml:space="preserve">Sataliel</t>
  </si>
  <si>
    <t xml:space="preserve">Zorobabel</t>
  </si>
  <si>
    <t xml:space="preserve">TOTAL -</t>
  </si>
  <si>
    <t xml:space="preserve">69 semanas de Daniel 9:25</t>
  </si>
  <si>
    <t xml:space="preserve">TOTAL :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</si>
</sst>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D/M/YYYY\ HH:MM"/>
  </numFmts>
  <fonts count="3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9"/>
      <color rgb="FF2E75B6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i val="true"/>
      <sz val="12"/>
      <color rgb="FF2E75B6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u val="single"/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u val="single"/>
      <sz val="12"/>
      <color rgb="FF0563C1"/>
      <name val="Calibri"/>
      <family val="0"/>
      <charset val="1"/>
    </font>
    <font>
      <b val="true"/>
      <u val="single"/>
      <sz val="16"/>
      <color rgb="FF000000"/>
      <name val="Calibri"/>
      <family val="0"/>
      <charset val="1"/>
    </font>
    <font>
      <sz val="16"/>
      <color rgb="FF000000"/>
      <name val="Calibri"/>
      <family val="0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b val="true"/>
      <sz val="14"/>
      <color rgb="FF843C0B"/>
      <name val="Calibri"/>
      <family val="0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FFFF00"/>
      <name val="Calibri"/>
      <family val="0"/>
    </font>
    <font>
      <b val="true"/>
      <sz val="24"/>
      <color rgb="FF000000"/>
      <name val="Calibri"/>
      <family val="0"/>
    </font>
    <font>
      <sz val="13"/>
      <color rgb="FF000000"/>
      <name val="Calibri"/>
      <family val="2"/>
      <charset val="1"/>
    </font>
    <font>
      <sz val="13"/>
      <color rgb="FFFF0000"/>
      <name val="Calibri"/>
      <family val="2"/>
      <charset val="1"/>
    </font>
    <font>
      <sz val="13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800" spc="-1" strike="noStrike">
                <a:solidFill>
                  <a:srgbClr val="595959"/>
                </a:solidFill>
                <a:latin typeface="Calibri"/>
              </a:rPr>
              <a:t>Genealogia de Cristo no A.T.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Tabela!$B$3:$B$30</c:f>
              <c:strCache>
                <c:ptCount val="28"/>
                <c:pt idx="0">
                  <c:v>Adão</c:v>
                </c:pt>
                <c:pt idx="1">
                  <c:v>Sete</c:v>
                </c:pt>
                <c:pt idx="2">
                  <c:v>Enos</c:v>
                </c:pt>
                <c:pt idx="3">
                  <c:v>Cainã</c:v>
                </c:pt>
                <c:pt idx="4">
                  <c:v>Maalalel</c:v>
                </c:pt>
                <c:pt idx="5">
                  <c:v>Jarede</c:v>
                </c:pt>
                <c:pt idx="6">
                  <c:v>Enoque</c:v>
                </c:pt>
                <c:pt idx="7">
                  <c:v>Matusalém</c:v>
                </c:pt>
                <c:pt idx="8">
                  <c:v>Lameque</c:v>
                </c:pt>
                <c:pt idx="9">
                  <c:v>Noé</c:v>
                </c:pt>
                <c:pt idx="10">
                  <c:v>Dilúvio (600 anos de Noé)</c:v>
                </c:pt>
                <c:pt idx="11">
                  <c:v>Sem</c:v>
                </c:pt>
                <c:pt idx="12">
                  <c:v>Arfaxade</c:v>
                </c:pt>
                <c:pt idx="13">
                  <c:v>Salá</c:v>
                </c:pt>
                <c:pt idx="14">
                  <c:v>Héber</c:v>
                </c:pt>
                <c:pt idx="15">
                  <c:v>Pelegue</c:v>
                </c:pt>
                <c:pt idx="16">
                  <c:v>Reú</c:v>
                </c:pt>
                <c:pt idx="17">
                  <c:v>Serugue</c:v>
                </c:pt>
                <c:pt idx="18">
                  <c:v>Naor</c:v>
                </c:pt>
                <c:pt idx="19">
                  <c:v>Tera</c:v>
                </c:pt>
                <c:pt idx="20">
                  <c:v>Abraão</c:v>
                </c:pt>
                <c:pt idx="21">
                  <c:v>Isaque</c:v>
                </c:pt>
                <c:pt idx="22">
                  <c:v>Jacó</c:v>
                </c:pt>
                <c:pt idx="23">
                  <c:v> </c:v>
                </c:pt>
                <c:pt idx="24">
                  <c:v>Israel no Egito</c:v>
                </c:pt>
                <c:pt idx="25">
                  <c:v>Israel ao pé do Sinai</c:v>
                </c:pt>
                <c:pt idx="26">
                  <c:v>Israel no Deserto</c:v>
                </c:pt>
                <c:pt idx="27">
                  <c:v>Entram na Terra Prometida</c:v>
                </c:pt>
              </c:strCache>
            </c:strRef>
          </c:cat>
          <c:val>
            <c:numRef>
              <c:f>Tabela!$C$3:$C$30</c:f>
              <c:numCache>
                <c:formatCode>General</c:formatCode>
                <c:ptCount val="28"/>
                <c:pt idx="0">
                  <c:v>0</c:v>
                </c:pt>
                <c:pt idx="1">
                  <c:v>130</c:v>
                </c:pt>
                <c:pt idx="2">
                  <c:v>235</c:v>
                </c:pt>
                <c:pt idx="3">
                  <c:v>325</c:v>
                </c:pt>
                <c:pt idx="4">
                  <c:v>395</c:v>
                </c:pt>
                <c:pt idx="5">
                  <c:v>460</c:v>
                </c:pt>
                <c:pt idx="6">
                  <c:v>622</c:v>
                </c:pt>
                <c:pt idx="7">
                  <c:v>687</c:v>
                </c:pt>
                <c:pt idx="8">
                  <c:v>874</c:v>
                </c:pt>
                <c:pt idx="9">
                  <c:v>1056</c:v>
                </c:pt>
                <c:pt idx="10">
                  <c:v>1656</c:v>
                </c:pt>
                <c:pt idx="11">
                  <c:v>1558</c:v>
                </c:pt>
                <c:pt idx="12">
                  <c:v>1658</c:v>
                </c:pt>
                <c:pt idx="13">
                  <c:v>1693</c:v>
                </c:pt>
                <c:pt idx="14">
                  <c:v>1723</c:v>
                </c:pt>
                <c:pt idx="15">
                  <c:v>1757</c:v>
                </c:pt>
                <c:pt idx="16">
                  <c:v>1787</c:v>
                </c:pt>
                <c:pt idx="17">
                  <c:v>1819</c:v>
                </c:pt>
                <c:pt idx="18">
                  <c:v>1849</c:v>
                </c:pt>
                <c:pt idx="19">
                  <c:v>1878</c:v>
                </c:pt>
                <c:pt idx="20">
                  <c:v>1948</c:v>
                </c:pt>
                <c:pt idx="21">
                  <c:v>2048</c:v>
                </c:pt>
                <c:pt idx="22">
                  <c:v>2108</c:v>
                </c:pt>
                <c:pt idx="23">
                  <c:v/>
                </c:pt>
                <c:pt idx="24">
                  <c:v>2238</c:v>
                </c:pt>
                <c:pt idx="25">
                  <c:v>2668</c:v>
                </c:pt>
                <c:pt idx="26">
                  <c:v>2669</c:v>
                </c:pt>
                <c:pt idx="27">
                  <c:v>2709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Tabela!$B$3:$B$30</c:f>
              <c:strCache>
                <c:ptCount val="28"/>
                <c:pt idx="0">
                  <c:v>Adão</c:v>
                </c:pt>
                <c:pt idx="1">
                  <c:v>Sete</c:v>
                </c:pt>
                <c:pt idx="2">
                  <c:v>Enos</c:v>
                </c:pt>
                <c:pt idx="3">
                  <c:v>Cainã</c:v>
                </c:pt>
                <c:pt idx="4">
                  <c:v>Maalalel</c:v>
                </c:pt>
                <c:pt idx="5">
                  <c:v>Jarede</c:v>
                </c:pt>
                <c:pt idx="6">
                  <c:v>Enoque</c:v>
                </c:pt>
                <c:pt idx="7">
                  <c:v>Matusalém</c:v>
                </c:pt>
                <c:pt idx="8">
                  <c:v>Lameque</c:v>
                </c:pt>
                <c:pt idx="9">
                  <c:v>Noé</c:v>
                </c:pt>
                <c:pt idx="10">
                  <c:v>Dilúvio (600 anos de Noé)</c:v>
                </c:pt>
                <c:pt idx="11">
                  <c:v>Sem</c:v>
                </c:pt>
                <c:pt idx="12">
                  <c:v>Arfaxade</c:v>
                </c:pt>
                <c:pt idx="13">
                  <c:v>Salá</c:v>
                </c:pt>
                <c:pt idx="14">
                  <c:v>Héber</c:v>
                </c:pt>
                <c:pt idx="15">
                  <c:v>Pelegue</c:v>
                </c:pt>
                <c:pt idx="16">
                  <c:v>Reú</c:v>
                </c:pt>
                <c:pt idx="17">
                  <c:v>Serugue</c:v>
                </c:pt>
                <c:pt idx="18">
                  <c:v>Naor</c:v>
                </c:pt>
                <c:pt idx="19">
                  <c:v>Tera</c:v>
                </c:pt>
                <c:pt idx="20">
                  <c:v>Abraão</c:v>
                </c:pt>
                <c:pt idx="21">
                  <c:v>Isaque</c:v>
                </c:pt>
                <c:pt idx="22">
                  <c:v>Jacó</c:v>
                </c:pt>
                <c:pt idx="23">
                  <c:v> </c:v>
                </c:pt>
                <c:pt idx="24">
                  <c:v>Israel no Egito</c:v>
                </c:pt>
                <c:pt idx="25">
                  <c:v>Israel ao pé do Sinai</c:v>
                </c:pt>
                <c:pt idx="26">
                  <c:v>Israel no Deserto</c:v>
                </c:pt>
                <c:pt idx="27">
                  <c:v>Entram na Terra Prometida</c:v>
                </c:pt>
              </c:strCache>
            </c:strRef>
          </c:cat>
          <c:val>
            <c:numRef>
              <c:f>Tabela!$F$3:$F$30</c:f>
              <c:numCache>
                <c:formatCode>General</c:formatCode>
                <c:ptCount val="28"/>
                <c:pt idx="0">
                  <c:v>930</c:v>
                </c:pt>
                <c:pt idx="1">
                  <c:v>912</c:v>
                </c:pt>
                <c:pt idx="2">
                  <c:v>905</c:v>
                </c:pt>
                <c:pt idx="3">
                  <c:v>910</c:v>
                </c:pt>
                <c:pt idx="4">
                  <c:v>895</c:v>
                </c:pt>
                <c:pt idx="5">
                  <c:v>962</c:v>
                </c:pt>
                <c:pt idx="6">
                  <c:v>365</c:v>
                </c:pt>
                <c:pt idx="7">
                  <c:v>969</c:v>
                </c:pt>
                <c:pt idx="8">
                  <c:v>777</c:v>
                </c:pt>
                <c:pt idx="9">
                  <c:v>950</c:v>
                </c:pt>
                <c:pt idx="10">
                  <c:v>1</c:v>
                </c:pt>
                <c:pt idx="11">
                  <c:v>600</c:v>
                </c:pt>
                <c:pt idx="12">
                  <c:v>438</c:v>
                </c:pt>
                <c:pt idx="13">
                  <c:v>433</c:v>
                </c:pt>
                <c:pt idx="14">
                  <c:v>464</c:v>
                </c:pt>
                <c:pt idx="15">
                  <c:v>239</c:v>
                </c:pt>
                <c:pt idx="16">
                  <c:v>239</c:v>
                </c:pt>
                <c:pt idx="17">
                  <c:v>230</c:v>
                </c:pt>
                <c:pt idx="18">
                  <c:v>148</c:v>
                </c:pt>
                <c:pt idx="19">
                  <c:v>205</c:v>
                </c:pt>
                <c:pt idx="20">
                  <c:v>175</c:v>
                </c:pt>
                <c:pt idx="21">
                  <c:v>180</c:v>
                </c:pt>
                <c:pt idx="22">
                  <c:v>147</c:v>
                </c:pt>
                <c:pt idx="23">
                  <c:v/>
                </c:pt>
                <c:pt idx="24">
                  <c:v>430</c:v>
                </c:pt>
                <c:pt idx="25">
                  <c:v>1</c:v>
                </c:pt>
                <c:pt idx="26">
                  <c:v>40</c:v>
                </c:pt>
                <c:pt idx="27">
                  <c:v/>
                </c:pt>
              </c:numCache>
            </c:numRef>
          </c:val>
        </c:ser>
        <c:gapWidth val="150"/>
        <c:overlap val="100"/>
        <c:axId val="66776366"/>
        <c:axId val="71563949"/>
      </c:barChart>
      <c:catAx>
        <c:axId val="6677636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63949"/>
        <c:crosses val="autoZero"/>
        <c:auto val="1"/>
        <c:lblAlgn val="ctr"/>
        <c:lblOffset val="100"/>
      </c:catAx>
      <c:valAx>
        <c:axId val="71563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76366"/>
        <c:crosses val="autoZero"/>
        <c:majorUnit val="1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e2f0d9"/>
    </a:solidFill>
    <a:ln w="9360">
      <a:solidFill>
        <a:srgbClr val="385623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Gr&#225;fico!A1" TargetMode="External"/><Relationship Id="rId2" Type="http://schemas.openxmlformats.org/officeDocument/2006/relationships/hyperlink" Target="#&apos;Monarquia a Cristo&apos;!A1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hyperlink" Target="#Tabela!A1" TargetMode="Externa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Tabela!A1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612000</xdr:colOff>
      <xdr:row>43</xdr:row>
      <xdr:rowOff>69120</xdr:rowOff>
    </xdr:from>
    <xdr:to>
      <xdr:col>20</xdr:col>
      <xdr:colOff>244800</xdr:colOff>
      <xdr:row>67</xdr:row>
      <xdr:rowOff>48240</xdr:rowOff>
    </xdr:to>
    <xdr:sp>
      <xdr:nvSpPr>
        <xdr:cNvPr id="0" name="CustomShape 1"/>
        <xdr:cNvSpPr/>
      </xdr:nvSpPr>
      <xdr:spPr>
        <a:xfrm>
          <a:off x="16639200" y="8971560"/>
          <a:ext cx="4563000" cy="4856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600" spc="-1" strike="noStrike">
              <a:solidFill>
                <a:srgbClr val="000000"/>
              </a:solidFill>
              <a:latin typeface="Calibri"/>
            </a:rPr>
            <a:t>26 Viveu Tera setenta anos e gerou a Abrão, a Naor e a Harã.27 São estas as gerações de Tera. Tera gerou a Abrão, a Naor e a Harã; e Harã gerou a Ló. 28 Morreu Harã na terra de seu nascimento, em Ur dos caldeus, estando Tera, seu pai, ainda vivo. 29 Abrão e Naor tomaram para si mulheres; a de Abrão chamava-se Sarai, a de Naor, Milca, filha de Harã, que foi pai de Milca e de Iscá. 30 Sarai era estéril, não tinha filhos.31 Tomou Tera a Abrão, seu filho, e a Ló, filho de Harã, filho de seu filho, e a Sarai, sua nora, mulher de seu filho Abrão, e saiu com eles de Ur dos caldeus, para ir à terra de Canaã; foram até Harã, onde ficaram. 32 E, havendo Tera vivido duzentos e cinco anos ao todo, morreu em Harã.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115560</xdr:colOff>
      <xdr:row>10</xdr:row>
      <xdr:rowOff>191520</xdr:rowOff>
    </xdr:from>
    <xdr:to>
      <xdr:col>11</xdr:col>
      <xdr:colOff>507600</xdr:colOff>
      <xdr:row>16</xdr:row>
      <xdr:rowOff>82440</xdr:rowOff>
    </xdr:to>
    <xdr:sp>
      <xdr:nvSpPr>
        <xdr:cNvPr id="1" name="CustomShape 1"/>
        <xdr:cNvSpPr/>
      </xdr:nvSpPr>
      <xdr:spPr>
        <a:xfrm>
          <a:off x="11196000" y="2286720"/>
          <a:ext cx="2873880" cy="1110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6480">
          <a:solidFill>
            <a:schemeClr val="tx1"/>
          </a:solidFill>
          <a:round/>
        </a:ln>
        <a:effectLst>
          <a:outerShdw algn="tl" blurRad="50800" dir="2700000" dist="38100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200" spc="-1" strike="noStrike">
              <a:solidFill>
                <a:srgbClr val="000000"/>
              </a:solidFill>
              <a:latin typeface="Calibri"/>
            </a:rPr>
            <a:t>* 502: Por que 502? Pq SEM (filho de Noé) completou 100 anos 2 anos depois do Dilúvio (ou seja, </a:t>
          </a:r>
          <a:r>
            <a:rPr b="1" lang="pt-BR" sz="1200" spc="-1" strike="noStrike">
              <a:solidFill>
                <a:srgbClr val="000000"/>
              </a:solidFill>
              <a:latin typeface="Calibri"/>
            </a:rPr>
            <a:t>no Dilúvio Sem tinha 98 anos</a:t>
          </a:r>
          <a:r>
            <a:rPr b="0" lang="pt-BR" sz="1200" spc="-1" strike="noStrike">
              <a:solidFill>
                <a:srgbClr val="000000"/>
              </a:solidFill>
              <a:latin typeface="Calibri"/>
            </a:rPr>
            <a:t> e Noé tinha 600 anos. Logo, Noé teve Sem com (600 - 98) = 502!!!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1238400</xdr:colOff>
      <xdr:row>33</xdr:row>
      <xdr:rowOff>31680</xdr:rowOff>
    </xdr:from>
    <xdr:to>
      <xdr:col>4</xdr:col>
      <xdr:colOff>983880</xdr:colOff>
      <xdr:row>35</xdr:row>
      <xdr:rowOff>202680</xdr:rowOff>
    </xdr:to>
    <xdr:sp>
      <xdr:nvSpPr>
        <xdr:cNvPr id="2" name="CustomShape 1">
          <a:hlinkClick r:id="rId1"/>
        </xdr:cNvPr>
        <xdr:cNvSpPr/>
      </xdr:nvSpPr>
      <xdr:spPr>
        <a:xfrm>
          <a:off x="4772160" y="6864120"/>
          <a:ext cx="1383480" cy="615600"/>
        </a:xfrm>
        <a:prstGeom prst="roundRect">
          <a:avLst>
            <a:gd name="adj" fmla="val 16667"/>
          </a:avLst>
        </a:prstGeom>
        <a:solidFill>
          <a:schemeClr val="accent2">
            <a:lumMod val="60000"/>
            <a:lumOff val="40000"/>
          </a:schemeClr>
        </a:solidFill>
        <a:ln/>
        <a:effectLst>
          <a:outerShdw algn="tl" blurRad="50800" dir="2700000" dist="7620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843c0b"/>
              </a:solidFill>
              <a:latin typeface="Calibri"/>
            </a:rPr>
            <a:t>VER GRÁFICO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1217160</xdr:colOff>
      <xdr:row>33</xdr:row>
      <xdr:rowOff>31680</xdr:rowOff>
    </xdr:from>
    <xdr:to>
      <xdr:col>5</xdr:col>
      <xdr:colOff>1312200</xdr:colOff>
      <xdr:row>35</xdr:row>
      <xdr:rowOff>202680</xdr:rowOff>
    </xdr:to>
    <xdr:sp>
      <xdr:nvSpPr>
        <xdr:cNvPr id="3" name="CustomShape 1">
          <a:hlinkClick r:id="rId2"/>
        </xdr:cNvPr>
        <xdr:cNvSpPr/>
      </xdr:nvSpPr>
      <xdr:spPr>
        <a:xfrm>
          <a:off x="6388920" y="6864120"/>
          <a:ext cx="1372320" cy="615600"/>
        </a:xfrm>
        <a:prstGeom prst="roundRect">
          <a:avLst>
            <a:gd name="adj" fmla="val 16667"/>
          </a:avLst>
        </a:prstGeom>
        <a:solidFill>
          <a:schemeClr val="accent2">
            <a:lumMod val="60000"/>
            <a:lumOff val="40000"/>
          </a:schemeClr>
        </a:solidFill>
        <a:ln/>
        <a:effectLst>
          <a:outerShdw algn="tl" blurRad="50800" dir="2700000" dist="7620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843c0b"/>
              </a:solidFill>
              <a:latin typeface="Calibri"/>
            </a:rPr>
            <a:t>REIS DE ISRAEL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0</xdr:row>
      <xdr:rowOff>190440</xdr:rowOff>
    </xdr:from>
    <xdr:to>
      <xdr:col>16</xdr:col>
      <xdr:colOff>312480</xdr:colOff>
      <xdr:row>28</xdr:row>
      <xdr:rowOff>13320</xdr:rowOff>
    </xdr:to>
    <xdr:graphicFrame>
      <xdr:nvGraphicFramePr>
        <xdr:cNvPr id="4" name="Gráfico 1"/>
        <xdr:cNvGraphicFramePr/>
      </xdr:nvGraphicFramePr>
      <xdr:xfrm>
        <a:off x="317520" y="190440"/>
        <a:ext cx="13141800" cy="55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711360</xdr:colOff>
      <xdr:row>6</xdr:row>
      <xdr:rowOff>139680</xdr:rowOff>
    </xdr:from>
    <xdr:to>
      <xdr:col>15</xdr:col>
      <xdr:colOff>414720</xdr:colOff>
      <xdr:row>9</xdr:row>
      <xdr:rowOff>143640</xdr:rowOff>
    </xdr:to>
    <xdr:sp>
      <xdr:nvSpPr>
        <xdr:cNvPr id="5" name="CustomShape 1">
          <a:hlinkClick r:id="rId2"/>
        </xdr:cNvPr>
        <xdr:cNvSpPr/>
      </xdr:nvSpPr>
      <xdr:spPr>
        <a:xfrm>
          <a:off x="11393280" y="1358640"/>
          <a:ext cx="1346760" cy="613800"/>
        </a:xfrm>
        <a:prstGeom prst="roundRect">
          <a:avLst>
            <a:gd name="adj" fmla="val 16667"/>
          </a:avLst>
        </a:prstGeom>
        <a:solidFill>
          <a:srgbClr val="ff0000"/>
        </a:solidFill>
        <a:ln/>
        <a:effectLst>
          <a:outerShdw algn="tl" blurRad="12700" dir="2700000" dist="76200" rotWithShape="0">
            <a:srgbClr val="000000">
              <a:alpha val="55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ffff00"/>
              </a:solidFill>
              <a:latin typeface="Calibri"/>
            </a:rPr>
            <a:t>CLICA E VOLTA À FOLHA 1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2</xdr:row>
      <xdr:rowOff>190440</xdr:rowOff>
    </xdr:from>
    <xdr:to>
      <xdr:col>5</xdr:col>
      <xdr:colOff>354960</xdr:colOff>
      <xdr:row>14</xdr:row>
      <xdr:rowOff>12240</xdr:rowOff>
    </xdr:to>
    <xdr:sp>
      <xdr:nvSpPr>
        <xdr:cNvPr id="6" name="CustomShape 1"/>
        <xdr:cNvSpPr/>
      </xdr:nvSpPr>
      <xdr:spPr>
        <a:xfrm>
          <a:off x="380880" y="596520"/>
          <a:ext cx="4082400" cy="22604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360">
          <a:solidFill>
            <a:schemeClr val="lt1">
              <a:shade val="50000"/>
            </a:schemeClr>
          </a:solidFill>
          <a:round/>
        </a:ln>
        <a:effectLst>
          <a:outerShdw algn="tl" blurRad="63500" dir="2700000" dist="177800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pt-BR" sz="2400" spc="-1" strike="noStrike">
              <a:solidFill>
                <a:srgbClr val="000000"/>
              </a:solidFill>
              <a:latin typeface="Calibri"/>
            </a:rPr>
            <a:t>AQUI LOGO COLOCO OS DADOS QUE FALTAM DE JOSUÉ A JUÍZES (a Samuel)</a:t>
          </a:r>
          <a:endParaRPr b="0" lang="pt-BR" sz="24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691560</xdr:colOff>
      <xdr:row>3</xdr:row>
      <xdr:rowOff>42480</xdr:rowOff>
    </xdr:from>
    <xdr:to>
      <xdr:col>7</xdr:col>
      <xdr:colOff>2045880</xdr:colOff>
      <xdr:row>6</xdr:row>
      <xdr:rowOff>20880</xdr:rowOff>
    </xdr:to>
    <xdr:sp>
      <xdr:nvSpPr>
        <xdr:cNvPr id="7" name="CustomShape 1">
          <a:hlinkClick r:id="rId1"/>
        </xdr:cNvPr>
        <xdr:cNvSpPr/>
      </xdr:nvSpPr>
      <xdr:spPr>
        <a:xfrm>
          <a:off x="10365120" y="766080"/>
          <a:ext cx="1354320" cy="626400"/>
        </a:xfrm>
        <a:prstGeom prst="roundRect">
          <a:avLst>
            <a:gd name="adj" fmla="val 16667"/>
          </a:avLst>
        </a:prstGeom>
        <a:solidFill>
          <a:srgbClr val="ff0000"/>
        </a:solidFill>
        <a:ln/>
        <a:effectLst>
          <a:outerShdw algn="tl" blurRad="12700" dir="2700000" dist="76200" rotWithShape="0">
            <a:srgbClr val="000000">
              <a:alpha val="55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ffff00"/>
              </a:solidFill>
              <a:latin typeface="Calibri"/>
            </a:rPr>
            <a:t>CLICA E VOLTA À FOLHA 1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2:H30" headerRowCount="1" totalsRowCount="0" totalsRowShown="0">
  <autoFilter ref="B2:H30"/>
  <tableColumns count="7">
    <tableColumn id="1" name="Personagem"/>
    <tableColumn id="2" name="Ano de nascimento"/>
    <tableColumn id="3" name="Idade do Nasc. Seu Filho"/>
    <tableColumn id="4" name="Viveu mais"/>
    <tableColumn id="5" name="Idade Total"/>
    <tableColumn id="6" name="Morre em:"/>
    <tableColumn id="7" name="Referência"/>
  </tableColumns>
</table>
</file>

<file path=xl/tables/table2.xml><?xml version="1.0" encoding="utf-8"?>
<table xmlns="http://schemas.openxmlformats.org/spreadsheetml/2006/main" id="2" name="Tabla2" displayName="Tabla2" ref="A1:H33" headerRowCount="1" totalsRowCount="0" totalsRowShown="0">
  <autoFilter ref="A1:H33"/>
  <tableColumns count="8">
    <tableColumn id="1" name="Rei / Evento"/>
    <tableColumn id="2" name="Começa com"/>
    <tableColumn id="3" name="Tempo de reinado"/>
    <tableColumn id="4" name="Morre com"/>
    <tableColumn id="5" name="Referência"/>
    <tableColumn id="6" name="Reino"/>
    <tableColumn id="7" name="Capital"/>
    <tableColumn id="8" name="Obs.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acebook.com/helio.giroto.9" TargetMode="Externa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1" activeCellId="0" sqref="I21"/>
    </sheetView>
  </sheetViews>
  <sheetFormatPr defaultRowHeight="16" zeroHeight="false" outlineLevelRow="0" outlineLevelCol="0"/>
  <cols>
    <col collapsed="false" customWidth="true" hidden="false" outlineLevel="0" max="1" min="1" style="1" width="4.33"/>
    <col collapsed="false" customWidth="true" hidden="false" outlineLevel="0" max="2" min="2" style="0" width="23.16"/>
    <col collapsed="false" customWidth="true" hidden="false" outlineLevel="0" max="3" min="3" style="0" width="18.16"/>
    <col collapsed="false" customWidth="true" hidden="false" outlineLevel="0" max="4" min="4" style="2" width="21.17"/>
    <col collapsed="false" customWidth="true" hidden="false" outlineLevel="0" max="5" min="5" style="2" width="16.5"/>
    <col collapsed="false" customWidth="true" hidden="false" outlineLevel="0" max="6" min="6" style="2" width="17.5"/>
    <col collapsed="false" customWidth="true" hidden="false" outlineLevel="0" max="7" min="7" style="2" width="14.51"/>
    <col collapsed="false" customWidth="true" hidden="false" outlineLevel="0" max="8" min="8" style="3" width="27.84"/>
    <col collapsed="false" customWidth="true" hidden="false" outlineLevel="0" max="9" min="9" style="0" width="10.83"/>
    <col collapsed="false" customWidth="true" hidden="false" outlineLevel="0" max="1025" min="10" style="0" width="10.61"/>
  </cols>
  <sheetData>
    <row r="1" customFormat="false" ht="8" hidden="false" customHeight="true" outlineLevel="0" collapsed="false"/>
    <row r="2" s="5" customFormat="true" ht="29" hidden="false" customHeight="true" outlineLevel="0" collapsed="false">
      <c r="A2" s="4"/>
      <c r="B2" s="5" t="s">
        <v>0</v>
      </c>
      <c r="C2" s="6" t="s">
        <v>1</v>
      </c>
      <c r="D2" s="6" t="s">
        <v>2</v>
      </c>
      <c r="E2" s="5" t="s">
        <v>3</v>
      </c>
      <c r="F2" s="5" t="s">
        <v>4</v>
      </c>
      <c r="G2" s="7" t="s">
        <v>5</v>
      </c>
      <c r="H2" s="5" t="s">
        <v>6</v>
      </c>
    </row>
    <row r="3" customFormat="false" ht="16" hidden="false" customHeight="false" outlineLevel="0" collapsed="false">
      <c r="A3" s="8" t="n">
        <v>1</v>
      </c>
      <c r="B3" s="0" t="s">
        <v>7</v>
      </c>
      <c r="C3" s="9" t="n">
        <v>0</v>
      </c>
      <c r="D3" s="2" t="n">
        <v>130</v>
      </c>
      <c r="E3" s="2" t="n">
        <v>800</v>
      </c>
      <c r="F3" s="2" t="n">
        <v>930</v>
      </c>
      <c r="G3" s="10" t="n">
        <f aca="false">Tabla1[[#This Row],[Idade Total]]+Tabla1[[#This Row],[Ano de nascimento]]</f>
        <v>930</v>
      </c>
      <c r="H3" s="3" t="s">
        <v>8</v>
      </c>
    </row>
    <row r="4" customFormat="false" ht="16" hidden="false" customHeight="false" outlineLevel="0" collapsed="false">
      <c r="A4" s="8" t="n">
        <f aca="false">A3+1</f>
        <v>2</v>
      </c>
      <c r="B4" s="0" t="s">
        <v>9</v>
      </c>
      <c r="C4" s="9" t="n">
        <f aca="false">SUM(D3)</f>
        <v>130</v>
      </c>
      <c r="D4" s="2" t="n">
        <v>105</v>
      </c>
      <c r="E4" s="2" t="n">
        <v>807</v>
      </c>
      <c r="F4" s="2" t="n">
        <v>912</v>
      </c>
      <c r="G4" s="10" t="n">
        <f aca="false">Tabla1[[#This Row],[Idade Total]]+Tabla1[[#This Row],[Ano de nascimento]]</f>
        <v>1042</v>
      </c>
      <c r="H4" s="3" t="s">
        <v>10</v>
      </c>
    </row>
    <row r="5" customFormat="false" ht="16" hidden="false" customHeight="false" outlineLevel="0" collapsed="false">
      <c r="A5" s="8" t="n">
        <f aca="false">A4+1</f>
        <v>3</v>
      </c>
      <c r="B5" s="0" t="s">
        <v>11</v>
      </c>
      <c r="C5" s="9" t="n">
        <f aca="false">SUM(D3:D4)</f>
        <v>235</v>
      </c>
      <c r="D5" s="2" t="n">
        <v>90</v>
      </c>
      <c r="E5" s="2" t="n">
        <v>815</v>
      </c>
      <c r="F5" s="2" t="n">
        <v>905</v>
      </c>
      <c r="G5" s="10" t="n">
        <f aca="false">Tabla1[[#This Row],[Idade Total]]+Tabla1[[#This Row],[Ano de nascimento]]</f>
        <v>1140</v>
      </c>
      <c r="H5" s="3" t="s">
        <v>12</v>
      </c>
      <c r="J5" s="11" t="s">
        <v>13</v>
      </c>
      <c r="K5" s="11"/>
      <c r="L5" s="11"/>
      <c r="M5" s="11"/>
    </row>
    <row r="6" customFormat="false" ht="16" hidden="false" customHeight="false" outlineLevel="0" collapsed="false">
      <c r="A6" s="8" t="n">
        <f aca="false">A5+1</f>
        <v>4</v>
      </c>
      <c r="B6" s="0" t="s">
        <v>14</v>
      </c>
      <c r="C6" s="9" t="n">
        <f aca="false">SUM(D3:D5)</f>
        <v>325</v>
      </c>
      <c r="D6" s="2" t="n">
        <v>70</v>
      </c>
      <c r="E6" s="2" t="n">
        <v>840</v>
      </c>
      <c r="F6" s="2" t="n">
        <v>910</v>
      </c>
      <c r="G6" s="10" t="n">
        <f aca="false">Tabla1[[#This Row],[Idade Total]]+Tabla1[[#This Row],[Ano de nascimento]]</f>
        <v>1235</v>
      </c>
      <c r="H6" s="3" t="s">
        <v>15</v>
      </c>
      <c r="J6" s="12" t="s">
        <v>16</v>
      </c>
      <c r="K6" s="12"/>
      <c r="L6" s="12"/>
      <c r="M6" s="12"/>
    </row>
    <row r="7" customFormat="false" ht="16" hidden="false" customHeight="false" outlineLevel="0" collapsed="false">
      <c r="A7" s="8" t="n">
        <f aca="false">A6+1</f>
        <v>5</v>
      </c>
      <c r="B7" s="0" t="s">
        <v>17</v>
      </c>
      <c r="C7" s="9" t="n">
        <f aca="false">SUM(D3:D6)</f>
        <v>395</v>
      </c>
      <c r="D7" s="2" t="n">
        <v>65</v>
      </c>
      <c r="E7" s="2" t="n">
        <v>830</v>
      </c>
      <c r="F7" s="2" t="n">
        <v>895</v>
      </c>
      <c r="G7" s="10" t="n">
        <f aca="false">Tabla1[[#This Row],[Idade Total]]+Tabla1[[#This Row],[Ano de nascimento]]</f>
        <v>1290</v>
      </c>
      <c r="H7" s="3" t="s">
        <v>18</v>
      </c>
    </row>
    <row r="8" customFormat="false" ht="16" hidden="false" customHeight="false" outlineLevel="0" collapsed="false">
      <c r="A8" s="8" t="n">
        <f aca="false">A7+1</f>
        <v>6</v>
      </c>
      <c r="B8" s="0" t="s">
        <v>19</v>
      </c>
      <c r="C8" s="9" t="n">
        <f aca="false">SUM(D3:D7)</f>
        <v>460</v>
      </c>
      <c r="D8" s="2" t="n">
        <v>162</v>
      </c>
      <c r="E8" s="2" t="n">
        <v>800</v>
      </c>
      <c r="F8" s="2" t="n">
        <v>962</v>
      </c>
      <c r="G8" s="10" t="n">
        <f aca="false">Tabla1[[#This Row],[Idade Total]]+Tabla1[[#This Row],[Ano de nascimento]]</f>
        <v>1422</v>
      </c>
      <c r="H8" s="3" t="s">
        <v>20</v>
      </c>
    </row>
    <row r="9" customFormat="false" ht="16" hidden="false" customHeight="false" outlineLevel="0" collapsed="false">
      <c r="A9" s="13" t="n">
        <f aca="false">A8+1</f>
        <v>7</v>
      </c>
      <c r="B9" s="0" t="s">
        <v>21</v>
      </c>
      <c r="C9" s="9" t="n">
        <f aca="false">SUM(D3:D8)</f>
        <v>622</v>
      </c>
      <c r="D9" s="2" t="n">
        <v>65</v>
      </c>
      <c r="E9" s="2" t="n">
        <v>300</v>
      </c>
      <c r="F9" s="2" t="n">
        <v>365</v>
      </c>
      <c r="G9" s="10" t="n">
        <f aca="false">Tabla1[[#This Row],[Idade Total]]+Tabla1[[#This Row],[Ano de nascimento]]</f>
        <v>987</v>
      </c>
      <c r="H9" s="3" t="s">
        <v>22</v>
      </c>
    </row>
    <row r="10" customFormat="false" ht="16" hidden="false" customHeight="false" outlineLevel="0" collapsed="false">
      <c r="A10" s="8" t="n">
        <f aca="false">A9+1</f>
        <v>8</v>
      </c>
      <c r="B10" s="0" t="s">
        <v>23</v>
      </c>
      <c r="C10" s="9" t="n">
        <f aca="false">SUM(D3:D9)</f>
        <v>687</v>
      </c>
      <c r="D10" s="2" t="n">
        <v>187</v>
      </c>
      <c r="E10" s="2" t="n">
        <v>782</v>
      </c>
      <c r="F10" s="2" t="n">
        <v>969</v>
      </c>
      <c r="G10" s="10" t="n">
        <f aca="false">Tabla1[[#This Row],[Idade Total]]+Tabla1[[#This Row],[Ano de nascimento]]</f>
        <v>1656</v>
      </c>
      <c r="H10" s="3" t="s">
        <v>24</v>
      </c>
    </row>
    <row r="11" customFormat="false" ht="16" hidden="false" customHeight="false" outlineLevel="0" collapsed="false">
      <c r="A11" s="8" t="n">
        <f aca="false">A10+1</f>
        <v>9</v>
      </c>
      <c r="B11" s="0" t="s">
        <v>25</v>
      </c>
      <c r="C11" s="9" t="n">
        <f aca="false">SUM(D3:D10)</f>
        <v>874</v>
      </c>
      <c r="D11" s="2" t="n">
        <v>182</v>
      </c>
      <c r="E11" s="2" t="n">
        <v>595</v>
      </c>
      <c r="F11" s="2" t="n">
        <v>777</v>
      </c>
      <c r="G11" s="10" t="n">
        <f aca="false">Tabla1[[#This Row],[Idade Total]]+Tabla1[[#This Row],[Ano de nascimento]]</f>
        <v>1651</v>
      </c>
      <c r="H11" s="3" t="s">
        <v>26</v>
      </c>
    </row>
    <row r="12" customFormat="false" ht="16" hidden="false" customHeight="false" outlineLevel="0" collapsed="false">
      <c r="A12" s="8" t="n">
        <f aca="false">A11+1</f>
        <v>10</v>
      </c>
      <c r="B12" s="0" t="s">
        <v>27</v>
      </c>
      <c r="C12" s="9" t="n">
        <f aca="false">SUM(D3:D11)</f>
        <v>1056</v>
      </c>
      <c r="D12" s="10" t="n">
        <v>502</v>
      </c>
      <c r="E12" s="10" t="n">
        <f aca="false">Tabla1[[#This Row],[Idade Total]]-Tabla1[[#This Row],[Idade do Nasc. Seu Filho]]</f>
        <v>448</v>
      </c>
      <c r="F12" s="2" t="n">
        <v>950</v>
      </c>
      <c r="G12" s="10" t="n">
        <f aca="false">Tabla1[[#This Row],[Idade Total]]+Tabla1[[#This Row],[Ano de nascimento]]</f>
        <v>2006</v>
      </c>
      <c r="H12" s="3" t="s">
        <v>28</v>
      </c>
      <c r="J12" s="14"/>
    </row>
    <row r="13" s="15" customFormat="true" ht="16" hidden="false" customHeight="false" outlineLevel="0" collapsed="false">
      <c r="A13" s="8" t="s">
        <v>29</v>
      </c>
      <c r="B13" s="15" t="s">
        <v>30</v>
      </c>
      <c r="C13" s="16" t="n">
        <v>1656</v>
      </c>
      <c r="D13" s="17"/>
      <c r="E13" s="17" t="s">
        <v>29</v>
      </c>
      <c r="F13" s="16" t="n">
        <v>1</v>
      </c>
      <c r="G13" s="16" t="s">
        <v>29</v>
      </c>
      <c r="H13" s="18" t="s">
        <v>31</v>
      </c>
    </row>
    <row r="14" customFormat="false" ht="16" hidden="false" customHeight="false" outlineLevel="0" collapsed="false">
      <c r="A14" s="8" t="n">
        <f aca="false">A12+1</f>
        <v>11</v>
      </c>
      <c r="B14" s="0" t="s">
        <v>32</v>
      </c>
      <c r="C14" s="9" t="n">
        <f aca="false">SUM(D3:D12)</f>
        <v>1558</v>
      </c>
      <c r="D14" s="2" t="n">
        <v>100</v>
      </c>
      <c r="E14" s="2" t="n">
        <v>500</v>
      </c>
      <c r="F14" s="10" t="n">
        <f aca="false">SUM(Tabla1[[#This Row],[Idade do Nasc. Seu Filho]:[Viveu mais]])</f>
        <v>600</v>
      </c>
      <c r="G14" s="10" t="n">
        <f aca="false">Tabla1[[#This Row],[Idade Total]]+Tabla1[[#This Row],[Ano de nascimento]]</f>
        <v>2158</v>
      </c>
      <c r="H14" s="3" t="s">
        <v>33</v>
      </c>
    </row>
    <row r="15" customFormat="false" ht="16" hidden="false" customHeight="false" outlineLevel="0" collapsed="false">
      <c r="A15" s="8" t="n">
        <f aca="false">A14+1</f>
        <v>12</v>
      </c>
      <c r="B15" s="0" t="s">
        <v>34</v>
      </c>
      <c r="C15" s="9" t="n">
        <f aca="false">SUM(D3:D14)</f>
        <v>1658</v>
      </c>
      <c r="D15" s="2" t="n">
        <v>35</v>
      </c>
      <c r="E15" s="2" t="n">
        <v>403</v>
      </c>
      <c r="F15" s="10" t="n">
        <f aca="false">SUM(Tabla1[[#This Row],[Idade do Nasc. Seu Filho]:[Viveu mais]])</f>
        <v>438</v>
      </c>
      <c r="G15" s="10" t="n">
        <f aca="false">Tabla1[[#This Row],[Idade Total]]+Tabla1[[#This Row],[Ano de nascimento]]</f>
        <v>2096</v>
      </c>
      <c r="H15" s="3" t="s">
        <v>35</v>
      </c>
    </row>
    <row r="16" customFormat="false" ht="16" hidden="false" customHeight="false" outlineLevel="0" collapsed="false">
      <c r="A16" s="8" t="n">
        <f aca="false">A15+1</f>
        <v>13</v>
      </c>
      <c r="B16" s="0" t="s">
        <v>36</v>
      </c>
      <c r="C16" s="9" t="n">
        <f aca="false">SUM(D3:D15)</f>
        <v>1693</v>
      </c>
      <c r="D16" s="2" t="n">
        <v>30</v>
      </c>
      <c r="E16" s="2" t="n">
        <v>403</v>
      </c>
      <c r="F16" s="10" t="n">
        <f aca="false">SUM(Tabla1[[#This Row],[Idade do Nasc. Seu Filho]:[Viveu mais]])</f>
        <v>433</v>
      </c>
      <c r="G16" s="10" t="n">
        <f aca="false">Tabla1[[#This Row],[Idade Total]]+Tabla1[[#This Row],[Ano de nascimento]]</f>
        <v>2126</v>
      </c>
      <c r="H16" s="3" t="s">
        <v>37</v>
      </c>
    </row>
    <row r="17" customFormat="false" ht="16" hidden="false" customHeight="false" outlineLevel="0" collapsed="false">
      <c r="A17" s="8" t="n">
        <f aca="false">A16+1</f>
        <v>14</v>
      </c>
      <c r="B17" s="0" t="s">
        <v>38</v>
      </c>
      <c r="C17" s="9" t="n">
        <f aca="false">SUM(D3:D16)</f>
        <v>1723</v>
      </c>
      <c r="D17" s="2" t="n">
        <v>34</v>
      </c>
      <c r="E17" s="2" t="n">
        <v>430</v>
      </c>
      <c r="F17" s="10" t="n">
        <f aca="false">SUM(Tabla1[[#This Row],[Idade do Nasc. Seu Filho]:[Viveu mais]])</f>
        <v>464</v>
      </c>
      <c r="G17" s="10" t="n">
        <f aca="false">Tabla1[[#This Row],[Idade Total]]+Tabla1[[#This Row],[Ano de nascimento]]</f>
        <v>2187</v>
      </c>
      <c r="H17" s="3" t="s">
        <v>39</v>
      </c>
    </row>
    <row r="18" customFormat="false" ht="16" hidden="false" customHeight="false" outlineLevel="0" collapsed="false">
      <c r="A18" s="8" t="n">
        <f aca="false">A17+1</f>
        <v>15</v>
      </c>
      <c r="B18" s="0" t="s">
        <v>40</v>
      </c>
      <c r="C18" s="9" t="n">
        <f aca="false">SUM(D3:D17)</f>
        <v>1757</v>
      </c>
      <c r="D18" s="2" t="n">
        <v>30</v>
      </c>
      <c r="E18" s="2" t="n">
        <v>209</v>
      </c>
      <c r="F18" s="10" t="n">
        <f aca="false">SUM(Tabla1[[#This Row],[Idade do Nasc. Seu Filho]:[Viveu mais]])</f>
        <v>239</v>
      </c>
      <c r="G18" s="10" t="n">
        <f aca="false">Tabla1[[#This Row],[Idade Total]]+Tabla1[[#This Row],[Ano de nascimento]]</f>
        <v>1996</v>
      </c>
      <c r="H18" s="3" t="s">
        <v>41</v>
      </c>
    </row>
    <row r="19" customFormat="false" ht="16" hidden="false" customHeight="false" outlineLevel="0" collapsed="false">
      <c r="A19" s="8" t="n">
        <f aca="false">A18+1</f>
        <v>16</v>
      </c>
      <c r="B19" s="0" t="s">
        <v>42</v>
      </c>
      <c r="C19" s="9" t="n">
        <f aca="false">SUM(D3:D18)</f>
        <v>1787</v>
      </c>
      <c r="D19" s="2" t="n">
        <v>32</v>
      </c>
      <c r="E19" s="2" t="n">
        <v>207</v>
      </c>
      <c r="F19" s="10" t="n">
        <f aca="false">SUM(Tabla1[[#This Row],[Idade do Nasc. Seu Filho]:[Viveu mais]])</f>
        <v>239</v>
      </c>
      <c r="G19" s="10" t="n">
        <f aca="false">Tabla1[[#This Row],[Idade Total]]+Tabla1[[#This Row],[Ano de nascimento]]</f>
        <v>2026</v>
      </c>
      <c r="H19" s="3" t="s">
        <v>43</v>
      </c>
    </row>
    <row r="20" customFormat="false" ht="16" hidden="false" customHeight="false" outlineLevel="0" collapsed="false">
      <c r="A20" s="8" t="n">
        <f aca="false">A19+1</f>
        <v>17</v>
      </c>
      <c r="B20" s="0" t="s">
        <v>44</v>
      </c>
      <c r="C20" s="9" t="n">
        <f aca="false">SUM(D3:D19)</f>
        <v>1819</v>
      </c>
      <c r="D20" s="2" t="n">
        <v>30</v>
      </c>
      <c r="E20" s="2" t="n">
        <v>200</v>
      </c>
      <c r="F20" s="10" t="n">
        <f aca="false">SUM(Tabla1[[#This Row],[Idade do Nasc. Seu Filho]:[Viveu mais]])</f>
        <v>230</v>
      </c>
      <c r="G20" s="10" t="n">
        <f aca="false">Tabla1[[#This Row],[Idade Total]]+Tabla1[[#This Row],[Ano de nascimento]]</f>
        <v>2049</v>
      </c>
      <c r="H20" s="3" t="s">
        <v>45</v>
      </c>
    </row>
    <row r="21" customFormat="false" ht="16" hidden="false" customHeight="false" outlineLevel="0" collapsed="false">
      <c r="A21" s="8" t="n">
        <f aca="false">A20+1</f>
        <v>18</v>
      </c>
      <c r="B21" s="0" t="s">
        <v>46</v>
      </c>
      <c r="C21" s="9" t="n">
        <f aca="false">SUM(D3:D20)</f>
        <v>1849</v>
      </c>
      <c r="D21" s="2" t="n">
        <v>29</v>
      </c>
      <c r="E21" s="2" t="n">
        <v>119</v>
      </c>
      <c r="F21" s="10" t="n">
        <f aca="false">SUM(Tabla1[[#This Row],[Idade do Nasc. Seu Filho]:[Viveu mais]])</f>
        <v>148</v>
      </c>
      <c r="G21" s="10" t="n">
        <f aca="false">Tabla1[[#This Row],[Idade Total]]+Tabla1[[#This Row],[Ano de nascimento]]</f>
        <v>1997</v>
      </c>
      <c r="H21" s="3" t="s">
        <v>47</v>
      </c>
    </row>
    <row r="22" customFormat="false" ht="16" hidden="false" customHeight="false" outlineLevel="0" collapsed="false">
      <c r="A22" s="8" t="n">
        <f aca="false">A21+1</f>
        <v>19</v>
      </c>
      <c r="B22" s="0" t="s">
        <v>48</v>
      </c>
      <c r="C22" s="9" t="n">
        <f aca="false">SUM(D3:D21)</f>
        <v>1878</v>
      </c>
      <c r="D22" s="2" t="n">
        <v>70</v>
      </c>
      <c r="E22" s="10" t="n">
        <f aca="false">Tabla1[[#This Row],[Idade Total]]-Tabla1[[#This Row],[Idade do Nasc. Seu Filho]]</f>
        <v>135</v>
      </c>
      <c r="F22" s="2" t="n">
        <v>205</v>
      </c>
      <c r="G22" s="10" t="n">
        <f aca="false">Tabla1[[#This Row],[Idade Total]]+Tabla1[[#This Row],[Ano de nascimento]]</f>
        <v>2083</v>
      </c>
      <c r="H22" s="3" t="s">
        <v>49</v>
      </c>
    </row>
    <row r="23" customFormat="false" ht="16" hidden="false" customHeight="false" outlineLevel="0" collapsed="false">
      <c r="A23" s="8" t="n">
        <f aca="false">A22+1</f>
        <v>20</v>
      </c>
      <c r="B23" s="0" t="s">
        <v>50</v>
      </c>
      <c r="C23" s="19" t="n">
        <f aca="false">SUM(D3:D22)</f>
        <v>1948</v>
      </c>
      <c r="D23" s="2" t="n">
        <v>100</v>
      </c>
      <c r="E23" s="10" t="n">
        <f aca="false">Tabla1[[#This Row],[Idade Total]]-Tabla1[[#This Row],[Idade do Nasc. Seu Filho]]</f>
        <v>75</v>
      </c>
      <c r="F23" s="2" t="n">
        <v>175</v>
      </c>
      <c r="G23" s="10" t="n">
        <f aca="false">Tabla1[[#This Row],[Idade Total]]+Tabla1[[#This Row],[Ano de nascimento]]</f>
        <v>2123</v>
      </c>
      <c r="H23" s="20" t="s">
        <v>51</v>
      </c>
    </row>
    <row r="24" customFormat="false" ht="16" hidden="false" customHeight="false" outlineLevel="0" collapsed="false">
      <c r="B24" s="0" t="s">
        <v>52</v>
      </c>
      <c r="C24" s="10" t="n">
        <f aca="false">SUM(D3:D23)</f>
        <v>2048</v>
      </c>
      <c r="D24" s="2" t="n">
        <v>60</v>
      </c>
      <c r="E24" s="10" t="n">
        <f aca="false">Tabla1[[#This Row],[Idade Total]]-Tabla1[[#This Row],[Idade do Nasc. Seu Filho]]</f>
        <v>120</v>
      </c>
      <c r="F24" s="2" t="n">
        <v>180</v>
      </c>
      <c r="G24" s="21" t="n">
        <f aca="false">Tabla1[[#This Row],[Idade Total]]+Tabla1[[#This Row],[Ano de nascimento]]</f>
        <v>2228</v>
      </c>
      <c r="H24" s="3" t="s">
        <v>53</v>
      </c>
    </row>
    <row r="25" customFormat="false" ht="16" hidden="false" customHeight="false" outlineLevel="0" collapsed="false">
      <c r="B25" s="0" t="s">
        <v>54</v>
      </c>
      <c r="C25" s="10" t="n">
        <f aca="false">SUM(D3:D24)</f>
        <v>2108</v>
      </c>
      <c r="D25" s="2" t="n">
        <v>130</v>
      </c>
      <c r="F25" s="2" t="n">
        <v>147</v>
      </c>
      <c r="G25" s="21" t="n">
        <f aca="false">Tabla1[[#This Row],[Idade Total]]+Tabla1[[#This Row],[Ano de nascimento]]</f>
        <v>2255</v>
      </c>
      <c r="H25" s="3" t="s">
        <v>55</v>
      </c>
    </row>
    <row r="26" customFormat="false" ht="16" hidden="false" customHeight="false" outlineLevel="0" collapsed="false">
      <c r="B26" s="0" t="s">
        <v>56</v>
      </c>
      <c r="C26" s="10"/>
      <c r="G26" s="21" t="n">
        <f aca="false">Tabla1[[#This Row],[Idade Total]]+Tabla1[[#This Row],[Ano de nascimento]]</f>
        <v>0</v>
      </c>
    </row>
    <row r="27" customFormat="false" ht="16" hidden="false" customHeight="false" outlineLevel="0" collapsed="false">
      <c r="B27" s="15" t="s">
        <v>57</v>
      </c>
      <c r="C27" s="22" t="n">
        <f aca="false">SUM(D3:D25)</f>
        <v>2238</v>
      </c>
      <c r="D27" s="10"/>
      <c r="F27" s="2" t="n">
        <v>430</v>
      </c>
      <c r="G27" s="21" t="n">
        <f aca="false">Tabla1[[#This Row],[Idade Total]]+Tabla1[[#This Row],[Ano de nascimento]]</f>
        <v>2668</v>
      </c>
      <c r="H27" s="3" t="s">
        <v>58</v>
      </c>
    </row>
    <row r="28" customFormat="false" ht="16" hidden="false" customHeight="false" outlineLevel="0" collapsed="false">
      <c r="B28" s="15" t="s">
        <v>59</v>
      </c>
      <c r="C28" s="22" t="n">
        <f aca="false">G27</f>
        <v>2668</v>
      </c>
      <c r="D28" s="10"/>
      <c r="F28" s="2" t="n">
        <v>1</v>
      </c>
      <c r="G28" s="21" t="n">
        <f aca="false">Tabla1[[#This Row],[Idade Total]]+Tabla1[[#This Row],[Ano de nascimento]]</f>
        <v>2669</v>
      </c>
      <c r="H28" s="3" t="s">
        <v>60</v>
      </c>
    </row>
    <row r="29" customFormat="false" ht="16" hidden="false" customHeight="false" outlineLevel="0" collapsed="false">
      <c r="B29" s="15" t="s">
        <v>61</v>
      </c>
      <c r="C29" s="22" t="n">
        <f aca="false">G28</f>
        <v>2669</v>
      </c>
      <c r="D29" s="10"/>
      <c r="E29" s="10"/>
      <c r="F29" s="2" t="n">
        <v>40</v>
      </c>
      <c r="G29" s="21" t="n">
        <f aca="false">Tabla1[[#This Row],[Idade Total]]+Tabla1[[#This Row],[Ano de nascimento]]</f>
        <v>2709</v>
      </c>
    </row>
    <row r="30" customFormat="false" ht="16" hidden="false" customHeight="false" outlineLevel="0" collapsed="false">
      <c r="B30" s="15" t="s">
        <v>62</v>
      </c>
      <c r="C30" s="9" t="n">
        <f aca="false">G29</f>
        <v>2709</v>
      </c>
      <c r="G30" s="21"/>
    </row>
    <row r="32" customFormat="false" ht="16" hidden="false" customHeight="false" outlineLevel="0" collapsed="false">
      <c r="B32" s="23" t="s">
        <v>63</v>
      </c>
      <c r="C32" s="3" t="n">
        <v>1066</v>
      </c>
      <c r="D32" s="24" t="s">
        <v>64</v>
      </c>
    </row>
    <row r="33" customFormat="false" ht="21" hidden="false" customHeight="false" outlineLevel="0" collapsed="false">
      <c r="B33" s="25"/>
      <c r="C33" s="3"/>
    </row>
    <row r="34" customFormat="false" ht="19" hidden="false" customHeight="false" outlineLevel="0" collapsed="false">
      <c r="B34" s="23" t="s">
        <v>65</v>
      </c>
      <c r="C34" s="26" t="n">
        <f aca="false">C30+C32</f>
        <v>3775</v>
      </c>
    </row>
    <row r="36" customFormat="false" ht="16" hidden="false" customHeight="false" outlineLevel="0" collapsed="false">
      <c r="B36" s="27" t="s">
        <v>66</v>
      </c>
      <c r="D36" s="28"/>
    </row>
  </sheetData>
  <mergeCells count="2">
    <mergeCell ref="J5:M5"/>
    <mergeCell ref="J6:M6"/>
  </mergeCells>
  <hyperlinks>
    <hyperlink ref="J6" r:id="rId1" display="https://www.facebook.com/helio.giroto.9"/>
    <hyperlink ref="D32" location="'Monarquia a Cristo'!A1" display="&lt;- V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4" activeCellId="0" sqref="A34"/>
    </sheetView>
  </sheetViews>
  <sheetFormatPr defaultRowHeight="16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3" width="16"/>
    <col collapsed="false" customWidth="true" hidden="false" outlineLevel="0" max="3" min="3" style="3" width="21.33"/>
    <col collapsed="false" customWidth="true" hidden="false" outlineLevel="0" max="4" min="4" style="9" width="11.67"/>
    <col collapsed="false" customWidth="true" hidden="false" outlineLevel="0" max="5" min="5" style="0" width="25.33"/>
    <col collapsed="false" customWidth="true" hidden="false" outlineLevel="0" max="7" min="6" style="3" width="10.83"/>
    <col collapsed="false" customWidth="true" hidden="false" outlineLevel="0" max="8" min="8" style="0" width="96.33"/>
    <col collapsed="false" customWidth="true" hidden="false" outlineLevel="0" max="1025" min="9" style="0" width="10.61"/>
  </cols>
  <sheetData>
    <row r="1" s="7" customFormat="true" ht="23" hidden="false" customHeight="true" outlineLevel="0" collapsed="false">
      <c r="A1" s="29" t="s">
        <v>67</v>
      </c>
      <c r="B1" s="29" t="s">
        <v>68</v>
      </c>
      <c r="C1" s="29" t="s">
        <v>69</v>
      </c>
      <c r="D1" s="29" t="s">
        <v>70</v>
      </c>
      <c r="E1" s="29" t="s">
        <v>6</v>
      </c>
      <c r="F1" s="29" t="s">
        <v>71</v>
      </c>
      <c r="G1" s="29" t="s">
        <v>72</v>
      </c>
      <c r="H1" s="29" t="s">
        <v>73</v>
      </c>
    </row>
    <row r="2" customFormat="false" ht="17" hidden="false" customHeight="false" outlineLevel="0" collapsed="false">
      <c r="A2" s="30" t="s">
        <v>74</v>
      </c>
      <c r="B2" s="31"/>
      <c r="C2" s="31" t="n">
        <v>40</v>
      </c>
      <c r="D2" s="32"/>
      <c r="E2" s="33"/>
      <c r="F2" s="31"/>
      <c r="G2" s="31"/>
      <c r="H2" s="30"/>
    </row>
    <row r="3" customFormat="false" ht="17" hidden="false" customHeight="false" outlineLevel="0" collapsed="false">
      <c r="A3" s="30" t="s">
        <v>75</v>
      </c>
      <c r="B3" s="31"/>
      <c r="C3" s="31" t="n">
        <v>40</v>
      </c>
      <c r="D3" s="32"/>
      <c r="E3" s="33"/>
      <c r="F3" s="31"/>
      <c r="G3" s="31"/>
      <c r="H3" s="30"/>
    </row>
    <row r="4" customFormat="false" ht="17" hidden="false" customHeight="false" outlineLevel="0" collapsed="false">
      <c r="A4" s="30" t="s">
        <v>76</v>
      </c>
      <c r="B4" s="31"/>
      <c r="C4" s="31" t="n">
        <v>40</v>
      </c>
      <c r="D4" s="32"/>
      <c r="E4" s="33"/>
      <c r="F4" s="31"/>
      <c r="G4" s="31"/>
      <c r="H4" s="30"/>
    </row>
    <row r="5" customFormat="false" ht="17" hidden="false" customHeight="false" outlineLevel="0" collapsed="false">
      <c r="A5" s="30" t="s">
        <v>77</v>
      </c>
      <c r="B5" s="34" t="n">
        <v>41</v>
      </c>
      <c r="C5" s="34" t="n">
        <v>17</v>
      </c>
      <c r="D5" s="32" t="n">
        <f aca="false">B5+C5</f>
        <v>58</v>
      </c>
      <c r="E5" s="33" t="s">
        <v>78</v>
      </c>
      <c r="F5" s="31" t="s">
        <v>79</v>
      </c>
      <c r="G5" s="31" t="s">
        <v>80</v>
      </c>
      <c r="H5" s="30"/>
    </row>
    <row r="6" customFormat="false" ht="17" hidden="false" customHeight="false" outlineLevel="0" collapsed="false">
      <c r="A6" s="30" t="s">
        <v>81</v>
      </c>
      <c r="B6" s="31"/>
      <c r="C6" s="31" t="n">
        <v>3</v>
      </c>
      <c r="D6" s="32"/>
      <c r="E6" s="33" t="s">
        <v>82</v>
      </c>
      <c r="F6" s="31" t="s">
        <v>79</v>
      </c>
      <c r="G6" s="31" t="s">
        <v>80</v>
      </c>
      <c r="H6" s="30"/>
    </row>
    <row r="7" customFormat="false" ht="17" hidden="false" customHeight="false" outlineLevel="0" collapsed="false">
      <c r="A7" s="30" t="s">
        <v>83</v>
      </c>
      <c r="B7" s="31"/>
      <c r="C7" s="31" t="n">
        <v>41</v>
      </c>
      <c r="D7" s="32"/>
      <c r="E7" s="33" t="s">
        <v>84</v>
      </c>
      <c r="F7" s="31" t="s">
        <v>79</v>
      </c>
      <c r="G7" s="31" t="s">
        <v>80</v>
      </c>
      <c r="H7" s="30"/>
    </row>
    <row r="8" customFormat="false" ht="17" hidden="false" customHeight="false" outlineLevel="0" collapsed="false">
      <c r="A8" s="30" t="s">
        <v>85</v>
      </c>
      <c r="B8" s="34" t="n">
        <v>35</v>
      </c>
      <c r="C8" s="31" t="n">
        <v>25</v>
      </c>
      <c r="D8" s="32" t="n">
        <f aca="false">B8+C8</f>
        <v>60</v>
      </c>
      <c r="E8" s="33" t="s">
        <v>86</v>
      </c>
      <c r="F8" s="31" t="s">
        <v>79</v>
      </c>
      <c r="G8" s="31" t="s">
        <v>80</v>
      </c>
      <c r="H8" s="30"/>
    </row>
    <row r="9" customFormat="false" ht="17" hidden="false" customHeight="false" outlineLevel="0" collapsed="false">
      <c r="A9" s="30" t="s">
        <v>87</v>
      </c>
      <c r="B9" s="34" t="n">
        <v>32</v>
      </c>
      <c r="C9" s="31" t="n">
        <v>8</v>
      </c>
      <c r="D9" s="32" t="n">
        <f aca="false">B9+C9</f>
        <v>40</v>
      </c>
      <c r="E9" s="33" t="s">
        <v>88</v>
      </c>
      <c r="F9" s="31" t="s">
        <v>79</v>
      </c>
      <c r="G9" s="31" t="s">
        <v>80</v>
      </c>
      <c r="H9" s="30"/>
    </row>
    <row r="10" customFormat="false" ht="17" hidden="false" customHeight="false" outlineLevel="0" collapsed="false">
      <c r="A10" s="30" t="s">
        <v>89</v>
      </c>
      <c r="B10" s="34" t="n">
        <v>22</v>
      </c>
      <c r="C10" s="31" t="n">
        <v>1</v>
      </c>
      <c r="D10" s="32" t="n">
        <f aca="false">B10+C10</f>
        <v>23</v>
      </c>
      <c r="E10" s="33" t="s">
        <v>90</v>
      </c>
      <c r="F10" s="31" t="s">
        <v>79</v>
      </c>
      <c r="G10" s="31" t="s">
        <v>80</v>
      </c>
      <c r="H10" s="30"/>
    </row>
    <row r="11" customFormat="false" ht="17" hidden="false" customHeight="false" outlineLevel="0" collapsed="false">
      <c r="A11" s="35" t="s">
        <v>91</v>
      </c>
      <c r="B11" s="31"/>
      <c r="C11" s="31" t="n">
        <v>6</v>
      </c>
      <c r="D11" s="32"/>
      <c r="E11" s="33" t="s">
        <v>92</v>
      </c>
      <c r="F11" s="31" t="s">
        <v>79</v>
      </c>
      <c r="G11" s="31" t="s">
        <v>80</v>
      </c>
      <c r="H11" s="30"/>
    </row>
    <row r="12" customFormat="false" ht="17" hidden="false" customHeight="false" outlineLevel="0" collapsed="false">
      <c r="A12" s="30" t="s">
        <v>93</v>
      </c>
      <c r="B12" s="31"/>
      <c r="C12" s="31" t="n">
        <v>40</v>
      </c>
      <c r="D12" s="32"/>
      <c r="E12" s="33" t="s">
        <v>94</v>
      </c>
      <c r="F12" s="31" t="s">
        <v>79</v>
      </c>
      <c r="G12" s="31" t="s">
        <v>80</v>
      </c>
      <c r="H12" s="30"/>
    </row>
    <row r="13" customFormat="false" ht="17" hidden="false" customHeight="false" outlineLevel="0" collapsed="false">
      <c r="A13" s="30" t="s">
        <v>95</v>
      </c>
      <c r="B13" s="31" t="n">
        <v>25</v>
      </c>
      <c r="C13" s="31" t="n">
        <v>29</v>
      </c>
      <c r="D13" s="32" t="n">
        <f aca="false">B13+C13</f>
        <v>54</v>
      </c>
      <c r="E13" s="33" t="s">
        <v>96</v>
      </c>
      <c r="F13" s="31" t="s">
        <v>79</v>
      </c>
      <c r="G13" s="31" t="s">
        <v>80</v>
      </c>
      <c r="H13" s="30"/>
    </row>
    <row r="14" customFormat="false" ht="17" hidden="false" customHeight="false" outlineLevel="0" collapsed="false">
      <c r="A14" s="35" t="s">
        <v>97</v>
      </c>
      <c r="B14" s="31" t="n">
        <v>16</v>
      </c>
      <c r="C14" s="36"/>
      <c r="D14" s="37" t="s">
        <v>98</v>
      </c>
      <c r="E14" s="33" t="s">
        <v>99</v>
      </c>
      <c r="F14" s="31" t="s">
        <v>79</v>
      </c>
      <c r="G14" s="31" t="s">
        <v>80</v>
      </c>
      <c r="H14" s="30"/>
    </row>
    <row r="15" customFormat="false" ht="17" hidden="false" customHeight="false" outlineLevel="0" collapsed="false">
      <c r="A15" s="30" t="s">
        <v>100</v>
      </c>
      <c r="B15" s="31" t="n">
        <v>16</v>
      </c>
      <c r="C15" s="31" t="n">
        <v>52</v>
      </c>
      <c r="D15" s="32" t="n">
        <f aca="false">B15+C15</f>
        <v>68</v>
      </c>
      <c r="E15" s="33" t="s">
        <v>101</v>
      </c>
      <c r="F15" s="31" t="s">
        <v>79</v>
      </c>
      <c r="G15" s="31" t="s">
        <v>80</v>
      </c>
      <c r="H15" s="30"/>
    </row>
    <row r="16" customFormat="false" ht="17" hidden="false" customHeight="false" outlineLevel="0" collapsed="false">
      <c r="A16" s="30" t="s">
        <v>102</v>
      </c>
      <c r="B16" s="31" t="n">
        <v>25</v>
      </c>
      <c r="C16" s="31" t="n">
        <v>16</v>
      </c>
      <c r="D16" s="32" t="n">
        <f aca="false">B16+C16</f>
        <v>41</v>
      </c>
      <c r="E16" s="33" t="s">
        <v>103</v>
      </c>
      <c r="F16" s="31" t="s">
        <v>79</v>
      </c>
      <c r="G16" s="31" t="s">
        <v>80</v>
      </c>
      <c r="H16" s="35" t="s">
        <v>104</v>
      </c>
    </row>
    <row r="17" customFormat="false" ht="17" hidden="false" customHeight="false" outlineLevel="0" collapsed="false">
      <c r="A17" s="30" t="s">
        <v>105</v>
      </c>
      <c r="B17" s="31" t="n">
        <v>20</v>
      </c>
      <c r="C17" s="31" t="n">
        <v>16</v>
      </c>
      <c r="D17" s="32" t="n">
        <f aca="false">B17+C17</f>
        <v>36</v>
      </c>
      <c r="E17" s="33" t="s">
        <v>106</v>
      </c>
      <c r="F17" s="31" t="s">
        <v>79</v>
      </c>
      <c r="G17" s="31" t="s">
        <v>80</v>
      </c>
      <c r="H17" s="30"/>
    </row>
    <row r="18" s="15" customFormat="true" ht="17" hidden="false" customHeight="false" outlineLevel="0" collapsed="false">
      <c r="A18" s="35" t="s">
        <v>107</v>
      </c>
      <c r="B18" s="36"/>
      <c r="C18" s="36"/>
      <c r="D18" s="37"/>
      <c r="E18" s="38" t="s">
        <v>108</v>
      </c>
      <c r="F18" s="36" t="s">
        <v>109</v>
      </c>
      <c r="G18" s="36" t="s">
        <v>110</v>
      </c>
      <c r="H18" s="35"/>
    </row>
    <row r="19" customFormat="false" ht="17" hidden="false" customHeight="false" outlineLevel="0" collapsed="false">
      <c r="A19" s="30" t="s">
        <v>111</v>
      </c>
      <c r="B19" s="31" t="n">
        <v>25</v>
      </c>
      <c r="C19" s="31" t="n">
        <v>29</v>
      </c>
      <c r="D19" s="32" t="n">
        <f aca="false">B19+C19</f>
        <v>54</v>
      </c>
      <c r="E19" s="33" t="s">
        <v>112</v>
      </c>
      <c r="F19" s="31" t="s">
        <v>79</v>
      </c>
      <c r="G19" s="31" t="s">
        <v>80</v>
      </c>
      <c r="H19" s="30" t="s">
        <v>113</v>
      </c>
    </row>
    <row r="20" customFormat="false" ht="17" hidden="false" customHeight="false" outlineLevel="0" collapsed="false">
      <c r="A20" s="35" t="s">
        <v>114</v>
      </c>
      <c r="B20" s="36"/>
      <c r="C20" s="36"/>
      <c r="D20" s="37"/>
      <c r="E20" s="38" t="s">
        <v>115</v>
      </c>
      <c r="F20" s="39" t="s">
        <v>79</v>
      </c>
      <c r="G20" s="31" t="s">
        <v>80</v>
      </c>
      <c r="H20" s="30"/>
    </row>
    <row r="21" customFormat="false" ht="17" hidden="false" customHeight="false" outlineLevel="0" collapsed="false">
      <c r="A21" s="30" t="s">
        <v>116</v>
      </c>
      <c r="B21" s="31" t="n">
        <v>12</v>
      </c>
      <c r="C21" s="31" t="n">
        <v>55</v>
      </c>
      <c r="D21" s="32" t="n">
        <f aca="false">B21+C21</f>
        <v>67</v>
      </c>
      <c r="E21" s="33" t="s">
        <v>117</v>
      </c>
      <c r="F21" s="31" t="s">
        <v>79</v>
      </c>
      <c r="G21" s="31" t="s">
        <v>80</v>
      </c>
      <c r="H21" s="30" t="s">
        <v>118</v>
      </c>
    </row>
    <row r="22" customFormat="false" ht="17" hidden="false" customHeight="false" outlineLevel="0" collapsed="false">
      <c r="A22" s="30" t="s">
        <v>119</v>
      </c>
      <c r="B22" s="31" t="n">
        <v>22</v>
      </c>
      <c r="C22" s="31" t="n">
        <v>2</v>
      </c>
      <c r="D22" s="32" t="n">
        <f aca="false">B22+C22</f>
        <v>24</v>
      </c>
      <c r="E22" s="40" t="s">
        <v>120</v>
      </c>
      <c r="F22" s="31" t="s">
        <v>79</v>
      </c>
      <c r="G22" s="31" t="s">
        <v>80</v>
      </c>
      <c r="H22" s="30"/>
    </row>
    <row r="23" customFormat="false" ht="17" hidden="false" customHeight="false" outlineLevel="0" collapsed="false">
      <c r="A23" s="30" t="s">
        <v>121</v>
      </c>
      <c r="B23" s="31" t="n">
        <v>8</v>
      </c>
      <c r="C23" s="31" t="n">
        <v>31</v>
      </c>
      <c r="D23" s="32" t="n">
        <f aca="false">B23+C23</f>
        <v>39</v>
      </c>
      <c r="E23" s="40" t="s">
        <v>122</v>
      </c>
      <c r="F23" s="31" t="s">
        <v>79</v>
      </c>
      <c r="G23" s="31" t="s">
        <v>80</v>
      </c>
      <c r="H23" s="30" t="s">
        <v>123</v>
      </c>
    </row>
    <row r="24" customFormat="false" ht="17" hidden="false" customHeight="false" outlineLevel="0" collapsed="false">
      <c r="A24" s="30" t="s">
        <v>124</v>
      </c>
      <c r="B24" s="31" t="n">
        <v>23</v>
      </c>
      <c r="C24" s="31" t="n">
        <v>0</v>
      </c>
      <c r="D24" s="32"/>
      <c r="E24" s="40" t="s">
        <v>125</v>
      </c>
      <c r="F24" s="31" t="s">
        <v>79</v>
      </c>
      <c r="G24" s="31" t="s">
        <v>80</v>
      </c>
      <c r="H24" s="30" t="s">
        <v>126</v>
      </c>
    </row>
    <row r="25" customFormat="false" ht="17" hidden="false" customHeight="false" outlineLevel="0" collapsed="false">
      <c r="A25" s="30" t="s">
        <v>127</v>
      </c>
      <c r="B25" s="31" t="n">
        <v>25</v>
      </c>
      <c r="C25" s="31" t="n">
        <v>11</v>
      </c>
      <c r="D25" s="32" t="n">
        <f aca="false">B25+C25</f>
        <v>36</v>
      </c>
      <c r="E25" s="40" t="s">
        <v>128</v>
      </c>
      <c r="F25" s="31" t="s">
        <v>79</v>
      </c>
      <c r="G25" s="31" t="s">
        <v>80</v>
      </c>
      <c r="H25" s="30" t="s">
        <v>129</v>
      </c>
    </row>
    <row r="26" customFormat="false" ht="17" hidden="false" customHeight="false" outlineLevel="0" collapsed="false">
      <c r="A26" s="30" t="s">
        <v>130</v>
      </c>
      <c r="B26" s="31" t="n">
        <v>18</v>
      </c>
      <c r="C26" s="31" t="n">
        <v>0</v>
      </c>
      <c r="D26" s="32"/>
      <c r="E26" s="40" t="s">
        <v>131</v>
      </c>
      <c r="F26" s="31" t="s">
        <v>79</v>
      </c>
      <c r="G26" s="31" t="s">
        <v>80</v>
      </c>
      <c r="H26" s="30" t="s">
        <v>132</v>
      </c>
    </row>
    <row r="27" customFormat="false" ht="17" hidden="false" customHeight="false" outlineLevel="0" collapsed="false">
      <c r="A27" s="35" t="s">
        <v>133</v>
      </c>
      <c r="B27" s="31"/>
      <c r="C27" s="31"/>
      <c r="D27" s="32"/>
      <c r="E27" s="40" t="s">
        <v>134</v>
      </c>
      <c r="F27" s="31" t="s">
        <v>79</v>
      </c>
      <c r="G27" s="31" t="s">
        <v>80</v>
      </c>
      <c r="H27" s="30"/>
    </row>
    <row r="28" customFormat="false" ht="17" hidden="false" customHeight="false" outlineLevel="0" collapsed="false">
      <c r="A28" s="41" t="s">
        <v>135</v>
      </c>
      <c r="B28" s="31" t="n">
        <v>21</v>
      </c>
      <c r="C28" s="31" t="n">
        <v>11</v>
      </c>
      <c r="D28" s="32" t="n">
        <f aca="false">B28+C28</f>
        <v>32</v>
      </c>
      <c r="E28" s="40" t="s">
        <v>136</v>
      </c>
      <c r="F28" s="31" t="s">
        <v>79</v>
      </c>
      <c r="G28" s="31" t="s">
        <v>80</v>
      </c>
      <c r="H28" s="30" t="s">
        <v>137</v>
      </c>
    </row>
    <row r="29" customFormat="false" ht="17" hidden="false" customHeight="false" outlineLevel="0" collapsed="false">
      <c r="A29" s="35" t="s">
        <v>138</v>
      </c>
      <c r="B29" s="31"/>
      <c r="C29" s="31"/>
      <c r="D29" s="32"/>
      <c r="E29" s="38" t="s">
        <v>139</v>
      </c>
      <c r="F29" s="36" t="s">
        <v>79</v>
      </c>
      <c r="G29" s="36" t="s">
        <v>80</v>
      </c>
      <c r="H29" s="30" t="s">
        <v>140</v>
      </c>
    </row>
    <row r="30" customFormat="false" ht="17" hidden="false" customHeight="false" outlineLevel="0" collapsed="false">
      <c r="A30" s="35" t="s">
        <v>141</v>
      </c>
      <c r="B30" s="31"/>
      <c r="C30" s="31" t="n">
        <v>70</v>
      </c>
      <c r="D30" s="32"/>
      <c r="E30" s="38" t="s">
        <v>142</v>
      </c>
      <c r="F30" s="36" t="s">
        <v>143</v>
      </c>
      <c r="G30" s="36" t="s">
        <v>29</v>
      </c>
      <c r="H30" s="30" t="s">
        <v>144</v>
      </c>
    </row>
    <row r="31" customFormat="false" ht="17" hidden="false" customHeight="false" outlineLevel="0" collapsed="false">
      <c r="A31" s="30" t="s">
        <v>145</v>
      </c>
      <c r="B31" s="31"/>
      <c r="C31" s="31"/>
      <c r="D31" s="32"/>
      <c r="E31" s="40"/>
      <c r="F31" s="31"/>
      <c r="G31" s="31"/>
      <c r="H31" s="30"/>
    </row>
    <row r="32" customFormat="false" ht="17" hidden="false" customHeight="false" outlineLevel="0" collapsed="false">
      <c r="A32" s="30" t="s">
        <v>146</v>
      </c>
      <c r="B32" s="31"/>
      <c r="C32" s="31"/>
      <c r="D32" s="32"/>
      <c r="E32" s="40"/>
      <c r="F32" s="31"/>
      <c r="G32" s="31"/>
      <c r="H32" s="30"/>
    </row>
    <row r="33" customFormat="false" ht="17" hidden="false" customHeight="false" outlineLevel="0" collapsed="false">
      <c r="A33" s="30" t="s">
        <v>147</v>
      </c>
      <c r="B33" s="31"/>
      <c r="C33" s="31"/>
      <c r="D33" s="32"/>
      <c r="E33" s="42"/>
      <c r="F33" s="31"/>
      <c r="G33" s="31"/>
      <c r="H33" s="30"/>
    </row>
    <row r="34" customFormat="false" ht="21" hidden="false" customHeight="false" outlineLevel="0" collapsed="false">
      <c r="B34" s="43" t="s">
        <v>148</v>
      </c>
      <c r="C34" s="43" t="n">
        <f aca="false">SUM(C2:C33)</f>
        <v>583</v>
      </c>
    </row>
    <row r="36" customFormat="false" ht="19" hidden="false" customHeight="false" outlineLevel="0" collapsed="false">
      <c r="A36" s="44" t="s">
        <v>149</v>
      </c>
      <c r="B36" s="45" t="n">
        <f aca="false">(7+62)</f>
        <v>69</v>
      </c>
      <c r="C36" s="45" t="n">
        <f aca="false">B36*7</f>
        <v>483</v>
      </c>
    </row>
    <row r="37" customFormat="false" ht="17" hidden="false" customHeight="false" outlineLevel="0" collapsed="false"/>
    <row r="38" customFormat="false" ht="22" hidden="false" customHeight="false" outlineLevel="0" collapsed="false">
      <c r="B38" s="46" t="s">
        <v>150</v>
      </c>
      <c r="C38" s="47" t="n">
        <f aca="false">C34+C36</f>
        <v>1066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2016-12-09T04:43:47Z</dcterms:created>
  <dc:creator>Usuario de Microsoft Office</dc:creator>
  <dc:description/>
  <dc:language>pt-BR</dc:language>
  <cp:lastModifiedBy>Usuario de Microsoft Office</cp:lastModifiedBy>
  <dcterms:modified xsi:type="dcterms:W3CDTF">2017-01-22T03:08:14Z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