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codeName="EstaPasta_de_trabalho" defaultThemeVersion="124226"/>
  <bookViews>
    <workbookView showSheetTabs="0" xWindow="75" yWindow="120" windowWidth="12240" windowHeight="8055" activeTab="4"/>
  </bookViews>
  <sheets>
    <sheet name="Plan5" sheetId="5" r:id="rId1"/>
    <sheet name="Plan1" sheetId="1" r:id="rId2"/>
    <sheet name="Plan2" sheetId="6" r:id="rId3"/>
    <sheet name="Plan8" sheetId="9" r:id="rId4"/>
    <sheet name="Plan4" sheetId="4" r:id="rId5"/>
    <sheet name="Plan3" sheetId="3" state="hidden" r:id="rId6"/>
  </sheets>
  <definedNames>
    <definedName name="_xlnm.Print_Area" localSheetId="4">Plan4!$A$1:$J$244</definedName>
    <definedName name="PARENTESCO">#REF!</definedName>
  </definedNames>
  <calcPr calcId="144525"/>
</workbook>
</file>

<file path=xl/calcChain.xml><?xml version="1.0" encoding="utf-8"?>
<calcChain xmlns="http://schemas.openxmlformats.org/spreadsheetml/2006/main">
  <c r="G24" i="4" l="1"/>
  <c r="E24" i="4"/>
  <c r="B24" i="4"/>
  <c r="E34" i="4" l="1"/>
  <c r="E68" i="4" s="1"/>
  <c r="J24" i="3"/>
  <c r="A227" i="4" s="1"/>
  <c r="J4" i="3"/>
  <c r="A17" i="4" s="1"/>
  <c r="F21" i="4" l="1"/>
  <c r="H22" i="4"/>
  <c r="E22" i="4"/>
  <c r="H14" i="4"/>
  <c r="C21" i="4"/>
  <c r="I29" i="4"/>
  <c r="B23" i="4"/>
  <c r="B22" i="4"/>
  <c r="C20" i="4"/>
  <c r="J7" i="3"/>
  <c r="A28" i="4" s="1"/>
  <c r="B98" i="4" s="1"/>
  <c r="A193" i="4" s="1"/>
  <c r="I194" i="4"/>
  <c r="I228" i="4" s="1"/>
  <c r="C190" i="4"/>
  <c r="C223" i="4" s="1"/>
  <c r="C189" i="4"/>
  <c r="C222" i="4" s="1"/>
  <c r="C188" i="4"/>
  <c r="C221" i="4" s="1"/>
  <c r="C187" i="4"/>
  <c r="C220" i="4" s="1"/>
  <c r="C240" i="4" s="1"/>
  <c r="C20" i="3"/>
  <c r="A18" i="3"/>
  <c r="J17" i="3" s="1"/>
  <c r="C114" i="4"/>
  <c r="C156" i="4" s="1"/>
  <c r="F107" i="4"/>
  <c r="F150" i="4" s="1"/>
  <c r="F202" i="4" s="1"/>
  <c r="A37" i="4"/>
  <c r="C36" i="4"/>
  <c r="C228" i="4" l="1"/>
  <c r="C22" i="3"/>
  <c r="J22" i="3" s="1"/>
  <c r="A217" i="4" s="1"/>
  <c r="D173" i="4"/>
  <c r="D172" i="4"/>
  <c r="D171" i="4"/>
  <c r="D128" i="4"/>
  <c r="D127" i="4"/>
  <c r="D126" i="4"/>
  <c r="D87" i="4"/>
  <c r="D86" i="4"/>
  <c r="D85" i="4"/>
  <c r="A14" i="3"/>
  <c r="D47" i="4"/>
  <c r="D46" i="4"/>
  <c r="D48" i="4"/>
  <c r="D45" i="4"/>
  <c r="D5" i="4"/>
  <c r="D4" i="4"/>
  <c r="D3" i="4"/>
  <c r="D2" i="4"/>
  <c r="J20" i="3" l="1"/>
  <c r="C208" i="4"/>
  <c r="J9" i="3"/>
  <c r="A61" i="4" s="1"/>
  <c r="J13" i="3"/>
  <c r="A64" i="4" s="1"/>
  <c r="A138" i="4"/>
</calcChain>
</file>

<file path=xl/sharedStrings.xml><?xml version="1.0" encoding="utf-8"?>
<sst xmlns="http://schemas.openxmlformats.org/spreadsheetml/2006/main" count="118" uniqueCount="91">
  <si>
    <t>DESPACHO</t>
  </si>
  <si>
    <t>EXERCÍCIO:</t>
  </si>
  <si>
    <t xml:space="preserve">                    A despesa será consignada à seguinte dotação orçamentária: Exercício </t>
  </si>
  <si>
    <t>SECRETÁRIO(A)  MUNICIPAL</t>
  </si>
  <si>
    <t>DECLARAÇÃO DE ADEQUAÇÃO ORÇAMENTÁRIA E FINANCEIRA</t>
  </si>
  <si>
    <t>(Inciso II, Art. 16, Lei Complementar nº 101/2000)</t>
  </si>
  <si>
    <t>OBJETO:</t>
  </si>
  <si>
    <t>AUTORIZAÇÃO</t>
  </si>
  <si>
    <t xml:space="preserve">       Cumpra-se</t>
  </si>
  <si>
    <t>R E S O L V E:</t>
  </si>
  <si>
    <t>TOTAL</t>
  </si>
  <si>
    <t>R   E   C   I   B   O</t>
  </si>
  <si>
    <t>Lucrécia/RN - _____ de ____________________ de ______</t>
  </si>
  <si>
    <t>PARA IMPRIMIR - UTILIZE A FUNÇÃO -  CTRL+P</t>
  </si>
  <si>
    <t>Produzido por: Helison de Oliveira</t>
  </si>
  <si>
    <t>Ordenador de Despesa</t>
  </si>
  <si>
    <t>E-mail: helisonoliveira@hotmail.com</t>
  </si>
  <si>
    <t>INFORMAÇÕES GERAIS</t>
  </si>
  <si>
    <t>Insira o logotipo aqui</t>
  </si>
  <si>
    <t>ESTADO DO RIO GRANDE DO NORTE</t>
  </si>
  <si>
    <t>NOME DO ORGÃO:</t>
  </si>
  <si>
    <t>CNPJ:</t>
  </si>
  <si>
    <t>Endereço:</t>
  </si>
  <si>
    <t>08.349.045/0001-88</t>
  </si>
  <si>
    <t>Rua dos Poderes, 265, CEP: 59.805-000 -Centro</t>
  </si>
  <si>
    <t>A(o) Exmo(a). Sr(a).</t>
  </si>
  <si>
    <t>Ordenador(a) de Despesa</t>
  </si>
  <si>
    <t>NOME DA SECRETARIA:</t>
  </si>
  <si>
    <t>TITULO SEC. MUNICIPAL:</t>
  </si>
  <si>
    <t>TEXTOS DO REQUERIMENTO</t>
  </si>
  <si>
    <t xml:space="preserve">        O Ordenador de Despesa, no uso da suas atribuições legais, notadamente o que lhe confere a Lei Orgânica do Município,</t>
  </si>
  <si>
    <t>ORDENADOR DE DESPESA</t>
  </si>
  <si>
    <t>-</t>
  </si>
  <si>
    <t xml:space="preserve">        Na qualidade de ordenador de despesas para os efeitos do inciso II do artigo 16 da Lei Complementar nº 101 – Lei de Responsabilidade Fiscal, que a despesa acima especificada possui adequação orçamentária e financeira com a Lei Orçamentária Anual (LOA) e compatibilidade com o Plano Plurianual (PPA) e com a Lei de Diretrizes Orçamentária (LDO).</t>
  </si>
  <si>
    <t>Ordenador de Despesas</t>
  </si>
  <si>
    <t>PORTARIA</t>
  </si>
  <si>
    <t>RECIBO</t>
  </si>
  <si>
    <t xml:space="preserve">          RECEBI da </t>
  </si>
  <si>
    <t>PREFEITURA MUNICIPAL DE LUCRECIA</t>
  </si>
  <si>
    <t>ANTONIO WALTER DE ARAUJO</t>
  </si>
  <si>
    <t>FUNDAMENTAÇÃO LEGAL</t>
  </si>
  <si>
    <t xml:space="preserve">DATA DO REQUERIMENTO: </t>
  </si>
  <si>
    <t>PROTOCOLO Nº</t>
  </si>
  <si>
    <t>NOME:</t>
  </si>
  <si>
    <t>DN:</t>
  </si>
  <si>
    <t>RG:</t>
  </si>
  <si>
    <t>CPF:</t>
  </si>
  <si>
    <t>NIS</t>
  </si>
  <si>
    <t>ENDEREÇO:</t>
  </si>
  <si>
    <t>CEL:</t>
  </si>
  <si>
    <t>QUAL O TIPO DE AUXÍLIO?</t>
  </si>
  <si>
    <t>QUAL O VALOR DO BENEFÍCIO?</t>
  </si>
  <si>
    <t>SEC. MUN. DE FINANÇAS</t>
  </si>
  <si>
    <t>ANTONIO WALTER DE ARAÚJO</t>
  </si>
  <si>
    <t xml:space="preserve">Protocolo nº </t>
  </si>
  <si>
    <t>BENEFICIÁRIO</t>
  </si>
  <si>
    <t>ENDEREÇO</t>
  </si>
  <si>
    <t>AUXÍLIO FINANCEIRO</t>
  </si>
  <si>
    <t>Beneficiário</t>
  </si>
  <si>
    <t xml:space="preserve"> a(o) Sr.(a) </t>
  </si>
  <si>
    <t>SECRETARIA</t>
  </si>
  <si>
    <t xml:space="preserve">Auxílio financeiro para </t>
  </si>
  <si>
    <t>DATA DE NASC.</t>
  </si>
  <si>
    <t xml:space="preserve">PROTOCOLO Nº </t>
  </si>
  <si>
    <t>R.G.:</t>
  </si>
  <si>
    <t>CEL.:</t>
  </si>
  <si>
    <t>CLASSIFICAÇÃO ECONÔMICA: 3.3.90.48.00 OUTROS AUX. FINAN. A PF – SUBELEMENTO: 3.3.90.48.00 – OUTROS AUX. FINAN. A PF.</t>
  </si>
  <si>
    <t>REQUERIMENTO DE BENEFÍCIO EM SAÚDE</t>
  </si>
  <si>
    <t>Venho requerer a vossa senhoria, informações sobre a existência de crédito orçamentário para atender a(s) despesa(s) com concessão de Benefícios em Saúde, conforme parecer do(a) Assistência Social em anexo.</t>
  </si>
  <si>
    <t xml:space="preserve">                 Conforme requerimento, informamos a Vossa Excelência a existência de crédito orçamentário para atender a(s) despesa(s) com  concessão de Benefío em Saúde</t>
  </si>
  <si>
    <t>, que instituiu os benefícios em saúde e suas alterações posteriores.</t>
  </si>
  <si>
    <t>, a importância abaixo descrita correspondete à concessão do benefício em saúde, a saber:</t>
  </si>
  <si>
    <t>, conforme solicitação médica.</t>
  </si>
  <si>
    <t xml:space="preserve">           Na qualidade de ordenador(a) de despesa(s), autorizo a presente requerimento de benefício em saúde, nos termos do requerimento anexo, e instauro o presente Processo Administrativo com fundamentação na </t>
  </si>
  <si>
    <t>SECRECTARIA MUNICIPAL DE SAÚDE</t>
  </si>
  <si>
    <t>MARIA DO SOCORRO ARAÚJO CUNHA</t>
  </si>
  <si>
    <t>SEC. MUN. DE SAÚDE</t>
  </si>
  <si>
    <t>Lei Municipal nº 485/2013 e Resolução nº 02/2013 - CMS</t>
  </si>
  <si>
    <t>91/2015</t>
  </si>
  <si>
    <t>JOSIMAR BELO DA SILVA</t>
  </si>
  <si>
    <t>CNS</t>
  </si>
  <si>
    <t>Av. Getulio Vargas, 66, Centro, Lucrécia/RN</t>
  </si>
  <si>
    <t>BANCO</t>
  </si>
  <si>
    <t>AGÊNCIA</t>
  </si>
  <si>
    <t>CONTA</t>
  </si>
  <si>
    <t>BANCO:</t>
  </si>
  <si>
    <t>AGÊNCIA:</t>
  </si>
  <si>
    <t>CONTA:</t>
  </si>
  <si>
    <t>deslocamento até a cidade de Natal/RN, para realização de retorno cirurgico no Hospital do  Coração no dia 12/05/2015, conforme agendamento médico</t>
  </si>
  <si>
    <r>
      <t xml:space="preserve">        CONCEDER</t>
    </r>
    <r>
      <rPr>
        <sz val="11"/>
        <color theme="1"/>
        <rFont val="Consolas"/>
        <family val="3"/>
      </rPr>
      <t xml:space="preserve"> o Benefício em Saúde abaixo discriminado, destinada à auxílios financeiros, a saber:</t>
    </r>
  </si>
  <si>
    <t>CNS: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</si>
</sst>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R$ &quot;* #,##0.00_);_(&quot;R$ &quot;* \(#,##0.00\);_(&quot;R$ &quot;* &quot;-&quot;??_);_(@_)"/>
    <numFmt numFmtId="165" formatCode="&quot;Lucrécia/RN -&quot;\ dd\ mmmm\ yyyy"/>
    <numFmt numFmtId="166" formatCode="&quot;Lucrécia/RN -&quot;\ dd&quot; de  &quot;mmmm&quot; de &quot;yyyy"/>
    <numFmt numFmtId="167" formatCode="\(0##\)\ ####\-####"/>
    <numFmt numFmtId="168" formatCode="##&quot;/&quot;##&quot;/&quot;####"/>
    <numFmt numFmtId="169" formatCode="000&quot;.&quot;000&quot;.&quot;000&quot;-&quot;00"/>
    <numFmt numFmtId="170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3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1"/>
      <color theme="1"/>
      <name val="Consolas"/>
      <family val="3"/>
    </font>
    <font>
      <b/>
      <sz val="12"/>
      <color theme="1"/>
      <name val="Consolas"/>
      <family val="3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rgb="FFFF0000"/>
      <name val="Calibri"/>
      <family val="2"/>
    </font>
    <font>
      <b/>
      <sz val="16"/>
      <color rgb="FFFF0000"/>
      <name val="Calibri"/>
      <family val="2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3" fillId="0" borderId="0" xfId="0" applyFont="1"/>
    <xf numFmtId="0" fontId="0" fillId="0" borderId="0" xfId="0" applyFont="1"/>
    <xf numFmtId="0" fontId="0" fillId="3" borderId="0" xfId="0" applyFill="1"/>
    <xf numFmtId="0" fontId="0" fillId="4" borderId="3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/>
    <xf numFmtId="0" fontId="12" fillId="5" borderId="0" xfId="0" applyFont="1" applyFill="1" applyAlignment="1"/>
    <xf numFmtId="0" fontId="0" fillId="5" borderId="0" xfId="0" applyFill="1"/>
    <xf numFmtId="0" fontId="1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1" fillId="7" borderId="0" xfId="0" applyFont="1" applyFill="1" applyBorder="1" applyAlignment="1">
      <alignment horizontal="left"/>
    </xf>
    <xf numFmtId="0" fontId="0" fillId="8" borderId="0" xfId="0" applyFill="1"/>
    <xf numFmtId="0" fontId="0" fillId="9" borderId="0" xfId="0" applyFill="1"/>
    <xf numFmtId="0" fontId="18" fillId="7" borderId="0" xfId="0" applyFont="1" applyFill="1"/>
    <xf numFmtId="0" fontId="18" fillId="6" borderId="0" xfId="0" applyFont="1" applyFill="1"/>
    <xf numFmtId="0" fontId="0" fillId="8" borderId="0" xfId="0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10" borderId="0" xfId="0" applyFont="1" applyFill="1" applyAlignment="1"/>
    <xf numFmtId="0" fontId="2" fillId="1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vertical="center"/>
    </xf>
    <xf numFmtId="0" fontId="0" fillId="3" borderId="0" xfId="0" applyFill="1" applyAlignment="1">
      <alignment horizontal="center"/>
    </xf>
    <xf numFmtId="169" fontId="0" fillId="3" borderId="0" xfId="0" applyNumberFormat="1" applyFill="1" applyBorder="1" applyAlignment="1"/>
    <xf numFmtId="0" fontId="0" fillId="0" borderId="0" xfId="0" applyNumberFormat="1" applyFont="1" applyAlignment="1">
      <alignment vertical="center" wrapText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2" fillId="0" borderId="0" xfId="0" applyFont="1" applyBorder="1" applyProtection="1">
      <protection hidden="1"/>
    </xf>
    <xf numFmtId="170" fontId="0" fillId="0" borderId="0" xfId="0" applyNumberFormat="1" applyProtection="1">
      <protection hidden="1"/>
    </xf>
    <xf numFmtId="0" fontId="9" fillId="0" borderId="0" xfId="0" applyFont="1" applyBorder="1" applyAlignment="1" applyProtection="1">
      <protection hidden="1"/>
    </xf>
    <xf numFmtId="0" fontId="8" fillId="0" borderId="0" xfId="0" applyFont="1" applyBorder="1" applyProtection="1">
      <protection hidden="1"/>
    </xf>
    <xf numFmtId="0" fontId="2" fillId="0" borderId="0" xfId="0" applyFont="1" applyProtection="1">
      <protection hidden="1"/>
    </xf>
    <xf numFmtId="0" fontId="8" fillId="0" borderId="0" xfId="0" applyFont="1" applyBorder="1" applyAlignment="1" applyProtection="1">
      <alignment horizontal="justify" vertical="top" wrapText="1"/>
      <protection hidden="1"/>
    </xf>
    <xf numFmtId="168" fontId="2" fillId="0" borderId="0" xfId="0" applyNumberFormat="1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169" fontId="2" fillId="0" borderId="0" xfId="0" applyNumberFormat="1" applyFont="1" applyBorder="1" applyAlignment="1" applyProtection="1">
      <alignment horizontal="right" vertical="center"/>
      <protection hidden="1"/>
    </xf>
    <xf numFmtId="169" fontId="2" fillId="0" borderId="7" xfId="0" applyNumberFormat="1" applyFont="1" applyBorder="1" applyAlignment="1" applyProtection="1">
      <alignment vertical="center"/>
      <protection hidden="1"/>
    </xf>
    <xf numFmtId="49" fontId="0" fillId="0" borderId="0" xfId="0" applyNumberFormat="1" applyProtection="1"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164" fontId="2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6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0" fillId="0" borderId="1" xfId="0" applyBorder="1" applyProtection="1">
      <protection hidden="1"/>
    </xf>
    <xf numFmtId="0" fontId="6" fillId="0" borderId="0" xfId="0" applyFont="1" applyAlignment="1" applyProtection="1">
      <alignment vertical="top"/>
      <protection hidden="1"/>
    </xf>
    <xf numFmtId="165" fontId="0" fillId="0" borderId="0" xfId="0" applyNumberFormat="1" applyAlignment="1" applyProtection="1">
      <protection hidden="1"/>
    </xf>
    <xf numFmtId="0" fontId="10" fillId="0" borderId="0" xfId="0" applyFont="1" applyAlignment="1" applyProtection="1">
      <protection hidden="1"/>
    </xf>
    <xf numFmtId="0" fontId="8" fillId="0" borderId="0" xfId="0" applyFont="1" applyProtection="1">
      <protection hidden="1"/>
    </xf>
    <xf numFmtId="165" fontId="8" fillId="0" borderId="0" xfId="0" applyNumberFormat="1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6" fontId="8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2" fillId="0" borderId="8" xfId="0" applyFont="1" applyBorder="1" applyAlignment="1" applyProtection="1">
      <alignment vertical="top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9" xfId="0" applyFont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 vertical="top"/>
      <protection hidden="1"/>
    </xf>
    <xf numFmtId="0" fontId="8" fillId="0" borderId="0" xfId="0" applyFont="1" applyBorder="1" applyAlignment="1" applyProtection="1">
      <alignment horizontal="justify" vertical="top" wrapText="1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3" fillId="3" borderId="0" xfId="0" applyFont="1" applyFill="1" applyAlignment="1">
      <alignment horizontal="center"/>
    </xf>
    <xf numFmtId="0" fontId="16" fillId="3" borderId="0" xfId="2" applyFont="1" applyFill="1" applyBorder="1" applyAlignment="1" applyProtection="1">
      <alignment horizontal="center" wrapText="1"/>
    </xf>
    <xf numFmtId="0" fontId="16" fillId="3" borderId="0" xfId="2" applyFont="1" applyFill="1" applyBorder="1" applyAlignment="1" applyProtection="1">
      <alignment horizontal="center" vertical="center" wrapText="1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 applyAlignment="1">
      <alignment horizontal="justify" vertical="justify" wrapText="1"/>
    </xf>
    <xf numFmtId="0" fontId="0" fillId="4" borderId="11" xfId="0" applyFill="1" applyBorder="1" applyAlignment="1">
      <alignment horizontal="justify" vertical="justify" wrapText="1"/>
    </xf>
    <xf numFmtId="0" fontId="0" fillId="4" borderId="12" xfId="0" applyFill="1" applyBorder="1" applyAlignment="1">
      <alignment horizontal="justify" vertical="justify" wrapText="1"/>
    </xf>
    <xf numFmtId="0" fontId="0" fillId="4" borderId="3" xfId="0" applyFill="1" applyBorder="1" applyAlignment="1">
      <alignment horizontal="left"/>
    </xf>
    <xf numFmtId="0" fontId="14" fillId="3" borderId="0" xfId="0" applyFont="1" applyFill="1" applyAlignment="1">
      <alignment horizontal="center"/>
    </xf>
    <xf numFmtId="0" fontId="17" fillId="3" borderId="0" xfId="2" applyFont="1" applyFill="1" applyBorder="1" applyAlignment="1" applyProtection="1">
      <alignment horizontal="center" wrapText="1"/>
    </xf>
    <xf numFmtId="0" fontId="1" fillId="4" borderId="3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168" fontId="0" fillId="0" borderId="10" xfId="0" applyNumberFormat="1" applyFill="1" applyBorder="1" applyAlignment="1">
      <alignment horizontal="center"/>
    </xf>
    <xf numFmtId="168" fontId="0" fillId="0" borderId="12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67" fontId="0" fillId="0" borderId="10" xfId="0" applyNumberFormat="1" applyFill="1" applyBorder="1" applyAlignment="1">
      <alignment horizontal="center"/>
    </xf>
    <xf numFmtId="167" fontId="0" fillId="0" borderId="12" xfId="0" applyNumberFormat="1" applyFill="1" applyBorder="1" applyAlignment="1">
      <alignment horizontal="center"/>
    </xf>
    <xf numFmtId="169" fontId="0" fillId="0" borderId="3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justify" vertical="top" wrapText="1"/>
    </xf>
    <xf numFmtId="0" fontId="0" fillId="0" borderId="15" xfId="0" applyBorder="1" applyAlignment="1">
      <alignment horizontal="justify" vertical="top" wrapText="1"/>
    </xf>
    <xf numFmtId="0" fontId="0" fillId="0" borderId="14" xfId="0" applyBorder="1" applyAlignment="1">
      <alignment horizontal="justify" vertical="top" wrapText="1"/>
    </xf>
    <xf numFmtId="0" fontId="0" fillId="0" borderId="0" xfId="0" applyAlignment="1">
      <alignment horizontal="center"/>
    </xf>
    <xf numFmtId="170" fontId="0" fillId="0" borderId="13" xfId="1" applyNumberFormat="1" applyFont="1" applyBorder="1" applyAlignment="1">
      <alignment horizontal="center"/>
    </xf>
    <xf numFmtId="170" fontId="0" fillId="0" borderId="15" xfId="1" applyNumberFormat="1" applyFont="1" applyBorder="1" applyAlignment="1">
      <alignment horizontal="center"/>
    </xf>
    <xf numFmtId="170" fontId="0" fillId="0" borderId="14" xfId="1" applyNumberFormat="1" applyFont="1" applyBorder="1" applyAlignment="1">
      <alignment horizontal="center"/>
    </xf>
    <xf numFmtId="0" fontId="0" fillId="0" borderId="0" xfId="0" applyFill="1" applyBorder="1" applyAlignment="1" applyProtection="1">
      <alignment vertical="center"/>
      <protection hidden="1"/>
    </xf>
    <xf numFmtId="1" fontId="2" fillId="0" borderId="0" xfId="0" applyNumberFormat="1" applyFont="1" applyBorder="1" applyAlignment="1" applyProtection="1">
      <alignment horizontal="center" vertical="center"/>
      <protection hidden="1"/>
    </xf>
    <xf numFmtId="167" fontId="2" fillId="0" borderId="0" xfId="0" applyNumberFormat="1" applyFont="1" applyBorder="1" applyAlignment="1" applyProtection="1">
      <alignment horizontal="left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9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 vertical="center"/>
      <protection hidden="1"/>
    </xf>
    <xf numFmtId="0" fontId="0" fillId="2" borderId="11" xfId="0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 vertical="top"/>
      <protection hidden="1"/>
    </xf>
    <xf numFmtId="0" fontId="8" fillId="0" borderId="0" xfId="0" applyFont="1" applyBorder="1" applyAlignment="1" applyProtection="1">
      <alignment horizontal="justify" vertical="top" wrapText="1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justify" vertical="top" wrapText="1"/>
      <protection hidden="1"/>
    </xf>
    <xf numFmtId="0" fontId="2" fillId="0" borderId="2" xfId="0" applyFont="1" applyBorder="1" applyAlignment="1" applyProtection="1">
      <alignment horizontal="justify" vertical="top" wrapText="1"/>
      <protection hidden="1"/>
    </xf>
    <xf numFmtId="0" fontId="2" fillId="0" borderId="11" xfId="0" applyFont="1" applyBorder="1" applyAlignment="1" applyProtection="1">
      <alignment horizontal="justify" vertical="top" wrapText="1"/>
      <protection hidden="1"/>
    </xf>
    <xf numFmtId="0" fontId="2" fillId="0" borderId="12" xfId="0" applyFont="1" applyBorder="1" applyAlignment="1" applyProtection="1">
      <alignment horizontal="justify" vertical="top" wrapText="1"/>
      <protection hidden="1"/>
    </xf>
    <xf numFmtId="0" fontId="0" fillId="2" borderId="10" xfId="0" applyFont="1" applyFill="1" applyBorder="1" applyAlignment="1" applyProtection="1">
      <alignment horizontal="center" vertical="center"/>
      <protection hidden="1"/>
    </xf>
    <xf numFmtId="0" fontId="0" fillId="2" borderId="11" xfId="0" applyFont="1" applyFill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0" fontId="2" fillId="0" borderId="0" xfId="0" applyFont="1" applyBorder="1" applyProtection="1">
      <protection hidden="1"/>
    </xf>
    <xf numFmtId="169" fontId="2" fillId="0" borderId="0" xfId="0" applyNumberFormat="1" applyFont="1" applyBorder="1" applyAlignment="1" applyProtection="1">
      <alignment horizontal="left" vertical="center"/>
      <protection hidden="1"/>
    </xf>
    <xf numFmtId="169" fontId="2" fillId="0" borderId="7" xfId="0" applyNumberFormat="1" applyFont="1" applyBorder="1" applyAlignment="1" applyProtection="1">
      <alignment horizontal="left" vertical="center"/>
      <protection hidden="1"/>
    </xf>
    <xf numFmtId="0" fontId="0" fillId="2" borderId="11" xfId="0" applyFont="1" applyFill="1" applyBorder="1" applyAlignment="1" applyProtection="1">
      <alignment horizontal="left" vertical="center"/>
      <protection hidden="1"/>
    </xf>
    <xf numFmtId="0" fontId="0" fillId="2" borderId="12" xfId="0" applyFont="1" applyFill="1" applyBorder="1" applyAlignment="1" applyProtection="1">
      <alignment horizontal="left" vertical="center"/>
      <protection hidden="1"/>
    </xf>
    <xf numFmtId="164" fontId="0" fillId="2" borderId="12" xfId="0" applyNumberFormat="1" applyFont="1" applyFill="1" applyBorder="1" applyAlignment="1" applyProtection="1">
      <alignment horizontal="center" vertical="center"/>
      <protection hidden="1"/>
    </xf>
    <xf numFmtId="0" fontId="0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left"/>
      <protection hidden="1"/>
    </xf>
    <xf numFmtId="0" fontId="8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165" fontId="8" fillId="0" borderId="0" xfId="0" applyNumberFormat="1" applyFont="1" applyBorder="1" applyAlignment="1" applyProtection="1">
      <alignment horizontal="left"/>
      <protection hidden="1"/>
    </xf>
    <xf numFmtId="0" fontId="8" fillId="0" borderId="0" xfId="0" applyFont="1" applyAlignment="1" applyProtection="1">
      <alignment horizontal="justify" vertical="top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164" fontId="2" fillId="2" borderId="12" xfId="0" applyNumberFormat="1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6" fillId="0" borderId="0" xfId="0" applyFont="1" applyBorder="1" applyProtection="1">
      <protection hidden="1"/>
    </xf>
    <xf numFmtId="1" fontId="2" fillId="0" borderId="0" xfId="0" applyNumberFormat="1" applyFont="1" applyBorder="1" applyAlignment="1" applyProtection="1">
      <alignment horizontal="left" vertical="center"/>
      <protection hidden="1"/>
    </xf>
    <xf numFmtId="1" fontId="2" fillId="0" borderId="7" xfId="0" applyNumberFormat="1" applyFont="1" applyBorder="1" applyAlignment="1" applyProtection="1">
      <alignment horizontal="left" vertical="center"/>
      <protection hidden="1"/>
    </xf>
    <xf numFmtId="0" fontId="2" fillId="0" borderId="8" xfId="0" applyFont="1" applyBorder="1" applyAlignment="1" applyProtection="1">
      <alignment vertical="top"/>
      <protection hidden="1"/>
    </xf>
    <xf numFmtId="0" fontId="2" fillId="0" borderId="1" xfId="0" applyFont="1" applyBorder="1" applyAlignment="1" applyProtection="1">
      <alignment vertical="top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Alignment="1" applyProtection="1">
      <alignment horizontal="justify" vertical="top" wrapText="1"/>
      <protection hidden="1"/>
    </xf>
    <xf numFmtId="166" fontId="8" fillId="0" borderId="0" xfId="0" applyNumberFormat="1" applyFont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justify" vertical="top" wrapText="1"/>
      <protection hidden="1"/>
    </xf>
    <xf numFmtId="0" fontId="6" fillId="0" borderId="11" xfId="0" applyFont="1" applyBorder="1" applyAlignment="1" applyProtection="1">
      <alignment horizontal="justify" vertical="top" wrapText="1"/>
      <protection hidden="1"/>
    </xf>
    <xf numFmtId="0" fontId="6" fillId="0" borderId="12" xfId="0" applyFont="1" applyBorder="1" applyAlignment="1" applyProtection="1">
      <alignment horizontal="justify" vertical="top" wrapText="1"/>
      <protection hidden="1"/>
    </xf>
    <xf numFmtId="0" fontId="9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justify" vertical="top" wrapText="1"/>
      <protection hidden="1"/>
    </xf>
    <xf numFmtId="0" fontId="8" fillId="0" borderId="0" xfId="0" applyFont="1" applyAlignment="1" applyProtection="1">
      <alignment horizontal="justify" vertical="top" wrapText="1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9" fillId="0" borderId="0" xfId="0" applyFont="1" applyAlignment="1" applyProtection="1">
      <alignment horizontal="left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 applyAlignment="1" applyProtection="1">
      <alignment horizontal="justify" vertical="top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10" fillId="0" borderId="0" xfId="0" applyFont="1" applyAlignment="1" applyProtection="1">
      <alignment horizontal="justify" vertical="top" wrapText="1"/>
      <protection hidden="1"/>
    </xf>
    <xf numFmtId="0" fontId="0" fillId="0" borderId="0" xfId="0" applyFill="1" applyBorder="1" applyAlignment="1" applyProtection="1">
      <alignment horizontal="left"/>
      <protection hidden="1"/>
    </xf>
    <xf numFmtId="166" fontId="0" fillId="0" borderId="0" xfId="0" applyNumberFormat="1" applyFill="1" applyBorder="1" applyAlignment="1" applyProtection="1">
      <alignment horizontal="right"/>
      <protection hidden="1"/>
    </xf>
    <xf numFmtId="0" fontId="0" fillId="0" borderId="0" xfId="0" applyAlignment="1">
      <alignment horizontal="left" vertical="center" wrapText="1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vertical="top"/>
      <protection hidden="1"/>
    </xf>
    <xf numFmtId="0" fontId="0" fillId="0" borderId="3" xfId="0" applyFill="1" applyBorder="1"/>
    <xf numFmtId="0" fontId="2" fillId="0" borderId="6" xfId="0" applyFont="1" applyBorder="1" applyAlignment="1" applyProtection="1">
      <alignment vertical="top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Plan1!A1"/><Relationship Id="rId1" Type="http://schemas.openxmlformats.org/officeDocument/2006/relationships/hyperlink" Target="#Plan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lan5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5!A1"/><Relationship Id="rId1" Type="http://schemas.openxmlformats.org/officeDocument/2006/relationships/hyperlink" Target="#Plan8!E8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Plan4!A1"/><Relationship Id="rId1" Type="http://schemas.openxmlformats.org/officeDocument/2006/relationships/hyperlink" Target="#Plan5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Plan5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6</xdr:row>
      <xdr:rowOff>76200</xdr:rowOff>
    </xdr:from>
    <xdr:to>
      <xdr:col>12</xdr:col>
      <xdr:colOff>447675</xdr:colOff>
      <xdr:row>11</xdr:row>
      <xdr:rowOff>28575</xdr:rowOff>
    </xdr:to>
    <xdr:sp macro="" textlink="">
      <xdr:nvSpPr>
        <xdr:cNvPr id="2" name="Fluxograma: Vários documentos 1">
          <a:hlinkClick xmlns:r="http://schemas.openxmlformats.org/officeDocument/2006/relationships" r:id="rId1" tooltip="SOLICITAR"/>
        </xdr:cNvPr>
        <xdr:cNvSpPr/>
      </xdr:nvSpPr>
      <xdr:spPr>
        <a:xfrm>
          <a:off x="4667250" y="1666875"/>
          <a:ext cx="1704975" cy="1171575"/>
        </a:xfrm>
        <a:prstGeom prst="flowChartMultidocument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050" b="1"/>
            <a:t>REQUERIMENTO</a:t>
          </a:r>
        </a:p>
      </xdr:txBody>
    </xdr:sp>
    <xdr:clientData/>
  </xdr:twoCellAnchor>
  <xdr:twoCellAnchor>
    <xdr:from>
      <xdr:col>3</xdr:col>
      <xdr:colOff>133350</xdr:colOff>
      <xdr:row>6</xdr:row>
      <xdr:rowOff>28575</xdr:rowOff>
    </xdr:from>
    <xdr:to>
      <xdr:col>6</xdr:col>
      <xdr:colOff>171450</xdr:colOff>
      <xdr:row>11</xdr:row>
      <xdr:rowOff>161925</xdr:rowOff>
    </xdr:to>
    <xdr:sp macro="" textlink="">
      <xdr:nvSpPr>
        <xdr:cNvPr id="3" name="Fluxograma: Disco magnético 2">
          <a:hlinkClick xmlns:r="http://schemas.openxmlformats.org/officeDocument/2006/relationships" r:id="rId2" tooltip="ENTRAR"/>
        </xdr:cNvPr>
        <xdr:cNvSpPr/>
      </xdr:nvSpPr>
      <xdr:spPr>
        <a:xfrm>
          <a:off x="1847850" y="1619250"/>
          <a:ext cx="1247775" cy="1352550"/>
        </a:xfrm>
        <a:prstGeom prst="flowChartMagneticDisk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scene3d>
            <a:camera prst="perspectiveRelaxedModerately"/>
            <a:lightRig rig="threePt" dir="t"/>
          </a:scene3d>
        </a:bodyPr>
        <a:lstStyle/>
        <a:p>
          <a:pPr algn="ctr"/>
          <a:r>
            <a:rPr lang="pt-BR" sz="1200" b="1"/>
            <a:t>DADOS DA SECRETARIA MUNICIPAL</a:t>
          </a:r>
        </a:p>
      </xdr:txBody>
    </xdr:sp>
    <xdr:clientData/>
  </xdr:twoCellAnchor>
  <xdr:twoCellAnchor>
    <xdr:from>
      <xdr:col>1</xdr:col>
      <xdr:colOff>314326</xdr:colOff>
      <xdr:row>2</xdr:row>
      <xdr:rowOff>238125</xdr:rowOff>
    </xdr:from>
    <xdr:to>
      <xdr:col>14</xdr:col>
      <xdr:colOff>285750</xdr:colOff>
      <xdr:row>4</xdr:row>
      <xdr:rowOff>123825</xdr:rowOff>
    </xdr:to>
    <xdr:sp macro="" textlink="">
      <xdr:nvSpPr>
        <xdr:cNvPr id="7" name="Bisel 6"/>
        <xdr:cNvSpPr/>
      </xdr:nvSpPr>
      <xdr:spPr>
        <a:xfrm>
          <a:off x="923926" y="619125"/>
          <a:ext cx="6505574" cy="714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 i="1"/>
            <a:t>PROGRAMA DE REQUERIMENTO DE BENEFÍCIO</a:t>
          </a:r>
          <a:r>
            <a:rPr lang="pt-BR" sz="1800" b="1" i="1" baseline="0"/>
            <a:t> EVENTUAL</a:t>
          </a:r>
          <a:endParaRPr lang="pt-BR" sz="18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0</xdr:row>
      <xdr:rowOff>95250</xdr:rowOff>
    </xdr:from>
    <xdr:to>
      <xdr:col>9</xdr:col>
      <xdr:colOff>295274</xdr:colOff>
      <xdr:row>3</xdr:row>
      <xdr:rowOff>123825</xdr:rowOff>
    </xdr:to>
    <xdr:sp macro="" textlink="">
      <xdr:nvSpPr>
        <xdr:cNvPr id="3" name="Seta para a esquerda 2">
          <a:hlinkClick xmlns:r="http://schemas.openxmlformats.org/officeDocument/2006/relationships" r:id="rId1" tooltip="VOLTAR"/>
        </xdr:cNvPr>
        <xdr:cNvSpPr/>
      </xdr:nvSpPr>
      <xdr:spPr>
        <a:xfrm>
          <a:off x="5810249" y="95250"/>
          <a:ext cx="1095375" cy="609600"/>
        </a:xfrm>
        <a:prstGeom prst="leftArrow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/>
            <a:t>VOLTAR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</xdr:row>
      <xdr:rowOff>1</xdr:rowOff>
    </xdr:from>
    <xdr:to>
      <xdr:col>8</xdr:col>
      <xdr:colOff>95249</xdr:colOff>
      <xdr:row>4</xdr:row>
      <xdr:rowOff>1</xdr:rowOff>
    </xdr:to>
    <xdr:sp macro="" textlink="">
      <xdr:nvSpPr>
        <xdr:cNvPr id="2" name="Bisel 1"/>
        <xdr:cNvSpPr/>
      </xdr:nvSpPr>
      <xdr:spPr>
        <a:xfrm>
          <a:off x="390524" y="190501"/>
          <a:ext cx="4772025" cy="5715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 i="1"/>
            <a:t>DADOS DO REQUERENTE</a:t>
          </a:r>
        </a:p>
      </xdr:txBody>
    </xdr:sp>
    <xdr:clientData/>
  </xdr:twoCellAnchor>
  <xdr:twoCellAnchor>
    <xdr:from>
      <xdr:col>5</xdr:col>
      <xdr:colOff>209550</xdr:colOff>
      <xdr:row>19</xdr:row>
      <xdr:rowOff>57150</xdr:rowOff>
    </xdr:from>
    <xdr:to>
      <xdr:col>7</xdr:col>
      <xdr:colOff>304800</xdr:colOff>
      <xdr:row>22</xdr:row>
      <xdr:rowOff>38100</xdr:rowOff>
    </xdr:to>
    <xdr:sp macro="" textlink="">
      <xdr:nvSpPr>
        <xdr:cNvPr id="3" name="Bisel 2">
          <a:hlinkClick xmlns:r="http://schemas.openxmlformats.org/officeDocument/2006/relationships" r:id="rId1" tooltip="AVANÇAR"/>
        </xdr:cNvPr>
        <xdr:cNvSpPr/>
      </xdr:nvSpPr>
      <xdr:spPr>
        <a:xfrm>
          <a:off x="3448050" y="3105150"/>
          <a:ext cx="1314450" cy="5524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AVANÇAR</a:t>
          </a:r>
        </a:p>
      </xdr:txBody>
    </xdr:sp>
    <xdr:clientData/>
  </xdr:twoCellAnchor>
  <xdr:twoCellAnchor>
    <xdr:from>
      <xdr:col>1</xdr:col>
      <xdr:colOff>552450</xdr:colOff>
      <xdr:row>19</xdr:row>
      <xdr:rowOff>66675</xdr:rowOff>
    </xdr:from>
    <xdr:to>
      <xdr:col>4</xdr:col>
      <xdr:colOff>38100</xdr:colOff>
      <xdr:row>22</xdr:row>
      <xdr:rowOff>47625</xdr:rowOff>
    </xdr:to>
    <xdr:sp macro="" textlink="">
      <xdr:nvSpPr>
        <xdr:cNvPr id="4" name="Bisel 3">
          <a:hlinkClick xmlns:r="http://schemas.openxmlformats.org/officeDocument/2006/relationships" r:id="rId2" tooltip="VOLTAR"/>
        </xdr:cNvPr>
        <xdr:cNvSpPr/>
      </xdr:nvSpPr>
      <xdr:spPr>
        <a:xfrm>
          <a:off x="1352550" y="3114675"/>
          <a:ext cx="1314450" cy="5524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114300</xdr:rowOff>
    </xdr:from>
    <xdr:to>
      <xdr:col>8</xdr:col>
      <xdr:colOff>342900</xdr:colOff>
      <xdr:row>4</xdr:row>
      <xdr:rowOff>114300</xdr:rowOff>
    </xdr:to>
    <xdr:sp macro="" textlink="">
      <xdr:nvSpPr>
        <xdr:cNvPr id="2" name="Bisel 1"/>
        <xdr:cNvSpPr/>
      </xdr:nvSpPr>
      <xdr:spPr>
        <a:xfrm>
          <a:off x="447675" y="304800"/>
          <a:ext cx="4772025" cy="5715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800" b="1" i="1"/>
            <a:t>DADOS PARA</a:t>
          </a:r>
          <a:r>
            <a:rPr lang="pt-BR" sz="1800" b="1" i="1" baseline="0"/>
            <a:t> REQUISIÇÃO</a:t>
          </a:r>
          <a:endParaRPr lang="pt-BR" sz="1800" b="1" i="1"/>
        </a:p>
      </xdr:txBody>
    </xdr:sp>
    <xdr:clientData/>
  </xdr:twoCellAnchor>
  <xdr:twoCellAnchor>
    <xdr:from>
      <xdr:col>1</xdr:col>
      <xdr:colOff>419100</xdr:colOff>
      <xdr:row>12</xdr:row>
      <xdr:rowOff>57150</xdr:rowOff>
    </xdr:from>
    <xdr:to>
      <xdr:col>3</xdr:col>
      <xdr:colOff>571500</xdr:colOff>
      <xdr:row>14</xdr:row>
      <xdr:rowOff>133351</xdr:rowOff>
    </xdr:to>
    <xdr:sp macro="" textlink="">
      <xdr:nvSpPr>
        <xdr:cNvPr id="5" name="Bisel 4">
          <a:hlinkClick xmlns:r="http://schemas.openxmlformats.org/officeDocument/2006/relationships" r:id="rId1" tooltip="VOLTAR"/>
        </xdr:cNvPr>
        <xdr:cNvSpPr/>
      </xdr:nvSpPr>
      <xdr:spPr>
        <a:xfrm>
          <a:off x="1028700" y="2381250"/>
          <a:ext cx="1371600" cy="457201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  <xdr:twoCellAnchor>
    <xdr:from>
      <xdr:col>5</xdr:col>
      <xdr:colOff>47625</xdr:colOff>
      <xdr:row>12</xdr:row>
      <xdr:rowOff>57150</xdr:rowOff>
    </xdr:from>
    <xdr:to>
      <xdr:col>7</xdr:col>
      <xdr:colOff>209550</xdr:colOff>
      <xdr:row>14</xdr:row>
      <xdr:rowOff>133350</xdr:rowOff>
    </xdr:to>
    <xdr:sp macro="" textlink="">
      <xdr:nvSpPr>
        <xdr:cNvPr id="6" name="Bisel 5">
          <a:hlinkClick xmlns:r="http://schemas.openxmlformats.org/officeDocument/2006/relationships" r:id="rId2" tooltip="AVANÇAR"/>
        </xdr:cNvPr>
        <xdr:cNvSpPr/>
      </xdr:nvSpPr>
      <xdr:spPr>
        <a:xfrm>
          <a:off x="3095625" y="2381250"/>
          <a:ext cx="1381125" cy="457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AVANÇAR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57150</xdr:rowOff>
    </xdr:from>
    <xdr:to>
      <xdr:col>12</xdr:col>
      <xdr:colOff>511683</xdr:colOff>
      <xdr:row>16</xdr:row>
      <xdr:rowOff>0</xdr:rowOff>
    </xdr:to>
    <xdr:sp macro="" textlink="">
      <xdr:nvSpPr>
        <xdr:cNvPr id="3" name="Seta para a esquerda 2">
          <a:hlinkClick xmlns:r="http://schemas.openxmlformats.org/officeDocument/2006/relationships" r:id="rId1" tooltip="VOLTAR"/>
        </xdr:cNvPr>
        <xdr:cNvSpPr/>
      </xdr:nvSpPr>
      <xdr:spPr>
        <a:xfrm>
          <a:off x="6934200" y="1819275"/>
          <a:ext cx="1083183" cy="5619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lt1"/>
              </a:solidFill>
              <a:latin typeface="+mn-lt"/>
              <a:ea typeface="+mn-ea"/>
              <a:cs typeface="+mn-cs"/>
            </a:rPr>
            <a:t>VOLTAR</a:t>
          </a:r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2</xdr:col>
      <xdr:colOff>501649</xdr:colOff>
      <xdr:row>5</xdr:row>
      <xdr:rowOff>19050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0" y="1"/>
          <a:ext cx="1914524" cy="9715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43</xdr:row>
      <xdr:rowOff>9525</xdr:rowOff>
    </xdr:from>
    <xdr:to>
      <xdr:col>2</xdr:col>
      <xdr:colOff>530224</xdr:colOff>
      <xdr:row>49</xdr:row>
      <xdr:rowOff>180974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9839325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83</xdr:row>
      <xdr:rowOff>9525</xdr:rowOff>
    </xdr:from>
    <xdr:to>
      <xdr:col>2</xdr:col>
      <xdr:colOff>530224</xdr:colOff>
      <xdr:row>89</xdr:row>
      <xdr:rowOff>180974</xdr:rowOff>
    </xdr:to>
    <xdr:pic>
      <xdr:nvPicPr>
        <xdr:cNvPr id="7" name="Imagem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9839325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124</xdr:row>
      <xdr:rowOff>9525</xdr:rowOff>
    </xdr:from>
    <xdr:to>
      <xdr:col>2</xdr:col>
      <xdr:colOff>530224</xdr:colOff>
      <xdr:row>130</xdr:row>
      <xdr:rowOff>180974</xdr:rowOff>
    </xdr:to>
    <xdr:pic>
      <xdr:nvPicPr>
        <xdr:cNvPr id="8" name="Imagem 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19735800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28575</xdr:colOff>
      <xdr:row>169</xdr:row>
      <xdr:rowOff>9525</xdr:rowOff>
    </xdr:from>
    <xdr:to>
      <xdr:col>2</xdr:col>
      <xdr:colOff>530224</xdr:colOff>
      <xdr:row>175</xdr:row>
      <xdr:rowOff>180974</xdr:rowOff>
    </xdr:to>
    <xdr:pic>
      <xdr:nvPicPr>
        <xdr:cNvPr id="10" name="Imagem 9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6" t="36352" r="50992" b="46045"/>
        <a:stretch/>
      </xdr:blipFill>
      <xdr:spPr bwMode="auto">
        <a:xfrm>
          <a:off x="28575" y="29718000"/>
          <a:ext cx="1914524" cy="1314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O17"/>
  <sheetViews>
    <sheetView showRowColHeaders="0" showZeros="0" workbookViewId="0"/>
  </sheetViews>
  <sheetFormatPr defaultRowHeight="15" x14ac:dyDescent="0.25"/>
  <cols>
    <col min="1" max="2" width="9.140625" style="3"/>
    <col min="3" max="3" width="7.42578125" style="3" customWidth="1"/>
    <col min="4" max="4" width="6.7109375" style="3" customWidth="1"/>
    <col min="5" max="6" width="5.7109375" style="3" customWidth="1"/>
    <col min="7" max="7" width="4.28515625" style="3" customWidth="1"/>
    <col min="8" max="11" width="9.140625" style="3"/>
    <col min="12" max="12" width="4.140625" style="3" customWidth="1"/>
    <col min="13" max="16384" width="9.140625" style="3"/>
  </cols>
  <sheetData>
    <row r="3" spans="1:15" ht="44.25" customHeight="1" x14ac:dyDescent="0.25"/>
    <row r="4" spans="1:15" ht="21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</row>
    <row r="9" spans="1:15" ht="36" customHeight="1" x14ac:dyDescent="0.3">
      <c r="B9" s="82"/>
      <c r="C9" s="82"/>
      <c r="D9" s="82"/>
      <c r="E9" s="82"/>
      <c r="F9" s="82"/>
      <c r="G9" s="6"/>
      <c r="H9" s="5"/>
      <c r="I9" s="5"/>
      <c r="J9" s="5"/>
      <c r="K9" s="83"/>
      <c r="L9" s="83"/>
      <c r="M9" s="83"/>
      <c r="N9" s="83"/>
    </row>
    <row r="16" spans="1:15" x14ac:dyDescent="0.25">
      <c r="A16" s="24" t="s">
        <v>14</v>
      </c>
      <c r="B16" s="24"/>
      <c r="C16" s="25"/>
      <c r="D16" s="25"/>
      <c r="E16" s="25"/>
    </row>
    <row r="17" spans="1:5" x14ac:dyDescent="0.25">
      <c r="A17" s="24" t="s">
        <v>16</v>
      </c>
      <c r="B17" s="24"/>
      <c r="C17" s="25"/>
      <c r="D17" s="25"/>
      <c r="E17" s="25"/>
    </row>
  </sheetData>
  <sheetProtection password="91F3" sheet="1" objects="1" scenarios="1"/>
  <mergeCells count="3">
    <mergeCell ref="A4:O4"/>
    <mergeCell ref="B9:F9"/>
    <mergeCell ref="K9:N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Z23"/>
  <sheetViews>
    <sheetView showGridLines="0" showRowColHeaders="0" showZeros="0" workbookViewId="0">
      <selection activeCell="B18" sqref="B18:G18"/>
    </sheetView>
  </sheetViews>
  <sheetFormatPr defaultRowHeight="15" x14ac:dyDescent="0.25"/>
  <cols>
    <col min="1" max="1" width="26" style="3" customWidth="1"/>
    <col min="2" max="9" width="9.140625" style="3"/>
    <col min="10" max="10" width="4.85546875" style="3" customWidth="1"/>
    <col min="11" max="11" width="6.85546875" style="3" customWidth="1"/>
    <col min="12" max="12" width="6.42578125" style="3" customWidth="1"/>
    <col min="13" max="26" width="9.140625" style="3"/>
  </cols>
  <sheetData>
    <row r="1" spans="1:12" ht="8.25" customHeight="1" x14ac:dyDescent="0.25"/>
    <row r="2" spans="1:12" ht="26.25" x14ac:dyDescent="0.4">
      <c r="A2" s="91" t="s">
        <v>17</v>
      </c>
      <c r="B2" s="91"/>
      <c r="C2" s="91"/>
      <c r="D2" s="91"/>
      <c r="E2" s="91"/>
      <c r="F2" s="91"/>
      <c r="G2" s="91"/>
      <c r="I2" s="92"/>
      <c r="J2" s="92"/>
      <c r="K2" s="92"/>
      <c r="L2" s="92"/>
    </row>
    <row r="3" spans="1:12" ht="6.75" customHeight="1" x14ac:dyDescent="0.4">
      <c r="A3" s="9"/>
      <c r="B3" s="9"/>
      <c r="C3" s="9"/>
      <c r="D3" s="9"/>
      <c r="E3" s="9"/>
      <c r="F3" s="9"/>
      <c r="G3" s="9"/>
      <c r="I3" s="92"/>
      <c r="J3" s="92"/>
      <c r="K3" s="92"/>
      <c r="L3" s="92"/>
    </row>
    <row r="4" spans="1:12" x14ac:dyDescent="0.25">
      <c r="A4" s="17" t="s">
        <v>20</v>
      </c>
      <c r="B4" s="93" t="s">
        <v>38</v>
      </c>
      <c r="C4" s="93"/>
      <c r="D4" s="93"/>
      <c r="E4" s="93"/>
      <c r="F4" s="93"/>
      <c r="G4" s="93"/>
      <c r="I4" s="5"/>
      <c r="J4" s="5"/>
      <c r="K4" s="5"/>
      <c r="L4" s="5"/>
    </row>
    <row r="5" spans="1:12" ht="11.25" customHeight="1" x14ac:dyDescent="0.25">
      <c r="A5" s="13"/>
      <c r="B5" s="14"/>
      <c r="C5" s="14"/>
      <c r="D5" s="14"/>
      <c r="E5" s="14"/>
      <c r="F5" s="14"/>
      <c r="G5" s="14"/>
      <c r="I5" s="5"/>
      <c r="J5" s="5"/>
      <c r="K5" s="5"/>
      <c r="L5" s="5"/>
    </row>
    <row r="6" spans="1:12" x14ac:dyDescent="0.25">
      <c r="A6" s="17" t="s">
        <v>21</v>
      </c>
      <c r="B6" s="94" t="s">
        <v>23</v>
      </c>
      <c r="C6" s="95"/>
      <c r="D6" s="95"/>
      <c r="E6" s="95"/>
      <c r="F6" s="95"/>
      <c r="G6" s="96"/>
      <c r="I6" s="5"/>
      <c r="J6" s="5"/>
      <c r="K6" s="5"/>
      <c r="L6" s="5"/>
    </row>
    <row r="7" spans="1:12" ht="11.25" customHeight="1" x14ac:dyDescent="0.25">
      <c r="A7" s="13"/>
      <c r="B7" s="14"/>
      <c r="C7" s="14"/>
      <c r="D7" s="14"/>
      <c r="E7" s="14"/>
      <c r="F7" s="14"/>
      <c r="G7" s="14"/>
      <c r="I7" s="5"/>
      <c r="J7" s="5"/>
      <c r="K7" s="5"/>
      <c r="L7" s="5"/>
    </row>
    <row r="8" spans="1:12" x14ac:dyDescent="0.25">
      <c r="A8" s="17" t="s">
        <v>22</v>
      </c>
      <c r="B8" s="94" t="s">
        <v>24</v>
      </c>
      <c r="C8" s="95"/>
      <c r="D8" s="95"/>
      <c r="E8" s="95"/>
      <c r="F8" s="95"/>
      <c r="G8" s="96"/>
      <c r="I8" s="5"/>
      <c r="J8" s="5"/>
      <c r="K8" s="5"/>
      <c r="L8" s="5"/>
    </row>
    <row r="9" spans="1:12" ht="11.25" customHeight="1" x14ac:dyDescent="0.25">
      <c r="A9" s="13"/>
      <c r="B9" s="13"/>
      <c r="C9" s="13"/>
      <c r="D9" s="13"/>
      <c r="E9" s="13"/>
      <c r="F9" s="13"/>
      <c r="G9" s="13"/>
      <c r="I9" s="92"/>
      <c r="J9" s="92"/>
      <c r="K9" s="92"/>
      <c r="L9" s="92"/>
    </row>
    <row r="10" spans="1:12" x14ac:dyDescent="0.25">
      <c r="A10" s="18" t="s">
        <v>31</v>
      </c>
      <c r="B10" s="93" t="s">
        <v>39</v>
      </c>
      <c r="C10" s="93"/>
      <c r="D10" s="93"/>
      <c r="E10" s="93"/>
      <c r="F10" s="93"/>
      <c r="G10" s="93"/>
      <c r="I10" s="92"/>
      <c r="J10" s="92"/>
      <c r="K10" s="92"/>
      <c r="L10" s="92"/>
    </row>
    <row r="11" spans="1:12" ht="11.25" customHeight="1" x14ac:dyDescent="0.25">
      <c r="A11" s="12"/>
      <c r="B11" s="12"/>
      <c r="C11" s="12"/>
      <c r="D11" s="12"/>
      <c r="E11" s="12"/>
      <c r="F11" s="12"/>
      <c r="G11" s="12"/>
    </row>
    <row r="12" spans="1:12" x14ac:dyDescent="0.25">
      <c r="A12" s="15" t="s">
        <v>27</v>
      </c>
      <c r="B12" s="84" t="s">
        <v>74</v>
      </c>
      <c r="C12" s="85"/>
      <c r="D12" s="85"/>
      <c r="E12" s="85"/>
      <c r="F12" s="85"/>
      <c r="G12" s="86"/>
    </row>
    <row r="13" spans="1:12" ht="11.25" customHeight="1" x14ac:dyDescent="0.25">
      <c r="A13" s="15"/>
      <c r="B13" s="19"/>
      <c r="C13" s="19"/>
      <c r="D13" s="19"/>
      <c r="E13" s="19"/>
      <c r="F13" s="19"/>
      <c r="G13" s="19"/>
    </row>
    <row r="14" spans="1:12" x14ac:dyDescent="0.25">
      <c r="A14" s="15" t="s">
        <v>3</v>
      </c>
      <c r="B14" s="90" t="s">
        <v>75</v>
      </c>
      <c r="C14" s="90"/>
      <c r="D14" s="90"/>
      <c r="E14" s="90"/>
      <c r="F14" s="90"/>
      <c r="G14" s="90"/>
    </row>
    <row r="15" spans="1:12" ht="11.25" customHeight="1" x14ac:dyDescent="0.25">
      <c r="A15" s="15"/>
      <c r="B15" s="15"/>
      <c r="C15" s="15"/>
      <c r="D15" s="15"/>
      <c r="E15" s="15"/>
      <c r="F15" s="15"/>
      <c r="G15" s="15"/>
    </row>
    <row r="16" spans="1:12" x14ac:dyDescent="0.25">
      <c r="A16" s="15" t="s">
        <v>28</v>
      </c>
      <c r="B16" s="84" t="s">
        <v>76</v>
      </c>
      <c r="C16" s="85"/>
      <c r="D16" s="85"/>
      <c r="E16" s="85"/>
      <c r="F16" s="85"/>
      <c r="G16" s="86"/>
    </row>
    <row r="17" spans="1:7" ht="11.25" customHeight="1" x14ac:dyDescent="0.25">
      <c r="A17" s="15"/>
      <c r="B17" s="15"/>
      <c r="C17" s="15"/>
      <c r="D17" s="15"/>
      <c r="E17" s="15"/>
      <c r="F17" s="15"/>
      <c r="G17" s="15"/>
    </row>
    <row r="18" spans="1:7" ht="31.5" customHeight="1" x14ac:dyDescent="0.25">
      <c r="A18" s="29" t="s">
        <v>40</v>
      </c>
      <c r="B18" s="87" t="s">
        <v>77</v>
      </c>
      <c r="C18" s="88"/>
      <c r="D18" s="88"/>
      <c r="E18" s="88"/>
      <c r="F18" s="88"/>
      <c r="G18" s="89"/>
    </row>
    <row r="19" spans="1:7" ht="11.25" customHeight="1" x14ac:dyDescent="0.25">
      <c r="A19" s="16"/>
      <c r="B19" s="16"/>
      <c r="C19" s="16"/>
      <c r="D19" s="16"/>
      <c r="E19" s="16"/>
      <c r="F19" s="16"/>
      <c r="G19" s="16"/>
    </row>
    <row r="20" spans="1:7" x14ac:dyDescent="0.25">
      <c r="A20" s="16" t="s">
        <v>1</v>
      </c>
      <c r="B20" s="4">
        <v>2015</v>
      </c>
      <c r="C20" s="16"/>
      <c r="D20" s="16"/>
      <c r="E20" s="16"/>
      <c r="F20" s="16"/>
      <c r="G20" s="16"/>
    </row>
    <row r="21" spans="1:7" x14ac:dyDescent="0.25">
      <c r="B21" s="11"/>
    </row>
    <row r="22" spans="1:7" x14ac:dyDescent="0.25">
      <c r="A22" s="7" t="s">
        <v>14</v>
      </c>
      <c r="B22" s="7"/>
      <c r="C22" s="8"/>
      <c r="D22" s="8"/>
    </row>
    <row r="23" spans="1:7" x14ac:dyDescent="0.25">
      <c r="A23" s="7" t="s">
        <v>16</v>
      </c>
      <c r="B23" s="7"/>
      <c r="C23" s="8"/>
      <c r="D23" s="8"/>
    </row>
  </sheetData>
  <sheetProtection algorithmName="SHA-512" hashValue="JPeOIjRCIDZs+z6HErRTzD6VeBgn/9ApOqbJK0an38/jCk90tK6gZWSek8Tz3Mm6fFiFYG1marS+qSYJ2u4Onw==" saltValue="eagQIujpgrQaXyc3sYSX6Q==" spinCount="100000" sheet="1" objects="1" scenarios="1"/>
  <protectedRanges>
    <protectedRange sqref="B4 B6 B8 B10 F18 B20 B12 B14 B16 B18" name="Intervalo1"/>
  </protectedRanges>
  <mergeCells count="11">
    <mergeCell ref="B16:G16"/>
    <mergeCell ref="B18:G18"/>
    <mergeCell ref="B14:G14"/>
    <mergeCell ref="A2:G2"/>
    <mergeCell ref="I9:L10"/>
    <mergeCell ref="I2:L3"/>
    <mergeCell ref="B10:G10"/>
    <mergeCell ref="B12:G12"/>
    <mergeCell ref="B4:G4"/>
    <mergeCell ref="B6:G6"/>
    <mergeCell ref="B8:G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7:J18"/>
  <sheetViews>
    <sheetView showRowColHeaders="0" showZeros="0" workbookViewId="0"/>
  </sheetViews>
  <sheetFormatPr defaultRowHeight="15" x14ac:dyDescent="0.25"/>
  <cols>
    <col min="1" max="1" width="12" style="3" customWidth="1"/>
    <col min="2" max="16384" width="9.140625" style="3"/>
  </cols>
  <sheetData>
    <row r="7" spans="1:10" x14ac:dyDescent="0.25">
      <c r="A7" s="102" t="s">
        <v>41</v>
      </c>
      <c r="B7" s="102"/>
      <c r="C7" s="102"/>
      <c r="D7" s="100">
        <v>42135</v>
      </c>
      <c r="E7" s="101"/>
      <c r="F7" s="106" t="s">
        <v>42</v>
      </c>
      <c r="G7" s="107"/>
      <c r="H7" s="97" t="s">
        <v>78</v>
      </c>
      <c r="I7" s="99"/>
      <c r="J7" s="6"/>
    </row>
    <row r="10" spans="1:10" x14ac:dyDescent="0.25">
      <c r="A10" s="3" t="s">
        <v>43</v>
      </c>
      <c r="B10" s="103" t="s">
        <v>79</v>
      </c>
      <c r="C10" s="104"/>
      <c r="D10" s="104"/>
      <c r="E10" s="104"/>
      <c r="F10" s="104"/>
      <c r="G10" s="104"/>
      <c r="H10" s="105"/>
    </row>
    <row r="12" spans="1:10" x14ac:dyDescent="0.25">
      <c r="A12" s="3" t="s">
        <v>44</v>
      </c>
      <c r="B12" s="108">
        <v>26081980</v>
      </c>
      <c r="C12" s="109"/>
      <c r="D12" s="30" t="s">
        <v>45</v>
      </c>
      <c r="E12" s="110">
        <v>1947256</v>
      </c>
      <c r="F12" s="111"/>
      <c r="G12" s="30" t="s">
        <v>46</v>
      </c>
      <c r="H12" s="114">
        <v>4277725400</v>
      </c>
      <c r="I12" s="114"/>
      <c r="J12" s="31"/>
    </row>
    <row r="14" spans="1:10" x14ac:dyDescent="0.25">
      <c r="A14" s="3" t="s">
        <v>80</v>
      </c>
      <c r="B14" s="110">
        <v>704005394998369</v>
      </c>
      <c r="C14" s="111"/>
      <c r="D14" s="30" t="s">
        <v>49</v>
      </c>
      <c r="E14" s="112">
        <v>8498184653</v>
      </c>
      <c r="F14" s="113"/>
    </row>
    <row r="16" spans="1:10" x14ac:dyDescent="0.25">
      <c r="A16" s="3" t="s">
        <v>48</v>
      </c>
      <c r="B16" s="97" t="s">
        <v>81</v>
      </c>
      <c r="C16" s="98"/>
      <c r="D16" s="98"/>
      <c r="E16" s="98"/>
      <c r="F16" s="98"/>
      <c r="G16" s="98"/>
      <c r="H16" s="98"/>
      <c r="I16" s="99"/>
    </row>
    <row r="18" spans="1:8" x14ac:dyDescent="0.25">
      <c r="A18" s="3" t="s">
        <v>82</v>
      </c>
      <c r="B18" s="97"/>
      <c r="C18" s="99"/>
      <c r="D18" s="3" t="s">
        <v>83</v>
      </c>
      <c r="E18" s="203"/>
      <c r="F18" s="3" t="s">
        <v>84</v>
      </c>
      <c r="G18" s="97"/>
      <c r="H18" s="99"/>
    </row>
  </sheetData>
  <sheetProtection password="91F3" sheet="1" objects="1" scenarios="1"/>
  <protectedRanges>
    <protectedRange sqref="D7 H7 B10 B12 E12 H12 B14 E14 B16 B18 E18 G18" name="Intervalo1"/>
  </protectedRanges>
  <mergeCells count="13">
    <mergeCell ref="B18:C18"/>
    <mergeCell ref="G18:H18"/>
    <mergeCell ref="B16:I16"/>
    <mergeCell ref="D7:E7"/>
    <mergeCell ref="A7:C7"/>
    <mergeCell ref="B10:H10"/>
    <mergeCell ref="F7:G7"/>
    <mergeCell ref="H7:I7"/>
    <mergeCell ref="B12:C12"/>
    <mergeCell ref="E12:F12"/>
    <mergeCell ref="E14:F14"/>
    <mergeCell ref="B14:C14"/>
    <mergeCell ref="H12:I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7:I10"/>
  <sheetViews>
    <sheetView showRowColHeaders="0" showZeros="0" workbookViewId="0">
      <selection activeCell="E11" sqref="E11"/>
    </sheetView>
  </sheetViews>
  <sheetFormatPr defaultRowHeight="15" x14ac:dyDescent="0.25"/>
  <sheetData>
    <row r="7" spans="1:9" ht="15.75" thickBot="1" x14ac:dyDescent="0.3"/>
    <row r="8" spans="1:9" ht="48" customHeight="1" thickBot="1" x14ac:dyDescent="0.3">
      <c r="A8" s="115" t="s">
        <v>50</v>
      </c>
      <c r="B8" s="115"/>
      <c r="C8" s="115"/>
      <c r="D8" s="115"/>
      <c r="E8" s="116" t="s">
        <v>88</v>
      </c>
      <c r="F8" s="117"/>
      <c r="G8" s="117"/>
      <c r="H8" s="117"/>
      <c r="I8" s="118"/>
    </row>
    <row r="9" spans="1:9" ht="15.75" thickBot="1" x14ac:dyDescent="0.3"/>
    <row r="10" spans="1:9" ht="15.75" thickBot="1" x14ac:dyDescent="0.3">
      <c r="A10" s="119" t="s">
        <v>51</v>
      </c>
      <c r="B10" s="119"/>
      <c r="C10" s="119"/>
      <c r="D10" s="119"/>
      <c r="E10" s="120">
        <v>130</v>
      </c>
      <c r="F10" s="121"/>
      <c r="G10" s="122"/>
    </row>
  </sheetData>
  <sheetProtection password="91F3" sheet="1" objects="1" scenarios="1"/>
  <protectedRanges>
    <protectedRange sqref="E8 E10" name="Intervalo1"/>
  </protectedRanges>
  <mergeCells count="4">
    <mergeCell ref="A8:D8"/>
    <mergeCell ref="E8:I8"/>
    <mergeCell ref="A10:D10"/>
    <mergeCell ref="E10:G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P241"/>
  <sheetViews>
    <sheetView showGridLines="0" showRowColHeaders="0" showZeros="0" tabSelected="1" zoomScaleNormal="100" workbookViewId="0">
      <selection activeCell="A190" sqref="A190:B190"/>
    </sheetView>
  </sheetViews>
  <sheetFormatPr defaultRowHeight="15" x14ac:dyDescent="0.25"/>
  <cols>
    <col min="1" max="1" width="11.85546875" style="34" customWidth="1"/>
    <col min="2" max="2" width="9.140625" style="34"/>
    <col min="3" max="3" width="10.7109375" style="34" bestFit="1" customWidth="1"/>
    <col min="4" max="4" width="9.140625" style="34"/>
    <col min="5" max="5" width="9.42578125" style="34" customWidth="1"/>
    <col min="6" max="6" width="12.5703125" style="34" customWidth="1"/>
    <col min="7" max="7" width="9.140625" style="34" customWidth="1"/>
    <col min="8" max="8" width="7.85546875" style="34" customWidth="1"/>
    <col min="9" max="9" width="8.28515625" style="34" customWidth="1"/>
    <col min="10" max="10" width="6.5703125" style="34" customWidth="1"/>
    <col min="11" max="15" width="9.140625" style="34"/>
    <col min="16" max="16" width="17.85546875" style="34" customWidth="1"/>
    <col min="17" max="16384" width="9.140625" style="34"/>
  </cols>
  <sheetData>
    <row r="1" spans="1:16" x14ac:dyDescent="0.25">
      <c r="A1" s="33"/>
      <c r="B1" s="33"/>
      <c r="C1" s="33"/>
      <c r="D1" s="135" t="s">
        <v>19</v>
      </c>
      <c r="E1" s="135"/>
      <c r="F1" s="135"/>
      <c r="G1" s="135"/>
      <c r="H1" s="135"/>
      <c r="I1" s="135"/>
      <c r="J1" s="135"/>
    </row>
    <row r="2" spans="1:16" x14ac:dyDescent="0.25">
      <c r="A2" s="33"/>
      <c r="B2" s="33"/>
      <c r="C2" s="33"/>
      <c r="D2" s="135" t="str">
        <f>Plan1!B4</f>
        <v>PREFEITURA MUNICIPAL DE LUCRECIA</v>
      </c>
      <c r="E2" s="135"/>
      <c r="F2" s="135"/>
      <c r="G2" s="135"/>
      <c r="H2" s="135"/>
      <c r="I2" s="135"/>
      <c r="J2" s="135"/>
    </row>
    <row r="3" spans="1:16" x14ac:dyDescent="0.25">
      <c r="A3" s="33"/>
      <c r="B3" s="33"/>
      <c r="C3" s="33"/>
      <c r="D3" s="135" t="str">
        <f>Plan1!B12</f>
        <v>SECRECTARIA MUNICIPAL DE SAÚDE</v>
      </c>
      <c r="E3" s="135"/>
      <c r="F3" s="135"/>
      <c r="G3" s="135"/>
      <c r="H3" s="135"/>
      <c r="I3" s="135"/>
      <c r="J3" s="135"/>
    </row>
    <row r="4" spans="1:16" x14ac:dyDescent="0.25">
      <c r="A4" s="130" t="s">
        <v>18</v>
      </c>
      <c r="B4" s="130"/>
      <c r="C4" s="130"/>
      <c r="D4" s="135" t="str">
        <f>CONCATENATE(Plan1!A6,Plan1!B6)</f>
        <v>CNPJ:08.349.045/0001-88</v>
      </c>
      <c r="E4" s="135"/>
      <c r="F4" s="135"/>
      <c r="G4" s="135"/>
      <c r="H4" s="135"/>
      <c r="I4" s="135"/>
      <c r="J4" s="135"/>
    </row>
    <row r="5" spans="1:16" x14ac:dyDescent="0.25">
      <c r="A5" s="33"/>
      <c r="B5" s="33"/>
      <c r="C5" s="33"/>
      <c r="D5" s="135" t="str">
        <f>Plan1!B8</f>
        <v>Rua dos Poderes, 265, CEP: 59.805-000 -Centro</v>
      </c>
      <c r="E5" s="135"/>
      <c r="F5" s="135"/>
      <c r="G5" s="135"/>
      <c r="H5" s="135"/>
      <c r="I5" s="135"/>
      <c r="J5" s="135"/>
    </row>
    <row r="6" spans="1:16" x14ac:dyDescent="0.25">
      <c r="A6" s="33"/>
      <c r="B6" s="33"/>
      <c r="C6" s="33"/>
      <c r="D6" s="67"/>
      <c r="E6" s="67"/>
      <c r="F6" s="67"/>
      <c r="G6" s="67"/>
      <c r="H6" s="67"/>
      <c r="I6" s="67"/>
      <c r="J6" s="67"/>
    </row>
    <row r="7" spans="1:16" x14ac:dyDescent="0.25">
      <c r="A7" s="33"/>
      <c r="B7" s="33"/>
      <c r="C7" s="33"/>
      <c r="D7" s="67"/>
      <c r="E7" s="67"/>
      <c r="F7" s="67"/>
      <c r="G7" s="67"/>
      <c r="H7" s="67"/>
      <c r="I7" s="67"/>
      <c r="J7" s="67"/>
    </row>
    <row r="8" spans="1:16" x14ac:dyDescent="0.25">
      <c r="A8" s="33"/>
      <c r="B8" s="33"/>
      <c r="C8" s="33"/>
      <c r="D8" s="67"/>
      <c r="E8" s="67"/>
      <c r="F8" s="67"/>
      <c r="G8" s="67"/>
      <c r="H8" s="67"/>
      <c r="I8" s="67"/>
      <c r="J8" s="67"/>
    </row>
    <row r="9" spans="1:16" x14ac:dyDescent="0.25">
      <c r="A9" s="33"/>
      <c r="B9" s="33"/>
      <c r="C9" s="33"/>
      <c r="D9" s="35"/>
      <c r="E9" s="35"/>
      <c r="F9" s="35"/>
      <c r="G9" s="35"/>
      <c r="H9" s="35"/>
      <c r="I9" s="35"/>
      <c r="J9" s="35"/>
      <c r="P9" s="36"/>
    </row>
    <row r="10" spans="1:16" ht="18.75" x14ac:dyDescent="0.3">
      <c r="A10" s="139" t="s">
        <v>67</v>
      </c>
      <c r="B10" s="139"/>
      <c r="C10" s="139"/>
      <c r="D10" s="139"/>
      <c r="E10" s="139"/>
      <c r="F10" s="139"/>
      <c r="G10" s="139"/>
      <c r="H10" s="139"/>
      <c r="I10" s="139"/>
      <c r="J10" s="139"/>
    </row>
    <row r="11" spans="1:16" ht="18.75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</row>
    <row r="12" spans="1:16" ht="18.75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</row>
    <row r="13" spans="1:16" ht="19.5" customHeight="1" x14ac:dyDescent="0.25">
      <c r="A13" s="37" t="s">
        <v>25</v>
      </c>
      <c r="B13" s="33"/>
      <c r="C13" s="33"/>
      <c r="D13" s="33"/>
      <c r="E13" s="33"/>
      <c r="J13" s="33"/>
    </row>
    <row r="14" spans="1:16" ht="15.75" x14ac:dyDescent="0.25">
      <c r="A14" s="38" t="s">
        <v>52</v>
      </c>
      <c r="B14" s="33"/>
      <c r="C14" s="33"/>
      <c r="D14" s="33"/>
      <c r="E14" s="33"/>
      <c r="F14" s="130" t="s">
        <v>63</v>
      </c>
      <c r="G14" s="130"/>
      <c r="H14" s="161" t="str">
        <f>Plan2!H7</f>
        <v>91/2015</v>
      </c>
      <c r="I14" s="161"/>
      <c r="J14" s="33"/>
    </row>
    <row r="15" spans="1:16" ht="15.75" x14ac:dyDescent="0.25">
      <c r="A15" s="38"/>
      <c r="B15" s="33"/>
      <c r="C15" s="33"/>
      <c r="D15" s="33"/>
      <c r="E15" s="33"/>
      <c r="F15" s="75"/>
      <c r="G15" s="75"/>
      <c r="H15" s="79"/>
      <c r="I15" s="79"/>
      <c r="J15" s="33"/>
    </row>
    <row r="16" spans="1:16" ht="15.75" x14ac:dyDescent="0.25">
      <c r="A16" s="38"/>
      <c r="B16" s="33"/>
      <c r="C16" s="33"/>
      <c r="D16" s="33"/>
      <c r="E16" s="33"/>
      <c r="J16" s="33"/>
    </row>
    <row r="17" spans="1:12" ht="49.5" customHeight="1" x14ac:dyDescent="0.25">
      <c r="A17" s="137" t="str">
        <f>Plan3!J4</f>
        <v>Venho requerer a vossa senhoria, informações sobre a existência de crédito orçamentário para atender a(s) despesa(s) com concessão de Benefícios em Saúde, conforme parecer do(a) Assistência Social em anexo.</v>
      </c>
      <c r="B17" s="137"/>
      <c r="C17" s="137"/>
      <c r="D17" s="137"/>
      <c r="E17" s="137"/>
      <c r="F17" s="137"/>
      <c r="G17" s="137"/>
      <c r="H17" s="137"/>
      <c r="I17" s="137"/>
      <c r="J17" s="137"/>
      <c r="K17" s="39" t="s">
        <v>13</v>
      </c>
    </row>
    <row r="18" spans="1:12" ht="49.5" customHeight="1" x14ac:dyDescent="0.2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69"/>
    </row>
    <row r="19" spans="1:12" ht="7.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spans="1:12" ht="17.25" customHeight="1" x14ac:dyDescent="0.25">
      <c r="A20" s="140" t="s">
        <v>55</v>
      </c>
      <c r="B20" s="141"/>
      <c r="C20" s="142" t="str">
        <f>Plan2!B10</f>
        <v>JOSIMAR BELO DA SILVA</v>
      </c>
      <c r="D20" s="142"/>
      <c r="E20" s="142"/>
      <c r="F20" s="142"/>
      <c r="G20" s="142"/>
      <c r="H20" s="142"/>
      <c r="I20" s="142"/>
      <c r="J20" s="143"/>
    </row>
    <row r="21" spans="1:12" ht="17.25" customHeight="1" x14ac:dyDescent="0.25">
      <c r="A21" s="128" t="s">
        <v>62</v>
      </c>
      <c r="B21" s="129"/>
      <c r="C21" s="41">
        <f>Plan2!B12</f>
        <v>26081980</v>
      </c>
      <c r="D21" s="71"/>
      <c r="E21" s="42" t="s">
        <v>65</v>
      </c>
      <c r="F21" s="125">
        <f>Plan2!E14</f>
        <v>8498184653</v>
      </c>
      <c r="G21" s="125"/>
      <c r="H21" s="71"/>
      <c r="I21" s="71"/>
      <c r="J21" s="72"/>
    </row>
    <row r="22" spans="1:12" ht="17.25" customHeight="1" x14ac:dyDescent="0.25">
      <c r="A22" s="68" t="s">
        <v>46</v>
      </c>
      <c r="B22" s="155">
        <f>Plan2!H12</f>
        <v>4277725400</v>
      </c>
      <c r="C22" s="155"/>
      <c r="D22" s="43" t="s">
        <v>64</v>
      </c>
      <c r="E22" s="124">
        <f>Plan2!E12</f>
        <v>1947256</v>
      </c>
      <c r="F22" s="124"/>
      <c r="G22" s="43" t="s">
        <v>90</v>
      </c>
      <c r="H22" s="124">
        <f>Plan2!B14</f>
        <v>704005394998369</v>
      </c>
      <c r="I22" s="124"/>
      <c r="J22" s="44"/>
    </row>
    <row r="23" spans="1:12" ht="17.25" customHeight="1" x14ac:dyDescent="0.25">
      <c r="A23" s="204" t="s">
        <v>48</v>
      </c>
      <c r="B23" s="129" t="str">
        <f>Plan2!B16</f>
        <v>Av. Getulio Vargas, 66, Centro, Lucrécia/RN</v>
      </c>
      <c r="C23" s="129"/>
      <c r="D23" s="129"/>
      <c r="E23" s="129"/>
      <c r="F23" s="129"/>
      <c r="G23" s="129"/>
      <c r="H23" s="129"/>
      <c r="I23" s="129"/>
      <c r="J23" s="192"/>
    </row>
    <row r="24" spans="1:12" ht="17.25" customHeight="1" x14ac:dyDescent="0.25">
      <c r="A24" s="70" t="s">
        <v>85</v>
      </c>
      <c r="B24" s="205">
        <f>Plan2!B18</f>
        <v>0</v>
      </c>
      <c r="C24" s="205"/>
      <c r="D24" s="73" t="s">
        <v>86</v>
      </c>
      <c r="E24" s="73">
        <f>Plan2!E18</f>
        <v>0</v>
      </c>
      <c r="F24" s="73" t="s">
        <v>87</v>
      </c>
      <c r="G24" s="205">
        <f>Plan2!G18</f>
        <v>0</v>
      </c>
      <c r="H24" s="205"/>
      <c r="I24" s="73"/>
      <c r="J24" s="74"/>
    </row>
    <row r="25" spans="1:12" ht="17.25" customHeight="1" x14ac:dyDescent="0.25">
      <c r="A25" s="202"/>
      <c r="B25" s="71"/>
      <c r="C25" s="71"/>
      <c r="D25" s="71"/>
      <c r="E25" s="71"/>
      <c r="F25" s="71"/>
      <c r="G25" s="71"/>
      <c r="H25" s="71"/>
      <c r="I25" s="71"/>
      <c r="J25" s="71"/>
    </row>
    <row r="26" spans="1:12" ht="6" customHeight="1" x14ac:dyDescent="0.25">
      <c r="L26" s="45"/>
    </row>
    <row r="27" spans="1:12" x14ac:dyDescent="0.25">
      <c r="A27" s="144" t="s">
        <v>57</v>
      </c>
      <c r="B27" s="145"/>
      <c r="C27" s="145"/>
      <c r="D27" s="145"/>
      <c r="E27" s="145"/>
      <c r="F27" s="145"/>
      <c r="G27" s="145"/>
      <c r="H27" s="145"/>
      <c r="I27" s="145"/>
      <c r="J27" s="146"/>
    </row>
    <row r="28" spans="1:12" ht="56.25" customHeight="1" x14ac:dyDescent="0.25">
      <c r="A28" s="147" t="str">
        <f>Plan3!J7</f>
        <v>Auxílio financeiro para deslocamento até a cidade de Natal/RN, para realização de retorno cirurgico no Hospital do  Coração no dia 12/05/2015, conforme agendamento médico a(o) Sr.(a) JOSIMAR BELO DA SILVA, conforme solicitação médica.</v>
      </c>
      <c r="B28" s="148"/>
      <c r="C28" s="148"/>
      <c r="D28" s="148"/>
      <c r="E28" s="148"/>
      <c r="F28" s="148"/>
      <c r="G28" s="148"/>
      <c r="H28" s="148"/>
      <c r="I28" s="149"/>
      <c r="J28" s="150"/>
    </row>
    <row r="29" spans="1:12" x14ac:dyDescent="0.25">
      <c r="A29" s="151" t="s">
        <v>10</v>
      </c>
      <c r="B29" s="152"/>
      <c r="C29" s="157"/>
      <c r="D29" s="157"/>
      <c r="E29" s="157"/>
      <c r="F29" s="157"/>
      <c r="G29" s="157"/>
      <c r="H29" s="158"/>
      <c r="I29" s="159">
        <f>Plan8!E10</f>
        <v>130</v>
      </c>
      <c r="J29" s="160"/>
    </row>
    <row r="30" spans="1:12" ht="5.25" customHeight="1" x14ac:dyDescent="0.25">
      <c r="A30" s="46"/>
      <c r="B30" s="46"/>
      <c r="C30" s="47"/>
      <c r="D30" s="47"/>
      <c r="E30" s="47"/>
      <c r="F30" s="47"/>
      <c r="G30" s="47"/>
      <c r="H30" s="47"/>
      <c r="I30" s="48"/>
      <c r="J30" s="49"/>
    </row>
    <row r="31" spans="1:12" ht="5.25" customHeight="1" x14ac:dyDescent="0.25">
      <c r="A31" s="80"/>
      <c r="B31" s="80"/>
      <c r="C31" s="80"/>
      <c r="D31" s="80"/>
      <c r="E31" s="80"/>
      <c r="F31" s="80"/>
      <c r="G31" s="123"/>
      <c r="H31" s="123"/>
      <c r="I31" s="123"/>
      <c r="J31" s="123"/>
    </row>
    <row r="32" spans="1:12" x14ac:dyDescent="0.25">
      <c r="A32" s="194"/>
      <c r="B32" s="194"/>
      <c r="C32" s="194"/>
      <c r="D32" s="194"/>
      <c r="E32" s="201"/>
      <c r="F32" s="201"/>
      <c r="G32" s="201"/>
      <c r="H32" s="201"/>
      <c r="I32" s="33"/>
      <c r="J32" s="33"/>
    </row>
    <row r="33" spans="1:10" x14ac:dyDescent="0.25">
      <c r="A33" s="50"/>
      <c r="B33" s="50"/>
      <c r="C33" s="51"/>
      <c r="D33" s="51"/>
      <c r="E33" s="51"/>
      <c r="F33" s="51"/>
      <c r="G33" s="51"/>
      <c r="H33" s="51"/>
      <c r="I33" s="33"/>
      <c r="J33" s="33"/>
    </row>
    <row r="34" spans="1:10" x14ac:dyDescent="0.25">
      <c r="A34" s="50"/>
      <c r="B34" s="50"/>
      <c r="C34" s="51"/>
      <c r="D34" s="51"/>
      <c r="E34" s="195">
        <f>Plan2!D7</f>
        <v>42135</v>
      </c>
      <c r="F34" s="195"/>
      <c r="G34" s="195"/>
      <c r="H34" s="195"/>
      <c r="I34" s="195"/>
      <c r="J34" s="195"/>
    </row>
    <row r="35" spans="1:10" x14ac:dyDescent="0.25">
      <c r="A35" s="50"/>
      <c r="B35" s="50"/>
      <c r="C35" s="51"/>
      <c r="D35" s="51"/>
      <c r="E35" s="51"/>
      <c r="F35" s="51"/>
      <c r="G35" s="51"/>
      <c r="H35" s="51"/>
      <c r="I35" s="33"/>
      <c r="J35" s="33"/>
    </row>
    <row r="36" spans="1:10" ht="18.75" customHeight="1" x14ac:dyDescent="0.25">
      <c r="A36" s="33"/>
      <c r="B36" s="33"/>
      <c r="C36" s="138" t="str">
        <f>Plan1!B14</f>
        <v>MARIA DO SOCORRO ARAÚJO CUNHA</v>
      </c>
      <c r="D36" s="138"/>
      <c r="E36" s="138"/>
      <c r="F36" s="138"/>
      <c r="G36" s="138"/>
      <c r="H36" s="138"/>
      <c r="I36" s="33"/>
      <c r="J36" s="33"/>
    </row>
    <row r="37" spans="1:10" ht="18.75" customHeight="1" x14ac:dyDescent="0.25">
      <c r="A37" s="136" t="str">
        <f>Plan1!B16</f>
        <v>SEC. MUN. DE SAÚDE</v>
      </c>
      <c r="B37" s="136"/>
      <c r="C37" s="136"/>
      <c r="D37" s="136"/>
      <c r="E37" s="136"/>
      <c r="F37" s="136"/>
      <c r="G37" s="136"/>
      <c r="H37" s="136"/>
      <c r="I37" s="136"/>
      <c r="J37" s="136"/>
    </row>
    <row r="38" spans="1:10" ht="18.75" customHeight="1" x14ac:dyDescent="0.25">
      <c r="A38" s="76"/>
      <c r="B38" s="76"/>
      <c r="C38" s="76"/>
      <c r="D38" s="76"/>
      <c r="E38" s="76"/>
      <c r="F38" s="76"/>
      <c r="G38" s="76"/>
      <c r="H38" s="76"/>
      <c r="I38" s="76"/>
      <c r="J38" s="76"/>
    </row>
    <row r="39" spans="1:10" ht="18.75" customHeight="1" x14ac:dyDescent="0.25">
      <c r="A39" s="76"/>
      <c r="B39" s="76"/>
      <c r="C39" s="76"/>
      <c r="D39" s="76"/>
      <c r="E39" s="76"/>
      <c r="F39" s="76"/>
      <c r="G39" s="76"/>
      <c r="H39" s="76"/>
      <c r="I39" s="76"/>
      <c r="J39" s="76"/>
    </row>
    <row r="40" spans="1:10" ht="18.75" customHeight="1" x14ac:dyDescent="0.25">
      <c r="A40" s="76"/>
      <c r="B40" s="76"/>
      <c r="C40" s="76"/>
      <c r="D40" s="76"/>
      <c r="E40" s="76"/>
      <c r="F40" s="76"/>
      <c r="G40" s="76"/>
      <c r="H40" s="76"/>
      <c r="I40" s="76"/>
      <c r="J40" s="76"/>
    </row>
    <row r="41" spans="1:10" ht="18.75" customHeight="1" x14ac:dyDescent="0.25">
      <c r="A41" s="76"/>
      <c r="B41" s="76"/>
      <c r="C41" s="76"/>
      <c r="D41" s="76"/>
      <c r="E41" s="76"/>
      <c r="F41" s="76"/>
      <c r="G41" s="76"/>
      <c r="H41" s="76"/>
      <c r="I41" s="76"/>
      <c r="J41" s="76"/>
    </row>
    <row r="42" spans="1:10" ht="18.75" customHeight="1" x14ac:dyDescent="0.25">
      <c r="A42" s="76"/>
      <c r="B42" s="76"/>
      <c r="C42" s="76"/>
      <c r="D42" s="76"/>
      <c r="E42" s="76"/>
      <c r="F42" s="76"/>
      <c r="G42" s="76"/>
      <c r="H42" s="76"/>
      <c r="I42" s="76"/>
      <c r="J42" s="76"/>
    </row>
    <row r="43" spans="1:10" ht="18.75" customHeight="1" x14ac:dyDescent="0.25">
      <c r="A43" s="76"/>
      <c r="B43" s="76"/>
      <c r="C43" s="76"/>
      <c r="D43" s="76"/>
      <c r="E43" s="76"/>
      <c r="F43" s="76"/>
      <c r="G43" s="76"/>
      <c r="H43" s="76"/>
      <c r="I43" s="76"/>
      <c r="J43" s="76"/>
    </row>
    <row r="44" spans="1:10" s="52" customFormat="1" x14ac:dyDescent="0.25">
      <c r="B44" s="53"/>
      <c r="C44" s="53"/>
      <c r="D44" s="135" t="s">
        <v>19</v>
      </c>
      <c r="E44" s="135"/>
      <c r="F44" s="135"/>
      <c r="G44" s="135"/>
      <c r="H44" s="135"/>
      <c r="I44" s="135"/>
      <c r="J44" s="135"/>
    </row>
    <row r="45" spans="1:10" s="52" customFormat="1" x14ac:dyDescent="0.25">
      <c r="B45" s="53"/>
      <c r="C45" s="53"/>
      <c r="D45" s="135" t="str">
        <f>Plan1!B4</f>
        <v>PREFEITURA MUNICIPAL DE LUCRECIA</v>
      </c>
      <c r="E45" s="135"/>
      <c r="F45" s="135"/>
      <c r="G45" s="135"/>
      <c r="H45" s="135"/>
      <c r="I45" s="135"/>
      <c r="J45" s="135"/>
    </row>
    <row r="46" spans="1:10" s="52" customFormat="1" x14ac:dyDescent="0.25">
      <c r="A46" s="188" t="s">
        <v>18</v>
      </c>
      <c r="B46" s="188"/>
      <c r="C46" s="188"/>
      <c r="D46" s="135" t="str">
        <f>Plan1!B6</f>
        <v>08.349.045/0001-88</v>
      </c>
      <c r="E46" s="135"/>
      <c r="F46" s="135"/>
      <c r="G46" s="135"/>
      <c r="H46" s="135"/>
      <c r="I46" s="135"/>
      <c r="J46" s="135"/>
    </row>
    <row r="47" spans="1:10" s="52" customFormat="1" x14ac:dyDescent="0.25">
      <c r="B47" s="53"/>
      <c r="C47" s="53"/>
      <c r="D47" s="135" t="str">
        <f>Plan1!B8</f>
        <v>Rua dos Poderes, 265, CEP: 59.805-000 -Centro</v>
      </c>
      <c r="E47" s="135"/>
      <c r="F47" s="135"/>
      <c r="G47" s="135"/>
      <c r="H47" s="135"/>
      <c r="I47" s="135"/>
      <c r="J47" s="135"/>
    </row>
    <row r="48" spans="1:10" s="52" customFormat="1" x14ac:dyDescent="0.25">
      <c r="B48" s="53"/>
      <c r="C48" s="53"/>
      <c r="D48" s="135">
        <f>Plan1!B7</f>
        <v>0</v>
      </c>
      <c r="E48" s="135"/>
      <c r="F48" s="135"/>
      <c r="G48" s="135"/>
      <c r="H48" s="135"/>
      <c r="I48" s="135"/>
      <c r="J48" s="135"/>
    </row>
    <row r="49" spans="1:10" x14ac:dyDescent="0.25">
      <c r="A49" s="54"/>
      <c r="B49" s="54"/>
      <c r="C49" s="54"/>
      <c r="D49" s="54"/>
      <c r="E49" s="54"/>
      <c r="F49" s="54"/>
      <c r="G49" s="54"/>
      <c r="H49" s="54"/>
    </row>
    <row r="50" spans="1:10" x14ac:dyDescent="0.25">
      <c r="A50" s="54"/>
      <c r="B50" s="54"/>
      <c r="C50" s="54"/>
      <c r="D50" s="54"/>
      <c r="E50" s="54"/>
      <c r="F50" s="54"/>
      <c r="G50" s="54"/>
      <c r="H50" s="54"/>
    </row>
    <row r="51" spans="1:10" x14ac:dyDescent="0.25">
      <c r="A51" s="54"/>
      <c r="B51" s="54"/>
      <c r="C51" s="54"/>
      <c r="D51" s="54"/>
      <c r="E51" s="54"/>
      <c r="F51" s="54"/>
      <c r="G51" s="54"/>
      <c r="H51" s="54"/>
    </row>
    <row r="52" spans="1:10" ht="16.5" x14ac:dyDescent="0.25">
      <c r="A52" s="54"/>
      <c r="B52" s="54"/>
      <c r="C52" s="54"/>
      <c r="D52" s="54"/>
      <c r="E52" s="55" t="s">
        <v>0</v>
      </c>
      <c r="F52" s="54"/>
      <c r="G52" s="54"/>
      <c r="H52" s="54"/>
    </row>
    <row r="53" spans="1:10" x14ac:dyDescent="0.25">
      <c r="A53" s="54"/>
      <c r="B53" s="54"/>
      <c r="C53" s="54"/>
      <c r="D53" s="54"/>
      <c r="E53" s="54"/>
      <c r="F53" s="54"/>
      <c r="G53" s="54"/>
      <c r="H53" s="54"/>
    </row>
    <row r="54" spans="1:10" x14ac:dyDescent="0.25">
      <c r="A54" s="54"/>
      <c r="B54" s="54"/>
      <c r="C54" s="54"/>
      <c r="D54" s="54"/>
      <c r="E54" s="54"/>
      <c r="F54" s="54"/>
      <c r="G54" s="54"/>
      <c r="H54" s="54"/>
    </row>
    <row r="55" spans="1:10" ht="15.75" x14ac:dyDescent="0.25">
      <c r="A55" s="56" t="s">
        <v>25</v>
      </c>
      <c r="B55" s="54"/>
      <c r="C55" s="54"/>
      <c r="D55" s="54"/>
      <c r="E55" s="54"/>
      <c r="F55" s="54"/>
      <c r="G55" s="54"/>
      <c r="H55" s="54"/>
    </row>
    <row r="56" spans="1:10" ht="15.75" x14ac:dyDescent="0.25">
      <c r="A56" s="57" t="s">
        <v>53</v>
      </c>
    </row>
    <row r="57" spans="1:10" ht="15.75" x14ac:dyDescent="0.25">
      <c r="A57" s="38" t="s">
        <v>26</v>
      </c>
    </row>
    <row r="61" spans="1:10" ht="73.5" customHeight="1" x14ac:dyDescent="0.25">
      <c r="A61" s="184" t="str">
        <f>Plan3!J9</f>
        <v xml:space="preserve">                 Conforme requerimento, informamos a Vossa Excelência a existência de crédito orçamentário para atender a(s) despesa(s) com  concessão de Benefío em Saúde</v>
      </c>
      <c r="B61" s="184"/>
      <c r="C61" s="184"/>
      <c r="D61" s="184"/>
      <c r="E61" s="184"/>
      <c r="F61" s="184"/>
      <c r="G61" s="184"/>
      <c r="H61" s="184"/>
      <c r="I61" s="184"/>
      <c r="J61" s="184"/>
    </row>
    <row r="63" spans="1:10" x14ac:dyDescent="0.25">
      <c r="B63" s="58"/>
    </row>
    <row r="64" spans="1:10" ht="60.75" customHeight="1" x14ac:dyDescent="0.25">
      <c r="A64" s="184" t="str">
        <f>Plan3!J13</f>
        <v xml:space="preserve">                    A despesa será consignada à seguinte dotação orçamentária: Exercício 2015-CLASSIFICAÇÃO ECONÔMICA: 3.3.90.48.00 OUTROS AUX. FINAN. A PF – SUBELEMENTO: 3.3.90.48.00 – OUTROS AUX. FINAN. A PF.</v>
      </c>
      <c r="B64" s="184"/>
      <c r="C64" s="184"/>
      <c r="D64" s="184"/>
      <c r="E64" s="184"/>
      <c r="F64" s="184"/>
      <c r="G64" s="184"/>
      <c r="H64" s="184"/>
      <c r="I64" s="184"/>
      <c r="J64" s="184"/>
    </row>
    <row r="68" spans="3:10" ht="15.75" x14ac:dyDescent="0.25">
      <c r="E68" s="178">
        <f>E34</f>
        <v>42135</v>
      </c>
      <c r="F68" s="178"/>
      <c r="G68" s="178"/>
      <c r="H68" s="178"/>
      <c r="I68" s="178"/>
      <c r="J68" s="178"/>
    </row>
    <row r="72" spans="3:10" x14ac:dyDescent="0.25">
      <c r="C72" s="59"/>
      <c r="D72" s="59"/>
      <c r="E72" s="59"/>
      <c r="F72" s="59"/>
      <c r="G72" s="59"/>
      <c r="H72" s="59"/>
    </row>
    <row r="73" spans="3:10" ht="15.75" x14ac:dyDescent="0.25">
      <c r="C73" s="185" t="s">
        <v>52</v>
      </c>
      <c r="D73" s="185"/>
      <c r="E73" s="185"/>
      <c r="F73" s="185"/>
      <c r="G73" s="185"/>
      <c r="H73" s="185"/>
    </row>
    <row r="74" spans="3:10" ht="15.75" x14ac:dyDescent="0.25">
      <c r="C74" s="162"/>
      <c r="D74" s="162"/>
      <c r="E74" s="162"/>
      <c r="F74" s="162"/>
      <c r="G74" s="162"/>
      <c r="H74" s="162"/>
    </row>
    <row r="84" spans="1:10" x14ac:dyDescent="0.25">
      <c r="A84" s="52"/>
      <c r="B84" s="53"/>
      <c r="C84" s="53"/>
      <c r="D84" s="135" t="s">
        <v>19</v>
      </c>
      <c r="E84" s="135"/>
      <c r="F84" s="135"/>
      <c r="G84" s="135"/>
      <c r="H84" s="135"/>
      <c r="I84" s="135"/>
      <c r="J84" s="135"/>
    </row>
    <row r="85" spans="1:10" x14ac:dyDescent="0.25">
      <c r="A85" s="52"/>
      <c r="B85" s="53"/>
      <c r="C85" s="53"/>
      <c r="D85" s="135" t="str">
        <f>Plan1!B4</f>
        <v>PREFEITURA MUNICIPAL DE LUCRECIA</v>
      </c>
      <c r="E85" s="135"/>
      <c r="F85" s="135"/>
      <c r="G85" s="135"/>
      <c r="H85" s="135"/>
      <c r="I85" s="135"/>
      <c r="J85" s="135"/>
    </row>
    <row r="86" spans="1:10" x14ac:dyDescent="0.25">
      <c r="A86" s="188" t="s">
        <v>18</v>
      </c>
      <c r="B86" s="188"/>
      <c r="C86" s="188"/>
      <c r="D86" s="135" t="str">
        <f>Plan1!B6</f>
        <v>08.349.045/0001-88</v>
      </c>
      <c r="E86" s="135"/>
      <c r="F86" s="135"/>
      <c r="G86" s="135"/>
      <c r="H86" s="135"/>
      <c r="I86" s="135"/>
      <c r="J86" s="135"/>
    </row>
    <row r="87" spans="1:10" x14ac:dyDescent="0.25">
      <c r="A87" s="52"/>
      <c r="B87" s="53"/>
      <c r="C87" s="53"/>
      <c r="D87" s="135" t="str">
        <f>Plan1!B8</f>
        <v>Rua dos Poderes, 265, CEP: 59.805-000 -Centro</v>
      </c>
      <c r="E87" s="135"/>
      <c r="F87" s="135"/>
      <c r="G87" s="135"/>
      <c r="H87" s="135"/>
      <c r="I87" s="135"/>
      <c r="J87" s="135"/>
    </row>
    <row r="88" spans="1:10" x14ac:dyDescent="0.25">
      <c r="A88" s="52"/>
      <c r="B88" s="53"/>
      <c r="C88" s="53"/>
      <c r="D88" s="135"/>
      <c r="E88" s="135"/>
      <c r="F88" s="135"/>
      <c r="G88" s="135"/>
      <c r="H88" s="135"/>
      <c r="I88" s="135"/>
      <c r="J88" s="135"/>
    </row>
    <row r="89" spans="1:10" x14ac:dyDescent="0.25">
      <c r="A89" s="54"/>
      <c r="B89" s="54"/>
      <c r="C89" s="54"/>
      <c r="D89" s="54"/>
      <c r="E89" s="54"/>
      <c r="F89" s="54"/>
      <c r="G89" s="54"/>
      <c r="H89" s="54"/>
    </row>
    <row r="93" spans="1:10" ht="15.75" x14ac:dyDescent="0.25">
      <c r="A93" s="163" t="s">
        <v>4</v>
      </c>
      <c r="B93" s="163"/>
      <c r="C93" s="163"/>
      <c r="D93" s="163"/>
      <c r="E93" s="163"/>
      <c r="F93" s="163"/>
      <c r="G93" s="163"/>
      <c r="H93" s="163"/>
      <c r="I93" s="163"/>
      <c r="J93" s="163"/>
    </row>
    <row r="94" spans="1:10" ht="15.75" x14ac:dyDescent="0.25">
      <c r="A94" s="182" t="s">
        <v>5</v>
      </c>
      <c r="B94" s="182"/>
      <c r="C94" s="182"/>
      <c r="D94" s="182"/>
      <c r="E94" s="182"/>
      <c r="F94" s="182"/>
      <c r="G94" s="182"/>
      <c r="H94" s="182"/>
      <c r="I94" s="182"/>
      <c r="J94" s="182"/>
    </row>
    <row r="98" spans="1:10" ht="101.25" customHeight="1" x14ac:dyDescent="0.25">
      <c r="A98" s="60" t="s">
        <v>6</v>
      </c>
      <c r="B98" s="183" t="str">
        <f>A28</f>
        <v>Auxílio financeiro para deslocamento até a cidade de Natal/RN, para realização de retorno cirurgico no Hospital do  Coração no dia 12/05/2015, conforme agendamento médico a(o) Sr.(a) JOSIMAR BELO DA SILVA, conforme solicitação médica.</v>
      </c>
      <c r="C98" s="183"/>
      <c r="D98" s="183"/>
      <c r="E98" s="183"/>
      <c r="F98" s="183"/>
      <c r="G98" s="183"/>
      <c r="H98" s="183"/>
      <c r="I98" s="183"/>
      <c r="J98" s="183"/>
    </row>
    <row r="101" spans="1:10" ht="96" customHeight="1" x14ac:dyDescent="0.25">
      <c r="A101" s="177" t="s">
        <v>33</v>
      </c>
      <c r="B101" s="177"/>
      <c r="C101" s="177"/>
      <c r="D101" s="177"/>
      <c r="E101" s="177"/>
      <c r="F101" s="177"/>
      <c r="G101" s="177"/>
      <c r="H101" s="177"/>
      <c r="I101" s="177"/>
      <c r="J101" s="177"/>
    </row>
    <row r="107" spans="1:10" ht="15.75" x14ac:dyDescent="0.25">
      <c r="F107" s="178">
        <f>E68</f>
        <v>42135</v>
      </c>
      <c r="G107" s="178"/>
      <c r="H107" s="178"/>
      <c r="I107" s="178"/>
      <c r="J107" s="178"/>
    </row>
    <row r="113" spans="1:10" x14ac:dyDescent="0.25">
      <c r="C113" s="187"/>
      <c r="D113" s="187"/>
      <c r="E113" s="187"/>
      <c r="F113" s="187"/>
      <c r="G113" s="187"/>
      <c r="H113" s="187"/>
    </row>
    <row r="114" spans="1:10" ht="15.75" x14ac:dyDescent="0.25">
      <c r="C114" s="185" t="str">
        <f>A56</f>
        <v>ANTONIO WALTER DE ARAÚJO</v>
      </c>
      <c r="D114" s="185"/>
      <c r="E114" s="185"/>
      <c r="F114" s="185"/>
      <c r="G114" s="185"/>
      <c r="H114" s="185"/>
    </row>
    <row r="115" spans="1:10" ht="15.75" x14ac:dyDescent="0.25">
      <c r="C115" s="162" t="s">
        <v>15</v>
      </c>
      <c r="D115" s="162"/>
      <c r="E115" s="162"/>
      <c r="F115" s="162"/>
      <c r="G115" s="162"/>
      <c r="H115" s="162"/>
    </row>
    <row r="125" spans="1:10" x14ac:dyDescent="0.25">
      <c r="A125" s="52"/>
      <c r="B125" s="53"/>
      <c r="C125" s="53"/>
      <c r="D125" s="135" t="s">
        <v>19</v>
      </c>
      <c r="E125" s="135"/>
      <c r="F125" s="135"/>
      <c r="G125" s="135"/>
      <c r="H125" s="135"/>
      <c r="I125" s="135"/>
      <c r="J125" s="135"/>
    </row>
    <row r="126" spans="1:10" x14ac:dyDescent="0.25">
      <c r="A126" s="52"/>
      <c r="B126" s="53"/>
      <c r="C126" s="53"/>
      <c r="D126" s="135" t="str">
        <f>Plan1!B4</f>
        <v>PREFEITURA MUNICIPAL DE LUCRECIA</v>
      </c>
      <c r="E126" s="135"/>
      <c r="F126" s="135"/>
      <c r="G126" s="135"/>
      <c r="H126" s="135"/>
      <c r="I126" s="135"/>
      <c r="J126" s="135"/>
    </row>
    <row r="127" spans="1:10" x14ac:dyDescent="0.25">
      <c r="A127" s="188" t="s">
        <v>18</v>
      </c>
      <c r="B127" s="188"/>
      <c r="C127" s="188"/>
      <c r="D127" s="135" t="str">
        <f>Plan1!B6</f>
        <v>08.349.045/0001-88</v>
      </c>
      <c r="E127" s="135"/>
      <c r="F127" s="135"/>
      <c r="G127" s="135"/>
      <c r="H127" s="135"/>
      <c r="I127" s="135"/>
      <c r="J127" s="135"/>
    </row>
    <row r="128" spans="1:10" x14ac:dyDescent="0.25">
      <c r="A128" s="52"/>
      <c r="B128" s="53"/>
      <c r="C128" s="53"/>
      <c r="D128" s="135" t="str">
        <f>Plan1!B8</f>
        <v>Rua dos Poderes, 265, CEP: 59.805-000 -Centro</v>
      </c>
      <c r="E128" s="135"/>
      <c r="F128" s="135"/>
      <c r="G128" s="135"/>
      <c r="H128" s="135"/>
      <c r="I128" s="135"/>
      <c r="J128" s="135"/>
    </row>
    <row r="129" spans="1:10" x14ac:dyDescent="0.25">
      <c r="A129" s="52"/>
      <c r="B129" s="53"/>
      <c r="C129" s="53"/>
      <c r="D129" s="135"/>
      <c r="E129" s="135"/>
      <c r="F129" s="135"/>
      <c r="G129" s="135"/>
      <c r="H129" s="135"/>
      <c r="I129" s="135"/>
      <c r="J129" s="135"/>
    </row>
    <row r="130" spans="1:10" x14ac:dyDescent="0.25">
      <c r="A130" s="54"/>
      <c r="B130" s="54"/>
      <c r="C130" s="54"/>
      <c r="D130" s="54"/>
      <c r="E130" s="54"/>
      <c r="F130" s="54"/>
      <c r="G130" s="54"/>
      <c r="H130" s="54"/>
    </row>
    <row r="133" spans="1:10" ht="15" customHeight="1" x14ac:dyDescent="0.25">
      <c r="A133" s="163" t="s">
        <v>7</v>
      </c>
      <c r="B133" s="163"/>
      <c r="C133" s="163"/>
      <c r="D133" s="163"/>
      <c r="E133" s="163"/>
      <c r="F133" s="163"/>
      <c r="G133" s="163"/>
      <c r="H133" s="163"/>
      <c r="I133" s="163"/>
      <c r="J133" s="163"/>
    </row>
    <row r="138" spans="1:10" ht="118.5" customHeight="1" x14ac:dyDescent="0.25">
      <c r="A138" s="177" t="str">
        <f>Plan3!J17</f>
        <v xml:space="preserve">           Na qualidade de ordenador(a) de despesa(s), autorizo a presente requerimento de benefício em saúde, nos termos do requerimento anexo, e instauro o presente Processo Administrativo com fundamentação na Lei Municipal nº 485/2013 e Resolução nº 02/2013 - CMS, que instituiu os benefícios em saúde e suas alterações posteriores.</v>
      </c>
      <c r="B138" s="177"/>
      <c r="C138" s="177"/>
      <c r="D138" s="177"/>
      <c r="E138" s="177"/>
      <c r="F138" s="177"/>
      <c r="G138" s="177"/>
      <c r="H138" s="177"/>
      <c r="I138" s="177"/>
      <c r="J138" s="177"/>
    </row>
    <row r="144" spans="1:10" ht="15.75" x14ac:dyDescent="0.25">
      <c r="A144" s="186" t="s">
        <v>8</v>
      </c>
      <c r="B144" s="186"/>
      <c r="C144" s="186"/>
      <c r="D144" s="186"/>
      <c r="E144" s="186"/>
      <c r="F144" s="186"/>
      <c r="G144" s="186"/>
      <c r="H144" s="186"/>
      <c r="I144" s="186"/>
      <c r="J144" s="186"/>
    </row>
    <row r="150" spans="3:10" ht="15.75" x14ac:dyDescent="0.25">
      <c r="E150" s="61"/>
      <c r="F150" s="178">
        <f>F107</f>
        <v>42135</v>
      </c>
      <c r="G150" s="178"/>
      <c r="H150" s="178"/>
      <c r="I150" s="178"/>
      <c r="J150" s="178"/>
    </row>
    <row r="155" spans="3:10" x14ac:dyDescent="0.25">
      <c r="C155" s="187"/>
      <c r="D155" s="187"/>
      <c r="E155" s="187"/>
      <c r="F155" s="187"/>
      <c r="G155" s="187"/>
      <c r="H155" s="187"/>
    </row>
    <row r="156" spans="3:10" ht="15.75" x14ac:dyDescent="0.25">
      <c r="C156" s="185" t="str">
        <f>C114</f>
        <v>ANTONIO WALTER DE ARAÚJO</v>
      </c>
      <c r="D156" s="185"/>
      <c r="E156" s="185"/>
      <c r="F156" s="185"/>
      <c r="G156" s="185"/>
      <c r="H156" s="185"/>
    </row>
    <row r="157" spans="3:10" ht="15.75" x14ac:dyDescent="0.25">
      <c r="C157" s="162" t="s">
        <v>15</v>
      </c>
      <c r="D157" s="162"/>
      <c r="E157" s="162"/>
      <c r="F157" s="162"/>
      <c r="G157" s="162"/>
      <c r="H157" s="162"/>
    </row>
    <row r="170" spans="1:10" x14ac:dyDescent="0.25">
      <c r="A170" s="52"/>
      <c r="B170" s="53"/>
      <c r="C170" s="53"/>
      <c r="D170" s="135" t="s">
        <v>19</v>
      </c>
      <c r="E170" s="135"/>
      <c r="F170" s="135"/>
      <c r="G170" s="135"/>
      <c r="H170" s="135"/>
      <c r="I170" s="135"/>
      <c r="J170" s="135"/>
    </row>
    <row r="171" spans="1:10" x14ac:dyDescent="0.25">
      <c r="A171" s="52"/>
      <c r="B171" s="53"/>
      <c r="C171" s="53"/>
      <c r="D171" s="135" t="str">
        <f>Plan1!B4</f>
        <v>PREFEITURA MUNICIPAL DE LUCRECIA</v>
      </c>
      <c r="E171" s="135"/>
      <c r="F171" s="135"/>
      <c r="G171" s="135"/>
      <c r="H171" s="135"/>
      <c r="I171" s="135"/>
      <c r="J171" s="135"/>
    </row>
    <row r="172" spans="1:10" x14ac:dyDescent="0.25">
      <c r="A172" s="188" t="s">
        <v>18</v>
      </c>
      <c r="B172" s="188"/>
      <c r="C172" s="188"/>
      <c r="D172" s="135" t="str">
        <f>Plan1!B6</f>
        <v>08.349.045/0001-88</v>
      </c>
      <c r="E172" s="135"/>
      <c r="F172" s="135"/>
      <c r="G172" s="135"/>
      <c r="H172" s="135"/>
      <c r="I172" s="135"/>
      <c r="J172" s="135"/>
    </row>
    <row r="173" spans="1:10" x14ac:dyDescent="0.25">
      <c r="A173" s="52"/>
      <c r="B173" s="53"/>
      <c r="C173" s="53"/>
      <c r="D173" s="135" t="str">
        <f>Plan1!B8</f>
        <v>Rua dos Poderes, 265, CEP: 59.805-000 -Centro</v>
      </c>
      <c r="E173" s="135"/>
      <c r="F173" s="135"/>
      <c r="G173" s="135"/>
      <c r="H173" s="135"/>
      <c r="I173" s="135"/>
      <c r="J173" s="135"/>
    </row>
    <row r="174" spans="1:10" x14ac:dyDescent="0.25">
      <c r="A174" s="52"/>
      <c r="B174" s="53"/>
      <c r="C174" s="53"/>
      <c r="D174" s="135"/>
      <c r="E174" s="135"/>
      <c r="F174" s="135"/>
      <c r="G174" s="135"/>
      <c r="H174" s="135"/>
      <c r="I174" s="135"/>
      <c r="J174" s="135"/>
    </row>
    <row r="175" spans="1:10" x14ac:dyDescent="0.25">
      <c r="A175" s="54"/>
      <c r="B175" s="54"/>
      <c r="C175" s="54"/>
      <c r="D175" s="54"/>
      <c r="E175" s="54"/>
      <c r="F175" s="54"/>
      <c r="G175" s="54"/>
      <c r="H175" s="54"/>
    </row>
    <row r="178" spans="1:10" x14ac:dyDescent="0.25">
      <c r="A178" s="62"/>
      <c r="B178" s="62"/>
      <c r="C178" s="62"/>
    </row>
    <row r="181" spans="1:10" ht="30" customHeight="1" x14ac:dyDescent="0.25">
      <c r="A181" s="189" t="s">
        <v>30</v>
      </c>
      <c r="B181" s="189"/>
      <c r="C181" s="189"/>
      <c r="D181" s="189"/>
      <c r="E181" s="189"/>
      <c r="F181" s="189"/>
      <c r="G181" s="189"/>
      <c r="H181" s="189"/>
      <c r="I181" s="189"/>
      <c r="J181" s="189"/>
    </row>
    <row r="183" spans="1:10" x14ac:dyDescent="0.25">
      <c r="B183" s="190" t="s">
        <v>9</v>
      </c>
      <c r="C183" s="190"/>
    </row>
    <row r="185" spans="1:10" ht="60.75" customHeight="1" x14ac:dyDescent="0.25">
      <c r="A185" s="193" t="s">
        <v>89</v>
      </c>
      <c r="B185" s="193"/>
      <c r="C185" s="193"/>
      <c r="D185" s="193"/>
      <c r="E185" s="193"/>
      <c r="F185" s="193"/>
      <c r="G185" s="193"/>
      <c r="H185" s="193"/>
      <c r="I185" s="193"/>
      <c r="J185" s="193"/>
    </row>
    <row r="187" spans="1:10" ht="21.75" customHeight="1" x14ac:dyDescent="0.25">
      <c r="A187" s="140" t="s">
        <v>55</v>
      </c>
      <c r="B187" s="141"/>
      <c r="C187" s="142" t="str">
        <f>Plan2!B10</f>
        <v>JOSIMAR BELO DA SILVA</v>
      </c>
      <c r="D187" s="142"/>
      <c r="E187" s="142"/>
      <c r="F187" s="142"/>
      <c r="G187" s="142"/>
      <c r="H187" s="142"/>
      <c r="I187" s="142"/>
      <c r="J187" s="143"/>
    </row>
    <row r="188" spans="1:10" ht="21.75" customHeight="1" x14ac:dyDescent="0.25">
      <c r="A188" s="153" t="s">
        <v>46</v>
      </c>
      <c r="B188" s="191"/>
      <c r="C188" s="155">
        <f>Plan2!H12</f>
        <v>4277725400</v>
      </c>
      <c r="D188" s="155"/>
      <c r="E188" s="155"/>
      <c r="F188" s="155"/>
      <c r="G188" s="155"/>
      <c r="H188" s="155"/>
      <c r="I188" s="155"/>
      <c r="J188" s="156"/>
    </row>
    <row r="189" spans="1:10" ht="21.75" customHeight="1" x14ac:dyDescent="0.25">
      <c r="A189" s="153" t="s">
        <v>80</v>
      </c>
      <c r="B189" s="191"/>
      <c r="C189" s="172">
        <f>Plan2!B14</f>
        <v>704005394998369</v>
      </c>
      <c r="D189" s="129"/>
      <c r="E189" s="129"/>
      <c r="F189" s="129"/>
      <c r="G189" s="129"/>
      <c r="H189" s="129"/>
      <c r="I189" s="129"/>
      <c r="J189" s="192"/>
    </row>
    <row r="190" spans="1:10" ht="21.75" customHeight="1" x14ac:dyDescent="0.25">
      <c r="A190" s="174" t="s">
        <v>56</v>
      </c>
      <c r="B190" s="175"/>
      <c r="C190" s="126" t="str">
        <f>Plan2!B16</f>
        <v>Av. Getulio Vargas, 66, Centro, Lucrécia/RN</v>
      </c>
      <c r="D190" s="126"/>
      <c r="E190" s="126"/>
      <c r="F190" s="126"/>
      <c r="G190" s="126"/>
      <c r="H190" s="126"/>
      <c r="I190" s="126"/>
      <c r="J190" s="127"/>
    </row>
    <row r="192" spans="1:10" x14ac:dyDescent="0.25">
      <c r="A192" s="144" t="s">
        <v>57</v>
      </c>
      <c r="B192" s="145"/>
      <c r="C192" s="145"/>
      <c r="D192" s="145"/>
      <c r="E192" s="145"/>
      <c r="F192" s="145"/>
      <c r="G192" s="145"/>
      <c r="H192" s="145"/>
      <c r="I192" s="145"/>
      <c r="J192" s="146"/>
    </row>
    <row r="193" spans="1:10" ht="46.5" customHeight="1" x14ac:dyDescent="0.25">
      <c r="A193" s="147" t="str">
        <f>B98</f>
        <v>Auxílio financeiro para deslocamento até a cidade de Natal/RN, para realização de retorno cirurgico no Hospital do  Coração no dia 12/05/2015, conforme agendamento médico a(o) Sr.(a) JOSIMAR BELO DA SILVA, conforme solicitação médica.</v>
      </c>
      <c r="B193" s="148"/>
      <c r="C193" s="148"/>
      <c r="D193" s="148"/>
      <c r="E193" s="148"/>
      <c r="F193" s="148"/>
      <c r="G193" s="148"/>
      <c r="H193" s="148"/>
      <c r="I193" s="149"/>
      <c r="J193" s="150"/>
    </row>
    <row r="194" spans="1:10" ht="24.75" customHeight="1" x14ac:dyDescent="0.25">
      <c r="A194" s="131" t="s">
        <v>10</v>
      </c>
      <c r="B194" s="132"/>
      <c r="C194" s="133"/>
      <c r="D194" s="133"/>
      <c r="E194" s="133"/>
      <c r="F194" s="133"/>
      <c r="G194" s="133"/>
      <c r="H194" s="134"/>
      <c r="I194" s="168">
        <f>Plan8!E10</f>
        <v>130</v>
      </c>
      <c r="J194" s="169"/>
    </row>
    <row r="195" spans="1:10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</row>
    <row r="196" spans="1:10" ht="15.75" x14ac:dyDescent="0.25">
      <c r="A196" s="38"/>
      <c r="B196" s="38"/>
      <c r="C196" s="38"/>
      <c r="D196" s="38"/>
      <c r="E196" s="38"/>
      <c r="F196" s="38"/>
      <c r="G196" s="38"/>
      <c r="H196" s="38"/>
      <c r="I196" s="38"/>
      <c r="J196" s="38"/>
    </row>
    <row r="197" spans="1:10" ht="15.75" x14ac:dyDescent="0.25">
      <c r="A197" s="38"/>
      <c r="B197" s="38"/>
      <c r="C197" s="38"/>
      <c r="D197" s="38"/>
      <c r="E197" s="38"/>
      <c r="F197" s="38"/>
      <c r="G197" s="38"/>
      <c r="H197" s="38"/>
      <c r="I197" s="38"/>
      <c r="J197" s="38"/>
    </row>
    <row r="198" spans="1:10" ht="15.75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</row>
    <row r="199" spans="1:10" ht="15.75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</row>
    <row r="202" spans="1:10" ht="15.75" x14ac:dyDescent="0.25">
      <c r="F202" s="178">
        <f>F150</f>
        <v>42135</v>
      </c>
      <c r="G202" s="178"/>
      <c r="H202" s="178"/>
      <c r="I202" s="178"/>
      <c r="J202" s="178"/>
    </row>
    <row r="203" spans="1:10" ht="15.75" x14ac:dyDescent="0.25">
      <c r="F203" s="66"/>
      <c r="G203" s="66"/>
      <c r="H203" s="66"/>
      <c r="I203" s="66"/>
      <c r="J203" s="66"/>
    </row>
    <row r="204" spans="1:10" ht="15.75" x14ac:dyDescent="0.25">
      <c r="F204" s="66"/>
      <c r="G204" s="66"/>
      <c r="H204" s="66"/>
      <c r="I204" s="66"/>
      <c r="J204" s="66"/>
    </row>
    <row r="205" spans="1:10" ht="15.75" x14ac:dyDescent="0.25">
      <c r="F205" s="66"/>
      <c r="G205" s="66"/>
      <c r="H205" s="66"/>
      <c r="I205" s="66"/>
      <c r="J205" s="66"/>
    </row>
    <row r="207" spans="1:10" ht="15.75" x14ac:dyDescent="0.25">
      <c r="C207" s="166"/>
      <c r="D207" s="166"/>
      <c r="E207" s="166"/>
      <c r="F207" s="166"/>
      <c r="G207" s="166"/>
      <c r="H207" s="166"/>
    </row>
    <row r="208" spans="1:10" ht="15.75" x14ac:dyDescent="0.25">
      <c r="C208" s="167" t="str">
        <f>IF(C187=C114,"ANTÔNIO WALTER DE ARAÚJO",IF(C187&lt;&gt;C114,C114))</f>
        <v>ANTONIO WALTER DE ARAÚJO</v>
      </c>
      <c r="D208" s="167"/>
      <c r="E208" s="167"/>
      <c r="F208" s="167"/>
      <c r="G208" s="167"/>
      <c r="H208" s="167"/>
    </row>
    <row r="209" spans="1:10" ht="15.75" x14ac:dyDescent="0.25">
      <c r="C209" s="162" t="s">
        <v>34</v>
      </c>
      <c r="D209" s="162"/>
      <c r="E209" s="162"/>
      <c r="F209" s="162"/>
      <c r="G209" s="162"/>
      <c r="H209" s="162"/>
    </row>
    <row r="214" spans="1:10" ht="15.75" x14ac:dyDescent="0.25">
      <c r="A214" s="163" t="s">
        <v>11</v>
      </c>
      <c r="B214" s="163"/>
      <c r="C214" s="163"/>
      <c r="D214" s="163"/>
      <c r="E214" s="163"/>
      <c r="F214" s="163"/>
      <c r="G214" s="163"/>
      <c r="H214" s="163"/>
      <c r="I214" s="163"/>
      <c r="J214" s="163"/>
    </row>
    <row r="217" spans="1:10" ht="52.5" customHeight="1" x14ac:dyDescent="0.25">
      <c r="A217" s="177" t="str">
        <f>Plan3!J22</f>
        <v xml:space="preserve">          RECEBI da PREFEITURA MUNICIPAL DE LUCRECIA, a importância abaixo descrita correspondete à concessão do benefício em saúde, a saber:</v>
      </c>
      <c r="B217" s="177"/>
      <c r="C217" s="177"/>
      <c r="D217" s="177"/>
      <c r="E217" s="177"/>
      <c r="F217" s="177"/>
      <c r="G217" s="177"/>
      <c r="H217" s="177"/>
      <c r="I217" s="177"/>
      <c r="J217" s="177"/>
    </row>
    <row r="218" spans="1:10" ht="15.75" x14ac:dyDescent="0.25">
      <c r="A218" s="63"/>
      <c r="B218" s="63"/>
      <c r="C218" s="63"/>
      <c r="D218" s="63"/>
      <c r="E218" s="63"/>
      <c r="F218" s="63"/>
      <c r="G218" s="63"/>
      <c r="H218" s="63"/>
      <c r="I218" s="63"/>
      <c r="J218" s="63"/>
    </row>
    <row r="219" spans="1:10" ht="15.75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</row>
    <row r="220" spans="1:10" ht="21.75" customHeight="1" x14ac:dyDescent="0.25">
      <c r="A220" s="140" t="s">
        <v>55</v>
      </c>
      <c r="B220" s="141"/>
      <c r="C220" s="142" t="str">
        <f>C187</f>
        <v>JOSIMAR BELO DA SILVA</v>
      </c>
      <c r="D220" s="142"/>
      <c r="E220" s="142"/>
      <c r="F220" s="142"/>
      <c r="G220" s="142"/>
      <c r="H220" s="142"/>
      <c r="I220" s="142"/>
      <c r="J220" s="143"/>
    </row>
    <row r="221" spans="1:10" ht="21.75" customHeight="1" x14ac:dyDescent="0.25">
      <c r="A221" s="153" t="s">
        <v>46</v>
      </c>
      <c r="B221" s="154"/>
      <c r="C221" s="155">
        <f t="shared" ref="C221:C223" si="0">C188</f>
        <v>4277725400</v>
      </c>
      <c r="D221" s="155"/>
      <c r="E221" s="155"/>
      <c r="F221" s="155"/>
      <c r="G221" s="155"/>
      <c r="H221" s="155"/>
      <c r="I221" s="155"/>
      <c r="J221" s="156"/>
    </row>
    <row r="222" spans="1:10" ht="21.75" customHeight="1" x14ac:dyDescent="0.25">
      <c r="A222" s="153" t="s">
        <v>47</v>
      </c>
      <c r="B222" s="154"/>
      <c r="C222" s="172">
        <f t="shared" si="0"/>
        <v>704005394998369</v>
      </c>
      <c r="D222" s="172"/>
      <c r="E222" s="172"/>
      <c r="F222" s="172"/>
      <c r="G222" s="172"/>
      <c r="H222" s="172"/>
      <c r="I222" s="172"/>
      <c r="J222" s="173"/>
    </row>
    <row r="223" spans="1:10" ht="21.75" customHeight="1" x14ac:dyDescent="0.25">
      <c r="A223" s="174" t="s">
        <v>56</v>
      </c>
      <c r="B223" s="175"/>
      <c r="C223" s="126" t="str">
        <f t="shared" si="0"/>
        <v>Av. Getulio Vargas, 66, Centro, Lucrécia/RN</v>
      </c>
      <c r="D223" s="126"/>
      <c r="E223" s="126"/>
      <c r="F223" s="126"/>
      <c r="G223" s="126"/>
      <c r="H223" s="126"/>
      <c r="I223" s="126"/>
      <c r="J223" s="127"/>
    </row>
    <row r="224" spans="1:10" ht="21.75" customHeight="1" x14ac:dyDescent="0.25">
      <c r="A224" s="170"/>
      <c r="B224" s="171"/>
      <c r="C224" s="176"/>
      <c r="D224" s="176"/>
      <c r="E224" s="176"/>
      <c r="F224" s="176"/>
      <c r="G224" s="176"/>
      <c r="H224" s="176"/>
      <c r="I224" s="176"/>
      <c r="J224" s="176"/>
    </row>
    <row r="225" spans="1:10" ht="15.75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</row>
    <row r="226" spans="1:10" x14ac:dyDescent="0.25">
      <c r="A226" s="144" t="s">
        <v>57</v>
      </c>
      <c r="B226" s="145"/>
      <c r="C226" s="145"/>
      <c r="D226" s="145"/>
      <c r="E226" s="145"/>
      <c r="F226" s="145"/>
      <c r="G226" s="145"/>
      <c r="H226" s="145"/>
      <c r="I226" s="145"/>
      <c r="J226" s="146"/>
    </row>
    <row r="227" spans="1:10" ht="38.25" customHeight="1" x14ac:dyDescent="0.25">
      <c r="A227" s="179" t="str">
        <f>Plan3!J24</f>
        <v>Auxílio financeiro para deslocamento até a cidade de Natal/RN, para realização de retorno cirurgico no Hospital do  Coração no dia 12/05/2015, conforme agendamento médico</v>
      </c>
      <c r="B227" s="180"/>
      <c r="C227" s="180"/>
      <c r="D227" s="180"/>
      <c r="E227" s="180"/>
      <c r="F227" s="180"/>
      <c r="G227" s="180"/>
      <c r="H227" s="180"/>
      <c r="I227" s="180"/>
      <c r="J227" s="181"/>
    </row>
    <row r="228" spans="1:10" ht="24.75" customHeight="1" x14ac:dyDescent="0.25">
      <c r="A228" s="131" t="s">
        <v>10</v>
      </c>
      <c r="B228" s="132"/>
      <c r="C228" s="133">
        <f>C194</f>
        <v>0</v>
      </c>
      <c r="D228" s="133"/>
      <c r="E228" s="133"/>
      <c r="F228" s="133"/>
      <c r="G228" s="133"/>
      <c r="H228" s="134"/>
      <c r="I228" s="168">
        <f>I194</f>
        <v>130</v>
      </c>
      <c r="J228" s="169"/>
    </row>
    <row r="229" spans="1:10" ht="15.75" x14ac:dyDescent="0.25">
      <c r="A229" s="63"/>
      <c r="B229" s="63"/>
      <c r="C229" s="63"/>
      <c r="D229" s="63"/>
      <c r="E229" s="63"/>
      <c r="F229" s="63"/>
      <c r="G229" s="63"/>
      <c r="H229" s="63"/>
      <c r="I229" s="63"/>
      <c r="J229" s="63"/>
    </row>
    <row r="230" spans="1:10" ht="15.75" x14ac:dyDescent="0.25">
      <c r="A230" s="38"/>
      <c r="B230" s="38"/>
      <c r="C230" s="38"/>
      <c r="D230" s="38"/>
      <c r="E230" s="38"/>
      <c r="F230" s="38"/>
      <c r="G230" s="38"/>
      <c r="H230" s="38"/>
      <c r="I230" s="38"/>
      <c r="J230" s="38"/>
    </row>
    <row r="231" spans="1:10" ht="15.75" x14ac:dyDescent="0.25">
      <c r="A231" s="63"/>
      <c r="B231" s="63"/>
      <c r="C231" s="63"/>
      <c r="D231" s="63"/>
      <c r="E231" s="63"/>
      <c r="F231" s="63"/>
      <c r="G231" s="63"/>
      <c r="H231" s="63"/>
      <c r="I231" s="63"/>
      <c r="J231" s="63"/>
    </row>
    <row r="232" spans="1:10" ht="15.75" x14ac:dyDescent="0.25">
      <c r="A232" s="165"/>
      <c r="B232" s="165"/>
      <c r="C232" s="165"/>
      <c r="D232" s="165"/>
      <c r="E232" s="165"/>
      <c r="F232" s="165"/>
      <c r="G232" s="165"/>
      <c r="H232" s="165"/>
      <c r="I232" s="165"/>
      <c r="J232" s="165"/>
    </row>
    <row r="233" spans="1:10" ht="15.75" x14ac:dyDescent="0.25">
      <c r="A233" s="63"/>
      <c r="B233" s="63"/>
      <c r="C233" s="63"/>
      <c r="D233" s="63"/>
      <c r="E233" s="63"/>
      <c r="F233" s="63"/>
      <c r="G233" s="63"/>
      <c r="H233" s="63"/>
      <c r="I233" s="63"/>
      <c r="J233" s="63"/>
    </row>
    <row r="234" spans="1:10" ht="15.75" x14ac:dyDescent="0.25">
      <c r="A234" s="63"/>
      <c r="B234" s="63"/>
      <c r="C234" s="63"/>
      <c r="D234" s="63"/>
      <c r="E234" s="164" t="s">
        <v>12</v>
      </c>
      <c r="F234" s="164"/>
      <c r="G234" s="164"/>
      <c r="H234" s="164"/>
      <c r="I234" s="164"/>
      <c r="J234" s="164"/>
    </row>
    <row r="235" spans="1:10" ht="15.75" x14ac:dyDescent="0.25">
      <c r="A235" s="63"/>
      <c r="B235" s="63"/>
      <c r="C235" s="63"/>
      <c r="D235" s="63"/>
      <c r="E235" s="63"/>
      <c r="F235" s="64"/>
      <c r="G235" s="65"/>
      <c r="H235" s="65"/>
      <c r="I235" s="65"/>
      <c r="J235" s="65"/>
    </row>
    <row r="236" spans="1:10" ht="15.75" x14ac:dyDescent="0.25">
      <c r="A236" s="63"/>
      <c r="B236" s="63"/>
      <c r="C236" s="63"/>
      <c r="D236" s="63"/>
      <c r="E236" s="63"/>
      <c r="F236" s="64"/>
      <c r="G236" s="65"/>
      <c r="H236" s="65"/>
      <c r="I236" s="65"/>
      <c r="J236" s="65"/>
    </row>
    <row r="237" spans="1:10" ht="15.75" x14ac:dyDescent="0.25">
      <c r="A237" s="63"/>
      <c r="B237" s="63"/>
      <c r="C237" s="63"/>
      <c r="D237" s="63"/>
      <c r="E237" s="63"/>
      <c r="F237" s="64"/>
      <c r="G237" s="65"/>
      <c r="H237" s="65"/>
      <c r="I237" s="65"/>
      <c r="J237" s="65"/>
    </row>
    <row r="238" spans="1:10" ht="15.75" x14ac:dyDescent="0.25">
      <c r="A238" s="63"/>
      <c r="B238" s="63"/>
      <c r="C238" s="63"/>
      <c r="D238" s="63"/>
      <c r="E238" s="63"/>
      <c r="F238" s="63"/>
      <c r="G238" s="63"/>
      <c r="H238" s="63"/>
      <c r="I238" s="63"/>
      <c r="J238" s="63"/>
    </row>
    <row r="239" spans="1:10" ht="15.75" x14ac:dyDescent="0.25">
      <c r="A239" s="63"/>
      <c r="B239" s="63"/>
      <c r="C239" s="166"/>
      <c r="D239" s="166"/>
      <c r="E239" s="166"/>
      <c r="F239" s="166"/>
      <c r="G239" s="166"/>
      <c r="H239" s="166"/>
      <c r="I239" s="63"/>
      <c r="J239" s="63"/>
    </row>
    <row r="240" spans="1:10" ht="15.75" x14ac:dyDescent="0.25">
      <c r="A240" s="63"/>
      <c r="B240" s="63"/>
      <c r="C240" s="167" t="str">
        <f>C220</f>
        <v>JOSIMAR BELO DA SILVA</v>
      </c>
      <c r="D240" s="167"/>
      <c r="E240" s="167"/>
      <c r="F240" s="167"/>
      <c r="G240" s="167"/>
      <c r="H240" s="167"/>
      <c r="I240" s="63"/>
      <c r="J240" s="63"/>
    </row>
    <row r="241" spans="1:10" ht="15.75" x14ac:dyDescent="0.25">
      <c r="A241" s="63"/>
      <c r="B241" s="63"/>
      <c r="C241" s="162" t="s">
        <v>58</v>
      </c>
      <c r="D241" s="162"/>
      <c r="E241" s="162"/>
      <c r="F241" s="162"/>
      <c r="G241" s="162"/>
      <c r="H241" s="162"/>
      <c r="I241" s="63"/>
      <c r="J241" s="63"/>
    </row>
  </sheetData>
  <sheetProtection password="91F3" sheet="1" objects="1" scenarios="1"/>
  <mergeCells count="117">
    <mergeCell ref="B24:C24"/>
    <mergeCell ref="G24:H24"/>
    <mergeCell ref="A32:D32"/>
    <mergeCell ref="E32:H32"/>
    <mergeCell ref="E34:J34"/>
    <mergeCell ref="A46:C46"/>
    <mergeCell ref="D84:J84"/>
    <mergeCell ref="D85:J85"/>
    <mergeCell ref="A86:C86"/>
    <mergeCell ref="D86:J86"/>
    <mergeCell ref="D44:J44"/>
    <mergeCell ref="D45:J45"/>
    <mergeCell ref="D46:J46"/>
    <mergeCell ref="D47:J47"/>
    <mergeCell ref="D48:J48"/>
    <mergeCell ref="A189:B189"/>
    <mergeCell ref="A190:B190"/>
    <mergeCell ref="C188:J188"/>
    <mergeCell ref="C189:J189"/>
    <mergeCell ref="C190:J190"/>
    <mergeCell ref="A185:J185"/>
    <mergeCell ref="A187:B187"/>
    <mergeCell ref="A188:B188"/>
    <mergeCell ref="I194:J194"/>
    <mergeCell ref="A192:J192"/>
    <mergeCell ref="A193:J193"/>
    <mergeCell ref="C155:H155"/>
    <mergeCell ref="C156:H156"/>
    <mergeCell ref="C157:H157"/>
    <mergeCell ref="A181:J181"/>
    <mergeCell ref="B183:C183"/>
    <mergeCell ref="D170:J170"/>
    <mergeCell ref="D171:J171"/>
    <mergeCell ref="A172:C172"/>
    <mergeCell ref="D172:J172"/>
    <mergeCell ref="D173:J173"/>
    <mergeCell ref="D174:J174"/>
    <mergeCell ref="A133:J133"/>
    <mergeCell ref="A138:J138"/>
    <mergeCell ref="A144:J144"/>
    <mergeCell ref="F150:J150"/>
    <mergeCell ref="F107:J107"/>
    <mergeCell ref="C113:H113"/>
    <mergeCell ref="C114:H114"/>
    <mergeCell ref="C115:H115"/>
    <mergeCell ref="D125:J125"/>
    <mergeCell ref="D126:J126"/>
    <mergeCell ref="A127:C127"/>
    <mergeCell ref="D127:J127"/>
    <mergeCell ref="D128:J128"/>
    <mergeCell ref="D129:J129"/>
    <mergeCell ref="A93:J93"/>
    <mergeCell ref="A94:J94"/>
    <mergeCell ref="B98:J98"/>
    <mergeCell ref="A101:J101"/>
    <mergeCell ref="A61:J61"/>
    <mergeCell ref="A64:J64"/>
    <mergeCell ref="E68:J68"/>
    <mergeCell ref="C73:H73"/>
    <mergeCell ref="C74:H74"/>
    <mergeCell ref="D87:J87"/>
    <mergeCell ref="D88:J88"/>
    <mergeCell ref="C241:H241"/>
    <mergeCell ref="A214:J214"/>
    <mergeCell ref="C187:J187"/>
    <mergeCell ref="C220:J220"/>
    <mergeCell ref="E234:J234"/>
    <mergeCell ref="A232:J232"/>
    <mergeCell ref="C239:H239"/>
    <mergeCell ref="C240:H240"/>
    <mergeCell ref="I228:J228"/>
    <mergeCell ref="A224:B224"/>
    <mergeCell ref="A222:B222"/>
    <mergeCell ref="C222:J222"/>
    <mergeCell ref="A223:B223"/>
    <mergeCell ref="C223:J223"/>
    <mergeCell ref="C224:J224"/>
    <mergeCell ref="C209:H209"/>
    <mergeCell ref="A217:J217"/>
    <mergeCell ref="A220:B220"/>
    <mergeCell ref="F202:J202"/>
    <mergeCell ref="C207:H207"/>
    <mergeCell ref="C208:H208"/>
    <mergeCell ref="A227:J227"/>
    <mergeCell ref="A194:B194"/>
    <mergeCell ref="C194:H194"/>
    <mergeCell ref="A228:B228"/>
    <mergeCell ref="C228:H228"/>
    <mergeCell ref="A4:C4"/>
    <mergeCell ref="D1:J1"/>
    <mergeCell ref="D2:J2"/>
    <mergeCell ref="A37:J37"/>
    <mergeCell ref="D3:J3"/>
    <mergeCell ref="D4:J4"/>
    <mergeCell ref="D5:J5"/>
    <mergeCell ref="A17:J17"/>
    <mergeCell ref="C36:H36"/>
    <mergeCell ref="A10:J10"/>
    <mergeCell ref="A20:B20"/>
    <mergeCell ref="C20:J20"/>
    <mergeCell ref="A27:J27"/>
    <mergeCell ref="A28:J28"/>
    <mergeCell ref="A29:B29"/>
    <mergeCell ref="A221:B221"/>
    <mergeCell ref="C221:J221"/>
    <mergeCell ref="A226:J226"/>
    <mergeCell ref="C29:H29"/>
    <mergeCell ref="I29:J29"/>
    <mergeCell ref="H14:I14"/>
    <mergeCell ref="B22:C22"/>
    <mergeCell ref="E22:F22"/>
    <mergeCell ref="H22:I22"/>
    <mergeCell ref="F21:G21"/>
    <mergeCell ref="B23:J23"/>
    <mergeCell ref="A21:B21"/>
    <mergeCell ref="F14:G14"/>
    <mergeCell ref="G31:J31"/>
  </mergeCells>
  <pageMargins left="0.59055118110236227" right="0.23622047244094491" top="0.31496062992125984" bottom="0.78740157480314965" header="0.31496062992125984" footer="0.31496062992125984"/>
  <pageSetup paperSize="9" orientation="portrait" r:id="rId1"/>
  <rowBreaks count="2" manualBreakCount="2">
    <brk id="43" max="9" man="1"/>
    <brk id="83" max="9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R24"/>
  <sheetViews>
    <sheetView topLeftCell="E10" workbookViewId="0">
      <selection activeCell="A18" sqref="A18"/>
    </sheetView>
  </sheetViews>
  <sheetFormatPr defaultRowHeight="15" x14ac:dyDescent="0.25"/>
  <cols>
    <col min="2" max="3" width="9.140625" customWidth="1"/>
    <col min="5" max="5" width="9.140625" customWidth="1"/>
    <col min="10" max="10" width="14.85546875" customWidth="1"/>
  </cols>
  <sheetData>
    <row r="1" spans="1:18" x14ac:dyDescent="0.25">
      <c r="A1" s="119" t="s">
        <v>29</v>
      </c>
      <c r="B1" s="119"/>
      <c r="C1" s="119"/>
      <c r="D1" s="119"/>
      <c r="E1" s="119"/>
      <c r="F1" s="119"/>
      <c r="G1" s="119"/>
      <c r="H1" s="119"/>
      <c r="I1" s="119"/>
    </row>
    <row r="2" spans="1:18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18" x14ac:dyDescent="0.25">
      <c r="A3" s="197" t="s">
        <v>60</v>
      </c>
      <c r="B3" s="197"/>
      <c r="C3" s="197"/>
      <c r="D3" s="197"/>
      <c r="E3" s="197"/>
      <c r="F3" s="197"/>
      <c r="G3" s="197"/>
      <c r="H3" s="197"/>
      <c r="I3" s="197"/>
    </row>
    <row r="4" spans="1:18" ht="45.75" customHeight="1" x14ac:dyDescent="0.25">
      <c r="A4" s="196" t="s">
        <v>68</v>
      </c>
      <c r="B4" s="196"/>
      <c r="C4" s="196"/>
      <c r="D4" s="196"/>
      <c r="E4" s="196"/>
      <c r="F4" s="196"/>
      <c r="G4" s="196"/>
      <c r="H4" s="196"/>
      <c r="I4" s="196"/>
      <c r="J4" s="198" t="str">
        <f>A4</f>
        <v>Venho requerer a vossa senhoria, informações sobre a existência de crédito orçamentário para atender a(s) despesa(s) com concessão de Benefícios em Saúde, conforme parecer do(a) Assistência Social em anexo.</v>
      </c>
      <c r="K4" s="198"/>
      <c r="L4" s="198"/>
      <c r="M4" s="198"/>
      <c r="N4" s="198"/>
      <c r="O4" s="198"/>
      <c r="P4" s="198"/>
      <c r="Q4" s="198"/>
      <c r="R4" s="198"/>
    </row>
    <row r="5" spans="1:18" ht="45.7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25">
      <c r="A6" s="28" t="s">
        <v>61</v>
      </c>
      <c r="B6" s="20"/>
      <c r="C6" s="20"/>
      <c r="D6" t="s">
        <v>59</v>
      </c>
      <c r="E6" s="20"/>
      <c r="F6" s="20"/>
      <c r="H6" s="20"/>
      <c r="J6" s="23"/>
      <c r="K6" s="23"/>
      <c r="L6" s="23"/>
      <c r="M6" s="23"/>
      <c r="N6" s="23"/>
      <c r="O6" s="23"/>
      <c r="P6" s="23"/>
      <c r="Q6" s="23"/>
      <c r="R6" s="23"/>
    </row>
    <row r="7" spans="1:18" ht="50.25" customHeight="1" x14ac:dyDescent="0.25">
      <c r="A7" t="s">
        <v>72</v>
      </c>
      <c r="B7" s="23"/>
      <c r="C7" s="23"/>
      <c r="D7" s="23"/>
      <c r="E7" s="23"/>
      <c r="F7" s="23"/>
      <c r="G7" s="23"/>
      <c r="H7" s="23"/>
      <c r="I7" s="23"/>
      <c r="J7" s="198" t="str">
        <f>CONCATENATE(A6,Plan8!E8,D6,Plan2!B10,A7)</f>
        <v>Auxílio financeiro para deslocamento até a cidade de Natal/RN, para realização de retorno cirurgico no Hospital do  Coração no dia 12/05/2015, conforme agendamento médico a(o) Sr.(a) JOSIMAR BELO DA SILVA, conforme solicitação médica.</v>
      </c>
      <c r="K7" s="198"/>
      <c r="L7" s="198"/>
      <c r="M7" s="198"/>
      <c r="N7" s="198"/>
      <c r="O7" s="198"/>
      <c r="P7" s="198"/>
      <c r="Q7" s="198"/>
      <c r="R7" s="198"/>
    </row>
    <row r="8" spans="1:18" ht="15" customHeight="1" x14ac:dyDescent="0.25">
      <c r="A8" s="197" t="s">
        <v>0</v>
      </c>
      <c r="B8" s="197"/>
      <c r="C8" s="197"/>
      <c r="D8" s="197"/>
      <c r="E8" s="197"/>
      <c r="F8" s="197"/>
      <c r="G8" s="197"/>
      <c r="H8" s="197"/>
      <c r="I8" s="197"/>
    </row>
    <row r="9" spans="1:18" ht="39" customHeight="1" x14ac:dyDescent="0.25">
      <c r="A9" s="196" t="s">
        <v>69</v>
      </c>
      <c r="B9" s="196"/>
      <c r="C9" s="196"/>
      <c r="D9" s="196"/>
      <c r="E9" s="196"/>
      <c r="F9" s="196"/>
      <c r="G9" s="196"/>
      <c r="H9" s="196"/>
      <c r="I9" s="196"/>
      <c r="J9" s="198" t="str">
        <f>CONCATENATE(A9,A10,B10,C10,D10,E10,A11)</f>
        <v xml:space="preserve">                 Conforme requerimento, informamos a Vossa Excelência a existência de crédito orçamentário para atender a(s) despesa(s) com  concessão de Benefío em Saúde</v>
      </c>
      <c r="K9" s="198"/>
      <c r="L9" s="198"/>
      <c r="M9" s="198"/>
      <c r="N9" s="198"/>
      <c r="O9" s="198"/>
      <c r="P9" s="198"/>
      <c r="Q9" s="198"/>
      <c r="R9" s="198"/>
    </row>
    <row r="10" spans="1:18" ht="15" customHeight="1" x14ac:dyDescent="0.25">
      <c r="A10" s="20"/>
      <c r="B10" s="20"/>
      <c r="D10" s="20"/>
      <c r="F10" s="20"/>
      <c r="H10" s="20"/>
      <c r="J10" s="198"/>
      <c r="K10" s="198"/>
      <c r="L10" s="198"/>
      <c r="M10" s="198"/>
      <c r="N10" s="198"/>
      <c r="O10" s="198"/>
      <c r="P10" s="198"/>
      <c r="Q10" s="198"/>
      <c r="R10" s="198"/>
    </row>
    <row r="11" spans="1:18" ht="40.5" customHeight="1" x14ac:dyDescent="0.25">
      <c r="A11" s="196"/>
      <c r="B11" s="196"/>
      <c r="C11" s="196"/>
      <c r="D11" s="196"/>
      <c r="E11" s="196"/>
      <c r="F11" s="196"/>
      <c r="G11" s="196"/>
      <c r="H11" s="196"/>
      <c r="I11" s="196"/>
      <c r="J11" s="198"/>
      <c r="K11" s="198"/>
      <c r="L11" s="198"/>
      <c r="M11" s="198"/>
      <c r="N11" s="198"/>
      <c r="O11" s="198"/>
      <c r="P11" s="198"/>
      <c r="Q11" s="198"/>
      <c r="R11" s="198"/>
    </row>
    <row r="12" spans="1:18" ht="1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</row>
    <row r="13" spans="1:18" ht="15" customHeight="1" x14ac:dyDescent="0.25">
      <c r="A13" s="200" t="s">
        <v>2</v>
      </c>
      <c r="B13" s="200"/>
      <c r="C13" s="200"/>
      <c r="D13" s="200"/>
      <c r="E13" s="200"/>
      <c r="F13" s="200"/>
      <c r="G13" s="200"/>
      <c r="H13" s="200"/>
      <c r="I13" s="200"/>
      <c r="J13" s="198" t="str">
        <f>CONCATENATE(A13,A14,B14,C14,I14,A15)</f>
        <v xml:space="preserve">                    A despesa será consignada à seguinte dotação orçamentária: Exercício 2015-CLASSIFICAÇÃO ECONÔMICA: 3.3.90.48.00 OUTROS AUX. FINAN. A PF – SUBELEMENTO: 3.3.90.48.00 – OUTROS AUX. FINAN. A PF.</v>
      </c>
      <c r="K13" s="198"/>
      <c r="L13" s="198"/>
      <c r="M13" s="198"/>
      <c r="N13" s="198"/>
      <c r="O13" s="198"/>
      <c r="P13" s="198"/>
      <c r="Q13" s="198"/>
      <c r="R13" s="198"/>
    </row>
    <row r="14" spans="1:18" x14ac:dyDescent="0.25">
      <c r="A14">
        <f>Plan1!B20</f>
        <v>2015</v>
      </c>
      <c r="I14" t="s">
        <v>32</v>
      </c>
      <c r="J14" s="198"/>
      <c r="K14" s="198"/>
      <c r="L14" s="198"/>
      <c r="M14" s="198"/>
      <c r="N14" s="198"/>
      <c r="O14" s="198"/>
      <c r="P14" s="198"/>
      <c r="Q14" s="198"/>
      <c r="R14" s="198"/>
    </row>
    <row r="15" spans="1:18" ht="36" customHeight="1" x14ac:dyDescent="0.25">
      <c r="A15" s="199" t="s">
        <v>66</v>
      </c>
      <c r="B15" s="199"/>
      <c r="C15" s="199"/>
      <c r="D15" s="199"/>
      <c r="E15" s="199"/>
      <c r="F15" s="199"/>
      <c r="G15" s="199"/>
      <c r="H15" s="199"/>
      <c r="I15" s="199"/>
      <c r="J15" s="198"/>
      <c r="K15" s="198"/>
      <c r="L15" s="198"/>
      <c r="M15" s="198"/>
      <c r="N15" s="198"/>
      <c r="O15" s="198"/>
      <c r="P15" s="198"/>
      <c r="Q15" s="198"/>
      <c r="R15" s="198"/>
    </row>
    <row r="16" spans="1:18" ht="16.5" customHeight="1" x14ac:dyDescent="0.25">
      <c r="A16" s="197" t="s">
        <v>7</v>
      </c>
      <c r="B16" s="197"/>
      <c r="C16" s="197"/>
      <c r="D16" s="197"/>
      <c r="E16" s="197"/>
      <c r="F16" s="197"/>
      <c r="G16" s="197"/>
      <c r="H16" s="197"/>
      <c r="I16" s="197"/>
      <c r="J16" s="22"/>
      <c r="K16" s="22"/>
      <c r="L16" s="22"/>
      <c r="M16" s="22"/>
      <c r="N16" s="22"/>
      <c r="O16" s="22"/>
      <c r="P16" s="22"/>
      <c r="Q16" s="22"/>
      <c r="R16" s="22"/>
    </row>
    <row r="17" spans="1:18" ht="46.5" customHeight="1" x14ac:dyDescent="0.25">
      <c r="A17" s="198" t="s">
        <v>73</v>
      </c>
      <c r="B17" s="198"/>
      <c r="C17" s="198"/>
      <c r="D17" s="198"/>
      <c r="E17" s="198"/>
      <c r="F17" s="198"/>
      <c r="G17" s="198"/>
      <c r="H17" s="198"/>
      <c r="I17" s="198"/>
      <c r="J17" s="198" t="str">
        <f>CONCATENATE(A17,A18,B18,C18,D18)</f>
        <v xml:space="preserve">           Na qualidade de ordenador(a) de despesa(s), autorizo a presente requerimento de benefício em saúde, nos termos do requerimento anexo, e instauro o presente Processo Administrativo com fundamentação na Lei Municipal nº 485/2013 e Resolução nº 02/2013 - CMS, que instituiu os benefícios em saúde e suas alterações posteriores.</v>
      </c>
      <c r="K17" s="198"/>
      <c r="L17" s="198"/>
      <c r="M17" s="198"/>
      <c r="N17" s="198"/>
      <c r="O17" s="198"/>
      <c r="P17" s="198"/>
      <c r="Q17" s="198"/>
      <c r="R17" s="198"/>
    </row>
    <row r="18" spans="1:18" x14ac:dyDescent="0.25">
      <c r="A18" s="20" t="str">
        <f>Plan1!B18</f>
        <v>Lei Municipal nº 485/2013 e Resolução nº 02/2013 - CMS</v>
      </c>
      <c r="B18" s="20"/>
      <c r="C18" s="20"/>
      <c r="D18" s="119" t="s">
        <v>70</v>
      </c>
      <c r="E18" s="119"/>
      <c r="F18" s="119"/>
      <c r="G18" s="119"/>
      <c r="H18" s="119"/>
      <c r="I18" s="119"/>
      <c r="J18" s="198"/>
      <c r="K18" s="198"/>
      <c r="L18" s="198"/>
      <c r="M18" s="198"/>
      <c r="N18" s="198"/>
      <c r="O18" s="198"/>
      <c r="P18" s="198"/>
      <c r="Q18" s="198"/>
      <c r="R18" s="198"/>
    </row>
    <row r="19" spans="1:18" x14ac:dyDescent="0.25">
      <c r="A19" s="197" t="s">
        <v>35</v>
      </c>
      <c r="B19" s="197"/>
      <c r="C19" s="197"/>
      <c r="D19" s="197"/>
      <c r="E19" s="197"/>
      <c r="F19" s="197"/>
      <c r="G19" s="197"/>
      <c r="H19" s="197"/>
      <c r="I19" s="197"/>
      <c r="J19" s="22"/>
      <c r="K19" s="22"/>
      <c r="L19" s="22"/>
      <c r="M19" s="22"/>
      <c r="N19" s="22"/>
      <c r="O19" s="22"/>
      <c r="P19" s="22"/>
      <c r="Q19" s="22"/>
      <c r="R19" s="22"/>
    </row>
    <row r="20" spans="1:18" ht="30" customHeight="1" x14ac:dyDescent="0.25">
      <c r="A20" s="198" t="s">
        <v>54</v>
      </c>
      <c r="B20" s="198"/>
      <c r="C20" s="32" t="str">
        <f>Plan2!H7</f>
        <v>91/2015</v>
      </c>
      <c r="D20" s="23"/>
      <c r="E20" s="23"/>
      <c r="F20" s="23"/>
      <c r="G20" s="23"/>
      <c r="H20" s="23"/>
      <c r="I20" s="23"/>
      <c r="J20" s="198" t="str">
        <f>CONCATENATE(A20,C20,D20,E20)</f>
        <v>Protocolo nº 91/2015</v>
      </c>
      <c r="K20" s="198"/>
      <c r="L20" s="198"/>
      <c r="M20" s="198"/>
      <c r="N20" s="198"/>
      <c r="O20" s="198"/>
      <c r="P20" s="198"/>
      <c r="Q20" s="198"/>
      <c r="R20" s="198"/>
    </row>
    <row r="21" spans="1:18" x14ac:dyDescent="0.25">
      <c r="A21" s="197" t="s">
        <v>36</v>
      </c>
      <c r="B21" s="197"/>
      <c r="C21" s="197"/>
      <c r="D21" s="197"/>
      <c r="E21" s="197"/>
      <c r="F21" s="197"/>
      <c r="G21" s="197"/>
      <c r="H21" s="197"/>
      <c r="I21" s="197"/>
      <c r="J21" s="22"/>
      <c r="K21" s="22"/>
      <c r="L21" s="22"/>
      <c r="M21" s="22"/>
      <c r="N21" s="22"/>
      <c r="O21" s="22"/>
      <c r="P21" s="22"/>
      <c r="Q21" s="22"/>
      <c r="R21" s="22"/>
    </row>
    <row r="22" spans="1:18" ht="30" customHeight="1" x14ac:dyDescent="0.25">
      <c r="A22" s="198" t="s">
        <v>37</v>
      </c>
      <c r="B22" s="198"/>
      <c r="C22" s="23" t="str">
        <f>Plan1!$B$4</f>
        <v>PREFEITURA MUNICIPAL DE LUCRECIA</v>
      </c>
      <c r="D22" s="198" t="s">
        <v>71</v>
      </c>
      <c r="E22" s="198"/>
      <c r="F22" s="198"/>
      <c r="G22" s="198"/>
      <c r="H22" s="198"/>
      <c r="I22" s="198"/>
      <c r="J22" s="198" t="str">
        <f>CONCATENATE(A22,C22,D22)</f>
        <v xml:space="preserve">          RECEBI da PREFEITURA MUNICIPAL DE LUCRECIA, a importância abaixo descrita correspondete à concessão do benefício em saúde, a saber:</v>
      </c>
      <c r="K22" s="198"/>
      <c r="L22" s="198"/>
      <c r="M22" s="198"/>
      <c r="N22" s="198"/>
      <c r="O22" s="198"/>
      <c r="P22" s="198"/>
      <c r="Q22" s="198"/>
      <c r="R22" s="198"/>
    </row>
    <row r="24" spans="1:18" x14ac:dyDescent="0.25">
      <c r="A24" s="1"/>
      <c r="B24" s="2"/>
      <c r="C24" s="2"/>
      <c r="J24" s="119" t="str">
        <f>CONCATENATE(A6,Plan8!E8)</f>
        <v>Auxílio financeiro para deslocamento até a cidade de Natal/RN, para realização de retorno cirurgico no Hospital do  Coração no dia 12/05/2015, conforme agendamento médico</v>
      </c>
      <c r="K24" s="119"/>
      <c r="L24" s="119"/>
      <c r="M24" s="119"/>
      <c r="N24" s="119"/>
      <c r="O24" s="119"/>
      <c r="P24" s="119"/>
      <c r="Q24" s="119"/>
      <c r="R24" s="119"/>
    </row>
  </sheetData>
  <mergeCells count="24">
    <mergeCell ref="J24:R24"/>
    <mergeCell ref="A20:B20"/>
    <mergeCell ref="J20:R20"/>
    <mergeCell ref="A21:I21"/>
    <mergeCell ref="A22:B22"/>
    <mergeCell ref="D22:I22"/>
    <mergeCell ref="J22:R22"/>
    <mergeCell ref="D18:I18"/>
    <mergeCell ref="J17:R18"/>
    <mergeCell ref="J4:R4"/>
    <mergeCell ref="J7:R7"/>
    <mergeCell ref="A19:I19"/>
    <mergeCell ref="A11:I11"/>
    <mergeCell ref="J9:R11"/>
    <mergeCell ref="A15:I15"/>
    <mergeCell ref="J13:R15"/>
    <mergeCell ref="A13:I13"/>
    <mergeCell ref="A16:I16"/>
    <mergeCell ref="A17:I17"/>
    <mergeCell ref="A1:I1"/>
    <mergeCell ref="A4:I4"/>
    <mergeCell ref="A3:I3"/>
    <mergeCell ref="A8:I8"/>
    <mergeCell ref="A9:I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Plan5</vt:lpstr>
      <vt:lpstr>Plan1</vt:lpstr>
      <vt:lpstr>Plan2</vt:lpstr>
      <vt:lpstr>Plan8</vt:lpstr>
      <vt:lpstr>Plan4</vt:lpstr>
      <vt:lpstr>Plan3</vt:lpstr>
      <vt:lpstr>Plan4!Area_de_impressao</vt:lpstr>
    </vt:vector>
  </TitlesOfParts>
  <Company>PML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Contabilidade03</dc:creator>
  <cp:lastModifiedBy>Licitação</cp:lastModifiedBy>
  <cp:lastPrinted>2015-05-11T14:56:09Z</cp:lastPrinted>
  <dcterms:created xsi:type="dcterms:W3CDTF">2010-09-21T14:07:56Z</dcterms:created>
  <dcterms:modified xsi:type="dcterms:W3CDTF">2015-05-11T14:57:26Z</dcterms:modified>
</cp:coreProperties>
</file>