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EstaPasta_de_trabalho" defaultThemeVersion="124226"/>
  <bookViews>
    <workbookView showSheetTabs="0" xWindow="75" yWindow="120" windowWidth="12240" windowHeight="8055"/>
  </bookViews>
  <sheets>
    <sheet name="Plan5" sheetId="5" r:id="rId1"/>
    <sheet name="Plan1" sheetId="1" r:id="rId2"/>
    <sheet name="Plan2" sheetId="6" r:id="rId3"/>
    <sheet name="Plan8" sheetId="9" r:id="rId4"/>
    <sheet name="Plan6" sheetId="7" r:id="rId5"/>
    <sheet name="Plan7" sheetId="8" r:id="rId6"/>
    <sheet name="Plan4" sheetId="4" r:id="rId7"/>
    <sheet name="Plan3" sheetId="3" state="hidden" r:id="rId8"/>
  </sheets>
  <definedNames>
    <definedName name="_xlnm.Print_Area" localSheetId="6">Plan4!$A$1:$J$253</definedName>
    <definedName name="PARENTESCO">Plan6!$F$8:$F$15</definedName>
  </definedNames>
  <calcPr calcId="144525"/>
</workbook>
</file>

<file path=xl/calcChain.xml><?xml version="1.0" encoding="utf-8"?>
<calcChain xmlns="http://schemas.openxmlformats.org/spreadsheetml/2006/main">
  <c r="E49" i="4" l="1"/>
  <c r="E77" i="4" s="1"/>
  <c r="A236" i="4"/>
  <c r="J24" i="3"/>
  <c r="J4" i="3"/>
  <c r="E47" i="4"/>
  <c r="E45" i="4"/>
  <c r="E43" i="4"/>
  <c r="G39" i="4"/>
  <c r="D39" i="4"/>
  <c r="A39" i="4"/>
  <c r="G24" i="4"/>
  <c r="G25" i="4"/>
  <c r="G26" i="4"/>
  <c r="G27" i="4"/>
  <c r="G28" i="4"/>
  <c r="G29" i="4"/>
  <c r="G30" i="4"/>
  <c r="G31" i="4"/>
  <c r="G32" i="4"/>
  <c r="G23" i="4"/>
  <c r="F24" i="4"/>
  <c r="F25" i="4"/>
  <c r="F26" i="4"/>
  <c r="F27" i="4"/>
  <c r="F28" i="4"/>
  <c r="F29" i="4"/>
  <c r="F30" i="4"/>
  <c r="F31" i="4"/>
  <c r="F32" i="4"/>
  <c r="F23" i="4"/>
  <c r="A24" i="4"/>
  <c r="A25" i="4"/>
  <c r="A26" i="4"/>
  <c r="A27" i="4"/>
  <c r="A28" i="4"/>
  <c r="A29" i="4"/>
  <c r="A30" i="4"/>
  <c r="A31" i="4"/>
  <c r="A32" i="4"/>
  <c r="A23" i="4"/>
  <c r="C20" i="4"/>
  <c r="F14" i="4" l="1"/>
  <c r="H15" i="4"/>
  <c r="E15" i="4"/>
  <c r="H9" i="4"/>
  <c r="C14" i="4"/>
  <c r="A70" i="4"/>
  <c r="I20" i="4"/>
  <c r="B16" i="4"/>
  <c r="B15" i="4"/>
  <c r="C13" i="4"/>
  <c r="A11" i="4"/>
  <c r="J7" i="3"/>
  <c r="A19" i="4" s="1"/>
  <c r="B107" i="4" s="1"/>
  <c r="A202" i="4" s="1"/>
  <c r="I203" i="4"/>
  <c r="I237" i="4" s="1"/>
  <c r="C199" i="4"/>
  <c r="C232" i="4" s="1"/>
  <c r="C198" i="4"/>
  <c r="C231" i="4" s="1"/>
  <c r="C197" i="4"/>
  <c r="C230" i="4" s="1"/>
  <c r="C196" i="4"/>
  <c r="C229" i="4" s="1"/>
  <c r="C249" i="4" s="1"/>
  <c r="C20" i="3"/>
  <c r="A18" i="3"/>
  <c r="J17" i="3" s="1"/>
  <c r="C123" i="4"/>
  <c r="C165" i="4" s="1"/>
  <c r="F116" i="4"/>
  <c r="F159" i="4" s="1"/>
  <c r="F211" i="4" s="1"/>
  <c r="A52" i="4"/>
  <c r="C51" i="4"/>
  <c r="G11" i="8"/>
  <c r="F36" i="4" s="1"/>
  <c r="D17" i="7"/>
  <c r="D9" i="7"/>
  <c r="D10" i="7"/>
  <c r="D11" i="7"/>
  <c r="D12" i="7"/>
  <c r="D13" i="7"/>
  <c r="D14" i="7"/>
  <c r="D15" i="7"/>
  <c r="D16" i="7"/>
  <c r="D8" i="7"/>
  <c r="C203" i="4"/>
  <c r="C237" i="4" l="1"/>
  <c r="C22" i="3"/>
  <c r="J22" i="3" s="1"/>
  <c r="A226" i="4" s="1"/>
  <c r="D182" i="4"/>
  <c r="D181" i="4"/>
  <c r="D180" i="4"/>
  <c r="D137" i="4"/>
  <c r="D136" i="4"/>
  <c r="D135" i="4"/>
  <c r="D96" i="4"/>
  <c r="D95" i="4"/>
  <c r="D94" i="4"/>
  <c r="A14" i="3"/>
  <c r="D56" i="4"/>
  <c r="D55" i="4"/>
  <c r="D57" i="4"/>
  <c r="D54" i="4"/>
  <c r="D5" i="4"/>
  <c r="D4" i="4"/>
  <c r="D3" i="4"/>
  <c r="D2" i="4"/>
  <c r="J20" i="3" l="1"/>
  <c r="C217" i="4"/>
  <c r="J9" i="3"/>
  <c r="J13" i="3"/>
  <c r="A73" i="4" s="1"/>
  <c r="A147" i="4"/>
</calcChain>
</file>

<file path=xl/sharedStrings.xml><?xml version="1.0" encoding="utf-8"?>
<sst xmlns="http://schemas.openxmlformats.org/spreadsheetml/2006/main" count="145" uniqueCount="110">
  <si>
    <t>DESPACHO</t>
  </si>
  <si>
    <t>EXERCÍCIO:</t>
  </si>
  <si>
    <t xml:space="preserve">                    A despesa será consignada à seguinte dotação orçamentária: Exercício </t>
  </si>
  <si>
    <t>SECRETÁRIO(A)  MUNICIPAL</t>
  </si>
  <si>
    <t>DECLARAÇÃO DE ADEQUAÇÃO ORÇAMENTÁRIA E FINANCEIRA</t>
  </si>
  <si>
    <t>(Inciso II, Art. 16, Lei Complementar nº 101/2000)</t>
  </si>
  <si>
    <t>OBJETO:</t>
  </si>
  <si>
    <t>AUTORIZAÇÃO</t>
  </si>
  <si>
    <t xml:space="preserve">       Cumpra-se</t>
  </si>
  <si>
    <t>R E S O L V E:</t>
  </si>
  <si>
    <t>TOTAL</t>
  </si>
  <si>
    <t>R   E   C   I   B   O</t>
  </si>
  <si>
    <t>Lucrécia/RN - _____ de ____________________ de ______</t>
  </si>
  <si>
    <t>PARA IMPRIMIR - UTILIZE A FUNÇÃO -  CTRL+P</t>
  </si>
  <si>
    <t>Produzido por: Helison de Oliveira</t>
  </si>
  <si>
    <t>Ordenador de Despesa</t>
  </si>
  <si>
    <t>E-mail: helisonoliveira@hotmail.com</t>
  </si>
  <si>
    <t>INFORMAÇÕES GERAIS</t>
  </si>
  <si>
    <t>Insira o logotipo aqui</t>
  </si>
  <si>
    <t>ESTADO DO RIO GRANDE DO NORTE</t>
  </si>
  <si>
    <t>NOME DO ORGÃO:</t>
  </si>
  <si>
    <t>CNPJ:</t>
  </si>
  <si>
    <t>Endereço:</t>
  </si>
  <si>
    <t>08.349.045/0001-88</t>
  </si>
  <si>
    <t>Rua dos Poderes, 265, CEP: 59.805-000 -Centro</t>
  </si>
  <si>
    <t>A(o) Exmo(a). Sr(a).</t>
  </si>
  <si>
    <t>Ordenador(a) de Despesa</t>
  </si>
  <si>
    <t>NOME DA SECRETARIA:</t>
  </si>
  <si>
    <t>TITULO SEC. MUNICIPAL:</t>
  </si>
  <si>
    <t>TEXTOS DO REQUERIMENTO</t>
  </si>
  <si>
    <t xml:space="preserve">        O Ordenador de Despesa, no uso da suas atribuições legais, notadamente o que lhe confere a Lei Orgânica do Município,</t>
  </si>
  <si>
    <t>ORDENADOR DE DESPESA</t>
  </si>
  <si>
    <t>-</t>
  </si>
  <si>
    <t xml:space="preserve">        Na qualidade de ordenador de despesas para os efeitos do inciso II do artigo 16 da Lei Complementar nº 101 – Lei de Responsabilidade Fiscal, que a despesa acima especificada possui adequação orçamentária e financeira com a Lei Orçamentária Anual (LOA) e compatibilidade com o Plano Plurianual (PPA) e com a Lei de Diretrizes Orçamentária (LDO).</t>
  </si>
  <si>
    <t>Ordenador de Despesas</t>
  </si>
  <si>
    <t>PORTARIA</t>
  </si>
  <si>
    <t>RECIBO</t>
  </si>
  <si>
    <t xml:space="preserve">          RECEBI da </t>
  </si>
  <si>
    <t>PREFEITURA MUNICIPAL DE LUCRECIA</t>
  </si>
  <si>
    <t>ANTONIO WALTER DE ARAUJO</t>
  </si>
  <si>
    <t>FUNDAMENTAÇÃO LEGAL</t>
  </si>
  <si>
    <t xml:space="preserve">DATA DO REQUERIMENTO: </t>
  </si>
  <si>
    <t>PROTOCOLO Nº</t>
  </si>
  <si>
    <t>NOME:</t>
  </si>
  <si>
    <t>DN:</t>
  </si>
  <si>
    <t>RG:</t>
  </si>
  <si>
    <t>CPF:</t>
  </si>
  <si>
    <t>NIS</t>
  </si>
  <si>
    <t>ENDEREÇO:</t>
  </si>
  <si>
    <t>CEL:</t>
  </si>
  <si>
    <t>MEMBROS DA FAMÍLIA</t>
  </si>
  <si>
    <t>DATA DE NASCIMENTO</t>
  </si>
  <si>
    <t>PARENTESCO</t>
  </si>
  <si>
    <t>Nº</t>
  </si>
  <si>
    <t>01 - FILHO(A); 02 - MÃE; 03 - PAI; 04 - ENTEADO(A); 05 - TIO(A); 06 - SOBRINHO(A);  07 - AVÔ(Ó); 08 - NETO E GERAÇÕES SEGUINTES; 99 - OUTROS</t>
  </si>
  <si>
    <t>111/44</t>
  </si>
  <si>
    <t>helison</t>
  </si>
  <si>
    <t>Rua dos poderes, 285, centro, Lucrécia/RN</t>
  </si>
  <si>
    <t>INSIRA O NÚMERO</t>
  </si>
  <si>
    <t>S/N</t>
  </si>
  <si>
    <t xml:space="preserve">OUTRO. QUAL?       </t>
  </si>
  <si>
    <t xml:space="preserve">FAMÍLIA POSSUI BOLSA FAMÍLIA?            </t>
  </si>
  <si>
    <t xml:space="preserve">FAMÍLIA POSSUI CADASTRO NO CRAS?  </t>
  </si>
  <si>
    <t>SITUAÇÃO ECONÔMICA</t>
  </si>
  <si>
    <t>01 -EMPREGADO(A); 02 - DESEMPREGADO(A);                                03 - APOSENTADO(A); 04 - PENSIONISTA; 05 - AUTÔNOMO</t>
  </si>
  <si>
    <t>RENDA FAMÍLIAR</t>
  </si>
  <si>
    <t>PER CAPTA DO PROGRAMA</t>
  </si>
  <si>
    <t>PER CAPTA DA FAMÍLIA</t>
  </si>
  <si>
    <t>QUAL O TIPO DE AUXÍLIO?</t>
  </si>
  <si>
    <t>QUAL O VALOR DO BENEFÍCIO?</t>
  </si>
  <si>
    <t>SITUAÇÃO NOS PROGRAMAS SOCIAIS</t>
  </si>
  <si>
    <t>REQUERIMENTO DE BENEFÍCIO EVENTUAL</t>
  </si>
  <si>
    <t>SEC. MUN. DE FINANÇAS</t>
  </si>
  <si>
    <t>aquisição de gêneros alimentícios</t>
  </si>
  <si>
    <t>, pois se trata de pessoa com risco de vulnerabilidade social deste município.</t>
  </si>
  <si>
    <t>ANTONIO WALTER DE ARAÚJO</t>
  </si>
  <si>
    <t xml:space="preserve">                 Conforme requerimento, informamos a Vossa Excelência a existência de crédito orçamentário para atender a(s) despesa(s) com  concessão de Benefío Eventual</t>
  </si>
  <si>
    <t>, que instituiu os benefícios eventuais e suas alterações posteriores.</t>
  </si>
  <si>
    <t xml:space="preserve">Protocolo nº </t>
  </si>
  <si>
    <r>
      <t xml:space="preserve">        CONCEDER</t>
    </r>
    <r>
      <rPr>
        <sz val="11"/>
        <color theme="1"/>
        <rFont val="Consolas"/>
        <family val="3"/>
      </rPr>
      <t xml:space="preserve"> o Benefício Eventual abaixo discriminado, destinada à auxílios financeiros, a saber:</t>
    </r>
  </si>
  <si>
    <t>BENEFICIÁRIO</t>
  </si>
  <si>
    <t>ENDEREÇO</t>
  </si>
  <si>
    <t>AUXÍLIO FINANCEIRO</t>
  </si>
  <si>
    <t>Beneficiário</t>
  </si>
  <si>
    <t>, a importância abaixo descrita correspondete à concessão do benefício eventual, a saber:</t>
  </si>
  <si>
    <t xml:space="preserve">           Na qualidade de ordenador(a) de despesa(s), autorizo a presente requerimento de benefício eventual, nos termos do requerimento anexo, e instauro o presente Processo Administrativo com fundamentação na </t>
  </si>
  <si>
    <t xml:space="preserve"> a(o) Sr.(a) </t>
  </si>
  <si>
    <t>SECRETARIA</t>
  </si>
  <si>
    <t xml:space="preserve">Auxílio financeiro para </t>
  </si>
  <si>
    <t>DATA DE NASC.</t>
  </si>
  <si>
    <t xml:space="preserve">PROTOCOLO Nº </t>
  </si>
  <si>
    <t>NIS:</t>
  </si>
  <si>
    <t>R.G.:</t>
  </si>
  <si>
    <t>CEL.:</t>
  </si>
  <si>
    <t>DADOS DA FAMÍLIA</t>
  </si>
  <si>
    <t>SITUAÇÃO ECONÔMICA DO BENEFICIÁRIO</t>
  </si>
  <si>
    <t>SITUAÇÃO NO PROGRAMA SOCIAL</t>
  </si>
  <si>
    <t>S</t>
  </si>
  <si>
    <t>N</t>
  </si>
  <si>
    <t>BOLSA GAS</t>
  </si>
  <si>
    <t>Venho requerer a vossa senhoria, informações sobre a existência de crédito orçamentário para atender a(s) despesa(s) com concessão de Benefícios Eventuais, conforme parecer do(a) Assistência Social em anexo.</t>
  </si>
  <si>
    <t>Como o beneficiário encontra-se no mercado de trabalho:</t>
  </si>
  <si>
    <t xml:space="preserve">06 - OUTROS - ESPECIFICAR: </t>
  </si>
  <si>
    <t>RENDA FAMILIAR</t>
  </si>
  <si>
    <t>Lei Municipal nº 480/20136 e Resolução nº 01/2013 - CMAS</t>
  </si>
  <si>
    <t>SEC. MUN. DE ASSISTÊNCIA SOCIAL E HABITAÇÃO</t>
  </si>
  <si>
    <t>FRANCISCAJERUSA DE OLIVEIRA</t>
  </si>
  <si>
    <t>SEC. MUN. DE ASSIST. SOCIAL E HABITAÇÃO</t>
  </si>
  <si>
    <t>CLASSIFICAÇÃO ECONÔMICA: 3.3.90.48.00 OUTROS AUX. FINAN. A PF – SUBELEMENTO: 3.3.90.48.00 – OUTROS AUX. FINAN. A PF.</t>
  </si>
  <si>
    <t>agricultor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</si>
</sst>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R$ &quot;* #,##0.00_);_(&quot;R$ &quot;* \(#,##0.00\);_(&quot;R$ &quot;* &quot;-&quot;??_);_(@_)"/>
    <numFmt numFmtId="165" formatCode="&quot;Lucrécia/RN -&quot;\ dd\ mmmm\ yyyy"/>
    <numFmt numFmtId="166" formatCode="&quot;Lucrécia/RN -&quot;\ dd&quot; de  &quot;mmmm&quot; de &quot;yyyy"/>
    <numFmt numFmtId="167" formatCode="\(0##\)\ ####\-####"/>
    <numFmt numFmtId="168" formatCode="##&quot;/&quot;##&quot;/&quot;####"/>
    <numFmt numFmtId="169" formatCode="000&quot;.&quot;000&quot;.&quot;000&quot;-&quot;00"/>
    <numFmt numFmtId="170" formatCode="&quot;R$&quot;\ #,##0.00"/>
    <numFmt numFmtId="171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3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rgb="FFFF0000"/>
      <name val="Calibri"/>
      <family val="2"/>
    </font>
    <font>
      <b/>
      <sz val="16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3" fillId="0" borderId="0" xfId="0" applyFont="1"/>
    <xf numFmtId="0" fontId="0" fillId="0" borderId="0" xfId="0" applyFont="1"/>
    <xf numFmtId="0" fontId="0" fillId="3" borderId="0" xfId="0" applyFill="1"/>
    <xf numFmtId="0" fontId="0" fillId="4" borderId="3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/>
    <xf numFmtId="0" fontId="12" fillId="5" borderId="0" xfId="0" applyFont="1" applyFill="1" applyAlignment="1"/>
    <xf numFmtId="0" fontId="0" fillId="5" borderId="0" xfId="0" applyFill="1"/>
    <xf numFmtId="0" fontId="1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1" fillId="7" borderId="0" xfId="0" applyFont="1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18" fillId="7" borderId="0" xfId="0" applyFont="1" applyFill="1"/>
    <xf numFmtId="0" fontId="18" fillId="6" borderId="0" xfId="0" applyFont="1" applyFill="1"/>
    <xf numFmtId="0" fontId="0" fillId="8" borderId="0" xfId="0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10" borderId="0" xfId="0" applyFont="1" applyFill="1" applyAlignment="1"/>
    <xf numFmtId="0" fontId="2" fillId="1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vertical="center"/>
    </xf>
    <xf numFmtId="0" fontId="0" fillId="3" borderId="0" xfId="0" applyFill="1" applyAlignment="1">
      <alignment horizontal="center"/>
    </xf>
    <xf numFmtId="169" fontId="0" fillId="3" borderId="0" xfId="0" applyNumberFormat="1" applyFill="1" applyBorder="1" applyAlignment="1"/>
    <xf numFmtId="0" fontId="19" fillId="3" borderId="0" xfId="0" applyFont="1" applyFill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>
      <alignment horizontal="left" vertical="justify"/>
    </xf>
    <xf numFmtId="168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3" borderId="0" xfId="0" applyFill="1" applyAlignment="1"/>
    <xf numFmtId="0" fontId="0" fillId="0" borderId="13" xfId="0" applyFill="1" applyBorder="1" applyAlignment="1">
      <alignment horizontal="center" vertical="center"/>
    </xf>
    <xf numFmtId="0" fontId="0" fillId="0" borderId="0" xfId="0" applyNumberFormat="1" applyFont="1" applyAlignment="1">
      <alignment vertical="center" wrapText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2" fillId="0" borderId="0" xfId="0" applyFont="1" applyBorder="1" applyProtection="1">
      <protection hidden="1"/>
    </xf>
    <xf numFmtId="170" fontId="0" fillId="0" borderId="0" xfId="0" applyNumberFormat="1" applyProtection="1">
      <protection hidden="1"/>
    </xf>
    <xf numFmtId="0" fontId="9" fillId="0" borderId="0" xfId="0" applyFont="1" applyBorder="1" applyAlignment="1" applyProtection="1">
      <protection hidden="1"/>
    </xf>
    <xf numFmtId="0" fontId="8" fillId="0" borderId="0" xfId="0" applyFont="1" applyBorder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Border="1" applyAlignment="1" applyProtection="1">
      <alignment horizontal="justify" vertical="top" wrapText="1"/>
      <protection hidden="1"/>
    </xf>
    <xf numFmtId="168" fontId="2" fillId="0" borderId="0" xfId="0" applyNumberFormat="1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9" fontId="2" fillId="0" borderId="0" xfId="0" applyNumberFormat="1" applyFont="1" applyBorder="1" applyAlignment="1" applyProtection="1">
      <alignment horizontal="right" vertical="center"/>
      <protection hidden="1"/>
    </xf>
    <xf numFmtId="169" fontId="2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top"/>
      <protection hidden="1"/>
    </xf>
    <xf numFmtId="49" fontId="0" fillId="0" borderId="0" xfId="0" applyNumberFormat="1" applyProtection="1"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164" fontId="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0" fontId="19" fillId="0" borderId="1" xfId="0" applyFon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protection hidden="1"/>
    </xf>
    <xf numFmtId="0" fontId="0" fillId="0" borderId="13" xfId="0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6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1" xfId="0" applyBorder="1" applyProtection="1">
      <protection hidden="1"/>
    </xf>
    <xf numFmtId="0" fontId="6" fillId="0" borderId="0" xfId="0" applyFont="1" applyAlignment="1" applyProtection="1">
      <alignment vertical="top"/>
      <protection hidden="1"/>
    </xf>
    <xf numFmtId="165" fontId="0" fillId="0" borderId="0" xfId="0" applyNumberFormat="1" applyAlignment="1" applyProtection="1">
      <protection hidden="1"/>
    </xf>
    <xf numFmtId="0" fontId="10" fillId="0" borderId="0" xfId="0" applyFont="1" applyAlignment="1" applyProtection="1">
      <protection hidden="1"/>
    </xf>
    <xf numFmtId="0" fontId="8" fillId="0" borderId="0" xfId="0" applyFont="1" applyProtection="1">
      <protection hidden="1"/>
    </xf>
    <xf numFmtId="165" fontId="8" fillId="0" borderId="0" xfId="0" applyNumberFormat="1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6" fontId="8" fillId="0" borderId="0" xfId="0" applyNumberFormat="1" applyFont="1" applyAlignment="1" applyProtection="1">
      <alignment horizontal="center"/>
      <protection hidden="1"/>
    </xf>
    <xf numFmtId="0" fontId="13" fillId="3" borderId="0" xfId="0" applyFont="1" applyFill="1" applyAlignment="1">
      <alignment horizontal="center"/>
    </xf>
    <xf numFmtId="0" fontId="16" fillId="3" borderId="0" xfId="2" applyFont="1" applyFill="1" applyBorder="1" applyAlignment="1" applyProtection="1">
      <alignment horizontal="center" wrapText="1"/>
    </xf>
    <xf numFmtId="0" fontId="16" fillId="3" borderId="0" xfId="2" applyFont="1" applyFill="1" applyBorder="1" applyAlignment="1" applyProtection="1">
      <alignment horizontal="center" vertical="center" wrapText="1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 applyAlignment="1">
      <alignment horizontal="justify" vertical="justify" wrapText="1"/>
    </xf>
    <xf numFmtId="0" fontId="0" fillId="4" borderId="11" xfId="0" applyFill="1" applyBorder="1" applyAlignment="1">
      <alignment horizontal="justify" vertical="justify" wrapText="1"/>
    </xf>
    <xf numFmtId="0" fontId="0" fillId="4" borderId="12" xfId="0" applyFill="1" applyBorder="1" applyAlignment="1">
      <alignment horizontal="justify" vertical="justify" wrapText="1"/>
    </xf>
    <xf numFmtId="0" fontId="0" fillId="4" borderId="3" xfId="0" applyFill="1" applyBorder="1" applyAlignment="1">
      <alignment horizontal="left"/>
    </xf>
    <xf numFmtId="0" fontId="14" fillId="3" borderId="0" xfId="0" applyFont="1" applyFill="1" applyAlignment="1">
      <alignment horizontal="center"/>
    </xf>
    <xf numFmtId="0" fontId="17" fillId="3" borderId="0" xfId="2" applyFont="1" applyFill="1" applyBorder="1" applyAlignment="1" applyProtection="1">
      <alignment horizontal="center" wrapText="1"/>
    </xf>
    <xf numFmtId="0" fontId="1" fillId="4" borderId="3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168" fontId="0" fillId="0" borderId="10" xfId="0" applyNumberFormat="1" applyFill="1" applyBorder="1" applyAlignment="1">
      <alignment horizontal="center"/>
    </xf>
    <xf numFmtId="168" fontId="0" fillId="0" borderId="12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67" fontId="0" fillId="0" borderId="10" xfId="0" applyNumberFormat="1" applyFill="1" applyBorder="1" applyAlignment="1">
      <alignment horizontal="center"/>
    </xf>
    <xf numFmtId="167" fontId="0" fillId="0" borderId="12" xfId="0" applyNumberFormat="1" applyFill="1" applyBorder="1" applyAlignment="1">
      <alignment horizontal="center"/>
    </xf>
    <xf numFmtId="169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0" fillId="0" borderId="15" xfId="0" applyBorder="1" applyAlignment="1">
      <alignment horizontal="justify" vertical="top" wrapText="1"/>
    </xf>
    <xf numFmtId="0" fontId="0" fillId="0" borderId="0" xfId="0" applyAlignment="1">
      <alignment horizontal="center"/>
    </xf>
    <xf numFmtId="170" fontId="0" fillId="0" borderId="14" xfId="1" applyNumberFormat="1" applyFont="1" applyBorder="1" applyAlignment="1">
      <alignment horizontal="center"/>
    </xf>
    <xf numFmtId="170" fontId="0" fillId="0" borderId="19" xfId="1" applyNumberFormat="1" applyFont="1" applyBorder="1" applyAlignment="1">
      <alignment horizontal="center"/>
    </xf>
    <xf numFmtId="170" fontId="0" fillId="0" borderId="15" xfId="1" applyNumberFormat="1" applyFont="1" applyBorder="1" applyAlignment="1">
      <alignment horizontal="center"/>
    </xf>
    <xf numFmtId="0" fontId="0" fillId="3" borderId="0" xfId="0" applyFill="1" applyAlignment="1">
      <alignment horizontal="justify" vertical="justify"/>
    </xf>
    <xf numFmtId="0" fontId="0" fillId="3" borderId="17" xfId="0" applyFill="1" applyBorder="1" applyAlignment="1">
      <alignment horizontal="center"/>
    </xf>
    <xf numFmtId="171" fontId="0" fillId="0" borderId="14" xfId="0" applyNumberFormat="1" applyFill="1" applyBorder="1" applyAlignment="1">
      <alignment horizontal="center"/>
    </xf>
    <xf numFmtId="171" fontId="0" fillId="0" borderId="1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3" borderId="10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0" fillId="3" borderId="12" xfId="0" applyFill="1" applyBorder="1" applyAlignment="1" applyProtection="1">
      <alignment horizontal="center"/>
      <protection hidden="1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14" xfId="0" applyFill="1" applyBorder="1" applyAlignment="1" applyProtection="1">
      <alignment horizontal="center"/>
      <protection hidden="1"/>
    </xf>
    <xf numFmtId="0" fontId="0" fillId="0" borderId="19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20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166" fontId="0" fillId="0" borderId="0" xfId="0" applyNumberForma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 vertical="center"/>
      <protection hidden="1"/>
    </xf>
    <xf numFmtId="170" fontId="0" fillId="0" borderId="14" xfId="0" applyNumberFormat="1" applyFill="1" applyBorder="1" applyAlignment="1" applyProtection="1">
      <alignment horizontal="center" vertical="center"/>
      <protection hidden="1"/>
    </xf>
    <xf numFmtId="170" fontId="0" fillId="0" borderId="19" xfId="0" applyNumberFormat="1" applyFill="1" applyBorder="1" applyAlignment="1" applyProtection="1">
      <alignment horizontal="center" vertical="center"/>
      <protection hidden="1"/>
    </xf>
    <xf numFmtId="170" fontId="0" fillId="0" borderId="15" xfId="0" applyNumberFormat="1" applyFill="1" applyBorder="1" applyAlignment="1" applyProtection="1">
      <alignment horizontal="center" vertical="center"/>
      <protection hidden="1"/>
    </xf>
    <xf numFmtId="170" fontId="2" fillId="0" borderId="14" xfId="0" applyNumberFormat="1" applyFont="1" applyFill="1" applyBorder="1" applyAlignment="1" applyProtection="1">
      <alignment horizontal="center" vertical="center"/>
      <protection hidden="1"/>
    </xf>
    <xf numFmtId="170" fontId="2" fillId="0" borderId="19" xfId="0" applyNumberFormat="1" applyFont="1" applyFill="1" applyBorder="1" applyAlignment="1" applyProtection="1">
      <alignment horizontal="center" vertical="center"/>
      <protection hidden="1"/>
    </xf>
    <xf numFmtId="170" fontId="2" fillId="0" borderId="15" xfId="0" applyNumberFormat="1" applyFont="1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2" fillId="0" borderId="8" xfId="0" applyFont="1" applyBorder="1" applyAlignment="1" applyProtection="1">
      <alignment vertical="top"/>
      <protection hidden="1"/>
    </xf>
    <xf numFmtId="0" fontId="2" fillId="0" borderId="1" xfId="0" applyFont="1" applyBorder="1" applyAlignment="1" applyProtection="1">
      <alignment vertical="top"/>
      <protection hidden="1"/>
    </xf>
    <xf numFmtId="169" fontId="2" fillId="0" borderId="0" xfId="0" applyNumberFormat="1" applyFont="1" applyBorder="1" applyAlignment="1" applyProtection="1">
      <alignment horizontal="left" vertical="center"/>
      <protection hidden="1"/>
    </xf>
    <xf numFmtId="169" fontId="2" fillId="0" borderId="7" xfId="0" applyNumberFormat="1" applyFont="1" applyBorder="1" applyAlignment="1" applyProtection="1">
      <alignment horizontal="left" vertical="center"/>
      <protection hidden="1"/>
    </xf>
    <xf numFmtId="1" fontId="2" fillId="0" borderId="0" xfId="0" applyNumberFormat="1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9" xfId="0" applyFont="1" applyBorder="1" applyAlignment="1" applyProtection="1">
      <alignment horizontal="left" vertical="center"/>
      <protection hidden="1"/>
    </xf>
    <xf numFmtId="0" fontId="10" fillId="0" borderId="0" xfId="0" applyFont="1" applyAlignment="1" applyProtection="1">
      <alignment horizontal="justify" vertical="top" wrapText="1"/>
      <protection hidden="1"/>
    </xf>
    <xf numFmtId="0" fontId="2" fillId="0" borderId="4" xfId="0" applyFont="1" applyBorder="1" applyAlignment="1" applyProtection="1">
      <alignment vertical="center"/>
      <protection hidden="1"/>
    </xf>
    <xf numFmtId="0" fontId="2" fillId="0" borderId="2" xfId="0" applyFont="1" applyBorder="1" applyProtection="1">
      <protection hidden="1"/>
    </xf>
    <xf numFmtId="164" fontId="2" fillId="2" borderId="12" xfId="0" applyNumberFormat="1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justify" vertical="top" wrapText="1"/>
      <protection hidden="1"/>
    </xf>
    <xf numFmtId="0" fontId="2" fillId="0" borderId="2" xfId="0" applyFont="1" applyBorder="1" applyAlignment="1" applyProtection="1">
      <alignment horizontal="justify" vertical="top" wrapText="1"/>
      <protection hidden="1"/>
    </xf>
    <xf numFmtId="0" fontId="2" fillId="0" borderId="11" xfId="0" applyFont="1" applyBorder="1" applyAlignment="1" applyProtection="1">
      <alignment horizontal="justify" vertical="top" wrapText="1"/>
      <protection hidden="1"/>
    </xf>
    <xf numFmtId="0" fontId="2" fillId="0" borderId="12" xfId="0" applyFont="1" applyBorder="1" applyAlignment="1" applyProtection="1">
      <alignment horizontal="justify" vertical="top" wrapText="1"/>
      <protection hidden="1"/>
    </xf>
    <xf numFmtId="0" fontId="0" fillId="0" borderId="1" xfId="0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justify" vertical="top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justify" vertical="top" wrapText="1"/>
      <protection hidden="1"/>
    </xf>
    <xf numFmtId="0" fontId="9" fillId="0" borderId="0" xfId="0" applyFont="1" applyAlignment="1" applyProtection="1">
      <alignment horizontal="left"/>
      <protection hidden="1"/>
    </xf>
    <xf numFmtId="166" fontId="8" fillId="0" borderId="0" xfId="0" applyNumberFormat="1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justify" vertical="top" wrapText="1"/>
      <protection hidden="1"/>
    </xf>
    <xf numFmtId="0" fontId="8" fillId="0" borderId="0" xfId="0" applyFont="1" applyAlignment="1" applyProtection="1">
      <alignment horizontal="justify" vertical="top" wrapText="1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165" fontId="8" fillId="0" borderId="0" xfId="0" applyNumberFormat="1" applyFont="1" applyBorder="1" applyAlignment="1" applyProtection="1">
      <alignment horizontal="left"/>
      <protection hidden="1"/>
    </xf>
    <xf numFmtId="0" fontId="8" fillId="0" borderId="0" xfId="0" applyFont="1" applyAlignment="1" applyProtection="1">
      <alignment horizontal="justify" vertical="top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1" fontId="2" fillId="0" borderId="7" xfId="0" applyNumberFormat="1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6" fillId="0" borderId="10" xfId="0" applyFont="1" applyBorder="1" applyAlignment="1" applyProtection="1">
      <alignment horizontal="justify" vertical="top" wrapText="1"/>
      <protection hidden="1"/>
    </xf>
    <xf numFmtId="0" fontId="6" fillId="0" borderId="11" xfId="0" applyFont="1" applyBorder="1" applyAlignment="1" applyProtection="1">
      <alignment horizontal="justify" vertical="top" wrapText="1"/>
      <protection hidden="1"/>
    </xf>
    <xf numFmtId="0" fontId="6" fillId="0" borderId="12" xfId="0" applyFont="1" applyBorder="1" applyAlignment="1" applyProtection="1">
      <alignment horizontal="justify" vertical="top" wrapText="1"/>
      <protection hidden="1"/>
    </xf>
    <xf numFmtId="0" fontId="0" fillId="2" borderId="10" xfId="0" applyFill="1" applyBorder="1" applyAlignment="1" applyProtection="1">
      <alignment horizontal="center" vertical="center"/>
      <protection hidden="1"/>
    </xf>
    <xf numFmtId="0" fontId="0" fillId="2" borderId="11" xfId="0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 vertical="top"/>
      <protection hidden="1"/>
    </xf>
    <xf numFmtId="0" fontId="8" fillId="0" borderId="0" xfId="0" applyFont="1" applyBorder="1" applyAlignment="1" applyProtection="1">
      <alignment horizontal="justify" vertical="top" wrapText="1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0" fillId="2" borderId="10" xfId="0" applyFont="1" applyFill="1" applyBorder="1" applyAlignment="1" applyProtection="1">
      <alignment horizontal="center" vertical="center"/>
      <protection hidden="1"/>
    </xf>
    <xf numFmtId="0" fontId="0" fillId="2" borderId="11" xfId="0" applyFont="1" applyFill="1" applyBorder="1" applyAlignment="1" applyProtection="1">
      <alignment horizontal="center" vertical="center"/>
      <protection hidden="1"/>
    </xf>
    <xf numFmtId="0" fontId="0" fillId="2" borderId="11" xfId="0" applyFont="1" applyFill="1" applyBorder="1" applyAlignment="1" applyProtection="1">
      <alignment horizontal="left" vertical="center"/>
      <protection hidden="1"/>
    </xf>
    <xf numFmtId="0" fontId="0" fillId="2" borderId="12" xfId="0" applyFont="1" applyFill="1" applyBorder="1" applyAlignment="1" applyProtection="1">
      <alignment horizontal="left" vertical="center"/>
      <protection hidden="1"/>
    </xf>
    <xf numFmtId="164" fontId="0" fillId="2" borderId="12" xfId="0" applyNumberFormat="1" applyFont="1" applyFill="1" applyBorder="1" applyAlignment="1" applyProtection="1">
      <alignment horizontal="center" vertical="center"/>
      <protection hidden="1"/>
    </xf>
    <xf numFmtId="0" fontId="0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/>
      <protection hidden="1"/>
    </xf>
    <xf numFmtId="1" fontId="2" fillId="0" borderId="0" xfId="0" applyNumberFormat="1" applyFont="1" applyBorder="1" applyAlignment="1" applyProtection="1">
      <alignment horizontal="center" vertical="center"/>
      <protection hidden="1"/>
    </xf>
    <xf numFmtId="167" fontId="2" fillId="0" borderId="0" xfId="0" applyNumberFormat="1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1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0" fontId="19" fillId="0" borderId="1" xfId="0" applyFont="1" applyFill="1" applyBorder="1" applyAlignment="1" applyProtection="1">
      <alignment vertical="center"/>
      <protection hidden="1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Plan1!A1"/><Relationship Id="rId1" Type="http://schemas.openxmlformats.org/officeDocument/2006/relationships/hyperlink" Target="#Plan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lan5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5!A1"/><Relationship Id="rId1" Type="http://schemas.openxmlformats.org/officeDocument/2006/relationships/hyperlink" Target="#Plan8!E8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Plan6!A8"/><Relationship Id="rId1" Type="http://schemas.openxmlformats.org/officeDocument/2006/relationships/hyperlink" Target="#Plan5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Plan5!A1"/><Relationship Id="rId1" Type="http://schemas.openxmlformats.org/officeDocument/2006/relationships/hyperlink" Target="#Plan7!H9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Plan4!A1"/><Relationship Id="rId1" Type="http://schemas.openxmlformats.org/officeDocument/2006/relationships/hyperlink" Target="#Plan6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lan5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6</xdr:row>
      <xdr:rowOff>76200</xdr:rowOff>
    </xdr:from>
    <xdr:to>
      <xdr:col>12</xdr:col>
      <xdr:colOff>447675</xdr:colOff>
      <xdr:row>11</xdr:row>
      <xdr:rowOff>28575</xdr:rowOff>
    </xdr:to>
    <xdr:sp macro="" textlink="">
      <xdr:nvSpPr>
        <xdr:cNvPr id="2" name="Fluxograma: Vários documentos 1">
          <a:hlinkClick xmlns:r="http://schemas.openxmlformats.org/officeDocument/2006/relationships" r:id="rId1" tooltip="SOLICITAR"/>
        </xdr:cNvPr>
        <xdr:cNvSpPr/>
      </xdr:nvSpPr>
      <xdr:spPr>
        <a:xfrm>
          <a:off x="4667250" y="1666875"/>
          <a:ext cx="1704975" cy="1171575"/>
        </a:xfrm>
        <a:prstGeom prst="flowChartMultidocumen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050" b="1"/>
            <a:t>REQUERIMENTO</a:t>
          </a:r>
        </a:p>
      </xdr:txBody>
    </xdr:sp>
    <xdr:clientData/>
  </xdr:twoCellAnchor>
  <xdr:twoCellAnchor>
    <xdr:from>
      <xdr:col>3</xdr:col>
      <xdr:colOff>133350</xdr:colOff>
      <xdr:row>6</xdr:row>
      <xdr:rowOff>28575</xdr:rowOff>
    </xdr:from>
    <xdr:to>
      <xdr:col>6</xdr:col>
      <xdr:colOff>171450</xdr:colOff>
      <xdr:row>11</xdr:row>
      <xdr:rowOff>161925</xdr:rowOff>
    </xdr:to>
    <xdr:sp macro="" textlink="">
      <xdr:nvSpPr>
        <xdr:cNvPr id="3" name="Fluxograma: Disco magnético 2">
          <a:hlinkClick xmlns:r="http://schemas.openxmlformats.org/officeDocument/2006/relationships" r:id="rId2" tooltip="ENTRAR"/>
        </xdr:cNvPr>
        <xdr:cNvSpPr/>
      </xdr:nvSpPr>
      <xdr:spPr>
        <a:xfrm>
          <a:off x="1847850" y="1619250"/>
          <a:ext cx="1247775" cy="1352550"/>
        </a:xfrm>
        <a:prstGeom prst="flowChartMagneticDisk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scene3d>
            <a:camera prst="perspectiveRelaxedModerately"/>
            <a:lightRig rig="threePt" dir="t"/>
          </a:scene3d>
        </a:bodyPr>
        <a:lstStyle/>
        <a:p>
          <a:pPr algn="ctr"/>
          <a:r>
            <a:rPr lang="pt-BR" sz="1200" b="1"/>
            <a:t>DADOS DA SECRETARIA MUNICIPAL</a:t>
          </a:r>
        </a:p>
      </xdr:txBody>
    </xdr:sp>
    <xdr:clientData/>
  </xdr:twoCellAnchor>
  <xdr:twoCellAnchor>
    <xdr:from>
      <xdr:col>1</xdr:col>
      <xdr:colOff>314326</xdr:colOff>
      <xdr:row>2</xdr:row>
      <xdr:rowOff>238125</xdr:rowOff>
    </xdr:from>
    <xdr:to>
      <xdr:col>14</xdr:col>
      <xdr:colOff>285750</xdr:colOff>
      <xdr:row>4</xdr:row>
      <xdr:rowOff>123825</xdr:rowOff>
    </xdr:to>
    <xdr:sp macro="" textlink="">
      <xdr:nvSpPr>
        <xdr:cNvPr id="7" name="Bisel 6"/>
        <xdr:cNvSpPr/>
      </xdr:nvSpPr>
      <xdr:spPr>
        <a:xfrm>
          <a:off x="923926" y="619125"/>
          <a:ext cx="6505574" cy="714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PROGRAMA DE REQUERIMENTO DE BENEFÍCIO</a:t>
          </a:r>
          <a:r>
            <a:rPr lang="pt-BR" sz="1800" b="1" i="1" baseline="0"/>
            <a:t> EVENTUAL</a:t>
          </a:r>
          <a:endParaRPr lang="pt-BR" sz="18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0</xdr:row>
      <xdr:rowOff>95250</xdr:rowOff>
    </xdr:from>
    <xdr:to>
      <xdr:col>9</xdr:col>
      <xdr:colOff>295274</xdr:colOff>
      <xdr:row>3</xdr:row>
      <xdr:rowOff>123825</xdr:rowOff>
    </xdr:to>
    <xdr:sp macro="" textlink="">
      <xdr:nvSpPr>
        <xdr:cNvPr id="3" name="Seta para a esquerda 2">
          <a:hlinkClick xmlns:r="http://schemas.openxmlformats.org/officeDocument/2006/relationships" r:id="rId1" tooltip="VOLTAR"/>
        </xdr:cNvPr>
        <xdr:cNvSpPr/>
      </xdr:nvSpPr>
      <xdr:spPr>
        <a:xfrm>
          <a:off x="5810249" y="95250"/>
          <a:ext cx="1095375" cy="609600"/>
        </a:xfrm>
        <a:prstGeom prst="leftArrow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/>
            <a:t>VOLTAR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</xdr:row>
      <xdr:rowOff>1</xdr:rowOff>
    </xdr:from>
    <xdr:to>
      <xdr:col>8</xdr:col>
      <xdr:colOff>95249</xdr:colOff>
      <xdr:row>4</xdr:row>
      <xdr:rowOff>1</xdr:rowOff>
    </xdr:to>
    <xdr:sp macro="" textlink="">
      <xdr:nvSpPr>
        <xdr:cNvPr id="2" name="Bisel 1"/>
        <xdr:cNvSpPr/>
      </xdr:nvSpPr>
      <xdr:spPr>
        <a:xfrm>
          <a:off x="390524" y="190501"/>
          <a:ext cx="4772025" cy="571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DADOS DO REQUERENTE</a:t>
          </a:r>
        </a:p>
      </xdr:txBody>
    </xdr:sp>
    <xdr:clientData/>
  </xdr:twoCellAnchor>
  <xdr:twoCellAnchor>
    <xdr:from>
      <xdr:col>5</xdr:col>
      <xdr:colOff>209550</xdr:colOff>
      <xdr:row>17</xdr:row>
      <xdr:rowOff>57150</xdr:rowOff>
    </xdr:from>
    <xdr:to>
      <xdr:col>7</xdr:col>
      <xdr:colOff>304800</xdr:colOff>
      <xdr:row>20</xdr:row>
      <xdr:rowOff>38100</xdr:rowOff>
    </xdr:to>
    <xdr:sp macro="" textlink="">
      <xdr:nvSpPr>
        <xdr:cNvPr id="3" name="Bisel 2">
          <a:hlinkClick xmlns:r="http://schemas.openxmlformats.org/officeDocument/2006/relationships" r:id="rId1" tooltip="AVANÇAR"/>
        </xdr:cNvPr>
        <xdr:cNvSpPr/>
      </xdr:nvSpPr>
      <xdr:spPr>
        <a:xfrm>
          <a:off x="3448050" y="3105150"/>
          <a:ext cx="1314450" cy="5524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AVANÇAR</a:t>
          </a:r>
        </a:p>
      </xdr:txBody>
    </xdr:sp>
    <xdr:clientData/>
  </xdr:twoCellAnchor>
  <xdr:twoCellAnchor>
    <xdr:from>
      <xdr:col>1</xdr:col>
      <xdr:colOff>552450</xdr:colOff>
      <xdr:row>17</xdr:row>
      <xdr:rowOff>66675</xdr:rowOff>
    </xdr:from>
    <xdr:to>
      <xdr:col>4</xdr:col>
      <xdr:colOff>38100</xdr:colOff>
      <xdr:row>20</xdr:row>
      <xdr:rowOff>47625</xdr:rowOff>
    </xdr:to>
    <xdr:sp macro="" textlink="">
      <xdr:nvSpPr>
        <xdr:cNvPr id="4" name="Bisel 3">
          <a:hlinkClick xmlns:r="http://schemas.openxmlformats.org/officeDocument/2006/relationships" r:id="rId2" tooltip="VOLTAR"/>
        </xdr:cNvPr>
        <xdr:cNvSpPr/>
      </xdr:nvSpPr>
      <xdr:spPr>
        <a:xfrm>
          <a:off x="1352550" y="3114675"/>
          <a:ext cx="1314450" cy="5524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114300</xdr:rowOff>
    </xdr:from>
    <xdr:to>
      <xdr:col>8</xdr:col>
      <xdr:colOff>342900</xdr:colOff>
      <xdr:row>4</xdr:row>
      <xdr:rowOff>114300</xdr:rowOff>
    </xdr:to>
    <xdr:sp macro="" textlink="">
      <xdr:nvSpPr>
        <xdr:cNvPr id="2" name="Bisel 1"/>
        <xdr:cNvSpPr/>
      </xdr:nvSpPr>
      <xdr:spPr>
        <a:xfrm>
          <a:off x="447675" y="304800"/>
          <a:ext cx="4772025" cy="571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DADOS PARA</a:t>
          </a:r>
          <a:r>
            <a:rPr lang="pt-BR" sz="1800" b="1" i="1" baseline="0"/>
            <a:t> REQUISIÇÃO</a:t>
          </a:r>
          <a:endParaRPr lang="pt-BR" sz="1800" b="1" i="1"/>
        </a:p>
      </xdr:txBody>
    </xdr:sp>
    <xdr:clientData/>
  </xdr:twoCellAnchor>
  <xdr:twoCellAnchor>
    <xdr:from>
      <xdr:col>1</xdr:col>
      <xdr:colOff>419100</xdr:colOff>
      <xdr:row>12</xdr:row>
      <xdr:rowOff>57150</xdr:rowOff>
    </xdr:from>
    <xdr:to>
      <xdr:col>3</xdr:col>
      <xdr:colOff>571500</xdr:colOff>
      <xdr:row>14</xdr:row>
      <xdr:rowOff>133351</xdr:rowOff>
    </xdr:to>
    <xdr:sp macro="" textlink="">
      <xdr:nvSpPr>
        <xdr:cNvPr id="5" name="Bisel 4">
          <a:hlinkClick xmlns:r="http://schemas.openxmlformats.org/officeDocument/2006/relationships" r:id="rId1" tooltip="VOLTAR"/>
        </xdr:cNvPr>
        <xdr:cNvSpPr/>
      </xdr:nvSpPr>
      <xdr:spPr>
        <a:xfrm>
          <a:off x="1028700" y="2381250"/>
          <a:ext cx="1371600" cy="457201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  <xdr:twoCellAnchor>
    <xdr:from>
      <xdr:col>5</xdr:col>
      <xdr:colOff>47625</xdr:colOff>
      <xdr:row>12</xdr:row>
      <xdr:rowOff>57150</xdr:rowOff>
    </xdr:from>
    <xdr:to>
      <xdr:col>7</xdr:col>
      <xdr:colOff>209550</xdr:colOff>
      <xdr:row>14</xdr:row>
      <xdr:rowOff>133350</xdr:rowOff>
    </xdr:to>
    <xdr:sp macro="" textlink="">
      <xdr:nvSpPr>
        <xdr:cNvPr id="6" name="Bisel 5">
          <a:hlinkClick xmlns:r="http://schemas.openxmlformats.org/officeDocument/2006/relationships" r:id="rId2" tooltip="AVANÇAR"/>
        </xdr:cNvPr>
        <xdr:cNvSpPr/>
      </xdr:nvSpPr>
      <xdr:spPr>
        <a:xfrm>
          <a:off x="3095625" y="2381250"/>
          <a:ext cx="1381125" cy="457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AVANÇAR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47625</xdr:rowOff>
    </xdr:from>
    <xdr:to>
      <xdr:col>3</xdr:col>
      <xdr:colOff>323850</xdr:colOff>
      <xdr:row>4</xdr:row>
      <xdr:rowOff>47625</xdr:rowOff>
    </xdr:to>
    <xdr:sp macro="" textlink="">
      <xdr:nvSpPr>
        <xdr:cNvPr id="2" name="Bisel 1"/>
        <xdr:cNvSpPr/>
      </xdr:nvSpPr>
      <xdr:spPr>
        <a:xfrm>
          <a:off x="247650" y="238125"/>
          <a:ext cx="5362575" cy="571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DADOS DA FAMÍLIA</a:t>
          </a:r>
        </a:p>
      </xdr:txBody>
    </xdr:sp>
    <xdr:clientData/>
  </xdr:twoCellAnchor>
  <xdr:twoCellAnchor>
    <xdr:from>
      <xdr:col>3</xdr:col>
      <xdr:colOff>800100</xdr:colOff>
      <xdr:row>3</xdr:row>
      <xdr:rowOff>114300</xdr:rowOff>
    </xdr:from>
    <xdr:to>
      <xdr:col>3</xdr:col>
      <xdr:colOff>2181225</xdr:colOff>
      <xdr:row>6</xdr:row>
      <xdr:rowOff>0</xdr:rowOff>
    </xdr:to>
    <xdr:sp macro="" textlink="">
      <xdr:nvSpPr>
        <xdr:cNvPr id="3" name="Bisel 2">
          <a:hlinkClick xmlns:r="http://schemas.openxmlformats.org/officeDocument/2006/relationships" r:id="rId1" tooltip="AVANÇAR"/>
        </xdr:cNvPr>
        <xdr:cNvSpPr/>
      </xdr:nvSpPr>
      <xdr:spPr>
        <a:xfrm>
          <a:off x="6086475" y="685800"/>
          <a:ext cx="1381125" cy="457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AVANÇAR</a:t>
          </a:r>
        </a:p>
      </xdr:txBody>
    </xdr:sp>
    <xdr:clientData/>
  </xdr:twoCellAnchor>
  <xdr:twoCellAnchor>
    <xdr:from>
      <xdr:col>3</xdr:col>
      <xdr:colOff>809625</xdr:colOff>
      <xdr:row>0</xdr:row>
      <xdr:rowOff>66674</xdr:rowOff>
    </xdr:from>
    <xdr:to>
      <xdr:col>3</xdr:col>
      <xdr:colOff>2181225</xdr:colOff>
      <xdr:row>2</xdr:row>
      <xdr:rowOff>142875</xdr:rowOff>
    </xdr:to>
    <xdr:sp macro="" textlink="">
      <xdr:nvSpPr>
        <xdr:cNvPr id="4" name="Bisel 3">
          <a:hlinkClick xmlns:r="http://schemas.openxmlformats.org/officeDocument/2006/relationships" r:id="rId2" tooltip="VOLTAR"/>
        </xdr:cNvPr>
        <xdr:cNvSpPr/>
      </xdr:nvSpPr>
      <xdr:spPr>
        <a:xfrm>
          <a:off x="6096000" y="66674"/>
          <a:ext cx="1371600" cy="457201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9</xdr:col>
      <xdr:colOff>485775</xdr:colOff>
      <xdr:row>3</xdr:row>
      <xdr:rowOff>76200</xdr:rowOff>
    </xdr:to>
    <xdr:sp macro="" textlink="">
      <xdr:nvSpPr>
        <xdr:cNvPr id="2" name="Bisel 1"/>
        <xdr:cNvSpPr/>
      </xdr:nvSpPr>
      <xdr:spPr>
        <a:xfrm>
          <a:off x="609600" y="457200"/>
          <a:ext cx="5362575" cy="571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SITUAÇÃO ECONÔMICA DO BENEFICIÁRIO</a:t>
          </a:r>
        </a:p>
      </xdr:txBody>
    </xdr:sp>
    <xdr:clientData/>
  </xdr:twoCellAnchor>
  <xdr:twoCellAnchor>
    <xdr:from>
      <xdr:col>10</xdr:col>
      <xdr:colOff>200025</xdr:colOff>
      <xdr:row>6</xdr:row>
      <xdr:rowOff>0</xdr:rowOff>
    </xdr:from>
    <xdr:to>
      <xdr:col>12</xdr:col>
      <xdr:colOff>352425</xdr:colOff>
      <xdr:row>8</xdr:row>
      <xdr:rowOff>66676</xdr:rowOff>
    </xdr:to>
    <xdr:sp macro="" textlink="">
      <xdr:nvSpPr>
        <xdr:cNvPr id="4" name="Bisel 3">
          <a:hlinkClick xmlns:r="http://schemas.openxmlformats.org/officeDocument/2006/relationships" r:id="rId1" tooltip="VOLTAR"/>
        </xdr:cNvPr>
        <xdr:cNvSpPr/>
      </xdr:nvSpPr>
      <xdr:spPr>
        <a:xfrm>
          <a:off x="6296025" y="1152525"/>
          <a:ext cx="1371600" cy="457201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  <xdr:twoCellAnchor>
    <xdr:from>
      <xdr:col>10</xdr:col>
      <xdr:colOff>238125</xdr:colOff>
      <xdr:row>9</xdr:row>
      <xdr:rowOff>76200</xdr:rowOff>
    </xdr:from>
    <xdr:to>
      <xdr:col>12</xdr:col>
      <xdr:colOff>314325</xdr:colOff>
      <xdr:row>16</xdr:row>
      <xdr:rowOff>161925</xdr:rowOff>
    </xdr:to>
    <xdr:sp macro="" textlink="">
      <xdr:nvSpPr>
        <xdr:cNvPr id="5" name="Fluxograma: Vários documentos 4">
          <a:hlinkClick xmlns:r="http://schemas.openxmlformats.org/officeDocument/2006/relationships" r:id="rId2" tooltip="IMRPIMIR"/>
        </xdr:cNvPr>
        <xdr:cNvSpPr/>
      </xdr:nvSpPr>
      <xdr:spPr>
        <a:xfrm>
          <a:off x="6334125" y="1819275"/>
          <a:ext cx="1295400" cy="163830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IMPRIMIR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57150</xdr:rowOff>
    </xdr:from>
    <xdr:to>
      <xdr:col>12</xdr:col>
      <xdr:colOff>511683</xdr:colOff>
      <xdr:row>10</xdr:row>
      <xdr:rowOff>0</xdr:rowOff>
    </xdr:to>
    <xdr:sp macro="" textlink="">
      <xdr:nvSpPr>
        <xdr:cNvPr id="3" name="Seta para a esquerda 2">
          <a:hlinkClick xmlns:r="http://schemas.openxmlformats.org/officeDocument/2006/relationships" r:id="rId1" tooltip="VOLTAR"/>
        </xdr:cNvPr>
        <xdr:cNvSpPr/>
      </xdr:nvSpPr>
      <xdr:spPr>
        <a:xfrm>
          <a:off x="6934200" y="1819275"/>
          <a:ext cx="1083183" cy="5619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lt1"/>
              </a:solidFill>
              <a:latin typeface="+mn-lt"/>
              <a:ea typeface="+mn-ea"/>
              <a:cs typeface="+mn-cs"/>
            </a:rPr>
            <a:t>VOLTAR</a:t>
          </a:r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2</xdr:col>
      <xdr:colOff>501649</xdr:colOff>
      <xdr:row>5</xdr:row>
      <xdr:rowOff>19050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0" y="1"/>
          <a:ext cx="1914524" cy="9715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52</xdr:row>
      <xdr:rowOff>9525</xdr:rowOff>
    </xdr:from>
    <xdr:to>
      <xdr:col>2</xdr:col>
      <xdr:colOff>530224</xdr:colOff>
      <xdr:row>58</xdr:row>
      <xdr:rowOff>180974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9839325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92</xdr:row>
      <xdr:rowOff>9525</xdr:rowOff>
    </xdr:from>
    <xdr:to>
      <xdr:col>2</xdr:col>
      <xdr:colOff>530224</xdr:colOff>
      <xdr:row>98</xdr:row>
      <xdr:rowOff>180974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9839325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133</xdr:row>
      <xdr:rowOff>9525</xdr:rowOff>
    </xdr:from>
    <xdr:to>
      <xdr:col>2</xdr:col>
      <xdr:colOff>530224</xdr:colOff>
      <xdr:row>139</xdr:row>
      <xdr:rowOff>180974</xdr:rowOff>
    </xdr:to>
    <xdr:pic>
      <xdr:nvPicPr>
        <xdr:cNvPr id="8" name="Imagem 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19735800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178</xdr:row>
      <xdr:rowOff>9525</xdr:rowOff>
    </xdr:from>
    <xdr:to>
      <xdr:col>2</xdr:col>
      <xdr:colOff>530224</xdr:colOff>
      <xdr:row>184</xdr:row>
      <xdr:rowOff>180974</xdr:rowOff>
    </xdr:to>
    <xdr:pic>
      <xdr:nvPicPr>
        <xdr:cNvPr id="10" name="Imagem 9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29718000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O17"/>
  <sheetViews>
    <sheetView showRowColHeaders="0" showZeros="0" tabSelected="1" workbookViewId="0"/>
  </sheetViews>
  <sheetFormatPr defaultRowHeight="15" x14ac:dyDescent="0.25"/>
  <cols>
    <col min="1" max="2" width="9.140625" style="3"/>
    <col min="3" max="3" width="7.42578125" style="3" customWidth="1"/>
    <col min="4" max="4" width="6.7109375" style="3" customWidth="1"/>
    <col min="5" max="6" width="5.7109375" style="3" customWidth="1"/>
    <col min="7" max="7" width="4.28515625" style="3" customWidth="1"/>
    <col min="8" max="11" width="9.140625" style="3"/>
    <col min="12" max="12" width="4.140625" style="3" customWidth="1"/>
    <col min="13" max="16384" width="9.140625" style="3"/>
  </cols>
  <sheetData>
    <row r="3" spans="1:15" ht="44.25" customHeight="1" x14ac:dyDescent="0.25"/>
    <row r="4" spans="1:15" ht="21" x14ac:dyDescent="0.3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</row>
    <row r="9" spans="1:15" ht="36" customHeight="1" x14ac:dyDescent="0.3">
      <c r="B9" s="86"/>
      <c r="C9" s="86"/>
      <c r="D9" s="86"/>
      <c r="E9" s="86"/>
      <c r="F9" s="86"/>
      <c r="G9" s="6"/>
      <c r="H9" s="5"/>
      <c r="I9" s="5"/>
      <c r="J9" s="5"/>
      <c r="K9" s="87"/>
      <c r="L9" s="87"/>
      <c r="M9" s="87"/>
      <c r="N9" s="87"/>
    </row>
    <row r="16" spans="1:15" x14ac:dyDescent="0.25">
      <c r="A16" s="24" t="s">
        <v>14</v>
      </c>
      <c r="B16" s="24"/>
      <c r="C16" s="25"/>
      <c r="D16" s="25"/>
      <c r="E16" s="25"/>
    </row>
    <row r="17" spans="1:5" x14ac:dyDescent="0.25">
      <c r="A17" s="24" t="s">
        <v>16</v>
      </c>
      <c r="B17" s="24"/>
      <c r="C17" s="25"/>
      <c r="D17" s="25"/>
      <c r="E17" s="25"/>
    </row>
  </sheetData>
  <mergeCells count="3">
    <mergeCell ref="A4:O4"/>
    <mergeCell ref="B9:F9"/>
    <mergeCell ref="K9:N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Z23"/>
  <sheetViews>
    <sheetView showGridLines="0" showRowColHeaders="0" showZeros="0" workbookViewId="0">
      <selection activeCell="B18" sqref="B18:G18"/>
    </sheetView>
  </sheetViews>
  <sheetFormatPr defaultRowHeight="15" x14ac:dyDescent="0.25"/>
  <cols>
    <col min="1" max="1" width="26" style="3" customWidth="1"/>
    <col min="2" max="9" width="9.140625" style="3"/>
    <col min="10" max="10" width="4.85546875" style="3" customWidth="1"/>
    <col min="11" max="11" width="6.85546875" style="3" customWidth="1"/>
    <col min="12" max="12" width="6.42578125" style="3" customWidth="1"/>
    <col min="13" max="26" width="9.140625" style="3"/>
  </cols>
  <sheetData>
    <row r="1" spans="1:12" ht="8.25" customHeight="1" x14ac:dyDescent="0.25"/>
    <row r="2" spans="1:12" ht="26.25" x14ac:dyDescent="0.4">
      <c r="A2" s="95" t="s">
        <v>17</v>
      </c>
      <c r="B2" s="95"/>
      <c r="C2" s="95"/>
      <c r="D2" s="95"/>
      <c r="E2" s="95"/>
      <c r="F2" s="95"/>
      <c r="G2" s="95"/>
      <c r="I2" s="96"/>
      <c r="J2" s="96"/>
      <c r="K2" s="96"/>
      <c r="L2" s="96"/>
    </row>
    <row r="3" spans="1:12" ht="6.75" customHeight="1" x14ac:dyDescent="0.4">
      <c r="A3" s="9"/>
      <c r="B3" s="9"/>
      <c r="C3" s="9"/>
      <c r="D3" s="9"/>
      <c r="E3" s="9"/>
      <c r="F3" s="9"/>
      <c r="G3" s="9"/>
      <c r="I3" s="96"/>
      <c r="J3" s="96"/>
      <c r="K3" s="96"/>
      <c r="L3" s="96"/>
    </row>
    <row r="4" spans="1:12" x14ac:dyDescent="0.25">
      <c r="A4" s="17" t="s">
        <v>20</v>
      </c>
      <c r="B4" s="97" t="s">
        <v>38</v>
      </c>
      <c r="C4" s="97"/>
      <c r="D4" s="97"/>
      <c r="E4" s="97"/>
      <c r="F4" s="97"/>
      <c r="G4" s="97"/>
      <c r="I4" s="5"/>
      <c r="J4" s="5"/>
      <c r="K4" s="5"/>
      <c r="L4" s="5"/>
    </row>
    <row r="5" spans="1:12" ht="11.25" customHeight="1" x14ac:dyDescent="0.25">
      <c r="A5" s="13"/>
      <c r="B5" s="14"/>
      <c r="C5" s="14"/>
      <c r="D5" s="14"/>
      <c r="E5" s="14"/>
      <c r="F5" s="14"/>
      <c r="G5" s="14"/>
      <c r="I5" s="5"/>
      <c r="J5" s="5"/>
      <c r="K5" s="5"/>
      <c r="L5" s="5"/>
    </row>
    <row r="6" spans="1:12" x14ac:dyDescent="0.25">
      <c r="A6" s="17" t="s">
        <v>21</v>
      </c>
      <c r="B6" s="98" t="s">
        <v>23</v>
      </c>
      <c r="C6" s="99"/>
      <c r="D6" s="99"/>
      <c r="E6" s="99"/>
      <c r="F6" s="99"/>
      <c r="G6" s="100"/>
      <c r="I6" s="5"/>
      <c r="J6" s="5"/>
      <c r="K6" s="5"/>
      <c r="L6" s="5"/>
    </row>
    <row r="7" spans="1:12" ht="11.25" customHeight="1" x14ac:dyDescent="0.25">
      <c r="A7" s="13"/>
      <c r="B7" s="14"/>
      <c r="C7" s="14"/>
      <c r="D7" s="14"/>
      <c r="E7" s="14"/>
      <c r="F7" s="14"/>
      <c r="G7" s="14"/>
      <c r="I7" s="5"/>
      <c r="J7" s="5"/>
      <c r="K7" s="5"/>
      <c r="L7" s="5"/>
    </row>
    <row r="8" spans="1:12" x14ac:dyDescent="0.25">
      <c r="A8" s="17" t="s">
        <v>22</v>
      </c>
      <c r="B8" s="98" t="s">
        <v>24</v>
      </c>
      <c r="C8" s="99"/>
      <c r="D8" s="99"/>
      <c r="E8" s="99"/>
      <c r="F8" s="99"/>
      <c r="G8" s="100"/>
      <c r="I8" s="5"/>
      <c r="J8" s="5"/>
      <c r="K8" s="5"/>
      <c r="L8" s="5"/>
    </row>
    <row r="9" spans="1:12" ht="11.25" customHeight="1" x14ac:dyDescent="0.25">
      <c r="A9" s="13"/>
      <c r="B9" s="13"/>
      <c r="C9" s="13"/>
      <c r="D9" s="13"/>
      <c r="E9" s="13"/>
      <c r="F9" s="13"/>
      <c r="G9" s="13"/>
      <c r="I9" s="96"/>
      <c r="J9" s="96"/>
      <c r="K9" s="96"/>
      <c r="L9" s="96"/>
    </row>
    <row r="10" spans="1:12" x14ac:dyDescent="0.25">
      <c r="A10" s="18" t="s">
        <v>31</v>
      </c>
      <c r="B10" s="97" t="s">
        <v>39</v>
      </c>
      <c r="C10" s="97"/>
      <c r="D10" s="97"/>
      <c r="E10" s="97"/>
      <c r="F10" s="97"/>
      <c r="G10" s="97"/>
      <c r="I10" s="96"/>
      <c r="J10" s="96"/>
      <c r="K10" s="96"/>
      <c r="L10" s="96"/>
    </row>
    <row r="11" spans="1:12" ht="11.25" customHeight="1" x14ac:dyDescent="0.25">
      <c r="A11" s="12"/>
      <c r="B11" s="12"/>
      <c r="C11" s="12"/>
      <c r="D11" s="12"/>
      <c r="E11" s="12"/>
      <c r="F11" s="12"/>
      <c r="G11" s="12"/>
    </row>
    <row r="12" spans="1:12" x14ac:dyDescent="0.25">
      <c r="A12" s="15" t="s">
        <v>27</v>
      </c>
      <c r="B12" s="88" t="s">
        <v>105</v>
      </c>
      <c r="C12" s="89"/>
      <c r="D12" s="89"/>
      <c r="E12" s="89"/>
      <c r="F12" s="89"/>
      <c r="G12" s="90"/>
    </row>
    <row r="13" spans="1:12" ht="11.25" customHeight="1" x14ac:dyDescent="0.25">
      <c r="A13" s="15"/>
      <c r="B13" s="19"/>
      <c r="C13" s="19"/>
      <c r="D13" s="19"/>
      <c r="E13" s="19"/>
      <c r="F13" s="19"/>
      <c r="G13" s="19"/>
    </row>
    <row r="14" spans="1:12" x14ac:dyDescent="0.25">
      <c r="A14" s="15" t="s">
        <v>3</v>
      </c>
      <c r="B14" s="94" t="s">
        <v>106</v>
      </c>
      <c r="C14" s="94"/>
      <c r="D14" s="94"/>
      <c r="E14" s="94"/>
      <c r="F14" s="94"/>
      <c r="G14" s="94"/>
    </row>
    <row r="15" spans="1:12" ht="11.25" customHeight="1" x14ac:dyDescent="0.25">
      <c r="A15" s="15"/>
      <c r="B15" s="15"/>
      <c r="C15" s="15"/>
      <c r="D15" s="15"/>
      <c r="E15" s="15"/>
      <c r="F15" s="15"/>
      <c r="G15" s="15"/>
    </row>
    <row r="16" spans="1:12" x14ac:dyDescent="0.25">
      <c r="A16" s="15" t="s">
        <v>28</v>
      </c>
      <c r="B16" s="88" t="s">
        <v>107</v>
      </c>
      <c r="C16" s="89"/>
      <c r="D16" s="89"/>
      <c r="E16" s="89"/>
      <c r="F16" s="89"/>
      <c r="G16" s="90"/>
    </row>
    <row r="17" spans="1:7" ht="11.25" customHeight="1" x14ac:dyDescent="0.25">
      <c r="A17" s="15"/>
      <c r="B17" s="15"/>
      <c r="C17" s="15"/>
      <c r="D17" s="15"/>
      <c r="E17" s="15"/>
      <c r="F17" s="15"/>
      <c r="G17" s="15"/>
    </row>
    <row r="18" spans="1:7" ht="31.5" customHeight="1" x14ac:dyDescent="0.25">
      <c r="A18" s="29" t="s">
        <v>40</v>
      </c>
      <c r="B18" s="91" t="s">
        <v>104</v>
      </c>
      <c r="C18" s="92"/>
      <c r="D18" s="92"/>
      <c r="E18" s="92"/>
      <c r="F18" s="92"/>
      <c r="G18" s="93"/>
    </row>
    <row r="19" spans="1:7" ht="11.25" customHeight="1" x14ac:dyDescent="0.25">
      <c r="A19" s="16"/>
      <c r="B19" s="16"/>
      <c r="C19" s="16"/>
      <c r="D19" s="16"/>
      <c r="E19" s="16"/>
      <c r="F19" s="16"/>
      <c r="G19" s="16"/>
    </row>
    <row r="20" spans="1:7" x14ac:dyDescent="0.25">
      <c r="A20" s="16" t="s">
        <v>1</v>
      </c>
      <c r="B20" s="4">
        <v>2015</v>
      </c>
      <c r="C20" s="16"/>
      <c r="D20" s="16"/>
      <c r="E20" s="16"/>
      <c r="F20" s="16"/>
      <c r="G20" s="16"/>
    </row>
    <row r="21" spans="1:7" x14ac:dyDescent="0.25">
      <c r="B21" s="11"/>
    </row>
    <row r="22" spans="1:7" x14ac:dyDescent="0.25">
      <c r="A22" s="7" t="s">
        <v>14</v>
      </c>
      <c r="B22" s="7"/>
      <c r="C22" s="8"/>
      <c r="D22" s="8"/>
    </row>
    <row r="23" spans="1:7" x14ac:dyDescent="0.25">
      <c r="A23" s="7" t="s">
        <v>16</v>
      </c>
      <c r="B23" s="7"/>
      <c r="C23" s="8"/>
      <c r="D23" s="8"/>
    </row>
  </sheetData>
  <sheetProtection algorithmName="SHA-512" hashValue="JPeOIjRCIDZs+z6HErRTzD6VeBgn/9ApOqbJK0an38/jCk90tK6gZWSek8Tz3Mm6fFiFYG1marS+qSYJ2u4Onw==" saltValue="eagQIujpgrQaXyc3sYSX6Q==" spinCount="100000" sheet="1" objects="1" scenarios="1"/>
  <protectedRanges>
    <protectedRange sqref="B4 B6 B8 B10 F18 B20 B12 B14 B16 B18" name="Intervalo1"/>
  </protectedRanges>
  <mergeCells count="11">
    <mergeCell ref="B16:G16"/>
    <mergeCell ref="B18:G18"/>
    <mergeCell ref="B14:G14"/>
    <mergeCell ref="A2:G2"/>
    <mergeCell ref="I9:L10"/>
    <mergeCell ref="I2:L3"/>
    <mergeCell ref="B10:G10"/>
    <mergeCell ref="B12:G12"/>
    <mergeCell ref="B4:G4"/>
    <mergeCell ref="B6:G6"/>
    <mergeCell ref="B8:G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7:J16"/>
  <sheetViews>
    <sheetView showRowColHeaders="0" showZeros="0" workbookViewId="0"/>
  </sheetViews>
  <sheetFormatPr defaultRowHeight="15" x14ac:dyDescent="0.25"/>
  <cols>
    <col min="1" max="1" width="12" style="3" customWidth="1"/>
    <col min="2" max="16384" width="9.140625" style="3"/>
  </cols>
  <sheetData>
    <row r="7" spans="1:10" x14ac:dyDescent="0.25">
      <c r="A7" s="106" t="s">
        <v>41</v>
      </c>
      <c r="B7" s="106"/>
      <c r="C7" s="106"/>
      <c r="D7" s="104">
        <v>42350</v>
      </c>
      <c r="E7" s="105"/>
      <c r="F7" s="110" t="s">
        <v>42</v>
      </c>
      <c r="G7" s="111"/>
      <c r="H7" s="101" t="s">
        <v>55</v>
      </c>
      <c r="I7" s="103"/>
      <c r="J7" s="6"/>
    </row>
    <row r="10" spans="1:10" x14ac:dyDescent="0.25">
      <c r="A10" s="3" t="s">
        <v>43</v>
      </c>
      <c r="B10" s="107" t="s">
        <v>56</v>
      </c>
      <c r="C10" s="108"/>
      <c r="D10" s="108"/>
      <c r="E10" s="108"/>
      <c r="F10" s="108"/>
      <c r="G10" s="108"/>
      <c r="H10" s="109"/>
    </row>
    <row r="12" spans="1:10" x14ac:dyDescent="0.25">
      <c r="A12" s="3" t="s">
        <v>44</v>
      </c>
      <c r="B12" s="112">
        <v>12032014</v>
      </c>
      <c r="C12" s="113"/>
      <c r="D12" s="30" t="s">
        <v>45</v>
      </c>
      <c r="E12" s="114">
        <v>1234567891235</v>
      </c>
      <c r="F12" s="115"/>
      <c r="G12" s="30" t="s">
        <v>46</v>
      </c>
      <c r="H12" s="118">
        <v>5095759438</v>
      </c>
      <c r="I12" s="118"/>
      <c r="J12" s="31"/>
    </row>
    <row r="14" spans="1:10" x14ac:dyDescent="0.25">
      <c r="A14" s="3" t="s">
        <v>47</v>
      </c>
      <c r="B14" s="114">
        <v>123456789641523</v>
      </c>
      <c r="C14" s="115"/>
      <c r="D14" s="30" t="s">
        <v>49</v>
      </c>
      <c r="E14" s="116">
        <v>8498504289</v>
      </c>
      <c r="F14" s="117"/>
    </row>
    <row r="16" spans="1:10" x14ac:dyDescent="0.25">
      <c r="A16" s="3" t="s">
        <v>48</v>
      </c>
      <c r="B16" s="101" t="s">
        <v>57</v>
      </c>
      <c r="C16" s="102"/>
      <c r="D16" s="102"/>
      <c r="E16" s="102"/>
      <c r="F16" s="102"/>
      <c r="G16" s="102"/>
      <c r="H16" s="102"/>
      <c r="I16" s="103"/>
    </row>
  </sheetData>
  <sheetProtection algorithmName="SHA-512" hashValue="neBmCyPup+rizQcUVT/uGxhY6f1/tHgrI8V7xPH7yTJ9HjC76w7+yr/DwoC8HQZsa8A6azowxfh3QUtGOd2VVA==" saltValue="jJOXN8yuObkNLQub4cuvnQ==" spinCount="100000" sheet="1" objects="1" scenarios="1"/>
  <protectedRanges>
    <protectedRange sqref="D7 H7 B10 B12 E12 H12 B14 E14 B16" name="Intervalo1"/>
  </protectedRanges>
  <mergeCells count="11">
    <mergeCell ref="B16:I16"/>
    <mergeCell ref="D7:E7"/>
    <mergeCell ref="A7:C7"/>
    <mergeCell ref="B10:H10"/>
    <mergeCell ref="F7:G7"/>
    <mergeCell ref="H7:I7"/>
    <mergeCell ref="B12:C12"/>
    <mergeCell ref="E12:F12"/>
    <mergeCell ref="E14:F14"/>
    <mergeCell ref="B14:C14"/>
    <mergeCell ref="H12:I1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7:I10"/>
  <sheetViews>
    <sheetView showRowColHeaders="0" showZeros="0" workbookViewId="0">
      <selection activeCell="E8" sqref="E8:I8"/>
    </sheetView>
  </sheetViews>
  <sheetFormatPr defaultRowHeight="15" x14ac:dyDescent="0.25"/>
  <sheetData>
    <row r="7" spans="1:9" ht="15.75" thickBot="1" x14ac:dyDescent="0.3"/>
    <row r="8" spans="1:9" ht="48" customHeight="1" thickBot="1" x14ac:dyDescent="0.3">
      <c r="A8" s="119" t="s">
        <v>68</v>
      </c>
      <c r="B8" s="119"/>
      <c r="C8" s="119"/>
      <c r="D8" s="119"/>
      <c r="E8" s="120" t="s">
        <v>73</v>
      </c>
      <c r="F8" s="121"/>
      <c r="G8" s="121"/>
      <c r="H8" s="121"/>
      <c r="I8" s="122"/>
    </row>
    <row r="9" spans="1:9" ht="15.75" thickBot="1" x14ac:dyDescent="0.3"/>
    <row r="10" spans="1:9" ht="15.75" thickBot="1" x14ac:dyDescent="0.3">
      <c r="A10" s="123" t="s">
        <v>69</v>
      </c>
      <c r="B10" s="123"/>
      <c r="C10" s="123"/>
      <c r="D10" s="123"/>
      <c r="E10" s="124">
        <v>200</v>
      </c>
      <c r="F10" s="125"/>
      <c r="G10" s="126"/>
    </row>
  </sheetData>
  <sheetProtection algorithmName="SHA-512" hashValue="8wJ/wSPago0fThMwRJI+Rg7yKlmWOVzo5whe0oi1vs5oOOEg3CrapX0BPprflXQL+sVe+OdG539I2J6GaptNkg==" saltValue="WwFOy4HKOXjojmU8lM1P7A==" spinCount="100000" sheet="1" objects="1" scenarios="1"/>
  <protectedRanges>
    <protectedRange sqref="E8 E10" name="Intervalo1"/>
  </protectedRanges>
  <mergeCells count="4">
    <mergeCell ref="A8:D8"/>
    <mergeCell ref="E8:I8"/>
    <mergeCell ref="A10:D10"/>
    <mergeCell ref="E10:G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7:D20"/>
  <sheetViews>
    <sheetView showRowColHeaders="0" showZeros="0" workbookViewId="0">
      <selection activeCell="A8" sqref="A8"/>
    </sheetView>
  </sheetViews>
  <sheetFormatPr defaultRowHeight="15" x14ac:dyDescent="0.25"/>
  <cols>
    <col min="1" max="1" width="55.42578125" style="3" customWidth="1"/>
    <col min="2" max="2" width="17.140625" style="3" customWidth="1"/>
    <col min="3" max="3" width="6.7109375" style="3" customWidth="1"/>
    <col min="4" max="4" width="33" style="3" customWidth="1"/>
    <col min="5" max="16384" width="9.140625" style="3"/>
  </cols>
  <sheetData>
    <row r="7" spans="1:4" x14ac:dyDescent="0.25">
      <c r="A7" s="3" t="s">
        <v>50</v>
      </c>
      <c r="B7" s="32" t="s">
        <v>51</v>
      </c>
      <c r="C7" s="3" t="s">
        <v>53</v>
      </c>
      <c r="D7" s="3" t="s">
        <v>52</v>
      </c>
    </row>
    <row r="8" spans="1:4" x14ac:dyDescent="0.25">
      <c r="A8" s="35">
        <v>1</v>
      </c>
      <c r="B8" s="36">
        <v>1</v>
      </c>
      <c r="C8" s="37">
        <v>1</v>
      </c>
      <c r="D8" s="33" t="str">
        <f>IF(C8=0,0,IF(C8=1,"FILHO(A)",IF(C8=2,"MÃE",IF(C8=3,"PAI",IF(C8=4,"ENTEADO(A)",IF(C8=5,"TIO(A)",IF(C8=6,"SOBRINHO(A)",IF(C8=7,"AVÔ(Ó)",IF(C8=8,"NETO OU GERAÇÕES SEGUINTES",IF(C8=99,"OUTROS"))))))))))</f>
        <v>FILHO(A)</v>
      </c>
    </row>
    <row r="9" spans="1:4" x14ac:dyDescent="0.25">
      <c r="A9" s="35">
        <v>2</v>
      </c>
      <c r="B9" s="36">
        <v>2</v>
      </c>
      <c r="C9" s="37">
        <v>2</v>
      </c>
      <c r="D9" s="34" t="str">
        <f t="shared" ref="D9:D16" si="0">IF(C9=0,0,IF(C9=1,"FILHO(A)",IF(C9=2,"MÃE",IF(C9=3,"PAI",IF(C9=4,"ENTEADO(A)",IF(C9=5,"TIO(A)",IF(C9=6,"SOBRINHO(A)",IF(C9=7,"AVÔ(Ó)",IF(C9=8,"NETO OU GERAÇÕES SEGUINTES",IF(C9=99,"OUTROS"))))))))))</f>
        <v>MÃE</v>
      </c>
    </row>
    <row r="10" spans="1:4" x14ac:dyDescent="0.25">
      <c r="A10" s="35">
        <v>3</v>
      </c>
      <c r="B10" s="36">
        <v>3</v>
      </c>
      <c r="C10" s="37">
        <v>3</v>
      </c>
      <c r="D10" s="34" t="str">
        <f t="shared" si="0"/>
        <v>PAI</v>
      </c>
    </row>
    <row r="11" spans="1:4" x14ac:dyDescent="0.25">
      <c r="A11" s="35">
        <v>4</v>
      </c>
      <c r="B11" s="36">
        <v>4</v>
      </c>
      <c r="C11" s="37">
        <v>4</v>
      </c>
      <c r="D11" s="34" t="str">
        <f t="shared" si="0"/>
        <v>ENTEADO(A)</v>
      </c>
    </row>
    <row r="12" spans="1:4" x14ac:dyDescent="0.25">
      <c r="A12" s="35">
        <v>5</v>
      </c>
      <c r="B12" s="36">
        <v>5</v>
      </c>
      <c r="C12" s="37">
        <v>5</v>
      </c>
      <c r="D12" s="34" t="str">
        <f t="shared" si="0"/>
        <v>TIO(A)</v>
      </c>
    </row>
    <row r="13" spans="1:4" x14ac:dyDescent="0.25">
      <c r="A13" s="35">
        <v>6</v>
      </c>
      <c r="B13" s="36">
        <v>6</v>
      </c>
      <c r="C13" s="37">
        <v>6</v>
      </c>
      <c r="D13" s="34" t="str">
        <f t="shared" si="0"/>
        <v>SOBRINHO(A)</v>
      </c>
    </row>
    <row r="14" spans="1:4" x14ac:dyDescent="0.25">
      <c r="A14" s="35">
        <v>7</v>
      </c>
      <c r="B14" s="36">
        <v>7</v>
      </c>
      <c r="C14" s="37">
        <v>7</v>
      </c>
      <c r="D14" s="34" t="str">
        <f t="shared" si="0"/>
        <v>AVÔ(Ó)</v>
      </c>
    </row>
    <row r="15" spans="1:4" x14ac:dyDescent="0.25">
      <c r="A15" s="35">
        <v>8</v>
      </c>
      <c r="B15" s="36">
        <v>8</v>
      </c>
      <c r="C15" s="37">
        <v>8</v>
      </c>
      <c r="D15" s="34" t="str">
        <f t="shared" si="0"/>
        <v>NETO OU GERAÇÕES SEGUINTES</v>
      </c>
    </row>
    <row r="16" spans="1:4" x14ac:dyDescent="0.25">
      <c r="A16" s="35">
        <v>9</v>
      </c>
      <c r="B16" s="36">
        <v>9</v>
      </c>
      <c r="C16" s="37">
        <v>99</v>
      </c>
      <c r="D16" s="34" t="str">
        <f t="shared" si="0"/>
        <v>OUTROS</v>
      </c>
    </row>
    <row r="17" spans="1:4" x14ac:dyDescent="0.25">
      <c r="A17" s="35">
        <v>10</v>
      </c>
      <c r="B17" s="36">
        <v>10</v>
      </c>
      <c r="C17" s="37">
        <v>1</v>
      </c>
      <c r="D17" s="34" t="str">
        <f>IF(C17=0,0,IF(C17=1,"FILHO(A)",IF(C17=2,"MÃE",IF(C17=3,"PAI",IF(C17=4,"ENTEADO(A)",IF(C17=5,"TIO(A)",IF(C17=6,"SOBRINHO(A)",IF(C17=7,"AVÔ(Ó)",IF(C17=8,"NETO OU GERAÇÕES SEGUINTES",IF(C17=99,"OUTROS"))))))))))</f>
        <v>FILHO(A)</v>
      </c>
    </row>
    <row r="19" spans="1:4" x14ac:dyDescent="0.25">
      <c r="A19" s="127" t="s">
        <v>54</v>
      </c>
      <c r="B19" s="127"/>
      <c r="C19" s="127"/>
      <c r="D19" s="127"/>
    </row>
    <row r="20" spans="1:4" x14ac:dyDescent="0.25">
      <c r="A20" s="127"/>
      <c r="B20" s="127"/>
      <c r="C20" s="127"/>
      <c r="D20" s="127"/>
    </row>
  </sheetData>
  <sheetProtection algorithmName="SHA-512" hashValue="KemFv2MMxddWEk6w0lIvRzqhvgsDrmd6lIe6UkSUHVprAqp9oAUUvMfXLMEJvTERh5pC28/OTwJVj3ugx2C8AA==" saltValue="dO4vCwrPqg8HC31yzMozvg==" spinCount="100000" sheet="1" objects="1" scenarios="1"/>
  <protectedRanges>
    <protectedRange sqref="A8:C17" name="Intervalo1"/>
  </protectedRanges>
  <mergeCells count="1">
    <mergeCell ref="A19:D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6:J27"/>
  <sheetViews>
    <sheetView showRowColHeaders="0" showZeros="0" topLeftCell="A7" workbookViewId="0">
      <selection activeCell="H9" sqref="H9:I9"/>
    </sheetView>
  </sheetViews>
  <sheetFormatPr defaultRowHeight="15" x14ac:dyDescent="0.25"/>
  <cols>
    <col min="1" max="16384" width="9.140625" style="3"/>
  </cols>
  <sheetData>
    <row r="6" spans="1:10" ht="15.75" thickBot="1" x14ac:dyDescent="0.3">
      <c r="A6" s="128" t="s">
        <v>63</v>
      </c>
      <c r="B6" s="128"/>
      <c r="C6" s="128"/>
      <c r="D6" s="128"/>
      <c r="E6" s="128"/>
      <c r="F6" s="128"/>
      <c r="G6" s="128"/>
      <c r="H6" s="128"/>
      <c r="I6" s="128"/>
      <c r="J6" s="128"/>
    </row>
    <row r="7" spans="1:10" ht="15.75" thickTop="1" x14ac:dyDescent="0.25"/>
    <row r="8" spans="1:10" ht="15" customHeight="1" thickBot="1" x14ac:dyDescent="0.3">
      <c r="A8" s="133" t="s">
        <v>64</v>
      </c>
      <c r="B8" s="133"/>
      <c r="C8" s="133"/>
      <c r="D8" s="133"/>
      <c r="E8" s="133"/>
      <c r="F8" s="133"/>
      <c r="G8" s="111" t="s">
        <v>58</v>
      </c>
      <c r="H8" s="111"/>
      <c r="I8" s="111"/>
      <c r="J8" s="111"/>
    </row>
    <row r="9" spans="1:10" ht="15.75" thickBot="1" x14ac:dyDescent="0.3">
      <c r="A9" s="133"/>
      <c r="B9" s="133"/>
      <c r="C9" s="133"/>
      <c r="D9" s="133"/>
      <c r="E9" s="133"/>
      <c r="F9" s="133"/>
      <c r="G9" s="38"/>
      <c r="H9" s="136">
        <v>6</v>
      </c>
      <c r="I9" s="137"/>
      <c r="J9" s="38"/>
    </row>
    <row r="10" spans="1:10" x14ac:dyDescent="0.25">
      <c r="A10" s="133"/>
      <c r="B10" s="133"/>
      <c r="C10" s="133"/>
      <c r="D10" s="133"/>
      <c r="E10" s="133"/>
      <c r="F10" s="133"/>
      <c r="G10" s="38"/>
      <c r="H10" s="11"/>
      <c r="I10" s="11"/>
      <c r="J10" s="38"/>
    </row>
    <row r="11" spans="1:10" ht="15.75" customHeight="1" x14ac:dyDescent="0.25">
      <c r="A11" s="133"/>
      <c r="B11" s="133"/>
      <c r="C11" s="133"/>
      <c r="D11" s="133"/>
      <c r="E11" s="133"/>
      <c r="F11" s="133"/>
      <c r="G11" s="138" t="str">
        <f>IF(H9=0,0,IF(H9=1,"EMPREGADO(A)",IF(H9=2,"DESEMPREGADO",IF(H9=3,"APOSENTADO(A)",IF(H9=4,"PENSIONISTA",IF(H9=5,"AUTÔNOMO",IF(H9=6,"OUTROS")))))))</f>
        <v>OUTROS</v>
      </c>
      <c r="H11" s="139"/>
      <c r="I11" s="139"/>
      <c r="J11" s="140"/>
    </row>
    <row r="12" spans="1:10" ht="27.75" customHeight="1" thickBot="1" x14ac:dyDescent="0.3">
      <c r="A12" s="134" t="s">
        <v>102</v>
      </c>
      <c r="B12" s="134"/>
      <c r="C12" s="134"/>
      <c r="D12" s="134"/>
      <c r="E12" s="134"/>
      <c r="F12" s="134"/>
      <c r="G12" s="132" t="s">
        <v>109</v>
      </c>
      <c r="H12" s="132"/>
      <c r="I12" s="132"/>
      <c r="J12" s="132"/>
    </row>
    <row r="13" spans="1:10" ht="15.75" thickTop="1" x14ac:dyDescent="0.25"/>
    <row r="14" spans="1:10" ht="15.75" thickBot="1" x14ac:dyDescent="0.3">
      <c r="A14" s="128" t="s">
        <v>70</v>
      </c>
      <c r="B14" s="128"/>
      <c r="C14" s="128"/>
      <c r="D14" s="128"/>
      <c r="E14" s="128"/>
      <c r="F14" s="128"/>
      <c r="G14" s="128"/>
      <c r="H14" s="128"/>
      <c r="I14" s="128"/>
      <c r="J14" s="128"/>
    </row>
    <row r="15" spans="1:10" ht="16.5" thickTop="1" thickBot="1" x14ac:dyDescent="0.3">
      <c r="I15" s="30" t="s">
        <v>59</v>
      </c>
    </row>
    <row r="16" spans="1:10" ht="15.75" thickBot="1" x14ac:dyDescent="0.3">
      <c r="A16" s="135" t="s">
        <v>62</v>
      </c>
      <c r="B16" s="135"/>
      <c r="C16" s="135"/>
      <c r="D16" s="135"/>
      <c r="E16" s="135"/>
      <c r="F16" s="135"/>
      <c r="G16" s="135"/>
      <c r="H16" s="135"/>
      <c r="I16" s="39" t="s">
        <v>98</v>
      </c>
      <c r="J16" s="3" t="s">
        <v>97</v>
      </c>
    </row>
    <row r="17" spans="1:10" ht="15.75" thickBot="1" x14ac:dyDescent="0.3"/>
    <row r="18" spans="1:10" ht="15.75" thickBot="1" x14ac:dyDescent="0.3">
      <c r="A18" s="135" t="s">
        <v>61</v>
      </c>
      <c r="B18" s="135"/>
      <c r="C18" s="135"/>
      <c r="D18" s="135"/>
      <c r="E18" s="135"/>
      <c r="F18" s="135"/>
      <c r="G18" s="135"/>
      <c r="H18" s="135"/>
      <c r="I18" s="39" t="s">
        <v>97</v>
      </c>
      <c r="J18" s="3" t="s">
        <v>98</v>
      </c>
    </row>
    <row r="20" spans="1:10" ht="15.75" thickBot="1" x14ac:dyDescent="0.3">
      <c r="A20" s="135" t="s">
        <v>60</v>
      </c>
      <c r="B20" s="135"/>
      <c r="C20" s="135"/>
      <c r="D20" s="135"/>
      <c r="E20" s="135"/>
      <c r="F20" s="135"/>
      <c r="G20" s="141" t="s">
        <v>99</v>
      </c>
      <c r="H20" s="141"/>
      <c r="I20" s="141"/>
      <c r="J20" s="141"/>
    </row>
    <row r="21" spans="1:10" ht="15.75" thickTop="1" x14ac:dyDescent="0.25"/>
    <row r="22" spans="1:10" ht="15.75" thickBot="1" x14ac:dyDescent="0.3"/>
    <row r="23" spans="1:10" ht="15.75" thickBot="1" x14ac:dyDescent="0.3">
      <c r="E23" s="111" t="s">
        <v>65</v>
      </c>
      <c r="F23" s="111"/>
      <c r="G23" s="131"/>
      <c r="H23" s="129">
        <v>5</v>
      </c>
      <c r="I23" s="130"/>
    </row>
    <row r="24" spans="1:10" ht="15.75" thickBot="1" x14ac:dyDescent="0.3"/>
    <row r="25" spans="1:10" ht="15.75" thickBot="1" x14ac:dyDescent="0.3">
      <c r="E25" s="111" t="s">
        <v>66</v>
      </c>
      <c r="F25" s="111"/>
      <c r="G25" s="131"/>
      <c r="H25" s="129">
        <v>5</v>
      </c>
      <c r="I25" s="130"/>
    </row>
    <row r="26" spans="1:10" ht="15.75" thickBot="1" x14ac:dyDescent="0.3"/>
    <row r="27" spans="1:10" ht="15.75" thickBot="1" x14ac:dyDescent="0.3">
      <c r="E27" s="111" t="s">
        <v>67</v>
      </c>
      <c r="F27" s="111"/>
      <c r="G27" s="131"/>
      <c r="H27" s="129">
        <v>5</v>
      </c>
      <c r="I27" s="130"/>
    </row>
  </sheetData>
  <sheetProtection algorithmName="SHA-512" hashValue="V6aOko4I0XEYda3rshA4wUicKW53J4rIgkPA276IyYYcdNkFm/dZnbxibEjBAOsYYADGaq8qBmlkkvZhJplPXA==" saltValue="YL2EGCiGsw79kWk9sXndqQ==" spinCount="100000" sheet="1" objects="1" scenarios="1"/>
  <protectedRanges>
    <protectedRange sqref="H9 G12 I16 I18 G20 H23 H25 H27" name="Intervalo1"/>
  </protectedRanges>
  <mergeCells count="18">
    <mergeCell ref="E27:G27"/>
    <mergeCell ref="H27:I27"/>
    <mergeCell ref="E25:G25"/>
    <mergeCell ref="H25:I25"/>
    <mergeCell ref="A20:F20"/>
    <mergeCell ref="G20:J20"/>
    <mergeCell ref="A14:J14"/>
    <mergeCell ref="A6:J6"/>
    <mergeCell ref="H23:I23"/>
    <mergeCell ref="E23:G23"/>
    <mergeCell ref="G12:J12"/>
    <mergeCell ref="A8:F11"/>
    <mergeCell ref="A12:F12"/>
    <mergeCell ref="A16:H16"/>
    <mergeCell ref="A18:H18"/>
    <mergeCell ref="H9:I9"/>
    <mergeCell ref="G11:J11"/>
    <mergeCell ref="G8:J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P250"/>
  <sheetViews>
    <sheetView showGridLines="0" showRowColHeaders="0" showZeros="0" zoomScaleNormal="100" workbookViewId="0"/>
  </sheetViews>
  <sheetFormatPr defaultRowHeight="15" x14ac:dyDescent="0.25"/>
  <cols>
    <col min="1" max="1" width="11.85546875" style="42" customWidth="1"/>
    <col min="2" max="2" width="9.140625" style="42"/>
    <col min="3" max="3" width="10.7109375" style="42" bestFit="1" customWidth="1"/>
    <col min="4" max="4" width="9.140625" style="42"/>
    <col min="5" max="5" width="9.42578125" style="42" customWidth="1"/>
    <col min="6" max="6" width="12.5703125" style="42" customWidth="1"/>
    <col min="7" max="7" width="9.140625" style="42" customWidth="1"/>
    <col min="8" max="8" width="7.85546875" style="42" customWidth="1"/>
    <col min="9" max="9" width="8.28515625" style="42" customWidth="1"/>
    <col min="10" max="10" width="6.5703125" style="42" customWidth="1"/>
    <col min="11" max="15" width="9.140625" style="42"/>
    <col min="16" max="16" width="17.85546875" style="42" customWidth="1"/>
    <col min="17" max="16384" width="9.140625" style="42"/>
  </cols>
  <sheetData>
    <row r="1" spans="1:16" x14ac:dyDescent="0.25">
      <c r="A1" s="41"/>
      <c r="B1" s="41"/>
      <c r="C1" s="41"/>
      <c r="D1" s="160" t="s">
        <v>19</v>
      </c>
      <c r="E1" s="160"/>
      <c r="F1" s="160"/>
      <c r="G1" s="160"/>
      <c r="H1" s="160"/>
      <c r="I1" s="160"/>
      <c r="J1" s="160"/>
    </row>
    <row r="2" spans="1:16" x14ac:dyDescent="0.25">
      <c r="A2" s="41"/>
      <c r="B2" s="41"/>
      <c r="C2" s="41"/>
      <c r="D2" s="160" t="str">
        <f>Plan1!B4</f>
        <v>PREFEITURA MUNICIPAL DE LUCRECIA</v>
      </c>
      <c r="E2" s="160"/>
      <c r="F2" s="160"/>
      <c r="G2" s="160"/>
      <c r="H2" s="160"/>
      <c r="I2" s="160"/>
      <c r="J2" s="160"/>
    </row>
    <row r="3" spans="1:16" x14ac:dyDescent="0.25">
      <c r="A3" s="41"/>
      <c r="B3" s="41"/>
      <c r="C3" s="41"/>
      <c r="D3" s="160" t="str">
        <f>Plan1!B12</f>
        <v>SEC. MUN. DE ASSISTÊNCIA SOCIAL E HABITAÇÃO</v>
      </c>
      <c r="E3" s="160"/>
      <c r="F3" s="160"/>
      <c r="G3" s="160"/>
      <c r="H3" s="160"/>
      <c r="I3" s="160"/>
      <c r="J3" s="160"/>
    </row>
    <row r="4" spans="1:16" x14ac:dyDescent="0.25">
      <c r="A4" s="214" t="s">
        <v>18</v>
      </c>
      <c r="B4" s="214"/>
      <c r="C4" s="214"/>
      <c r="D4" s="160" t="str">
        <f>CONCATENATE(Plan1!A6,Plan1!B6)</f>
        <v>CNPJ:08.349.045/0001-88</v>
      </c>
      <c r="E4" s="160"/>
      <c r="F4" s="160"/>
      <c r="G4" s="160"/>
      <c r="H4" s="160"/>
      <c r="I4" s="160"/>
      <c r="J4" s="160"/>
    </row>
    <row r="5" spans="1:16" x14ac:dyDescent="0.25">
      <c r="A5" s="41"/>
      <c r="B5" s="41"/>
      <c r="C5" s="41"/>
      <c r="D5" s="160" t="str">
        <f>Plan1!B8</f>
        <v>Rua dos Poderes, 265, CEP: 59.805-000 -Centro</v>
      </c>
      <c r="E5" s="160"/>
      <c r="F5" s="160"/>
      <c r="G5" s="160"/>
      <c r="H5" s="160"/>
      <c r="I5" s="160"/>
      <c r="J5" s="160"/>
    </row>
    <row r="6" spans="1:16" x14ac:dyDescent="0.25">
      <c r="A6" s="41"/>
      <c r="B6" s="41"/>
      <c r="C6" s="41"/>
      <c r="D6" s="43"/>
      <c r="E6" s="43"/>
      <c r="F6" s="43"/>
      <c r="G6" s="43"/>
      <c r="H6" s="43"/>
      <c r="I6" s="43"/>
      <c r="J6" s="43"/>
      <c r="P6" s="44"/>
    </row>
    <row r="7" spans="1:16" ht="18.75" x14ac:dyDescent="0.3">
      <c r="A7" s="218" t="s">
        <v>71</v>
      </c>
      <c r="B7" s="218"/>
      <c r="C7" s="218"/>
      <c r="D7" s="218"/>
      <c r="E7" s="218"/>
      <c r="F7" s="218"/>
      <c r="G7" s="218"/>
      <c r="H7" s="218"/>
      <c r="I7" s="218"/>
      <c r="J7" s="218"/>
    </row>
    <row r="8" spans="1:16" ht="19.5" customHeight="1" x14ac:dyDescent="0.25">
      <c r="A8" s="45" t="s">
        <v>25</v>
      </c>
      <c r="B8" s="41"/>
      <c r="C8" s="41"/>
      <c r="D8" s="41"/>
      <c r="E8" s="41"/>
      <c r="J8" s="41"/>
    </row>
    <row r="9" spans="1:16" ht="15.75" x14ac:dyDescent="0.25">
      <c r="A9" s="46" t="s">
        <v>72</v>
      </c>
      <c r="B9" s="41"/>
      <c r="C9" s="41"/>
      <c r="D9" s="41"/>
      <c r="E9" s="41"/>
      <c r="F9" s="214" t="s">
        <v>90</v>
      </c>
      <c r="G9" s="214"/>
      <c r="H9" s="225" t="str">
        <f>Plan2!H7</f>
        <v>111/44</v>
      </c>
      <c r="I9" s="225"/>
      <c r="J9" s="41"/>
    </row>
    <row r="10" spans="1:16" ht="15.75" x14ac:dyDescent="0.25">
      <c r="A10" s="46"/>
      <c r="B10" s="41"/>
      <c r="C10" s="41"/>
      <c r="D10" s="41"/>
      <c r="E10" s="41"/>
      <c r="J10" s="41"/>
    </row>
    <row r="11" spans="1:16" ht="49.5" customHeight="1" x14ac:dyDescent="0.25">
      <c r="A11" s="216" t="str">
        <f>Plan3!J4</f>
        <v>Venho requerer a vossa senhoria, informações sobre a existência de crédito orçamentário para atender a(s) despesa(s) com concessão de Benefícios Eventuais, conforme parecer do(a) Assistência Social em anexo.</v>
      </c>
      <c r="B11" s="216"/>
      <c r="C11" s="216"/>
      <c r="D11" s="216"/>
      <c r="E11" s="216"/>
      <c r="F11" s="216"/>
      <c r="G11" s="216"/>
      <c r="H11" s="216"/>
      <c r="I11" s="216"/>
      <c r="J11" s="216"/>
      <c r="K11" s="47" t="s">
        <v>13</v>
      </c>
    </row>
    <row r="12" spans="1:16" ht="7.5" customHeight="1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</row>
    <row r="13" spans="1:16" ht="17.25" customHeight="1" x14ac:dyDescent="0.25">
      <c r="A13" s="173" t="s">
        <v>80</v>
      </c>
      <c r="B13" s="174"/>
      <c r="C13" s="196" t="str">
        <f>Plan2!B10</f>
        <v>helison</v>
      </c>
      <c r="D13" s="196"/>
      <c r="E13" s="196"/>
      <c r="F13" s="196"/>
      <c r="G13" s="196"/>
      <c r="H13" s="196"/>
      <c r="I13" s="196"/>
      <c r="J13" s="197"/>
    </row>
    <row r="14" spans="1:16" ht="17.25" customHeight="1" x14ac:dyDescent="0.25">
      <c r="A14" s="228" t="s">
        <v>89</v>
      </c>
      <c r="B14" s="168"/>
      <c r="C14" s="49">
        <f>Plan2!B12</f>
        <v>12032014</v>
      </c>
      <c r="D14" s="50"/>
      <c r="E14" s="51" t="s">
        <v>93</v>
      </c>
      <c r="F14" s="227">
        <f>Plan2!E14</f>
        <v>8498504289</v>
      </c>
      <c r="G14" s="227"/>
      <c r="H14" s="50"/>
      <c r="I14" s="50"/>
      <c r="J14" s="52"/>
    </row>
    <row r="15" spans="1:16" ht="17.25" customHeight="1" x14ac:dyDescent="0.25">
      <c r="A15" s="53" t="s">
        <v>46</v>
      </c>
      <c r="B15" s="165">
        <f>Plan2!H12</f>
        <v>5095759438</v>
      </c>
      <c r="C15" s="165"/>
      <c r="D15" s="54" t="s">
        <v>92</v>
      </c>
      <c r="E15" s="226">
        <f>Plan2!E12</f>
        <v>1234567891235</v>
      </c>
      <c r="F15" s="226"/>
      <c r="G15" s="54" t="s">
        <v>91</v>
      </c>
      <c r="H15" s="226">
        <f>Plan2!B14</f>
        <v>123456789641523</v>
      </c>
      <c r="I15" s="226"/>
      <c r="J15" s="55"/>
    </row>
    <row r="16" spans="1:16" ht="17.25" customHeight="1" x14ac:dyDescent="0.25">
      <c r="A16" s="56" t="s">
        <v>48</v>
      </c>
      <c r="B16" s="170" t="str">
        <f>Plan2!B16</f>
        <v>Rua dos poderes, 285, centro, Lucrécia/RN</v>
      </c>
      <c r="C16" s="170"/>
      <c r="D16" s="170"/>
      <c r="E16" s="170"/>
      <c r="F16" s="170"/>
      <c r="G16" s="170"/>
      <c r="H16" s="170"/>
      <c r="I16" s="170"/>
      <c r="J16" s="171"/>
    </row>
    <row r="17" spans="1:12" ht="6" customHeight="1" x14ac:dyDescent="0.25">
      <c r="L17" s="57"/>
    </row>
    <row r="18" spans="1:12" x14ac:dyDescent="0.25">
      <c r="A18" s="177" t="s">
        <v>82</v>
      </c>
      <c r="B18" s="178"/>
      <c r="C18" s="178"/>
      <c r="D18" s="178"/>
      <c r="E18" s="178"/>
      <c r="F18" s="178"/>
      <c r="G18" s="178"/>
      <c r="H18" s="178"/>
      <c r="I18" s="178"/>
      <c r="J18" s="179"/>
    </row>
    <row r="19" spans="1:12" ht="56.25" customHeight="1" x14ac:dyDescent="0.25">
      <c r="A19" s="180" t="str">
        <f>Plan3!J7</f>
        <v>Auxílio financeiro para aquisição de gêneros alimentícios a(o) Sr.(a) helison, pois se trata de pessoa com risco de vulnerabilidade social deste município.</v>
      </c>
      <c r="B19" s="181"/>
      <c r="C19" s="181"/>
      <c r="D19" s="181"/>
      <c r="E19" s="181"/>
      <c r="F19" s="181"/>
      <c r="G19" s="181"/>
      <c r="H19" s="181"/>
      <c r="I19" s="182"/>
      <c r="J19" s="183"/>
    </row>
    <row r="20" spans="1:12" x14ac:dyDescent="0.25">
      <c r="A20" s="219" t="s">
        <v>10</v>
      </c>
      <c r="B20" s="220"/>
      <c r="C20" s="221" t="str">
        <f>CONCATENATE("(",Extenso_Valor(Plan8!E10),")")</f>
        <v>(duzentos reais)</v>
      </c>
      <c r="D20" s="221"/>
      <c r="E20" s="221"/>
      <c r="F20" s="221"/>
      <c r="G20" s="221"/>
      <c r="H20" s="222"/>
      <c r="I20" s="223">
        <f>Plan8!E10</f>
        <v>200</v>
      </c>
      <c r="J20" s="224"/>
    </row>
    <row r="21" spans="1:12" ht="5.25" customHeight="1" x14ac:dyDescent="0.25">
      <c r="A21" s="58"/>
      <c r="B21" s="58"/>
      <c r="C21" s="59"/>
      <c r="D21" s="59"/>
      <c r="E21" s="59"/>
      <c r="F21" s="59"/>
      <c r="G21" s="59"/>
      <c r="H21" s="59"/>
      <c r="I21" s="60"/>
      <c r="J21" s="61"/>
    </row>
    <row r="22" spans="1:12" x14ac:dyDescent="0.25">
      <c r="A22" s="233" t="s">
        <v>94</v>
      </c>
      <c r="B22" s="233"/>
      <c r="C22" s="233"/>
      <c r="D22" s="233"/>
      <c r="E22" s="233"/>
      <c r="F22" s="233"/>
      <c r="G22" s="233"/>
      <c r="H22" s="233"/>
      <c r="I22" s="233"/>
      <c r="J22" s="233"/>
    </row>
    <row r="23" spans="1:12" ht="12.95" customHeight="1" x14ac:dyDescent="0.25">
      <c r="A23" s="231">
        <f>Plan6!A8</f>
        <v>1</v>
      </c>
      <c r="B23" s="231"/>
      <c r="C23" s="231"/>
      <c r="D23" s="231"/>
      <c r="E23" s="231"/>
      <c r="F23" s="62">
        <f>Plan6!B8</f>
        <v>1</v>
      </c>
      <c r="G23" s="229" t="str">
        <f>Plan6!D8</f>
        <v>FILHO(A)</v>
      </c>
      <c r="H23" s="229"/>
      <c r="I23" s="229"/>
      <c r="J23" s="229"/>
    </row>
    <row r="24" spans="1:12" ht="12.95" customHeight="1" x14ac:dyDescent="0.25">
      <c r="A24" s="231">
        <f>Plan6!A9</f>
        <v>2</v>
      </c>
      <c r="B24" s="231"/>
      <c r="C24" s="231"/>
      <c r="D24" s="231"/>
      <c r="E24" s="231"/>
      <c r="F24" s="62">
        <f>Plan6!B9</f>
        <v>2</v>
      </c>
      <c r="G24" s="229" t="str">
        <f>Plan6!D9</f>
        <v>MÃE</v>
      </c>
      <c r="H24" s="229"/>
      <c r="I24" s="229"/>
      <c r="J24" s="229"/>
    </row>
    <row r="25" spans="1:12" ht="12.95" customHeight="1" x14ac:dyDescent="0.25">
      <c r="A25" s="231">
        <f>Plan6!A10</f>
        <v>3</v>
      </c>
      <c r="B25" s="231"/>
      <c r="C25" s="231"/>
      <c r="D25" s="231"/>
      <c r="E25" s="231"/>
      <c r="F25" s="62">
        <f>Plan6!B10</f>
        <v>3</v>
      </c>
      <c r="G25" s="229" t="str">
        <f>Plan6!D10</f>
        <v>PAI</v>
      </c>
      <c r="H25" s="229"/>
      <c r="I25" s="229"/>
      <c r="J25" s="229"/>
    </row>
    <row r="26" spans="1:12" ht="12.95" customHeight="1" x14ac:dyDescent="0.25">
      <c r="A26" s="231">
        <f>Plan6!A11</f>
        <v>4</v>
      </c>
      <c r="B26" s="231"/>
      <c r="C26" s="231"/>
      <c r="D26" s="231"/>
      <c r="E26" s="231"/>
      <c r="F26" s="62">
        <f>Plan6!B11</f>
        <v>4</v>
      </c>
      <c r="G26" s="229" t="str">
        <f>Plan6!D11</f>
        <v>ENTEADO(A)</v>
      </c>
      <c r="H26" s="229"/>
      <c r="I26" s="229"/>
      <c r="J26" s="229"/>
    </row>
    <row r="27" spans="1:12" ht="12.95" customHeight="1" x14ac:dyDescent="0.25">
      <c r="A27" s="231">
        <f>Plan6!A12</f>
        <v>5</v>
      </c>
      <c r="B27" s="231"/>
      <c r="C27" s="231"/>
      <c r="D27" s="231"/>
      <c r="E27" s="231"/>
      <c r="F27" s="62">
        <f>Plan6!B12</f>
        <v>5</v>
      </c>
      <c r="G27" s="229" t="str">
        <f>Plan6!D12</f>
        <v>TIO(A)</v>
      </c>
      <c r="H27" s="229"/>
      <c r="I27" s="229"/>
      <c r="J27" s="229"/>
    </row>
    <row r="28" spans="1:12" ht="12.95" customHeight="1" x14ac:dyDescent="0.25">
      <c r="A28" s="231">
        <f>Plan6!A13</f>
        <v>6</v>
      </c>
      <c r="B28" s="231"/>
      <c r="C28" s="231"/>
      <c r="D28" s="231"/>
      <c r="E28" s="231"/>
      <c r="F28" s="62">
        <f>Plan6!B13</f>
        <v>6</v>
      </c>
      <c r="G28" s="229" t="str">
        <f>Plan6!D13</f>
        <v>SOBRINHO(A)</v>
      </c>
      <c r="H28" s="229"/>
      <c r="I28" s="229"/>
      <c r="J28" s="229"/>
    </row>
    <row r="29" spans="1:12" ht="12.95" customHeight="1" x14ac:dyDescent="0.25">
      <c r="A29" s="231">
        <f>Plan6!A14</f>
        <v>7</v>
      </c>
      <c r="B29" s="231"/>
      <c r="C29" s="231"/>
      <c r="D29" s="231"/>
      <c r="E29" s="231"/>
      <c r="F29" s="62">
        <f>Plan6!B14</f>
        <v>7</v>
      </c>
      <c r="G29" s="229" t="str">
        <f>Plan6!D14</f>
        <v>AVÔ(Ó)</v>
      </c>
      <c r="H29" s="229"/>
      <c r="I29" s="229"/>
      <c r="J29" s="229"/>
    </row>
    <row r="30" spans="1:12" ht="12.95" customHeight="1" x14ac:dyDescent="0.25">
      <c r="A30" s="231">
        <f>Plan6!A15</f>
        <v>8</v>
      </c>
      <c r="B30" s="231"/>
      <c r="C30" s="231"/>
      <c r="D30" s="231"/>
      <c r="E30" s="231"/>
      <c r="F30" s="62">
        <f>Plan6!B15</f>
        <v>8</v>
      </c>
      <c r="G30" s="229" t="str">
        <f>Plan6!D15</f>
        <v>NETO OU GERAÇÕES SEGUINTES</v>
      </c>
      <c r="H30" s="229"/>
      <c r="I30" s="229"/>
      <c r="J30" s="229"/>
    </row>
    <row r="31" spans="1:12" ht="12.95" customHeight="1" x14ac:dyDescent="0.25">
      <c r="A31" s="231">
        <f>Plan6!A16</f>
        <v>9</v>
      </c>
      <c r="B31" s="231"/>
      <c r="C31" s="231"/>
      <c r="D31" s="231"/>
      <c r="E31" s="231"/>
      <c r="F31" s="62">
        <f>Plan6!B16</f>
        <v>9</v>
      </c>
      <c r="G31" s="229" t="str">
        <f>Plan6!D16</f>
        <v>OUTROS</v>
      </c>
      <c r="H31" s="229"/>
      <c r="I31" s="229"/>
      <c r="J31" s="229"/>
    </row>
    <row r="32" spans="1:12" ht="12.95" customHeight="1" x14ac:dyDescent="0.25">
      <c r="A32" s="232">
        <f>Plan6!A17</f>
        <v>10</v>
      </c>
      <c r="B32" s="232"/>
      <c r="C32" s="232"/>
      <c r="D32" s="232"/>
      <c r="E32" s="232"/>
      <c r="F32" s="63">
        <f>Plan6!B17</f>
        <v>10</v>
      </c>
      <c r="G32" s="230" t="str">
        <f>Plan6!D17</f>
        <v>FILHO(A)</v>
      </c>
      <c r="H32" s="230"/>
      <c r="I32" s="230"/>
      <c r="J32" s="230"/>
    </row>
    <row r="33" spans="1:10" ht="5.25" customHeight="1" x14ac:dyDescent="0.25">
      <c r="A33" s="64"/>
      <c r="B33" s="64"/>
      <c r="C33" s="64"/>
      <c r="D33" s="64"/>
      <c r="E33" s="64"/>
      <c r="F33" s="64"/>
      <c r="G33" s="234"/>
      <c r="H33" s="234"/>
      <c r="I33" s="234"/>
      <c r="J33" s="234"/>
    </row>
    <row r="34" spans="1:10" x14ac:dyDescent="0.25">
      <c r="A34" s="156" t="s">
        <v>95</v>
      </c>
      <c r="B34" s="157"/>
      <c r="C34" s="157"/>
      <c r="D34" s="157"/>
      <c r="E34" s="157"/>
      <c r="F34" s="157"/>
      <c r="G34" s="157"/>
      <c r="H34" s="157"/>
      <c r="I34" s="157"/>
      <c r="J34" s="158"/>
    </row>
    <row r="35" spans="1:10" ht="6" customHeight="1" x14ac:dyDescent="0.25">
      <c r="A35" s="236"/>
      <c r="B35" s="236"/>
      <c r="C35" s="236"/>
      <c r="D35" s="236"/>
      <c r="E35" s="65"/>
      <c r="F35" s="65"/>
      <c r="G35" s="235"/>
      <c r="H35" s="235"/>
      <c r="I35" s="235"/>
      <c r="J35" s="235"/>
    </row>
    <row r="36" spans="1:10" ht="27" customHeight="1" x14ac:dyDescent="0.25">
      <c r="A36" s="146" t="s">
        <v>101</v>
      </c>
      <c r="B36" s="146"/>
      <c r="C36" s="146"/>
      <c r="D36" s="146"/>
      <c r="E36" s="146"/>
      <c r="F36" s="147" t="str">
        <f>IF(Plan7!H9=0,0,IF(Plan7!H9&lt;&gt;6,Plan7!G11,IF(Plan7!H9=6,CONCATENATE(Plan7!G11," - ",Plan7!G12))))</f>
        <v>OUTROS - agricultor</v>
      </c>
      <c r="G36" s="147"/>
      <c r="H36" s="147"/>
      <c r="I36" s="147"/>
      <c r="J36" s="147"/>
    </row>
    <row r="37" spans="1:10" ht="3" customHeight="1" x14ac:dyDescent="0.25">
      <c r="A37" s="64"/>
      <c r="B37" s="64"/>
      <c r="C37" s="64"/>
      <c r="D37" s="64"/>
      <c r="E37" s="235"/>
      <c r="F37" s="235"/>
      <c r="G37" s="235"/>
      <c r="H37" s="235"/>
      <c r="I37" s="235"/>
      <c r="J37" s="235"/>
    </row>
    <row r="38" spans="1:10" ht="15.75" thickBot="1" x14ac:dyDescent="0.3">
      <c r="A38" s="149" t="s">
        <v>103</v>
      </c>
      <c r="B38" s="149"/>
      <c r="C38" s="149"/>
      <c r="D38" s="149" t="s">
        <v>66</v>
      </c>
      <c r="E38" s="149"/>
      <c r="F38" s="149"/>
      <c r="G38" s="149" t="s">
        <v>67</v>
      </c>
      <c r="H38" s="149"/>
      <c r="I38" s="149"/>
      <c r="J38" s="149"/>
    </row>
    <row r="39" spans="1:10" ht="15.75" thickBot="1" x14ac:dyDescent="0.3">
      <c r="A39" s="150">
        <f>Plan7!H23</f>
        <v>5</v>
      </c>
      <c r="B39" s="151"/>
      <c r="C39" s="152"/>
      <c r="D39" s="153">
        <f>Plan7!H25</f>
        <v>5</v>
      </c>
      <c r="E39" s="154"/>
      <c r="F39" s="155"/>
      <c r="G39" s="153">
        <f>Plan7!H27</f>
        <v>5</v>
      </c>
      <c r="H39" s="154"/>
      <c r="I39" s="154"/>
      <c r="J39" s="155"/>
    </row>
    <row r="40" spans="1:10" ht="6" customHeight="1" x14ac:dyDescent="0.25">
      <c r="A40" s="58"/>
      <c r="B40" s="58"/>
      <c r="C40" s="59"/>
      <c r="D40" s="59"/>
      <c r="E40" s="59"/>
      <c r="F40" s="59"/>
      <c r="G40" s="59"/>
      <c r="H40" s="59"/>
      <c r="I40" s="60"/>
      <c r="J40" s="61"/>
    </row>
    <row r="41" spans="1:10" x14ac:dyDescent="0.25">
      <c r="A41" s="156" t="s">
        <v>96</v>
      </c>
      <c r="B41" s="157"/>
      <c r="C41" s="157"/>
      <c r="D41" s="157"/>
      <c r="E41" s="157"/>
      <c r="F41" s="157"/>
      <c r="G41" s="157"/>
      <c r="H41" s="157"/>
      <c r="I41" s="157"/>
      <c r="J41" s="158"/>
    </row>
    <row r="42" spans="1:10" ht="6.75" customHeight="1" thickBot="1" x14ac:dyDescent="0.3">
      <c r="A42" s="58"/>
      <c r="B42" s="58"/>
      <c r="C42" s="59"/>
      <c r="D42" s="59"/>
      <c r="E42" s="59"/>
      <c r="F42" s="59"/>
      <c r="G42" s="59"/>
      <c r="H42" s="59"/>
      <c r="I42" s="60"/>
      <c r="J42" s="61"/>
    </row>
    <row r="43" spans="1:10" ht="15.75" thickBot="1" x14ac:dyDescent="0.3">
      <c r="A43" s="66" t="s">
        <v>62</v>
      </c>
      <c r="B43" s="66"/>
      <c r="C43" s="66"/>
      <c r="D43" s="66"/>
      <c r="E43" s="67" t="str">
        <f>IF(Plan7!I16=0,0,IF(Plan7!I16=Plan7!J16,"SIM",IF(Plan7!I16=Plan7!J18,"NÃO")))</f>
        <v>NÃO</v>
      </c>
      <c r="F43" s="66"/>
      <c r="G43" s="66"/>
      <c r="H43" s="66"/>
      <c r="I43" s="60"/>
      <c r="J43" s="61"/>
    </row>
    <row r="44" spans="1:10" ht="8.25" customHeight="1" thickBot="1" x14ac:dyDescent="0.3">
      <c r="A44" s="58"/>
      <c r="B44" s="58"/>
      <c r="C44" s="59"/>
      <c r="D44" s="59"/>
      <c r="E44" s="61"/>
      <c r="F44" s="59"/>
      <c r="G44" s="59"/>
      <c r="H44" s="59"/>
      <c r="I44" s="60"/>
      <c r="J44" s="61"/>
    </row>
    <row r="45" spans="1:10" ht="15.75" thickBot="1" x14ac:dyDescent="0.3">
      <c r="A45" s="66" t="s">
        <v>61</v>
      </c>
      <c r="B45" s="66"/>
      <c r="C45" s="66"/>
      <c r="D45" s="66"/>
      <c r="E45" s="67" t="str">
        <f>IF(Plan7!I18=0,0,IF(Plan7!I18=Plan7!J16,"SIM",IF(Plan7!I18=Plan7!J18,"NÃO")))</f>
        <v>SIM</v>
      </c>
      <c r="F45" s="66"/>
      <c r="G45" s="66"/>
      <c r="H45" s="66"/>
      <c r="I45" s="60"/>
      <c r="J45" s="61"/>
    </row>
    <row r="46" spans="1:10" ht="6" customHeight="1" thickBot="1" x14ac:dyDescent="0.3">
      <c r="A46" s="58"/>
      <c r="B46" s="58"/>
      <c r="C46" s="59"/>
      <c r="D46" s="59"/>
      <c r="E46" s="59"/>
      <c r="F46" s="59"/>
      <c r="G46" s="59"/>
      <c r="H46" s="59"/>
      <c r="I46" s="60"/>
      <c r="J46" s="61"/>
    </row>
    <row r="47" spans="1:10" ht="15.75" thickBot="1" x14ac:dyDescent="0.3">
      <c r="A47" s="142" t="s">
        <v>60</v>
      </c>
      <c r="B47" s="142"/>
      <c r="C47" s="142"/>
      <c r="D47" s="142"/>
      <c r="E47" s="143" t="str">
        <f>Plan7!G20</f>
        <v>BOLSA GAS</v>
      </c>
      <c r="F47" s="144"/>
      <c r="G47" s="144"/>
      <c r="H47" s="145"/>
      <c r="I47" s="41"/>
      <c r="J47" s="41"/>
    </row>
    <row r="48" spans="1:10" x14ac:dyDescent="0.25">
      <c r="A48" s="68"/>
      <c r="B48" s="68"/>
      <c r="C48" s="69"/>
      <c r="D48" s="69"/>
      <c r="E48" s="69"/>
      <c r="F48" s="69"/>
      <c r="G48" s="69"/>
      <c r="H48" s="69"/>
      <c r="I48" s="41"/>
      <c r="J48" s="41"/>
    </row>
    <row r="49" spans="1:10" x14ac:dyDescent="0.25">
      <c r="A49" s="68"/>
      <c r="B49" s="68"/>
      <c r="C49" s="69"/>
      <c r="D49" s="69"/>
      <c r="E49" s="148">
        <f>Plan2!D7</f>
        <v>42350</v>
      </c>
      <c r="F49" s="148"/>
      <c r="G49" s="148"/>
      <c r="H49" s="148"/>
      <c r="I49" s="148"/>
      <c r="J49" s="148"/>
    </row>
    <row r="50" spans="1:10" x14ac:dyDescent="0.25">
      <c r="A50" s="68"/>
      <c r="B50" s="68"/>
      <c r="C50" s="69"/>
      <c r="D50" s="69"/>
      <c r="E50" s="69"/>
      <c r="F50" s="69"/>
      <c r="G50" s="69"/>
      <c r="H50" s="69"/>
      <c r="I50" s="41"/>
      <c r="J50" s="41"/>
    </row>
    <row r="51" spans="1:10" ht="18.75" customHeight="1" x14ac:dyDescent="0.25">
      <c r="A51" s="41"/>
      <c r="B51" s="41"/>
      <c r="C51" s="217" t="str">
        <f>Plan1!B14</f>
        <v>FRANCISCAJERUSA DE OLIVEIRA</v>
      </c>
      <c r="D51" s="217"/>
      <c r="E51" s="217"/>
      <c r="F51" s="217"/>
      <c r="G51" s="217"/>
      <c r="H51" s="217"/>
      <c r="I51" s="41"/>
      <c r="J51" s="41"/>
    </row>
    <row r="52" spans="1:10" ht="18.75" customHeight="1" x14ac:dyDescent="0.25">
      <c r="A52" s="215" t="str">
        <f>Plan1!B16</f>
        <v>SEC. MUN. DE ASSIST. SOCIAL E HABITAÇÃO</v>
      </c>
      <c r="B52" s="215"/>
      <c r="C52" s="215"/>
      <c r="D52" s="215"/>
      <c r="E52" s="215"/>
      <c r="F52" s="215"/>
      <c r="G52" s="215"/>
      <c r="H52" s="215"/>
      <c r="I52" s="215"/>
      <c r="J52" s="215"/>
    </row>
    <row r="53" spans="1:10" s="70" customFormat="1" x14ac:dyDescent="0.25">
      <c r="B53" s="71"/>
      <c r="C53" s="71"/>
      <c r="D53" s="160" t="s">
        <v>19</v>
      </c>
      <c r="E53" s="160"/>
      <c r="F53" s="160"/>
      <c r="G53" s="160"/>
      <c r="H53" s="160"/>
      <c r="I53" s="160"/>
      <c r="J53" s="160"/>
    </row>
    <row r="54" spans="1:10" s="70" customFormat="1" x14ac:dyDescent="0.25">
      <c r="B54" s="71"/>
      <c r="C54" s="71"/>
      <c r="D54" s="160" t="str">
        <f>Plan1!B4</f>
        <v>PREFEITURA MUNICIPAL DE LUCRECIA</v>
      </c>
      <c r="E54" s="160"/>
      <c r="F54" s="160"/>
      <c r="G54" s="160"/>
      <c r="H54" s="160"/>
      <c r="I54" s="160"/>
      <c r="J54" s="160"/>
    </row>
    <row r="55" spans="1:10" s="70" customFormat="1" x14ac:dyDescent="0.25">
      <c r="A55" s="159" t="s">
        <v>18</v>
      </c>
      <c r="B55" s="159"/>
      <c r="C55" s="159"/>
      <c r="D55" s="160" t="str">
        <f>Plan1!B6</f>
        <v>08.349.045/0001-88</v>
      </c>
      <c r="E55" s="160"/>
      <c r="F55" s="160"/>
      <c r="G55" s="160"/>
      <c r="H55" s="160"/>
      <c r="I55" s="160"/>
      <c r="J55" s="160"/>
    </row>
    <row r="56" spans="1:10" s="70" customFormat="1" x14ac:dyDescent="0.25">
      <c r="B56" s="71"/>
      <c r="C56" s="71"/>
      <c r="D56" s="160" t="str">
        <f>Plan1!B8</f>
        <v>Rua dos Poderes, 265, CEP: 59.805-000 -Centro</v>
      </c>
      <c r="E56" s="160"/>
      <c r="F56" s="160"/>
      <c r="G56" s="160"/>
      <c r="H56" s="160"/>
      <c r="I56" s="160"/>
      <c r="J56" s="160"/>
    </row>
    <row r="57" spans="1:10" s="70" customFormat="1" x14ac:dyDescent="0.25">
      <c r="B57" s="71"/>
      <c r="C57" s="71"/>
      <c r="D57" s="160">
        <f>Plan1!B7</f>
        <v>0</v>
      </c>
      <c r="E57" s="160"/>
      <c r="F57" s="160"/>
      <c r="G57" s="160"/>
      <c r="H57" s="160"/>
      <c r="I57" s="160"/>
      <c r="J57" s="160"/>
    </row>
    <row r="58" spans="1:10" x14ac:dyDescent="0.25">
      <c r="A58" s="72"/>
      <c r="B58" s="72"/>
      <c r="C58" s="72"/>
      <c r="D58" s="72"/>
      <c r="E58" s="72"/>
      <c r="F58" s="72"/>
      <c r="G58" s="72"/>
      <c r="H58" s="72"/>
    </row>
    <row r="59" spans="1:10" x14ac:dyDescent="0.25">
      <c r="A59" s="72"/>
      <c r="B59" s="72"/>
      <c r="C59" s="72"/>
      <c r="D59" s="72"/>
      <c r="E59" s="72"/>
      <c r="F59" s="72"/>
      <c r="G59" s="72"/>
      <c r="H59" s="72"/>
    </row>
    <row r="60" spans="1:10" x14ac:dyDescent="0.25">
      <c r="A60" s="72"/>
      <c r="B60" s="72"/>
      <c r="C60" s="72"/>
      <c r="D60" s="72"/>
      <c r="E60" s="72"/>
      <c r="F60" s="72"/>
      <c r="G60" s="72"/>
      <c r="H60" s="72"/>
    </row>
    <row r="61" spans="1:10" ht="16.5" x14ac:dyDescent="0.25">
      <c r="A61" s="72"/>
      <c r="B61" s="72"/>
      <c r="C61" s="72"/>
      <c r="D61" s="72"/>
      <c r="E61" s="73" t="s">
        <v>0</v>
      </c>
      <c r="F61" s="72"/>
      <c r="G61" s="72"/>
      <c r="H61" s="72"/>
    </row>
    <row r="62" spans="1:10" x14ac:dyDescent="0.25">
      <c r="A62" s="72"/>
      <c r="B62" s="72"/>
      <c r="C62" s="72"/>
      <c r="D62" s="72"/>
      <c r="E62" s="72"/>
      <c r="F62" s="72"/>
      <c r="G62" s="72"/>
      <c r="H62" s="72"/>
    </row>
    <row r="63" spans="1:10" x14ac:dyDescent="0.25">
      <c r="A63" s="72"/>
      <c r="B63" s="72"/>
      <c r="C63" s="72"/>
      <c r="D63" s="72"/>
      <c r="E63" s="72"/>
      <c r="F63" s="72"/>
      <c r="G63" s="72"/>
      <c r="H63" s="72"/>
    </row>
    <row r="64" spans="1:10" ht="15.75" x14ac:dyDescent="0.25">
      <c r="A64" s="74" t="s">
        <v>25</v>
      </c>
      <c r="B64" s="72"/>
      <c r="C64" s="72"/>
      <c r="D64" s="72"/>
      <c r="E64" s="72"/>
      <c r="F64" s="72"/>
      <c r="G64" s="72"/>
      <c r="H64" s="72"/>
    </row>
    <row r="65" spans="1:10" ht="15.75" x14ac:dyDescent="0.25">
      <c r="A65" s="75" t="s">
        <v>75</v>
      </c>
    </row>
    <row r="66" spans="1:10" ht="15.75" x14ac:dyDescent="0.25">
      <c r="A66" s="46" t="s">
        <v>26</v>
      </c>
    </row>
    <row r="70" spans="1:10" ht="73.5" customHeight="1" x14ac:dyDescent="0.25">
      <c r="A70" s="195" t="str">
        <f>Plan3!J9</f>
        <v xml:space="preserve">                 Conforme requerimento, informamos a Vossa Excelência a existência de crédito orçamentário para atender a(s) despesa(s) com  concessão de Benefío Eventual</v>
      </c>
      <c r="B70" s="195"/>
      <c r="C70" s="195"/>
      <c r="D70" s="195"/>
      <c r="E70" s="195"/>
      <c r="F70" s="195"/>
      <c r="G70" s="195"/>
      <c r="H70" s="195"/>
      <c r="I70" s="195"/>
      <c r="J70" s="195"/>
    </row>
    <row r="72" spans="1:10" x14ac:dyDescent="0.25">
      <c r="B72" s="76"/>
    </row>
    <row r="73" spans="1:10" ht="60.75" customHeight="1" x14ac:dyDescent="0.25">
      <c r="A73" s="195" t="str">
        <f>Plan3!J13</f>
        <v xml:space="preserve">                    A despesa será consignada à seguinte dotação orçamentária: Exercício 2015-CLASSIFICAÇÃO ECONÔMICA: 3.3.90.48.00 OUTROS AUX. FINAN. A PF – SUBELEMENTO: 3.3.90.48.00 – OUTROS AUX. FINAN. A PF.</v>
      </c>
      <c r="B73" s="195"/>
      <c r="C73" s="195"/>
      <c r="D73" s="195"/>
      <c r="E73" s="195"/>
      <c r="F73" s="195"/>
      <c r="G73" s="195"/>
      <c r="H73" s="195"/>
      <c r="I73" s="195"/>
      <c r="J73" s="195"/>
    </row>
    <row r="77" spans="1:10" ht="15.75" x14ac:dyDescent="0.25">
      <c r="E77" s="192">
        <f>E49</f>
        <v>42350</v>
      </c>
      <c r="F77" s="192"/>
      <c r="G77" s="192"/>
      <c r="H77" s="192"/>
      <c r="I77" s="192"/>
      <c r="J77" s="192"/>
    </row>
    <row r="81" spans="1:10" x14ac:dyDescent="0.25">
      <c r="C81" s="77"/>
      <c r="D81" s="77"/>
      <c r="E81" s="77"/>
      <c r="F81" s="77"/>
      <c r="G81" s="77"/>
      <c r="H81" s="77"/>
    </row>
    <row r="82" spans="1:10" ht="15.75" x14ac:dyDescent="0.25">
      <c r="C82" s="185" t="s">
        <v>72</v>
      </c>
      <c r="D82" s="185"/>
      <c r="E82" s="185"/>
      <c r="F82" s="185"/>
      <c r="G82" s="185"/>
      <c r="H82" s="185"/>
    </row>
    <row r="83" spans="1:10" ht="15.75" x14ac:dyDescent="0.25">
      <c r="C83" s="186"/>
      <c r="D83" s="186"/>
      <c r="E83" s="186"/>
      <c r="F83" s="186"/>
      <c r="G83" s="186"/>
      <c r="H83" s="186"/>
    </row>
    <row r="93" spans="1:10" x14ac:dyDescent="0.25">
      <c r="A93" s="70"/>
      <c r="B93" s="71"/>
      <c r="C93" s="71"/>
      <c r="D93" s="160" t="s">
        <v>19</v>
      </c>
      <c r="E93" s="160"/>
      <c r="F93" s="160"/>
      <c r="G93" s="160"/>
      <c r="H93" s="160"/>
      <c r="I93" s="160"/>
      <c r="J93" s="160"/>
    </row>
    <row r="94" spans="1:10" x14ac:dyDescent="0.25">
      <c r="A94" s="70"/>
      <c r="B94" s="71"/>
      <c r="C94" s="71"/>
      <c r="D94" s="160" t="str">
        <f>Plan1!B4</f>
        <v>PREFEITURA MUNICIPAL DE LUCRECIA</v>
      </c>
      <c r="E94" s="160"/>
      <c r="F94" s="160"/>
      <c r="G94" s="160"/>
      <c r="H94" s="160"/>
      <c r="I94" s="160"/>
      <c r="J94" s="160"/>
    </row>
    <row r="95" spans="1:10" x14ac:dyDescent="0.25">
      <c r="A95" s="159" t="s">
        <v>18</v>
      </c>
      <c r="B95" s="159"/>
      <c r="C95" s="159"/>
      <c r="D95" s="160" t="str">
        <f>Plan1!B6</f>
        <v>08.349.045/0001-88</v>
      </c>
      <c r="E95" s="160"/>
      <c r="F95" s="160"/>
      <c r="G95" s="160"/>
      <c r="H95" s="160"/>
      <c r="I95" s="160"/>
      <c r="J95" s="160"/>
    </row>
    <row r="96" spans="1:10" x14ac:dyDescent="0.25">
      <c r="A96" s="70"/>
      <c r="B96" s="71"/>
      <c r="C96" s="71"/>
      <c r="D96" s="160" t="str">
        <f>Plan1!B8</f>
        <v>Rua dos Poderes, 265, CEP: 59.805-000 -Centro</v>
      </c>
      <c r="E96" s="160"/>
      <c r="F96" s="160"/>
      <c r="G96" s="160"/>
      <c r="H96" s="160"/>
      <c r="I96" s="160"/>
      <c r="J96" s="160"/>
    </row>
    <row r="97" spans="1:10" x14ac:dyDescent="0.25">
      <c r="A97" s="70"/>
      <c r="B97" s="71"/>
      <c r="C97" s="71"/>
      <c r="D97" s="160"/>
      <c r="E97" s="160"/>
      <c r="F97" s="160"/>
      <c r="G97" s="160"/>
      <c r="H97" s="160"/>
      <c r="I97" s="160"/>
      <c r="J97" s="160"/>
    </row>
    <row r="98" spans="1:10" x14ac:dyDescent="0.25">
      <c r="A98" s="72"/>
      <c r="B98" s="72"/>
      <c r="C98" s="72"/>
      <c r="D98" s="72"/>
      <c r="E98" s="72"/>
      <c r="F98" s="72"/>
      <c r="G98" s="72"/>
      <c r="H98" s="72"/>
    </row>
    <row r="102" spans="1:10" ht="15.75" x14ac:dyDescent="0.25">
      <c r="A102" s="189" t="s">
        <v>4</v>
      </c>
      <c r="B102" s="189"/>
      <c r="C102" s="189"/>
      <c r="D102" s="189"/>
      <c r="E102" s="189"/>
      <c r="F102" s="189"/>
      <c r="G102" s="189"/>
      <c r="H102" s="189"/>
      <c r="I102" s="189"/>
      <c r="J102" s="189"/>
    </row>
    <row r="103" spans="1:10" ht="15.75" x14ac:dyDescent="0.25">
      <c r="A103" s="193" t="s">
        <v>5</v>
      </c>
      <c r="B103" s="193"/>
      <c r="C103" s="193"/>
      <c r="D103" s="193"/>
      <c r="E103" s="193"/>
      <c r="F103" s="193"/>
      <c r="G103" s="193"/>
      <c r="H103" s="193"/>
      <c r="I103" s="193"/>
      <c r="J103" s="193"/>
    </row>
    <row r="107" spans="1:10" ht="101.25" customHeight="1" x14ac:dyDescent="0.25">
      <c r="A107" s="78" t="s">
        <v>6</v>
      </c>
      <c r="B107" s="194" t="str">
        <f>A19</f>
        <v>Auxílio financeiro para aquisição de gêneros alimentícios a(o) Sr.(a) helison, pois se trata de pessoa com risco de vulnerabilidade social deste município.</v>
      </c>
      <c r="C107" s="194"/>
      <c r="D107" s="194"/>
      <c r="E107" s="194"/>
      <c r="F107" s="194"/>
      <c r="G107" s="194"/>
      <c r="H107" s="194"/>
      <c r="I107" s="194"/>
      <c r="J107" s="194"/>
    </row>
    <row r="110" spans="1:10" ht="96" customHeight="1" x14ac:dyDescent="0.25">
      <c r="A110" s="190" t="s">
        <v>33</v>
      </c>
      <c r="B110" s="190"/>
      <c r="C110" s="190"/>
      <c r="D110" s="190"/>
      <c r="E110" s="190"/>
      <c r="F110" s="190"/>
      <c r="G110" s="190"/>
      <c r="H110" s="190"/>
      <c r="I110" s="190"/>
      <c r="J110" s="190"/>
    </row>
    <row r="116" spans="3:10" ht="15.75" x14ac:dyDescent="0.25">
      <c r="F116" s="192">
        <f>E77</f>
        <v>42350</v>
      </c>
      <c r="G116" s="192"/>
      <c r="H116" s="192"/>
      <c r="I116" s="192"/>
      <c r="J116" s="192"/>
    </row>
    <row r="122" spans="3:10" x14ac:dyDescent="0.25">
      <c r="C122" s="184"/>
      <c r="D122" s="184"/>
      <c r="E122" s="184"/>
      <c r="F122" s="184"/>
      <c r="G122" s="184"/>
      <c r="H122" s="184"/>
    </row>
    <row r="123" spans="3:10" ht="15.75" x14ac:dyDescent="0.25">
      <c r="C123" s="185" t="str">
        <f>A65</f>
        <v>ANTONIO WALTER DE ARAÚJO</v>
      </c>
      <c r="D123" s="185"/>
      <c r="E123" s="185"/>
      <c r="F123" s="185"/>
      <c r="G123" s="185"/>
      <c r="H123" s="185"/>
    </row>
    <row r="124" spans="3:10" ht="15.75" x14ac:dyDescent="0.25">
      <c r="C124" s="186" t="s">
        <v>15</v>
      </c>
      <c r="D124" s="186"/>
      <c r="E124" s="186"/>
      <c r="F124" s="186"/>
      <c r="G124" s="186"/>
      <c r="H124" s="186"/>
    </row>
    <row r="134" spans="1:10" x14ac:dyDescent="0.25">
      <c r="A134" s="70"/>
      <c r="B134" s="71"/>
      <c r="C134" s="71"/>
      <c r="D134" s="160" t="s">
        <v>19</v>
      </c>
      <c r="E134" s="160"/>
      <c r="F134" s="160"/>
      <c r="G134" s="160"/>
      <c r="H134" s="160"/>
      <c r="I134" s="160"/>
      <c r="J134" s="160"/>
    </row>
    <row r="135" spans="1:10" x14ac:dyDescent="0.25">
      <c r="A135" s="70"/>
      <c r="B135" s="71"/>
      <c r="C135" s="71"/>
      <c r="D135" s="160" t="str">
        <f>Plan1!B4</f>
        <v>PREFEITURA MUNICIPAL DE LUCRECIA</v>
      </c>
      <c r="E135" s="160"/>
      <c r="F135" s="160"/>
      <c r="G135" s="160"/>
      <c r="H135" s="160"/>
      <c r="I135" s="160"/>
      <c r="J135" s="160"/>
    </row>
    <row r="136" spans="1:10" x14ac:dyDescent="0.25">
      <c r="A136" s="159" t="s">
        <v>18</v>
      </c>
      <c r="B136" s="159"/>
      <c r="C136" s="159"/>
      <c r="D136" s="160" t="str">
        <f>Plan1!B6</f>
        <v>08.349.045/0001-88</v>
      </c>
      <c r="E136" s="160"/>
      <c r="F136" s="160"/>
      <c r="G136" s="160"/>
      <c r="H136" s="160"/>
      <c r="I136" s="160"/>
      <c r="J136" s="160"/>
    </row>
    <row r="137" spans="1:10" x14ac:dyDescent="0.25">
      <c r="A137" s="70"/>
      <c r="B137" s="71"/>
      <c r="C137" s="71"/>
      <c r="D137" s="160" t="str">
        <f>Plan1!B8</f>
        <v>Rua dos Poderes, 265, CEP: 59.805-000 -Centro</v>
      </c>
      <c r="E137" s="160"/>
      <c r="F137" s="160"/>
      <c r="G137" s="160"/>
      <c r="H137" s="160"/>
      <c r="I137" s="160"/>
      <c r="J137" s="160"/>
    </row>
    <row r="138" spans="1:10" x14ac:dyDescent="0.25">
      <c r="A138" s="70"/>
      <c r="B138" s="71"/>
      <c r="C138" s="71"/>
      <c r="D138" s="160"/>
      <c r="E138" s="160"/>
      <c r="F138" s="160"/>
      <c r="G138" s="160"/>
      <c r="H138" s="160"/>
      <c r="I138" s="160"/>
      <c r="J138" s="160"/>
    </row>
    <row r="139" spans="1:10" x14ac:dyDescent="0.25">
      <c r="A139" s="72"/>
      <c r="B139" s="72"/>
      <c r="C139" s="72"/>
      <c r="D139" s="72"/>
      <c r="E139" s="72"/>
      <c r="F139" s="72"/>
      <c r="G139" s="72"/>
      <c r="H139" s="72"/>
    </row>
    <row r="142" spans="1:10" ht="15" customHeight="1" x14ac:dyDescent="0.25">
      <c r="A142" s="189" t="s">
        <v>7</v>
      </c>
      <c r="B142" s="189"/>
      <c r="C142" s="189"/>
      <c r="D142" s="189"/>
      <c r="E142" s="189"/>
      <c r="F142" s="189"/>
      <c r="G142" s="189"/>
      <c r="H142" s="189"/>
      <c r="I142" s="189"/>
      <c r="J142" s="189"/>
    </row>
    <row r="147" spans="1:10" ht="118.5" customHeight="1" x14ac:dyDescent="0.25">
      <c r="A147" s="190" t="str">
        <f>Plan3!J17</f>
        <v xml:space="preserve">           Na qualidade de ordenador(a) de despesa(s), autorizo a presente requerimento de benefício eventual, nos termos do requerimento anexo, e instauro o presente Processo Administrativo com fundamentação na Lei Municipal nº 480/20136 e Resolução nº 01/2013 - CMAS, que instituiu os benefícios eventuais e suas alterações posteriores.</v>
      </c>
      <c r="B147" s="190"/>
      <c r="C147" s="190"/>
      <c r="D147" s="190"/>
      <c r="E147" s="190"/>
      <c r="F147" s="190"/>
      <c r="G147" s="190"/>
      <c r="H147" s="190"/>
      <c r="I147" s="190"/>
      <c r="J147" s="190"/>
    </row>
    <row r="153" spans="1:10" ht="15.75" x14ac:dyDescent="0.25">
      <c r="A153" s="191" t="s">
        <v>8</v>
      </c>
      <c r="B153" s="191"/>
      <c r="C153" s="191"/>
      <c r="D153" s="191"/>
      <c r="E153" s="191"/>
      <c r="F153" s="191"/>
      <c r="G153" s="191"/>
      <c r="H153" s="191"/>
      <c r="I153" s="191"/>
      <c r="J153" s="191"/>
    </row>
    <row r="159" spans="1:10" ht="15.75" x14ac:dyDescent="0.25">
      <c r="E159" s="79"/>
      <c r="F159" s="192">
        <f>F116</f>
        <v>42350</v>
      </c>
      <c r="G159" s="192"/>
      <c r="H159" s="192"/>
      <c r="I159" s="192"/>
      <c r="J159" s="192"/>
    </row>
    <row r="164" spans="3:8" x14ac:dyDescent="0.25">
      <c r="C164" s="184"/>
      <c r="D164" s="184"/>
      <c r="E164" s="184"/>
      <c r="F164" s="184"/>
      <c r="G164" s="184"/>
      <c r="H164" s="184"/>
    </row>
    <row r="165" spans="3:8" ht="15.75" x14ac:dyDescent="0.25">
      <c r="C165" s="185" t="str">
        <f>C123</f>
        <v>ANTONIO WALTER DE ARAÚJO</v>
      </c>
      <c r="D165" s="185"/>
      <c r="E165" s="185"/>
      <c r="F165" s="185"/>
      <c r="G165" s="185"/>
      <c r="H165" s="185"/>
    </row>
    <row r="166" spans="3:8" ht="15.75" x14ac:dyDescent="0.25">
      <c r="C166" s="186" t="s">
        <v>15</v>
      </c>
      <c r="D166" s="186"/>
      <c r="E166" s="186"/>
      <c r="F166" s="186"/>
      <c r="G166" s="186"/>
      <c r="H166" s="186"/>
    </row>
    <row r="179" spans="1:10" x14ac:dyDescent="0.25">
      <c r="A179" s="70"/>
      <c r="B179" s="71"/>
      <c r="C179" s="71"/>
      <c r="D179" s="160" t="s">
        <v>19</v>
      </c>
      <c r="E179" s="160"/>
      <c r="F179" s="160"/>
      <c r="G179" s="160"/>
      <c r="H179" s="160"/>
      <c r="I179" s="160"/>
      <c r="J179" s="160"/>
    </row>
    <row r="180" spans="1:10" x14ac:dyDescent="0.25">
      <c r="A180" s="70"/>
      <c r="B180" s="71"/>
      <c r="C180" s="71"/>
      <c r="D180" s="160" t="str">
        <f>Plan1!B4</f>
        <v>PREFEITURA MUNICIPAL DE LUCRECIA</v>
      </c>
      <c r="E180" s="160"/>
      <c r="F180" s="160"/>
      <c r="G180" s="160"/>
      <c r="H180" s="160"/>
      <c r="I180" s="160"/>
      <c r="J180" s="160"/>
    </row>
    <row r="181" spans="1:10" x14ac:dyDescent="0.25">
      <c r="A181" s="159" t="s">
        <v>18</v>
      </c>
      <c r="B181" s="159"/>
      <c r="C181" s="159"/>
      <c r="D181" s="160" t="str">
        <f>Plan1!B6</f>
        <v>08.349.045/0001-88</v>
      </c>
      <c r="E181" s="160"/>
      <c r="F181" s="160"/>
      <c r="G181" s="160"/>
      <c r="H181" s="160"/>
      <c r="I181" s="160"/>
      <c r="J181" s="160"/>
    </row>
    <row r="182" spans="1:10" x14ac:dyDescent="0.25">
      <c r="A182" s="70"/>
      <c r="B182" s="71"/>
      <c r="C182" s="71"/>
      <c r="D182" s="160" t="str">
        <f>Plan1!B8</f>
        <v>Rua dos Poderes, 265, CEP: 59.805-000 -Centro</v>
      </c>
      <c r="E182" s="160"/>
      <c r="F182" s="160"/>
      <c r="G182" s="160"/>
      <c r="H182" s="160"/>
      <c r="I182" s="160"/>
      <c r="J182" s="160"/>
    </row>
    <row r="183" spans="1:10" x14ac:dyDescent="0.25">
      <c r="A183" s="70"/>
      <c r="B183" s="71"/>
      <c r="C183" s="71"/>
      <c r="D183" s="160"/>
      <c r="E183" s="160"/>
      <c r="F183" s="160"/>
      <c r="G183" s="160"/>
      <c r="H183" s="160"/>
      <c r="I183" s="160"/>
      <c r="J183" s="160"/>
    </row>
    <row r="184" spans="1:10" x14ac:dyDescent="0.25">
      <c r="A184" s="72"/>
      <c r="B184" s="72"/>
      <c r="C184" s="72"/>
      <c r="D184" s="72"/>
      <c r="E184" s="72"/>
      <c r="F184" s="72"/>
      <c r="G184" s="72"/>
      <c r="H184" s="72"/>
    </row>
    <row r="187" spans="1:10" x14ac:dyDescent="0.25">
      <c r="A187" s="80"/>
      <c r="B187" s="80"/>
      <c r="C187" s="80"/>
    </row>
    <row r="190" spans="1:10" ht="30" customHeight="1" x14ac:dyDescent="0.25">
      <c r="A190" s="187" t="s">
        <v>30</v>
      </c>
      <c r="B190" s="187"/>
      <c r="C190" s="187"/>
      <c r="D190" s="187"/>
      <c r="E190" s="187"/>
      <c r="F190" s="187"/>
      <c r="G190" s="187"/>
      <c r="H190" s="187"/>
      <c r="I190" s="187"/>
      <c r="J190" s="187"/>
    </row>
    <row r="192" spans="1:10" x14ac:dyDescent="0.25">
      <c r="B192" s="188" t="s">
        <v>9</v>
      </c>
      <c r="C192" s="188"/>
    </row>
    <row r="194" spans="1:10" ht="60.75" customHeight="1" x14ac:dyDescent="0.25">
      <c r="A194" s="172" t="s">
        <v>79</v>
      </c>
      <c r="B194" s="172"/>
      <c r="C194" s="172"/>
      <c r="D194" s="172"/>
      <c r="E194" s="172"/>
      <c r="F194" s="172"/>
      <c r="G194" s="172"/>
      <c r="H194" s="172"/>
      <c r="I194" s="172"/>
      <c r="J194" s="172"/>
    </row>
    <row r="196" spans="1:10" ht="21.75" customHeight="1" x14ac:dyDescent="0.25">
      <c r="A196" s="173" t="s">
        <v>80</v>
      </c>
      <c r="B196" s="174"/>
      <c r="C196" s="196" t="str">
        <f>Plan2!B10</f>
        <v>helison</v>
      </c>
      <c r="D196" s="196"/>
      <c r="E196" s="196"/>
      <c r="F196" s="196"/>
      <c r="G196" s="196"/>
      <c r="H196" s="196"/>
      <c r="I196" s="196"/>
      <c r="J196" s="197"/>
    </row>
    <row r="197" spans="1:10" ht="21.75" customHeight="1" x14ac:dyDescent="0.25">
      <c r="A197" s="161" t="s">
        <v>46</v>
      </c>
      <c r="B197" s="162"/>
      <c r="C197" s="165">
        <f>Plan2!H12</f>
        <v>5095759438</v>
      </c>
      <c r="D197" s="165"/>
      <c r="E197" s="165"/>
      <c r="F197" s="165"/>
      <c r="G197" s="165"/>
      <c r="H197" s="165"/>
      <c r="I197" s="165"/>
      <c r="J197" s="166"/>
    </row>
    <row r="198" spans="1:10" ht="21.75" customHeight="1" x14ac:dyDescent="0.25">
      <c r="A198" s="161" t="s">
        <v>47</v>
      </c>
      <c r="B198" s="162"/>
      <c r="C198" s="167">
        <f>Plan2!B14</f>
        <v>123456789641523</v>
      </c>
      <c r="D198" s="168"/>
      <c r="E198" s="168"/>
      <c r="F198" s="168"/>
      <c r="G198" s="168"/>
      <c r="H198" s="168"/>
      <c r="I198" s="168"/>
      <c r="J198" s="169"/>
    </row>
    <row r="199" spans="1:10" ht="21.75" customHeight="1" x14ac:dyDescent="0.25">
      <c r="A199" s="163" t="s">
        <v>81</v>
      </c>
      <c r="B199" s="164"/>
      <c r="C199" s="170" t="str">
        <f>Plan2!B16</f>
        <v>Rua dos poderes, 285, centro, Lucrécia/RN</v>
      </c>
      <c r="D199" s="170"/>
      <c r="E199" s="170"/>
      <c r="F199" s="170"/>
      <c r="G199" s="170"/>
      <c r="H199" s="170"/>
      <c r="I199" s="170"/>
      <c r="J199" s="171"/>
    </row>
    <row r="201" spans="1:10" x14ac:dyDescent="0.25">
      <c r="A201" s="177" t="s">
        <v>82</v>
      </c>
      <c r="B201" s="178"/>
      <c r="C201" s="178"/>
      <c r="D201" s="178"/>
      <c r="E201" s="178"/>
      <c r="F201" s="178"/>
      <c r="G201" s="178"/>
      <c r="H201" s="178"/>
      <c r="I201" s="178"/>
      <c r="J201" s="179"/>
    </row>
    <row r="202" spans="1:10" ht="40.5" customHeight="1" x14ac:dyDescent="0.25">
      <c r="A202" s="180" t="str">
        <f>B107</f>
        <v>Auxílio financeiro para aquisição de gêneros alimentícios a(o) Sr.(a) helison, pois se trata de pessoa com risco de vulnerabilidade social deste município.</v>
      </c>
      <c r="B202" s="181"/>
      <c r="C202" s="181"/>
      <c r="D202" s="181"/>
      <c r="E202" s="181"/>
      <c r="F202" s="181"/>
      <c r="G202" s="181"/>
      <c r="H202" s="181"/>
      <c r="I202" s="182"/>
      <c r="J202" s="183"/>
    </row>
    <row r="203" spans="1:10" ht="24.75" customHeight="1" x14ac:dyDescent="0.25">
      <c r="A203" s="210" t="s">
        <v>10</v>
      </c>
      <c r="B203" s="211"/>
      <c r="C203" s="212" t="str">
        <f>CONCATENATE("(",Extenso_Valor(I203),")")</f>
        <v>(duzentos reais)</v>
      </c>
      <c r="D203" s="212"/>
      <c r="E203" s="212"/>
      <c r="F203" s="212"/>
      <c r="G203" s="212"/>
      <c r="H203" s="213"/>
      <c r="I203" s="175">
        <f>Plan8!E10</f>
        <v>200</v>
      </c>
      <c r="J203" s="176"/>
    </row>
    <row r="204" spans="1:10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</row>
    <row r="205" spans="1:10" ht="15.75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</row>
    <row r="206" spans="1:10" ht="15.75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</row>
    <row r="207" spans="1:10" ht="15.75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</row>
    <row r="208" spans="1:10" ht="15.75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</row>
    <row r="211" spans="1:10" ht="15.75" x14ac:dyDescent="0.25">
      <c r="F211" s="192">
        <f>F159</f>
        <v>42350</v>
      </c>
      <c r="G211" s="192"/>
      <c r="H211" s="192"/>
      <c r="I211" s="192"/>
      <c r="J211" s="192"/>
    </row>
    <row r="212" spans="1:10" ht="15.75" x14ac:dyDescent="0.25">
      <c r="F212" s="84"/>
      <c r="G212" s="84"/>
      <c r="H212" s="84"/>
      <c r="I212" s="84"/>
      <c r="J212" s="84"/>
    </row>
    <row r="213" spans="1:10" ht="15.75" x14ac:dyDescent="0.25">
      <c r="F213" s="84"/>
      <c r="G213" s="84"/>
      <c r="H213" s="84"/>
      <c r="I213" s="84"/>
      <c r="J213" s="84"/>
    </row>
    <row r="214" spans="1:10" ht="15.75" x14ac:dyDescent="0.25">
      <c r="F214" s="84"/>
      <c r="G214" s="84"/>
      <c r="H214" s="84"/>
      <c r="I214" s="84"/>
      <c r="J214" s="84"/>
    </row>
    <row r="216" spans="1:10" ht="15.75" x14ac:dyDescent="0.25">
      <c r="C216" s="200"/>
      <c r="D216" s="200"/>
      <c r="E216" s="200"/>
      <c r="F216" s="200"/>
      <c r="G216" s="200"/>
      <c r="H216" s="200"/>
    </row>
    <row r="217" spans="1:10" ht="15.75" x14ac:dyDescent="0.25">
      <c r="C217" s="201" t="str">
        <f>IF(C196=C123,"ANTÔNIO WALTER DE ARAÚJO",IF(C196&lt;&gt;C123,C123))</f>
        <v>ANTONIO WALTER DE ARAÚJO</v>
      </c>
      <c r="D217" s="201"/>
      <c r="E217" s="201"/>
      <c r="F217" s="201"/>
      <c r="G217" s="201"/>
      <c r="H217" s="201"/>
    </row>
    <row r="218" spans="1:10" ht="15.75" x14ac:dyDescent="0.25">
      <c r="C218" s="186" t="s">
        <v>34</v>
      </c>
      <c r="D218" s="186"/>
      <c r="E218" s="186"/>
      <c r="F218" s="186"/>
      <c r="G218" s="186"/>
      <c r="H218" s="186"/>
    </row>
    <row r="223" spans="1:10" ht="15.75" x14ac:dyDescent="0.25">
      <c r="A223" s="189" t="s">
        <v>11</v>
      </c>
      <c r="B223" s="189"/>
      <c r="C223" s="189"/>
      <c r="D223" s="189"/>
      <c r="E223" s="189"/>
      <c r="F223" s="189"/>
      <c r="G223" s="189"/>
      <c r="H223" s="189"/>
      <c r="I223" s="189"/>
      <c r="J223" s="189"/>
    </row>
    <row r="226" spans="1:10" ht="52.5" customHeight="1" x14ac:dyDescent="0.25">
      <c r="A226" s="190" t="str">
        <f>Plan3!J22</f>
        <v xml:space="preserve">          RECEBI da PREFEITURA MUNICIPAL DE LUCRECIA, a importância abaixo descrita correspondete à concessão do benefício eventual, a saber:</v>
      </c>
      <c r="B226" s="190"/>
      <c r="C226" s="190"/>
      <c r="D226" s="190"/>
      <c r="E226" s="190"/>
      <c r="F226" s="190"/>
      <c r="G226" s="190"/>
      <c r="H226" s="190"/>
      <c r="I226" s="190"/>
      <c r="J226" s="190"/>
    </row>
    <row r="227" spans="1:10" ht="15.75" x14ac:dyDescent="0.25">
      <c r="A227" s="81"/>
      <c r="B227" s="81"/>
      <c r="C227" s="81"/>
      <c r="D227" s="81"/>
      <c r="E227" s="81"/>
      <c r="F227" s="81"/>
      <c r="G227" s="81"/>
      <c r="H227" s="81"/>
      <c r="I227" s="81"/>
      <c r="J227" s="81"/>
    </row>
    <row r="228" spans="1:10" ht="15.75" x14ac:dyDescent="0.25">
      <c r="A228" s="81"/>
      <c r="B228" s="81"/>
      <c r="C228" s="81"/>
      <c r="D228" s="81"/>
      <c r="E228" s="81"/>
      <c r="F228" s="81"/>
      <c r="G228" s="81"/>
      <c r="H228" s="81"/>
      <c r="I228" s="81"/>
      <c r="J228" s="81"/>
    </row>
    <row r="229" spans="1:10" ht="21.75" customHeight="1" x14ac:dyDescent="0.25">
      <c r="A229" s="173" t="s">
        <v>80</v>
      </c>
      <c r="B229" s="174"/>
      <c r="C229" s="196" t="str">
        <f>C196</f>
        <v>helison</v>
      </c>
      <c r="D229" s="196"/>
      <c r="E229" s="196"/>
      <c r="F229" s="196"/>
      <c r="G229" s="196"/>
      <c r="H229" s="196"/>
      <c r="I229" s="196"/>
      <c r="J229" s="197"/>
    </row>
    <row r="230" spans="1:10" ht="21.75" customHeight="1" x14ac:dyDescent="0.25">
      <c r="A230" s="161" t="s">
        <v>46</v>
      </c>
      <c r="B230" s="204"/>
      <c r="C230" s="165">
        <f t="shared" ref="C230:C232" si="0">C197</f>
        <v>5095759438</v>
      </c>
      <c r="D230" s="165"/>
      <c r="E230" s="165"/>
      <c r="F230" s="165"/>
      <c r="G230" s="165"/>
      <c r="H230" s="165"/>
      <c r="I230" s="165"/>
      <c r="J230" s="166"/>
    </row>
    <row r="231" spans="1:10" ht="21.75" customHeight="1" x14ac:dyDescent="0.25">
      <c r="A231" s="161" t="s">
        <v>47</v>
      </c>
      <c r="B231" s="204"/>
      <c r="C231" s="167">
        <f t="shared" si="0"/>
        <v>123456789641523</v>
      </c>
      <c r="D231" s="167"/>
      <c r="E231" s="167"/>
      <c r="F231" s="167"/>
      <c r="G231" s="167"/>
      <c r="H231" s="167"/>
      <c r="I231" s="167"/>
      <c r="J231" s="205"/>
    </row>
    <row r="232" spans="1:10" ht="21.75" customHeight="1" x14ac:dyDescent="0.25">
      <c r="A232" s="163" t="s">
        <v>81</v>
      </c>
      <c r="B232" s="164"/>
      <c r="C232" s="170" t="str">
        <f t="shared" si="0"/>
        <v>Rua dos poderes, 285, centro, Lucrécia/RN</v>
      </c>
      <c r="D232" s="170"/>
      <c r="E232" s="170"/>
      <c r="F232" s="170"/>
      <c r="G232" s="170"/>
      <c r="H232" s="170"/>
      <c r="I232" s="170"/>
      <c r="J232" s="171"/>
    </row>
    <row r="233" spans="1:10" ht="21.75" customHeight="1" x14ac:dyDescent="0.25">
      <c r="A233" s="202"/>
      <c r="B233" s="203"/>
      <c r="C233" s="206"/>
      <c r="D233" s="206"/>
      <c r="E233" s="206"/>
      <c r="F233" s="206"/>
      <c r="G233" s="206"/>
      <c r="H233" s="206"/>
      <c r="I233" s="206"/>
      <c r="J233" s="206"/>
    </row>
    <row r="234" spans="1:10" ht="15.75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</row>
    <row r="235" spans="1:10" x14ac:dyDescent="0.25">
      <c r="A235" s="177" t="s">
        <v>82</v>
      </c>
      <c r="B235" s="178"/>
      <c r="C235" s="178"/>
      <c r="D235" s="178"/>
      <c r="E235" s="178"/>
      <c r="F235" s="178"/>
      <c r="G235" s="178"/>
      <c r="H235" s="178"/>
      <c r="I235" s="178"/>
      <c r="J235" s="179"/>
    </row>
    <row r="236" spans="1:10" ht="38.25" customHeight="1" x14ac:dyDescent="0.25">
      <c r="A236" s="207" t="str">
        <f>Plan3!J24</f>
        <v>Auxílio financeiro para aquisição de gêneros alimentícios</v>
      </c>
      <c r="B236" s="208"/>
      <c r="C236" s="208"/>
      <c r="D236" s="208"/>
      <c r="E236" s="208"/>
      <c r="F236" s="208"/>
      <c r="G236" s="208"/>
      <c r="H236" s="208"/>
      <c r="I236" s="208"/>
      <c r="J236" s="209"/>
    </row>
    <row r="237" spans="1:10" ht="24.75" customHeight="1" x14ac:dyDescent="0.25">
      <c r="A237" s="210" t="s">
        <v>10</v>
      </c>
      <c r="B237" s="211"/>
      <c r="C237" s="212" t="str">
        <f>C203</f>
        <v>(duzentos reais)</v>
      </c>
      <c r="D237" s="212"/>
      <c r="E237" s="212"/>
      <c r="F237" s="212"/>
      <c r="G237" s="212"/>
      <c r="H237" s="213"/>
      <c r="I237" s="175">
        <f>I203</f>
        <v>200</v>
      </c>
      <c r="J237" s="176"/>
    </row>
    <row r="238" spans="1:10" ht="15.75" x14ac:dyDescent="0.25">
      <c r="A238" s="81"/>
      <c r="B238" s="81"/>
      <c r="C238" s="81"/>
      <c r="D238" s="81"/>
      <c r="E238" s="81"/>
      <c r="F238" s="81"/>
      <c r="G238" s="81"/>
      <c r="H238" s="81"/>
      <c r="I238" s="81"/>
      <c r="J238" s="81"/>
    </row>
    <row r="239" spans="1:10" ht="15.75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46"/>
    </row>
    <row r="240" spans="1:10" ht="15.75" x14ac:dyDescent="0.25">
      <c r="A240" s="81"/>
      <c r="B240" s="81"/>
      <c r="C240" s="81"/>
      <c r="D240" s="81"/>
      <c r="E240" s="81"/>
      <c r="F240" s="81"/>
      <c r="G240" s="81"/>
      <c r="H240" s="81"/>
      <c r="I240" s="81"/>
      <c r="J240" s="81"/>
    </row>
    <row r="241" spans="1:10" ht="15.75" x14ac:dyDescent="0.25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</row>
    <row r="242" spans="1:10" ht="15.75" x14ac:dyDescent="0.25">
      <c r="A242" s="81"/>
      <c r="B242" s="81"/>
      <c r="C242" s="81"/>
      <c r="D242" s="81"/>
      <c r="E242" s="81"/>
      <c r="F242" s="81"/>
      <c r="G242" s="81"/>
      <c r="H242" s="81"/>
      <c r="I242" s="81"/>
      <c r="J242" s="81"/>
    </row>
    <row r="243" spans="1:10" ht="15.75" x14ac:dyDescent="0.25">
      <c r="A243" s="81"/>
      <c r="B243" s="81"/>
      <c r="C243" s="81"/>
      <c r="D243" s="81"/>
      <c r="E243" s="198" t="s">
        <v>12</v>
      </c>
      <c r="F243" s="198"/>
      <c r="G243" s="198"/>
      <c r="H243" s="198"/>
      <c r="I243" s="198"/>
      <c r="J243" s="198"/>
    </row>
    <row r="244" spans="1:10" ht="15.75" x14ac:dyDescent="0.25">
      <c r="A244" s="81"/>
      <c r="B244" s="81"/>
      <c r="C244" s="81"/>
      <c r="D244" s="81"/>
      <c r="E244" s="81"/>
      <c r="F244" s="82"/>
      <c r="G244" s="83"/>
      <c r="H244" s="83"/>
      <c r="I244" s="83"/>
      <c r="J244" s="83"/>
    </row>
    <row r="245" spans="1:10" ht="15.75" x14ac:dyDescent="0.25">
      <c r="A245" s="81"/>
      <c r="B245" s="81"/>
      <c r="C245" s="81"/>
      <c r="D245" s="81"/>
      <c r="E245" s="81"/>
      <c r="F245" s="82"/>
      <c r="G245" s="83"/>
      <c r="H245" s="83"/>
      <c r="I245" s="83"/>
      <c r="J245" s="83"/>
    </row>
    <row r="246" spans="1:10" ht="15.75" x14ac:dyDescent="0.25">
      <c r="A246" s="81"/>
      <c r="B246" s="81"/>
      <c r="C246" s="81"/>
      <c r="D246" s="81"/>
      <c r="E246" s="81"/>
      <c r="F246" s="82"/>
      <c r="G246" s="83"/>
      <c r="H246" s="83"/>
      <c r="I246" s="83"/>
      <c r="J246" s="83"/>
    </row>
    <row r="247" spans="1:10" ht="15.75" x14ac:dyDescent="0.25">
      <c r="A247" s="81"/>
      <c r="B247" s="81"/>
      <c r="C247" s="81"/>
      <c r="D247" s="81"/>
      <c r="E247" s="81"/>
      <c r="F247" s="81"/>
      <c r="G247" s="81"/>
      <c r="H247" s="81"/>
      <c r="I247" s="81"/>
      <c r="J247" s="81"/>
    </row>
    <row r="248" spans="1:10" ht="15.75" x14ac:dyDescent="0.25">
      <c r="A248" s="81"/>
      <c r="B248" s="81"/>
      <c r="C248" s="200"/>
      <c r="D248" s="200"/>
      <c r="E248" s="200"/>
      <c r="F248" s="200"/>
      <c r="G248" s="200"/>
      <c r="H248" s="200"/>
      <c r="I248" s="81"/>
      <c r="J248" s="81"/>
    </row>
    <row r="249" spans="1:10" ht="15.75" x14ac:dyDescent="0.25">
      <c r="A249" s="81"/>
      <c r="B249" s="81"/>
      <c r="C249" s="201" t="str">
        <f>C229</f>
        <v>helison</v>
      </c>
      <c r="D249" s="201"/>
      <c r="E249" s="201"/>
      <c r="F249" s="201"/>
      <c r="G249" s="201"/>
      <c r="H249" s="201"/>
      <c r="I249" s="81"/>
      <c r="J249" s="81"/>
    </row>
    <row r="250" spans="1:10" ht="15.75" x14ac:dyDescent="0.25">
      <c r="A250" s="81"/>
      <c r="B250" s="81"/>
      <c r="C250" s="186" t="s">
        <v>83</v>
      </c>
      <c r="D250" s="186"/>
      <c r="E250" s="186"/>
      <c r="F250" s="186"/>
      <c r="G250" s="186"/>
      <c r="H250" s="186"/>
      <c r="I250" s="81"/>
      <c r="J250" s="81"/>
    </row>
  </sheetData>
  <sheetProtection algorithmName="SHA-512" hashValue="TOshzvAWf/GlFr9H7B1eaGFdrEP7wwHA/p9oCfpEu76KTCPDobG5f28oIUjBwYUsgA/VKVMA5o+D0D238hmkmQ==" saltValue="gtuybW8euLKr7N5YH0AgGA==" spinCount="100000" sheet="1" objects="1" scenarios="1"/>
  <mergeCells count="150">
    <mergeCell ref="G33:J33"/>
    <mergeCell ref="G35:J35"/>
    <mergeCell ref="G37:J37"/>
    <mergeCell ref="A35:D35"/>
    <mergeCell ref="E37:F37"/>
    <mergeCell ref="A34:J34"/>
    <mergeCell ref="G27:J27"/>
    <mergeCell ref="G28:J28"/>
    <mergeCell ref="G29:J29"/>
    <mergeCell ref="G30:J30"/>
    <mergeCell ref="G31:J31"/>
    <mergeCell ref="G32:J32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E15:F15"/>
    <mergeCell ref="H15:I15"/>
    <mergeCell ref="F14:G14"/>
    <mergeCell ref="B16:J16"/>
    <mergeCell ref="A14:B14"/>
    <mergeCell ref="F9:G9"/>
    <mergeCell ref="G24:J24"/>
    <mergeCell ref="G25:J25"/>
    <mergeCell ref="G26:J26"/>
    <mergeCell ref="A22:J22"/>
    <mergeCell ref="G23:J23"/>
    <mergeCell ref="A23:E23"/>
    <mergeCell ref="A237:B237"/>
    <mergeCell ref="C237:H237"/>
    <mergeCell ref="A4:C4"/>
    <mergeCell ref="D1:J1"/>
    <mergeCell ref="D2:J2"/>
    <mergeCell ref="A52:J52"/>
    <mergeCell ref="D3:J3"/>
    <mergeCell ref="D4:J4"/>
    <mergeCell ref="D5:J5"/>
    <mergeCell ref="A11:J11"/>
    <mergeCell ref="C51:H51"/>
    <mergeCell ref="A7:J7"/>
    <mergeCell ref="A13:B13"/>
    <mergeCell ref="C13:J13"/>
    <mergeCell ref="A18:J18"/>
    <mergeCell ref="A19:J19"/>
    <mergeCell ref="A20:B20"/>
    <mergeCell ref="A230:B230"/>
    <mergeCell ref="C230:J230"/>
    <mergeCell ref="A235:J235"/>
    <mergeCell ref="C20:H20"/>
    <mergeCell ref="I20:J20"/>
    <mergeCell ref="H9:I9"/>
    <mergeCell ref="B15:C15"/>
    <mergeCell ref="C250:H250"/>
    <mergeCell ref="A223:J223"/>
    <mergeCell ref="C196:J196"/>
    <mergeCell ref="C229:J229"/>
    <mergeCell ref="E243:J243"/>
    <mergeCell ref="A241:J241"/>
    <mergeCell ref="C248:H248"/>
    <mergeCell ref="C249:H249"/>
    <mergeCell ref="I237:J237"/>
    <mergeCell ref="A233:B233"/>
    <mergeCell ref="A231:B231"/>
    <mergeCell ref="C231:J231"/>
    <mergeCell ref="A232:B232"/>
    <mergeCell ref="C232:J232"/>
    <mergeCell ref="C233:J233"/>
    <mergeCell ref="C218:H218"/>
    <mergeCell ref="A226:J226"/>
    <mergeCell ref="A229:B229"/>
    <mergeCell ref="F211:J211"/>
    <mergeCell ref="C216:H216"/>
    <mergeCell ref="C217:H217"/>
    <mergeCell ref="A236:J236"/>
    <mergeCell ref="A203:B203"/>
    <mergeCell ref="C203:H203"/>
    <mergeCell ref="A102:J102"/>
    <mergeCell ref="A103:J103"/>
    <mergeCell ref="B107:J107"/>
    <mergeCell ref="A110:J110"/>
    <mergeCell ref="A70:J70"/>
    <mergeCell ref="A73:J73"/>
    <mergeCell ref="E77:J77"/>
    <mergeCell ref="C82:H82"/>
    <mergeCell ref="C83:H83"/>
    <mergeCell ref="D96:J96"/>
    <mergeCell ref="D97:J97"/>
    <mergeCell ref="A142:J142"/>
    <mergeCell ref="A147:J147"/>
    <mergeCell ref="A153:J153"/>
    <mergeCell ref="F159:J159"/>
    <mergeCell ref="F116:J116"/>
    <mergeCell ref="C122:H122"/>
    <mergeCell ref="C123:H123"/>
    <mergeCell ref="C124:H124"/>
    <mergeCell ref="D134:J134"/>
    <mergeCell ref="D135:J135"/>
    <mergeCell ref="A136:C136"/>
    <mergeCell ref="D136:J136"/>
    <mergeCell ref="D137:J137"/>
    <mergeCell ref="D138:J138"/>
    <mergeCell ref="C164:H164"/>
    <mergeCell ref="C165:H165"/>
    <mergeCell ref="C166:H166"/>
    <mergeCell ref="A190:J190"/>
    <mergeCell ref="B192:C192"/>
    <mergeCell ref="D179:J179"/>
    <mergeCell ref="D180:J180"/>
    <mergeCell ref="A181:C181"/>
    <mergeCell ref="D181:J181"/>
    <mergeCell ref="D182:J182"/>
    <mergeCell ref="D183:J183"/>
    <mergeCell ref="A198:B198"/>
    <mergeCell ref="A199:B199"/>
    <mergeCell ref="C197:J197"/>
    <mergeCell ref="C198:J198"/>
    <mergeCell ref="C199:J199"/>
    <mergeCell ref="A194:J194"/>
    <mergeCell ref="A196:B196"/>
    <mergeCell ref="A197:B197"/>
    <mergeCell ref="I203:J203"/>
    <mergeCell ref="A201:J201"/>
    <mergeCell ref="A202:J202"/>
    <mergeCell ref="A55:C55"/>
    <mergeCell ref="D93:J93"/>
    <mergeCell ref="D94:J94"/>
    <mergeCell ref="A95:C95"/>
    <mergeCell ref="D95:J95"/>
    <mergeCell ref="D53:J53"/>
    <mergeCell ref="D54:J54"/>
    <mergeCell ref="D55:J55"/>
    <mergeCell ref="D56:J56"/>
    <mergeCell ref="D57:J57"/>
    <mergeCell ref="A47:D47"/>
    <mergeCell ref="E47:H47"/>
    <mergeCell ref="A36:E36"/>
    <mergeCell ref="F36:J36"/>
    <mergeCell ref="E49:J49"/>
    <mergeCell ref="A38:C38"/>
    <mergeCell ref="G38:J38"/>
    <mergeCell ref="D38:F38"/>
    <mergeCell ref="A39:C39"/>
    <mergeCell ref="D39:F39"/>
    <mergeCell ref="G39:J39"/>
    <mergeCell ref="A41:J41"/>
  </mergeCells>
  <pageMargins left="0.59055118110236227" right="0.23622047244094491" top="0.31496062992125984" bottom="0.78740157480314965" header="0.31496062992125984" footer="0.31496062992125984"/>
  <pageSetup paperSize="9" orientation="portrait" r:id="rId1"/>
  <rowBreaks count="2" manualBreakCount="2">
    <brk id="52" max="9" man="1"/>
    <brk id="92" max="9" man="1"/>
  </rowBreaks>
  <ignoredErrors>
    <ignoredError sqref="C203" evalError="1"/>
  </ignoredError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R24"/>
  <sheetViews>
    <sheetView topLeftCell="A6" workbookViewId="0">
      <selection activeCell="L16" sqref="L16"/>
    </sheetView>
  </sheetViews>
  <sheetFormatPr defaultRowHeight="15" x14ac:dyDescent="0.25"/>
  <cols>
    <col min="2" max="3" width="9.140625" customWidth="1"/>
    <col min="5" max="5" width="9.140625" customWidth="1"/>
    <col min="10" max="10" width="14.85546875" customWidth="1"/>
  </cols>
  <sheetData>
    <row r="1" spans="1:18" x14ac:dyDescent="0.25">
      <c r="A1" s="123" t="s">
        <v>29</v>
      </c>
      <c r="B1" s="123"/>
      <c r="C1" s="123"/>
      <c r="D1" s="123"/>
      <c r="E1" s="123"/>
      <c r="F1" s="123"/>
      <c r="G1" s="123"/>
      <c r="H1" s="123"/>
      <c r="I1" s="123"/>
    </row>
    <row r="2" spans="1:18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18" x14ac:dyDescent="0.25">
      <c r="A3" s="238" t="s">
        <v>87</v>
      </c>
      <c r="B3" s="238"/>
      <c r="C3" s="238"/>
      <c r="D3" s="238"/>
      <c r="E3" s="238"/>
      <c r="F3" s="238"/>
      <c r="G3" s="238"/>
      <c r="H3" s="238"/>
      <c r="I3" s="238"/>
    </row>
    <row r="4" spans="1:18" ht="45.75" customHeight="1" x14ac:dyDescent="0.25">
      <c r="A4" s="239" t="s">
        <v>100</v>
      </c>
      <c r="B4" s="239"/>
      <c r="C4" s="239"/>
      <c r="D4" s="239"/>
      <c r="E4" s="239"/>
      <c r="F4" s="239"/>
      <c r="G4" s="239"/>
      <c r="H4" s="239"/>
      <c r="I4" s="239"/>
      <c r="J4" s="237" t="str">
        <f>A4</f>
        <v>Venho requerer a vossa senhoria, informações sobre a existência de crédito orçamentário para atender a(s) despesa(s) com concessão de Benefícios Eventuais, conforme parecer do(a) Assistência Social em anexo.</v>
      </c>
      <c r="K4" s="237"/>
      <c r="L4" s="237"/>
      <c r="M4" s="237"/>
      <c r="N4" s="237"/>
      <c r="O4" s="237"/>
      <c r="P4" s="237"/>
      <c r="Q4" s="237"/>
      <c r="R4" s="237"/>
    </row>
    <row r="5" spans="1:18" ht="45.7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25">
      <c r="A6" s="28" t="s">
        <v>88</v>
      </c>
      <c r="B6" s="20"/>
      <c r="C6" s="20"/>
      <c r="D6" t="s">
        <v>86</v>
      </c>
      <c r="E6" s="20"/>
      <c r="F6" s="20"/>
      <c r="H6" s="20"/>
      <c r="J6" s="23"/>
      <c r="K6" s="23"/>
      <c r="L6" s="23"/>
      <c r="M6" s="23"/>
      <c r="N6" s="23"/>
      <c r="O6" s="23"/>
      <c r="P6" s="23"/>
      <c r="Q6" s="23"/>
      <c r="R6" s="23"/>
    </row>
    <row r="7" spans="1:18" ht="50.25" customHeight="1" x14ac:dyDescent="0.25">
      <c r="A7" t="s">
        <v>74</v>
      </c>
      <c r="B7" s="23"/>
      <c r="C7" s="23"/>
      <c r="D7" s="23"/>
      <c r="E7" s="23"/>
      <c r="F7" s="23"/>
      <c r="G7" s="23"/>
      <c r="H7" s="23"/>
      <c r="I7" s="23"/>
      <c r="J7" s="237" t="str">
        <f>CONCATENATE(A6,Plan8!E8,D6,Plan2!B10,A7)</f>
        <v>Auxílio financeiro para aquisição de gêneros alimentícios a(o) Sr.(a) helison, pois se trata de pessoa com risco de vulnerabilidade social deste município.</v>
      </c>
      <c r="K7" s="237"/>
      <c r="L7" s="237"/>
      <c r="M7" s="237"/>
      <c r="N7" s="237"/>
      <c r="O7" s="237"/>
      <c r="P7" s="237"/>
      <c r="Q7" s="237"/>
      <c r="R7" s="237"/>
    </row>
    <row r="8" spans="1:18" ht="15" customHeight="1" x14ac:dyDescent="0.25">
      <c r="A8" s="238" t="s">
        <v>0</v>
      </c>
      <c r="B8" s="238"/>
      <c r="C8" s="238"/>
      <c r="D8" s="238"/>
      <c r="E8" s="238"/>
      <c r="F8" s="238"/>
      <c r="G8" s="238"/>
      <c r="H8" s="238"/>
      <c r="I8" s="238"/>
    </row>
    <row r="9" spans="1:18" ht="39" customHeight="1" x14ac:dyDescent="0.25">
      <c r="A9" s="239" t="s">
        <v>76</v>
      </c>
      <c r="B9" s="239"/>
      <c r="C9" s="239"/>
      <c r="D9" s="239"/>
      <c r="E9" s="239"/>
      <c r="F9" s="239"/>
      <c r="G9" s="239"/>
      <c r="H9" s="239"/>
      <c r="I9" s="239"/>
      <c r="J9" s="237" t="str">
        <f>CONCATENATE(A9,A10,B10,C10,D10,E10,A11)</f>
        <v xml:space="preserve">                 Conforme requerimento, informamos a Vossa Excelência a existência de crédito orçamentário para atender a(s) despesa(s) com  concessão de Benefío Eventual</v>
      </c>
      <c r="K9" s="237"/>
      <c r="L9" s="237"/>
      <c r="M9" s="237"/>
      <c r="N9" s="237"/>
      <c r="O9" s="237"/>
      <c r="P9" s="237"/>
      <c r="Q9" s="237"/>
      <c r="R9" s="237"/>
    </row>
    <row r="10" spans="1:18" ht="15" customHeight="1" x14ac:dyDescent="0.25">
      <c r="A10" s="20"/>
      <c r="B10" s="20"/>
      <c r="D10" s="20"/>
      <c r="F10" s="20"/>
      <c r="H10" s="20"/>
      <c r="J10" s="237"/>
      <c r="K10" s="237"/>
      <c r="L10" s="237"/>
      <c r="M10" s="237"/>
      <c r="N10" s="237"/>
      <c r="O10" s="237"/>
      <c r="P10" s="237"/>
      <c r="Q10" s="237"/>
      <c r="R10" s="237"/>
    </row>
    <row r="11" spans="1:18" ht="40.5" customHeight="1" x14ac:dyDescent="0.25">
      <c r="A11" s="239"/>
      <c r="B11" s="239"/>
      <c r="C11" s="239"/>
      <c r="D11" s="239"/>
      <c r="E11" s="239"/>
      <c r="F11" s="239"/>
      <c r="G11" s="239"/>
      <c r="H11" s="239"/>
      <c r="I11" s="239"/>
      <c r="J11" s="237"/>
      <c r="K11" s="237"/>
      <c r="L11" s="237"/>
      <c r="M11" s="237"/>
      <c r="N11" s="237"/>
      <c r="O11" s="237"/>
      <c r="P11" s="237"/>
      <c r="Q11" s="237"/>
      <c r="R11" s="237"/>
    </row>
    <row r="12" spans="1:18" ht="1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</row>
    <row r="13" spans="1:18" ht="15" customHeight="1" x14ac:dyDescent="0.25">
      <c r="A13" s="241" t="s">
        <v>2</v>
      </c>
      <c r="B13" s="241"/>
      <c r="C13" s="241"/>
      <c r="D13" s="241"/>
      <c r="E13" s="241"/>
      <c r="F13" s="241"/>
      <c r="G13" s="241"/>
      <c r="H13" s="241"/>
      <c r="I13" s="241"/>
      <c r="J13" s="237" t="str">
        <f>CONCATENATE(A13,A14,B14,C14,I14,A15)</f>
        <v xml:space="preserve">                    A despesa será consignada à seguinte dotação orçamentária: Exercício 2015-CLASSIFICAÇÃO ECONÔMICA: 3.3.90.48.00 OUTROS AUX. FINAN. A PF – SUBELEMENTO: 3.3.90.48.00 – OUTROS AUX. FINAN. A PF.</v>
      </c>
      <c r="K13" s="237"/>
      <c r="L13" s="237"/>
      <c r="M13" s="237"/>
      <c r="N13" s="237"/>
      <c r="O13" s="237"/>
      <c r="P13" s="237"/>
      <c r="Q13" s="237"/>
      <c r="R13" s="237"/>
    </row>
    <row r="14" spans="1:18" x14ac:dyDescent="0.25">
      <c r="A14">
        <f>Plan1!B20</f>
        <v>2015</v>
      </c>
      <c r="I14" t="s">
        <v>32</v>
      </c>
      <c r="J14" s="237"/>
      <c r="K14" s="237"/>
      <c r="L14" s="237"/>
      <c r="M14" s="237"/>
      <c r="N14" s="237"/>
      <c r="O14" s="237"/>
      <c r="P14" s="237"/>
      <c r="Q14" s="237"/>
      <c r="R14" s="237"/>
    </row>
    <row r="15" spans="1:18" ht="36" customHeight="1" x14ac:dyDescent="0.25">
      <c r="A15" s="240" t="s">
        <v>108</v>
      </c>
      <c r="B15" s="240"/>
      <c r="C15" s="240"/>
      <c r="D15" s="240"/>
      <c r="E15" s="240"/>
      <c r="F15" s="240"/>
      <c r="G15" s="240"/>
      <c r="H15" s="240"/>
      <c r="I15" s="240"/>
      <c r="J15" s="237"/>
      <c r="K15" s="237"/>
      <c r="L15" s="237"/>
      <c r="M15" s="237"/>
      <c r="N15" s="237"/>
      <c r="O15" s="237"/>
      <c r="P15" s="237"/>
      <c r="Q15" s="237"/>
      <c r="R15" s="237"/>
    </row>
    <row r="16" spans="1:18" ht="16.5" customHeight="1" x14ac:dyDescent="0.25">
      <c r="A16" s="238" t="s">
        <v>7</v>
      </c>
      <c r="B16" s="238"/>
      <c r="C16" s="238"/>
      <c r="D16" s="238"/>
      <c r="E16" s="238"/>
      <c r="F16" s="238"/>
      <c r="G16" s="238"/>
      <c r="H16" s="238"/>
      <c r="I16" s="238"/>
      <c r="J16" s="22"/>
      <c r="K16" s="22"/>
      <c r="L16" s="22"/>
      <c r="M16" s="22"/>
      <c r="N16" s="22"/>
      <c r="O16" s="22"/>
      <c r="P16" s="22"/>
      <c r="Q16" s="22"/>
      <c r="R16" s="22"/>
    </row>
    <row r="17" spans="1:18" ht="46.5" customHeight="1" x14ac:dyDescent="0.25">
      <c r="A17" s="237" t="s">
        <v>85</v>
      </c>
      <c r="B17" s="237"/>
      <c r="C17" s="237"/>
      <c r="D17" s="237"/>
      <c r="E17" s="237"/>
      <c r="F17" s="237"/>
      <c r="G17" s="237"/>
      <c r="H17" s="237"/>
      <c r="I17" s="237"/>
      <c r="J17" s="237" t="str">
        <f>CONCATENATE(A17,A18,B18,C18,D18)</f>
        <v xml:space="preserve">           Na qualidade de ordenador(a) de despesa(s), autorizo a presente requerimento de benefício eventual, nos termos do requerimento anexo, e instauro o presente Processo Administrativo com fundamentação na Lei Municipal nº 480/20136 e Resolução nº 01/2013 - CMAS, que instituiu os benefícios eventuais e suas alterações posteriores.</v>
      </c>
      <c r="K17" s="237"/>
      <c r="L17" s="237"/>
      <c r="M17" s="237"/>
      <c r="N17" s="237"/>
      <c r="O17" s="237"/>
      <c r="P17" s="237"/>
      <c r="Q17" s="237"/>
      <c r="R17" s="237"/>
    </row>
    <row r="18" spans="1:18" x14ac:dyDescent="0.25">
      <c r="A18" s="20" t="str">
        <f>Plan1!B18</f>
        <v>Lei Municipal nº 480/20136 e Resolução nº 01/2013 - CMAS</v>
      </c>
      <c r="B18" s="20"/>
      <c r="C18" s="20"/>
      <c r="D18" s="123" t="s">
        <v>77</v>
      </c>
      <c r="E18" s="123"/>
      <c r="F18" s="123"/>
      <c r="G18" s="123"/>
      <c r="H18" s="123"/>
      <c r="I18" s="123"/>
      <c r="J18" s="237"/>
      <c r="K18" s="237"/>
      <c r="L18" s="237"/>
      <c r="M18" s="237"/>
      <c r="N18" s="237"/>
      <c r="O18" s="237"/>
      <c r="P18" s="237"/>
      <c r="Q18" s="237"/>
      <c r="R18" s="237"/>
    </row>
    <row r="19" spans="1:18" x14ac:dyDescent="0.25">
      <c r="A19" s="238" t="s">
        <v>35</v>
      </c>
      <c r="B19" s="238"/>
      <c r="C19" s="238"/>
      <c r="D19" s="238"/>
      <c r="E19" s="238"/>
      <c r="F19" s="238"/>
      <c r="G19" s="238"/>
      <c r="H19" s="238"/>
      <c r="I19" s="238"/>
      <c r="J19" s="22"/>
      <c r="K19" s="22"/>
      <c r="L19" s="22"/>
      <c r="M19" s="22"/>
      <c r="N19" s="22"/>
      <c r="O19" s="22"/>
      <c r="P19" s="22"/>
      <c r="Q19" s="22"/>
      <c r="R19" s="22"/>
    </row>
    <row r="20" spans="1:18" ht="30" customHeight="1" x14ac:dyDescent="0.25">
      <c r="A20" s="237" t="s">
        <v>78</v>
      </c>
      <c r="B20" s="237"/>
      <c r="C20" s="40" t="str">
        <f>Plan2!H7</f>
        <v>111/44</v>
      </c>
      <c r="D20" s="23"/>
      <c r="E20" s="23"/>
      <c r="F20" s="23"/>
      <c r="G20" s="23"/>
      <c r="H20" s="23"/>
      <c r="I20" s="23"/>
      <c r="J20" s="237" t="str">
        <f>CONCATENATE(A20,C20,D20,E20)</f>
        <v>Protocolo nº 111/44</v>
      </c>
      <c r="K20" s="237"/>
      <c r="L20" s="237"/>
      <c r="M20" s="237"/>
      <c r="N20" s="237"/>
      <c r="O20" s="237"/>
      <c r="P20" s="237"/>
      <c r="Q20" s="237"/>
      <c r="R20" s="237"/>
    </row>
    <row r="21" spans="1:18" x14ac:dyDescent="0.25">
      <c r="A21" s="238" t="s">
        <v>36</v>
      </c>
      <c r="B21" s="238"/>
      <c r="C21" s="238"/>
      <c r="D21" s="238"/>
      <c r="E21" s="238"/>
      <c r="F21" s="238"/>
      <c r="G21" s="238"/>
      <c r="H21" s="238"/>
      <c r="I21" s="238"/>
      <c r="J21" s="22"/>
      <c r="K21" s="22"/>
      <c r="L21" s="22"/>
      <c r="M21" s="22"/>
      <c r="N21" s="22"/>
      <c r="O21" s="22"/>
      <c r="P21" s="22"/>
      <c r="Q21" s="22"/>
      <c r="R21" s="22"/>
    </row>
    <row r="22" spans="1:18" ht="30" customHeight="1" x14ac:dyDescent="0.25">
      <c r="A22" s="237" t="s">
        <v>37</v>
      </c>
      <c r="B22" s="237"/>
      <c r="C22" s="23" t="str">
        <f>Plan1!$B$4</f>
        <v>PREFEITURA MUNICIPAL DE LUCRECIA</v>
      </c>
      <c r="D22" s="237" t="s">
        <v>84</v>
      </c>
      <c r="E22" s="237"/>
      <c r="F22" s="237"/>
      <c r="G22" s="237"/>
      <c r="H22" s="237"/>
      <c r="I22" s="237"/>
      <c r="J22" s="237" t="str">
        <f>CONCATENATE(A22,C22,D22)</f>
        <v xml:space="preserve">          RECEBI da PREFEITURA MUNICIPAL DE LUCRECIA, a importância abaixo descrita correspondete à concessão do benefício eventual, a saber:</v>
      </c>
      <c r="K22" s="237"/>
      <c r="L22" s="237"/>
      <c r="M22" s="237"/>
      <c r="N22" s="237"/>
      <c r="O22" s="237"/>
      <c r="P22" s="237"/>
      <c r="Q22" s="237"/>
      <c r="R22" s="237"/>
    </row>
    <row r="24" spans="1:18" x14ac:dyDescent="0.25">
      <c r="A24" s="1"/>
      <c r="B24" s="2"/>
      <c r="C24" s="2"/>
      <c r="J24" s="123" t="str">
        <f>CONCATENATE(A6,Plan8!E8)</f>
        <v>Auxílio financeiro para aquisição de gêneros alimentícios</v>
      </c>
      <c r="K24" s="123"/>
      <c r="L24" s="123"/>
      <c r="M24" s="123"/>
      <c r="N24" s="123"/>
      <c r="O24" s="123"/>
      <c r="P24" s="123"/>
      <c r="Q24" s="123"/>
      <c r="R24" s="123"/>
    </row>
  </sheetData>
  <mergeCells count="24">
    <mergeCell ref="A1:I1"/>
    <mergeCell ref="A4:I4"/>
    <mergeCell ref="A3:I3"/>
    <mergeCell ref="A8:I8"/>
    <mergeCell ref="A9:I9"/>
    <mergeCell ref="D18:I18"/>
    <mergeCell ref="J17:R18"/>
    <mergeCell ref="J4:R4"/>
    <mergeCell ref="J7:R7"/>
    <mergeCell ref="A19:I19"/>
    <mergeCell ref="A11:I11"/>
    <mergeCell ref="J9:R11"/>
    <mergeCell ref="A15:I15"/>
    <mergeCell ref="J13:R15"/>
    <mergeCell ref="A13:I13"/>
    <mergeCell ref="A16:I16"/>
    <mergeCell ref="A17:I17"/>
    <mergeCell ref="J24:R24"/>
    <mergeCell ref="A20:B20"/>
    <mergeCell ref="J20:R20"/>
    <mergeCell ref="A21:I21"/>
    <mergeCell ref="A22:B22"/>
    <mergeCell ref="D22:I22"/>
    <mergeCell ref="J22:R2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Plan5</vt:lpstr>
      <vt:lpstr>Plan1</vt:lpstr>
      <vt:lpstr>Plan2</vt:lpstr>
      <vt:lpstr>Plan8</vt:lpstr>
      <vt:lpstr>Plan6</vt:lpstr>
      <vt:lpstr>Plan7</vt:lpstr>
      <vt:lpstr>Plan4</vt:lpstr>
      <vt:lpstr>Plan3</vt:lpstr>
      <vt:lpstr>Plan4!Area_de_impressao</vt:lpstr>
      <vt:lpstr>PARENTESCO</vt:lpstr>
    </vt:vector>
  </TitlesOfParts>
  <Company>PML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Contabilidade03</dc:creator>
  <cp:lastModifiedBy>Licitação</cp:lastModifiedBy>
  <cp:lastPrinted>2015-04-07T14:25:32Z</cp:lastPrinted>
  <dcterms:created xsi:type="dcterms:W3CDTF">2010-09-21T14:07:56Z</dcterms:created>
  <dcterms:modified xsi:type="dcterms:W3CDTF">2015-04-07T14:32:44Z</dcterms:modified>
</cp:coreProperties>
</file>