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showHorizontalScroll="0" showVerticalScroll="0" showSheetTabs="0" xWindow="240" yWindow="45" windowWidth="15480" windowHeight="8130"/>
  </bookViews>
  <sheets>
    <sheet name="Plan1" sheetId="1" r:id="rId1"/>
    <sheet name="Plan2" sheetId="2" r:id="rId2"/>
  </sheets>
  <definedNames>
    <definedName name="_xlnm.Print_Area" localSheetId="0">Plan1!$B$5:$G$6</definedName>
  </definedNames>
  <calcPr calcId="144525"/>
</workbook>
</file>

<file path=xl/calcChain.xml><?xml version="1.0" encoding="utf-8"?>
<calcChain xmlns="http://schemas.openxmlformats.org/spreadsheetml/2006/main">
  <c r="K6" i="1" l="1"/>
  <c r="J6" i="1"/>
  <c r="I6" i="1"/>
  <c r="D6" i="1" s="1"/>
  <c r="C7" i="1" l="1"/>
  <c r="E6" i="1" l="1"/>
  <c r="L6" i="1" l="1"/>
  <c r="M6" i="1" s="1"/>
  <c r="F6" i="1" s="1"/>
  <c r="H6" i="1"/>
  <c r="C6" i="1" s="1"/>
  <c r="I7" i="2"/>
  <c r="I8" i="2"/>
  <c r="I9" i="2"/>
  <c r="I6" i="2"/>
  <c r="A8" i="2"/>
  <c r="A7" i="2"/>
  <c r="A6" i="2"/>
  <c r="G6" i="1" l="1"/>
</calcChain>
</file>

<file path=xl/sharedStrings.xml><?xml version="1.0" encoding="utf-8"?>
<sst xmlns="http://schemas.openxmlformats.org/spreadsheetml/2006/main" count="35" uniqueCount="26">
  <si>
    <t>VALOR BRUTO</t>
  </si>
  <si>
    <t>ISS</t>
  </si>
  <si>
    <t>INSS</t>
  </si>
  <si>
    <t>VALOR LIQUIDO</t>
  </si>
  <si>
    <t>TABELA INSS</t>
  </si>
  <si>
    <t>INICIO</t>
  </si>
  <si>
    <t>FINAL</t>
  </si>
  <si>
    <t>TETOS</t>
  </si>
  <si>
    <t>%</t>
  </si>
  <si>
    <t>TABELA ISS</t>
  </si>
  <si>
    <t>TABELA IRRF</t>
  </si>
  <si>
    <t>DEDUÇÃO</t>
  </si>
  <si>
    <t>ISENTO</t>
  </si>
  <si>
    <t>SENAT</t>
  </si>
  <si>
    <t>IRRF</t>
  </si>
  <si>
    <t>T. MAXIMO</t>
  </si>
  <si>
    <t>TABELA SENAT</t>
  </si>
  <si>
    <t>Produzido por: Helison de Oliveira</t>
  </si>
  <si>
    <t>normal INSS</t>
  </si>
  <si>
    <t>motorista INSS</t>
  </si>
  <si>
    <t>iss</t>
  </si>
  <si>
    <t>senat</t>
  </si>
  <si>
    <t>valor bruto p/ irrf</t>
  </si>
  <si>
    <t>irrf</t>
  </si>
  <si>
    <t>OBS.: Caso haja incidência de SENAT, marque esta opção com  "X":</t>
  </si>
  <si>
    <t>OBS.: Caso não haja incidência de INSS, marque esta opção com  "X":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</si>
</sst>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$ &quot;* #,##0.00_);_(&quot;R$ &quot;* \(#,##0.00\);_(&quot;R$ &quot;* &quot;-&quot;??_);_(@_)"/>
    <numFmt numFmtId="165" formatCode="0.0%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2" borderId="0" xfId="1" applyFill="1" applyAlignment="1" applyProtection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4" fillId="5" borderId="0" xfId="0" applyFont="1" applyFill="1"/>
    <xf numFmtId="0" fontId="0" fillId="4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/>
    <xf numFmtId="165" fontId="0" fillId="0" borderId="0" xfId="0" applyNumberFormat="1" applyBorder="1"/>
    <xf numFmtId="9" fontId="0" fillId="0" borderId="0" xfId="0" applyNumberFormat="1" applyBorder="1"/>
    <xf numFmtId="2" fontId="0" fillId="0" borderId="0" xfId="0" applyNumberFormat="1" applyBorder="1"/>
    <xf numFmtId="0" fontId="0" fillId="0" borderId="0" xfId="0" applyBorder="1" applyAlignment="1"/>
    <xf numFmtId="0" fontId="0" fillId="8" borderId="0" xfId="0" applyFill="1" applyAlignment="1">
      <alignment horizontal="center" vertical="justify" wrapText="1"/>
    </xf>
    <xf numFmtId="2" fontId="0" fillId="8" borderId="0" xfId="2" applyNumberFormat="1" applyFont="1" applyFill="1" applyAlignment="1">
      <alignment horizontal="center" vertical="justify" wrapText="1"/>
    </xf>
    <xf numFmtId="2" fontId="0" fillId="8" borderId="1" xfId="2" applyNumberFormat="1" applyFont="1" applyFill="1" applyBorder="1" applyAlignment="1">
      <alignment horizontal="center" vertical="justify" wrapText="1"/>
    </xf>
    <xf numFmtId="2" fontId="7" fillId="8" borderId="1" xfId="2" applyNumberFormat="1" applyFont="1" applyFill="1" applyBorder="1" applyAlignment="1">
      <alignment horizontal="center" vertical="justify" wrapText="1"/>
    </xf>
    <xf numFmtId="0" fontId="0" fillId="8" borderId="0" xfId="0" applyFill="1" applyAlignment="1">
      <alignment vertical="justify" wrapText="1"/>
    </xf>
    <xf numFmtId="0" fontId="0" fillId="8" borderId="0" xfId="2" applyNumberFormat="1" applyFont="1" applyFill="1" applyAlignment="1">
      <alignment horizontal="center" vertical="justify" wrapText="1"/>
    </xf>
    <xf numFmtId="0" fontId="0" fillId="8" borderId="0" xfId="2" applyNumberFormat="1" applyFont="1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8" borderId="0" xfId="0" applyFill="1"/>
    <xf numFmtId="2" fontId="0" fillId="8" borderId="0" xfId="0" applyNumberFormat="1" applyFill="1" applyAlignment="1">
      <alignment horizontal="center"/>
    </xf>
    <xf numFmtId="2" fontId="0" fillId="8" borderId="0" xfId="0" applyNumberFormat="1" applyFill="1"/>
    <xf numFmtId="2" fontId="7" fillId="6" borderId="1" xfId="2" applyNumberFormat="1" applyFont="1" applyFill="1" applyBorder="1" applyAlignment="1">
      <alignment horizontal="center" vertical="justify" wrapText="1"/>
    </xf>
    <xf numFmtId="0" fontId="6" fillId="6" borderId="3" xfId="0" applyFont="1" applyFill="1" applyBorder="1" applyAlignment="1">
      <alignment horizontal="left" vertical="justify" wrapText="1"/>
    </xf>
    <xf numFmtId="0" fontId="3" fillId="7" borderId="0" xfId="0" applyFont="1" applyFill="1" applyAlignment="1"/>
    <xf numFmtId="0" fontId="5" fillId="0" borderId="0" xfId="0" applyFont="1" applyFill="1" applyBorder="1" applyAlignment="1"/>
    <xf numFmtId="2" fontId="6" fillId="0" borderId="3" xfId="2" applyNumberFormat="1" applyFont="1" applyFill="1" applyBorder="1" applyAlignment="1">
      <alignment horizontal="left" vertical="justify" wrapText="1"/>
    </xf>
    <xf numFmtId="0" fontId="6" fillId="8" borderId="0" xfId="0" applyFont="1" applyFill="1" applyAlignment="1">
      <alignment horizontal="left" vertical="justify" wrapText="1"/>
    </xf>
    <xf numFmtId="0" fontId="6" fillId="8" borderId="4" xfId="0" applyFont="1" applyFill="1" applyBorder="1" applyAlignment="1">
      <alignment horizontal="left" vertical="justify" wrapText="1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1" applyFill="1" applyAlignment="1" applyProtection="1">
      <alignment horizontal="center"/>
    </xf>
    <xf numFmtId="0" fontId="0" fillId="3" borderId="0" xfId="0" applyFill="1" applyAlignment="1">
      <alignment horizont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Plan2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lan1!B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10</xdr:row>
      <xdr:rowOff>66675</xdr:rowOff>
    </xdr:from>
    <xdr:to>
      <xdr:col>6</xdr:col>
      <xdr:colOff>733424</xdr:colOff>
      <xdr:row>13</xdr:row>
      <xdr:rowOff>142875</xdr:rowOff>
    </xdr:to>
    <xdr:sp macro="" textlink="">
      <xdr:nvSpPr>
        <xdr:cNvPr id="2" name="Arredondar Retângulo em um Canto Diagonal 1">
          <a:hlinkClick xmlns:r="http://schemas.openxmlformats.org/officeDocument/2006/relationships" r:id="rId1" tooltip="Ir para Tabelas"/>
        </xdr:cNvPr>
        <xdr:cNvSpPr/>
      </xdr:nvSpPr>
      <xdr:spPr>
        <a:xfrm>
          <a:off x="5324475" y="2438400"/>
          <a:ext cx="1771649" cy="6477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3200" b="1" i="1"/>
            <a:t>Tabelas</a:t>
          </a:r>
        </a:p>
      </xdr:txBody>
    </xdr:sp>
    <xdr:clientData/>
  </xdr:twoCellAnchor>
  <xdr:twoCellAnchor>
    <xdr:from>
      <xdr:col>4</xdr:col>
      <xdr:colOff>180975</xdr:colOff>
      <xdr:row>8</xdr:row>
      <xdr:rowOff>161925</xdr:rowOff>
    </xdr:from>
    <xdr:to>
      <xdr:col>5</xdr:col>
      <xdr:colOff>9525</xdr:colOff>
      <xdr:row>10</xdr:row>
      <xdr:rowOff>47625</xdr:rowOff>
    </xdr:to>
    <xdr:sp macro="" textlink="">
      <xdr:nvSpPr>
        <xdr:cNvPr id="4" name="Retângulo 3"/>
        <xdr:cNvSpPr/>
      </xdr:nvSpPr>
      <xdr:spPr>
        <a:xfrm>
          <a:off x="4238625" y="2152650"/>
          <a:ext cx="1028700" cy="2857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180975</xdr:colOff>
      <xdr:row>6</xdr:row>
      <xdr:rowOff>191296</xdr:rowOff>
    </xdr:from>
    <xdr:to>
      <xdr:col>4</xdr:col>
      <xdr:colOff>181770</xdr:colOff>
      <xdr:row>8</xdr:row>
      <xdr:rowOff>1</xdr:rowOff>
    </xdr:to>
    <xdr:cxnSp macro="">
      <xdr:nvCxnSpPr>
        <xdr:cNvPr id="9" name="Conector reto 8"/>
        <xdr:cNvCxnSpPr/>
      </xdr:nvCxnSpPr>
      <xdr:spPr>
        <a:xfrm rot="5400000" flipH="1" flipV="1">
          <a:off x="4115595" y="1866901"/>
          <a:ext cx="246855" cy="7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8</xdr:row>
      <xdr:rowOff>181773</xdr:rowOff>
    </xdr:from>
    <xdr:to>
      <xdr:col>4</xdr:col>
      <xdr:colOff>181769</xdr:colOff>
      <xdr:row>10</xdr:row>
      <xdr:rowOff>1</xdr:rowOff>
    </xdr:to>
    <xdr:cxnSp macro="">
      <xdr:nvCxnSpPr>
        <xdr:cNvPr id="11" name="Conector reto 10"/>
        <xdr:cNvCxnSpPr/>
      </xdr:nvCxnSpPr>
      <xdr:spPr>
        <a:xfrm rot="5400000" flipH="1" flipV="1">
          <a:off x="4139408" y="2271714"/>
          <a:ext cx="199228" cy="7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6</xdr:row>
      <xdr:rowOff>180975</xdr:rowOff>
    </xdr:from>
    <xdr:to>
      <xdr:col>5</xdr:col>
      <xdr:colOff>28575</xdr:colOff>
      <xdr:row>8</xdr:row>
      <xdr:rowOff>28575</xdr:rowOff>
    </xdr:to>
    <xdr:sp macro="" textlink="">
      <xdr:nvSpPr>
        <xdr:cNvPr id="21" name="Retângulo 20"/>
        <xdr:cNvSpPr/>
      </xdr:nvSpPr>
      <xdr:spPr>
        <a:xfrm>
          <a:off x="4257675" y="1733550"/>
          <a:ext cx="1028700" cy="2857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14</xdr:row>
      <xdr:rowOff>57150</xdr:rowOff>
    </xdr:from>
    <xdr:to>
      <xdr:col>8</xdr:col>
      <xdr:colOff>276225</xdr:colOff>
      <xdr:row>18</xdr:row>
      <xdr:rowOff>123825</xdr:rowOff>
    </xdr:to>
    <xdr:sp macro="" textlink="">
      <xdr:nvSpPr>
        <xdr:cNvPr id="2" name="Arredondar Retângulo em um Canto Diagonal 1">
          <a:hlinkClick xmlns:r="http://schemas.openxmlformats.org/officeDocument/2006/relationships" r:id="rId1" tooltip="Voltar para Calculos"/>
        </xdr:cNvPr>
        <xdr:cNvSpPr/>
      </xdr:nvSpPr>
      <xdr:spPr>
        <a:xfrm>
          <a:off x="3257550" y="2724150"/>
          <a:ext cx="1971675" cy="82867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3200" b="1"/>
            <a:t>VOLTAR</a:t>
          </a:r>
          <a:endParaRPr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5:S46"/>
  <sheetViews>
    <sheetView showZeros="0" tabSelected="1" workbookViewId="0">
      <selection activeCell="E14" sqref="E14"/>
    </sheetView>
  </sheetViews>
  <sheetFormatPr defaultRowHeight="15" x14ac:dyDescent="0.25"/>
  <cols>
    <col min="1" max="1" width="5.140625" style="23" customWidth="1"/>
    <col min="2" max="2" width="18.85546875" style="24" customWidth="1"/>
    <col min="3" max="4" width="18.42578125" style="24" customWidth="1"/>
    <col min="5" max="5" width="18" style="24" customWidth="1"/>
    <col min="6" max="6" width="16.5703125" style="24" customWidth="1"/>
    <col min="7" max="7" width="19" style="24" customWidth="1"/>
    <col min="8" max="8" width="0.140625" style="28" hidden="1" customWidth="1"/>
    <col min="9" max="9" width="7.5703125" style="29" hidden="1" customWidth="1"/>
    <col min="10" max="10" width="10.5703125" style="29" hidden="1" customWidth="1"/>
    <col min="11" max="11" width="9.7109375" style="30" hidden="1" customWidth="1"/>
    <col min="12" max="12" width="10.85546875" style="30" hidden="1" customWidth="1"/>
    <col min="13" max="13" width="7.42578125" style="31" hidden="1" customWidth="1"/>
    <col min="14" max="16384" width="9.140625" style="31"/>
  </cols>
  <sheetData>
    <row r="5" spans="1:19" ht="35.25" customHeight="1" x14ac:dyDescent="0.25">
      <c r="B5" s="25" t="s">
        <v>0</v>
      </c>
      <c r="C5" s="25" t="s">
        <v>1</v>
      </c>
      <c r="D5" s="25" t="s">
        <v>2</v>
      </c>
      <c r="E5" s="25" t="s">
        <v>13</v>
      </c>
      <c r="F5" s="25" t="s">
        <v>14</v>
      </c>
      <c r="G5" s="25" t="s">
        <v>3</v>
      </c>
      <c r="H5" s="28" t="s">
        <v>20</v>
      </c>
      <c r="I5" s="28" t="s">
        <v>18</v>
      </c>
      <c r="J5" s="28" t="s">
        <v>19</v>
      </c>
      <c r="K5" s="28" t="s">
        <v>21</v>
      </c>
      <c r="L5" s="28" t="s">
        <v>22</v>
      </c>
      <c r="M5" s="28" t="s">
        <v>23</v>
      </c>
    </row>
    <row r="6" spans="1:19" ht="27" customHeight="1" x14ac:dyDescent="0.25">
      <c r="B6" s="34">
        <v>8000</v>
      </c>
      <c r="C6" s="26">
        <f>IF(B6=0,0,ROUND(H6,2))</f>
        <v>400</v>
      </c>
      <c r="D6" s="26">
        <f>IF(E10&lt;&gt;0,0,IF(E8=0,ROUND(I6,2),IF(E8&lt;&gt;0,ROUND(J6,2))))</f>
        <v>375.82</v>
      </c>
      <c r="E6" s="26">
        <f>ROUND(K6,2)</f>
        <v>0</v>
      </c>
      <c r="F6" s="26">
        <f>ROUND(M6,2)</f>
        <v>1403.87</v>
      </c>
      <c r="G6" s="26">
        <f>B6-C6-D6-E6-F6</f>
        <v>5820.31</v>
      </c>
      <c r="H6" s="28">
        <f>B6*(Plan2!G5/100)</f>
        <v>400</v>
      </c>
      <c r="I6" s="28">
        <f>IF(E8&lt;&gt;0,0,IF(B6&lt;=Plan2!B5,Plan1!B6*(Plan2!C5/100),IF(Plan1!B6&lt;=Plan2!B6,Plan1!B6*(Plan2!C6/100),IF(Plan1!B6&lt;=Plan2!B7,Plan1!B6*(Plan2!C7/100),IF(B6&gt;=Plan2!A8,Plan2!D8)))))</f>
        <v>375.82</v>
      </c>
      <c r="J6" s="29">
        <f>IF(E8=0,0,IF(B6&lt;=Plan2!B7,B6*(Plan2!O6/100)*(Plan2!C7/100),IF(B6&gt;=Plan2!A8,Plan2!D8)))</f>
        <v>0</v>
      </c>
      <c r="K6" s="30">
        <f>IF(E8=0,0,SUM(B6*(Plan2!O6/100)*(Plan2!O5/100)))</f>
        <v>0</v>
      </c>
      <c r="L6" s="32">
        <f>B6-D6</f>
        <v>7624.18</v>
      </c>
      <c r="M6" s="31">
        <f>IF(L6&lt;=Plan2!J5,0,IF(L6&lt;=Plan2!J6,Plan1!L6*(Plan2!K6/100)-Plan2!L6,IF(L6&lt;=Plan2!J7,Plan1!L6*(Plan2!K7/100)-Plan2!L7,IF(L6&lt;=Plan2!J8,Plan1!L6*(Plan2!K8/100)-Plan2!L8,IF(L6&gt;=Plan2!I9,Plan1!L6*(Plan2!K9/100)-Plan2!L9)))))</f>
        <v>1403.8695000000005</v>
      </c>
      <c r="N6" s="33"/>
      <c r="O6" s="33"/>
      <c r="P6" s="33"/>
      <c r="Q6" s="33"/>
      <c r="R6" s="33"/>
      <c r="S6" s="33"/>
    </row>
    <row r="7" spans="1:19" ht="15.75" thickBot="1" x14ac:dyDescent="0.3">
      <c r="C7" s="24">
        <f>IF(B7=0,0,ROUNDUP(H47,2))</f>
        <v>0</v>
      </c>
      <c r="H7" s="33"/>
      <c r="I7" s="33"/>
      <c r="J7" s="33"/>
      <c r="K7" s="33"/>
      <c r="L7" s="33"/>
    </row>
    <row r="8" spans="1:19" ht="18.75" customHeight="1" thickBot="1" x14ac:dyDescent="0.3">
      <c r="A8" s="39" t="s">
        <v>24</v>
      </c>
      <c r="B8" s="39"/>
      <c r="C8" s="39"/>
      <c r="D8" s="40"/>
      <c r="E8" s="35"/>
      <c r="F8" s="27"/>
      <c r="G8" s="27"/>
      <c r="H8" s="31"/>
      <c r="I8" s="31"/>
      <c r="J8" s="31"/>
      <c r="K8" s="31"/>
      <c r="L8" s="33"/>
    </row>
    <row r="9" spans="1:19" ht="15.75" thickBot="1" x14ac:dyDescent="0.3">
      <c r="H9" s="31"/>
      <c r="I9" s="31"/>
      <c r="J9" s="31"/>
      <c r="K9" s="31"/>
      <c r="L9" s="33"/>
    </row>
    <row r="10" spans="1:19" ht="20.25" customHeight="1" thickBot="1" x14ac:dyDescent="0.3">
      <c r="A10" s="39" t="s">
        <v>25</v>
      </c>
      <c r="B10" s="39"/>
      <c r="C10" s="39"/>
      <c r="D10" s="40"/>
      <c r="E10" s="38"/>
      <c r="H10" s="31"/>
      <c r="I10" s="31"/>
      <c r="J10" s="31"/>
      <c r="K10" s="31"/>
      <c r="L10" s="33"/>
    </row>
    <row r="11" spans="1:19" x14ac:dyDescent="0.25">
      <c r="A11" s="31"/>
      <c r="B11" s="31"/>
      <c r="C11" s="31"/>
      <c r="H11" s="31"/>
      <c r="I11" s="31"/>
      <c r="J11" s="31"/>
      <c r="K11" s="31"/>
      <c r="L11" s="33"/>
    </row>
    <row r="12" spans="1:19" x14ac:dyDescent="0.25">
      <c r="H12" s="31"/>
      <c r="I12" s="31"/>
      <c r="J12" s="31"/>
      <c r="K12" s="31"/>
      <c r="L12" s="33"/>
    </row>
    <row r="13" spans="1:19" x14ac:dyDescent="0.25">
      <c r="H13" s="31"/>
      <c r="I13" s="31"/>
      <c r="J13" s="31"/>
      <c r="K13" s="31"/>
      <c r="L13" s="31"/>
    </row>
    <row r="14" spans="1:19" x14ac:dyDescent="0.25">
      <c r="H14" s="31"/>
      <c r="I14" s="31"/>
      <c r="J14" s="31"/>
      <c r="K14" s="31"/>
      <c r="L14" s="31"/>
    </row>
    <row r="15" spans="1:19" x14ac:dyDescent="0.25">
      <c r="H15" s="31"/>
      <c r="I15" s="31"/>
      <c r="J15" s="31"/>
      <c r="K15" s="31"/>
      <c r="L15" s="31"/>
    </row>
    <row r="16" spans="1:19" x14ac:dyDescent="0.25">
      <c r="A16" s="36" t="s">
        <v>17</v>
      </c>
      <c r="B16" s="36"/>
      <c r="C16" s="36"/>
      <c r="H16" s="31"/>
      <c r="I16" s="31"/>
      <c r="J16" s="31"/>
      <c r="K16" s="31"/>
      <c r="L16" s="31"/>
    </row>
    <row r="17" spans="8:12" x14ac:dyDescent="0.25">
      <c r="H17" s="31"/>
      <c r="I17" s="31"/>
      <c r="J17" s="31"/>
      <c r="K17" s="31"/>
      <c r="L17" s="31"/>
    </row>
    <row r="18" spans="8:12" x14ac:dyDescent="0.25">
      <c r="H18" s="31"/>
      <c r="I18" s="31"/>
      <c r="J18" s="31"/>
      <c r="K18" s="31"/>
      <c r="L18" s="31"/>
    </row>
    <row r="19" spans="8:12" x14ac:dyDescent="0.25">
      <c r="H19" s="31"/>
      <c r="I19" s="31"/>
      <c r="J19" s="31"/>
      <c r="K19" s="31"/>
      <c r="L19" s="31"/>
    </row>
    <row r="20" spans="8:12" x14ac:dyDescent="0.25">
      <c r="H20" s="31"/>
      <c r="I20" s="31"/>
      <c r="J20" s="31"/>
      <c r="K20" s="31"/>
      <c r="L20" s="31"/>
    </row>
    <row r="21" spans="8:12" x14ac:dyDescent="0.25">
      <c r="H21" s="31"/>
      <c r="I21" s="31"/>
      <c r="J21" s="31"/>
      <c r="K21" s="31"/>
      <c r="L21" s="31"/>
    </row>
    <row r="22" spans="8:12" x14ac:dyDescent="0.25">
      <c r="H22" s="31"/>
      <c r="I22" s="31"/>
      <c r="J22" s="31"/>
      <c r="K22" s="31"/>
      <c r="L22" s="31"/>
    </row>
    <row r="23" spans="8:12" x14ac:dyDescent="0.25">
      <c r="H23" s="31"/>
      <c r="I23" s="31"/>
      <c r="J23" s="31"/>
      <c r="K23" s="31"/>
      <c r="L23" s="31"/>
    </row>
    <row r="24" spans="8:12" x14ac:dyDescent="0.25">
      <c r="H24" s="31"/>
      <c r="I24" s="31"/>
      <c r="J24" s="31"/>
      <c r="K24" s="31"/>
      <c r="L24" s="31"/>
    </row>
    <row r="25" spans="8:12" x14ac:dyDescent="0.25">
      <c r="H25" s="31"/>
      <c r="I25" s="31"/>
      <c r="J25" s="31"/>
      <c r="K25" s="31"/>
      <c r="L25" s="31"/>
    </row>
    <row r="26" spans="8:12" x14ac:dyDescent="0.25">
      <c r="H26" s="31"/>
      <c r="I26" s="31"/>
      <c r="J26" s="31"/>
      <c r="K26" s="31"/>
      <c r="L26" s="31"/>
    </row>
    <row r="27" spans="8:12" x14ac:dyDescent="0.25">
      <c r="H27" s="31"/>
      <c r="I27" s="31"/>
      <c r="J27" s="31"/>
      <c r="K27" s="31"/>
      <c r="L27" s="31"/>
    </row>
    <row r="28" spans="8:12" x14ac:dyDescent="0.25">
      <c r="H28" s="31"/>
      <c r="I28" s="31"/>
      <c r="J28" s="31"/>
      <c r="K28" s="31"/>
      <c r="L28" s="31"/>
    </row>
    <row r="29" spans="8:12" x14ac:dyDescent="0.25">
      <c r="H29" s="31"/>
      <c r="I29" s="31"/>
      <c r="J29" s="31"/>
      <c r="K29" s="31"/>
      <c r="L29" s="31"/>
    </row>
    <row r="30" spans="8:12" x14ac:dyDescent="0.25">
      <c r="H30" s="31"/>
      <c r="I30" s="31"/>
      <c r="J30" s="31"/>
      <c r="K30" s="31"/>
      <c r="L30" s="31"/>
    </row>
    <row r="31" spans="8:12" x14ac:dyDescent="0.25">
      <c r="H31" s="31"/>
      <c r="I31" s="31"/>
      <c r="J31" s="31"/>
      <c r="K31" s="31"/>
      <c r="L31" s="31"/>
    </row>
    <row r="32" spans="8:12" x14ac:dyDescent="0.25">
      <c r="H32" s="31"/>
      <c r="I32" s="31"/>
      <c r="J32" s="31"/>
      <c r="K32" s="31"/>
      <c r="L32" s="31"/>
    </row>
    <row r="33" spans="8:12" x14ac:dyDescent="0.25">
      <c r="H33" s="31"/>
      <c r="I33" s="31"/>
      <c r="J33" s="31"/>
      <c r="K33" s="31"/>
      <c r="L33" s="31"/>
    </row>
    <row r="34" spans="8:12" x14ac:dyDescent="0.25">
      <c r="H34" s="31"/>
      <c r="I34" s="31"/>
      <c r="J34" s="31"/>
      <c r="K34" s="31"/>
      <c r="L34" s="31"/>
    </row>
    <row r="35" spans="8:12" x14ac:dyDescent="0.25">
      <c r="H35" s="31"/>
      <c r="I35" s="31"/>
      <c r="J35" s="31"/>
      <c r="K35" s="31"/>
      <c r="L35" s="31"/>
    </row>
    <row r="36" spans="8:12" x14ac:dyDescent="0.25">
      <c r="H36" s="31"/>
      <c r="I36" s="31"/>
      <c r="J36" s="31"/>
      <c r="K36" s="31"/>
      <c r="L36" s="31"/>
    </row>
    <row r="37" spans="8:12" x14ac:dyDescent="0.25">
      <c r="H37" s="31"/>
      <c r="I37" s="31"/>
      <c r="J37" s="31"/>
      <c r="K37" s="31"/>
      <c r="L37" s="31"/>
    </row>
    <row r="38" spans="8:12" x14ac:dyDescent="0.25">
      <c r="H38" s="31"/>
      <c r="I38" s="31"/>
      <c r="J38" s="31"/>
      <c r="K38" s="31"/>
      <c r="L38" s="31"/>
    </row>
    <row r="39" spans="8:12" x14ac:dyDescent="0.25">
      <c r="H39" s="31"/>
      <c r="I39" s="31"/>
      <c r="J39" s="31"/>
      <c r="K39" s="31"/>
      <c r="L39" s="31"/>
    </row>
    <row r="40" spans="8:12" x14ac:dyDescent="0.25">
      <c r="H40" s="31"/>
      <c r="I40" s="31"/>
      <c r="J40" s="31"/>
      <c r="K40" s="31"/>
      <c r="L40" s="31"/>
    </row>
    <row r="41" spans="8:12" x14ac:dyDescent="0.25">
      <c r="H41" s="31"/>
      <c r="I41" s="31"/>
      <c r="J41" s="31"/>
      <c r="K41" s="31"/>
      <c r="L41" s="31"/>
    </row>
    <row r="42" spans="8:12" x14ac:dyDescent="0.25">
      <c r="H42" s="31"/>
      <c r="I42" s="31"/>
      <c r="J42" s="31"/>
      <c r="K42" s="31"/>
      <c r="L42" s="31"/>
    </row>
    <row r="43" spans="8:12" x14ac:dyDescent="0.25">
      <c r="H43" s="31"/>
      <c r="I43" s="31"/>
      <c r="J43" s="31"/>
      <c r="K43" s="31"/>
      <c r="L43" s="31"/>
    </row>
    <row r="44" spans="8:12" x14ac:dyDescent="0.25">
      <c r="H44" s="31"/>
      <c r="I44" s="31"/>
      <c r="J44" s="31"/>
      <c r="K44" s="31"/>
      <c r="L44" s="31"/>
    </row>
    <row r="45" spans="8:12" x14ac:dyDescent="0.25">
      <c r="H45" s="31"/>
      <c r="I45" s="31"/>
      <c r="J45" s="31"/>
      <c r="K45" s="31"/>
      <c r="L45" s="31"/>
    </row>
    <row r="46" spans="8:12" x14ac:dyDescent="0.25">
      <c r="H46" s="31"/>
      <c r="I46" s="31"/>
      <c r="J46" s="31"/>
      <c r="K46" s="31"/>
      <c r="L46" s="31"/>
    </row>
  </sheetData>
  <sheetProtection password="91F3" sheet="1" objects="1" scenarios="1"/>
  <protectedRanges>
    <protectedRange sqref="E10" name="Intervalo3"/>
    <protectedRange sqref="B6" name="Intervalo1"/>
    <protectedRange sqref="E8" name="Intervalo2"/>
  </protectedRanges>
  <mergeCells count="2">
    <mergeCell ref="A8:D8"/>
    <mergeCell ref="A10:D10"/>
  </mergeCells>
  <pageMargins left="1.93" right="0.27559055118110237" top="0.83" bottom="0.31496062992125984" header="0.31496062992125984" footer="0.31496062992125984"/>
  <pageSetup paperSize="9" scale="75" orientation="landscape" blackAndWhite="1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P25"/>
  <sheetViews>
    <sheetView workbookViewId="0">
      <selection sqref="A1:B1"/>
    </sheetView>
  </sheetViews>
  <sheetFormatPr defaultRowHeight="15" x14ac:dyDescent="0.25"/>
  <cols>
    <col min="4" max="4" width="10.28515625" customWidth="1"/>
  </cols>
  <sheetData>
    <row r="1" spans="1:16" x14ac:dyDescent="0.25">
      <c r="A1" s="45" t="s">
        <v>4</v>
      </c>
      <c r="B1" s="45"/>
      <c r="C1" s="46"/>
      <c r="D1" s="46"/>
      <c r="E1" s="4"/>
      <c r="F1" s="47" t="s">
        <v>9</v>
      </c>
      <c r="G1" s="47"/>
      <c r="H1" s="4"/>
      <c r="I1" s="44" t="s">
        <v>10</v>
      </c>
      <c r="J1" s="44"/>
      <c r="K1" s="44"/>
      <c r="L1" s="44"/>
      <c r="M1" s="41" t="s">
        <v>16</v>
      </c>
      <c r="N1" s="41"/>
      <c r="O1" s="41"/>
      <c r="P1" s="41"/>
    </row>
    <row r="2" spans="1:16" x14ac:dyDescent="0.25">
      <c r="A2" s="1"/>
      <c r="B2" s="1"/>
      <c r="C2" s="2"/>
      <c r="D2" s="2"/>
      <c r="E2" s="4"/>
      <c r="F2" s="4"/>
      <c r="G2" s="6"/>
      <c r="H2" s="4"/>
      <c r="I2" s="7"/>
      <c r="J2" s="7"/>
      <c r="K2" s="7"/>
      <c r="L2" s="7"/>
      <c r="M2" s="9"/>
      <c r="N2" s="9"/>
      <c r="O2" s="9"/>
      <c r="P2" s="9"/>
    </row>
    <row r="3" spans="1:16" x14ac:dyDescent="0.25">
      <c r="A3" s="45" t="s">
        <v>7</v>
      </c>
      <c r="B3" s="45"/>
      <c r="C3" s="12">
        <v>2010</v>
      </c>
      <c r="D3" s="1"/>
      <c r="E3" s="4"/>
      <c r="F3" s="42">
        <v>2010</v>
      </c>
      <c r="G3" s="42"/>
      <c r="H3" s="4"/>
      <c r="I3" s="44" t="s">
        <v>7</v>
      </c>
      <c r="J3" s="44"/>
      <c r="K3" s="12">
        <v>2010</v>
      </c>
      <c r="L3" s="7"/>
      <c r="M3" s="9"/>
      <c r="N3" s="42">
        <v>2010</v>
      </c>
      <c r="O3" s="42"/>
      <c r="P3" s="9"/>
    </row>
    <row r="4" spans="1:16" x14ac:dyDescent="0.25">
      <c r="A4" s="3" t="s">
        <v>5</v>
      </c>
      <c r="B4" s="3" t="s">
        <v>6</v>
      </c>
      <c r="C4" s="3" t="s">
        <v>8</v>
      </c>
      <c r="D4" s="3" t="s">
        <v>15</v>
      </c>
      <c r="E4" s="4"/>
      <c r="F4" s="5" t="s">
        <v>1</v>
      </c>
      <c r="G4" s="5" t="s">
        <v>8</v>
      </c>
      <c r="H4" s="4"/>
      <c r="I4" s="8" t="s">
        <v>5</v>
      </c>
      <c r="J4" s="8" t="s">
        <v>6</v>
      </c>
      <c r="K4" s="8" t="s">
        <v>8</v>
      </c>
      <c r="L4" s="8" t="s">
        <v>11</v>
      </c>
      <c r="M4" s="9"/>
      <c r="N4" s="10" t="s">
        <v>13</v>
      </c>
      <c r="O4" s="10" t="s">
        <v>8</v>
      </c>
      <c r="P4" s="9"/>
    </row>
    <row r="5" spans="1:16" x14ac:dyDescent="0.25">
      <c r="A5" s="3"/>
      <c r="B5" s="12">
        <v>1024.97</v>
      </c>
      <c r="C5" s="12">
        <v>11</v>
      </c>
      <c r="D5" s="1"/>
      <c r="E5" s="4"/>
      <c r="F5" s="4"/>
      <c r="G5" s="11">
        <v>5</v>
      </c>
      <c r="H5" s="4"/>
      <c r="I5" s="7"/>
      <c r="J5" s="17">
        <v>1499.15</v>
      </c>
      <c r="K5" s="7" t="s">
        <v>12</v>
      </c>
      <c r="L5" s="16">
        <v>0</v>
      </c>
      <c r="M5" s="9"/>
      <c r="N5" s="9"/>
      <c r="O5" s="12">
        <v>2.5</v>
      </c>
      <c r="P5" s="9"/>
    </row>
    <row r="6" spans="1:16" x14ac:dyDescent="0.25">
      <c r="A6" s="3">
        <f>B5+0.01</f>
        <v>1024.98</v>
      </c>
      <c r="B6" s="12">
        <v>1708.27</v>
      </c>
      <c r="C6" s="12">
        <v>11</v>
      </c>
      <c r="D6" s="1"/>
      <c r="E6" s="4"/>
      <c r="F6" s="4"/>
      <c r="G6" s="4"/>
      <c r="H6" s="4"/>
      <c r="I6" s="7">
        <f>J5+0.01</f>
        <v>1499.16</v>
      </c>
      <c r="J6" s="14">
        <v>2246.75</v>
      </c>
      <c r="K6" s="14">
        <v>7.5</v>
      </c>
      <c r="L6" s="17">
        <v>112.43</v>
      </c>
      <c r="M6" s="9"/>
      <c r="N6" s="9"/>
      <c r="O6" s="15">
        <v>20</v>
      </c>
      <c r="P6" s="9"/>
    </row>
    <row r="7" spans="1:16" x14ac:dyDescent="0.25">
      <c r="A7" s="3">
        <f>B6+0.01</f>
        <v>1708.28</v>
      </c>
      <c r="B7" s="12">
        <v>3416.54</v>
      </c>
      <c r="C7" s="12">
        <v>11</v>
      </c>
      <c r="D7" s="1"/>
      <c r="E7" s="4"/>
      <c r="F7" s="4"/>
      <c r="G7" s="4"/>
      <c r="H7" s="4"/>
      <c r="I7" s="7">
        <f t="shared" ref="I7:I9" si="0">J6+0.01</f>
        <v>2246.7600000000002</v>
      </c>
      <c r="J7" s="14">
        <v>2995.7</v>
      </c>
      <c r="K7" s="14">
        <v>15</v>
      </c>
      <c r="L7" s="17">
        <v>280.94</v>
      </c>
      <c r="M7" s="9"/>
      <c r="N7" s="9"/>
      <c r="O7" s="9"/>
      <c r="P7" s="9"/>
    </row>
    <row r="8" spans="1:16" x14ac:dyDescent="0.25">
      <c r="A8" s="1">
        <f>B7+0.01</f>
        <v>3416.55</v>
      </c>
      <c r="B8" s="1"/>
      <c r="C8" s="1"/>
      <c r="D8" s="13">
        <v>375.82</v>
      </c>
      <c r="E8" s="4"/>
      <c r="F8" s="4"/>
      <c r="G8" s="4"/>
      <c r="H8" s="4"/>
      <c r="I8" s="7">
        <f t="shared" si="0"/>
        <v>2995.71</v>
      </c>
      <c r="J8" s="14">
        <v>3743.19</v>
      </c>
      <c r="K8" s="14">
        <v>22.5</v>
      </c>
      <c r="L8" s="17">
        <v>505.62</v>
      </c>
      <c r="M8" s="9"/>
      <c r="N8" s="9"/>
      <c r="O8" s="9"/>
      <c r="P8" s="9"/>
    </row>
    <row r="9" spans="1:16" x14ac:dyDescent="0.25">
      <c r="A9" s="1"/>
      <c r="B9" s="1"/>
      <c r="C9" s="1"/>
      <c r="D9" s="1"/>
      <c r="E9" s="4"/>
      <c r="F9" s="4"/>
      <c r="G9" s="4"/>
      <c r="H9" s="4"/>
      <c r="I9" s="7">
        <f t="shared" si="0"/>
        <v>3743.2000000000003</v>
      </c>
      <c r="J9" s="7"/>
      <c r="K9" s="14">
        <v>27.5</v>
      </c>
      <c r="L9" s="17">
        <v>692.78</v>
      </c>
      <c r="M9" s="9"/>
      <c r="N9" s="9"/>
      <c r="O9" s="9"/>
      <c r="P9" s="9"/>
    </row>
    <row r="11" spans="1:16" x14ac:dyDescent="0.25">
      <c r="A11" s="43" t="s">
        <v>17</v>
      </c>
      <c r="B11" s="43"/>
      <c r="C11" s="43"/>
      <c r="D11" s="43"/>
    </row>
    <row r="12" spans="1:16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x14ac:dyDescent="0.25">
      <c r="A13" s="18"/>
      <c r="B13" s="18"/>
      <c r="C13" s="18"/>
      <c r="D13" s="18"/>
      <c r="E13" s="18"/>
      <c r="F13" s="37"/>
      <c r="G13" s="37"/>
      <c r="H13" s="37"/>
      <c r="I13" s="18"/>
      <c r="J13" s="18"/>
      <c r="K13" s="18"/>
      <c r="L13" s="18"/>
      <c r="M13" s="18"/>
      <c r="N13" s="18"/>
      <c r="O13" s="18"/>
      <c r="P13" s="18"/>
    </row>
    <row r="14" spans="1:16" x14ac:dyDescent="0.25">
      <c r="A14" s="18"/>
      <c r="B14" s="18"/>
      <c r="C14" s="18"/>
      <c r="D14" s="18"/>
      <c r="E14" s="18"/>
      <c r="F14" s="22"/>
      <c r="G14" s="22"/>
      <c r="H14" s="22"/>
      <c r="I14" s="19"/>
      <c r="J14" s="18"/>
      <c r="K14" s="18"/>
      <c r="L14" s="18"/>
      <c r="M14" s="18"/>
      <c r="N14" s="18"/>
      <c r="O14" s="18"/>
      <c r="P14" s="18"/>
    </row>
    <row r="15" spans="1:16" x14ac:dyDescent="0.25">
      <c r="A15" s="18"/>
      <c r="B15" s="18"/>
      <c r="C15" s="18"/>
      <c r="D15" s="18"/>
      <c r="E15" s="18"/>
      <c r="F15" s="22"/>
      <c r="G15" s="22"/>
      <c r="H15" s="22"/>
      <c r="I15" s="20"/>
      <c r="J15" s="21"/>
      <c r="K15" s="18"/>
      <c r="L15" s="18"/>
      <c r="M15" s="18"/>
      <c r="N15" s="18"/>
      <c r="O15" s="18"/>
      <c r="P15" s="18"/>
    </row>
    <row r="16" spans="1:16" x14ac:dyDescent="0.25">
      <c r="A16" s="18"/>
      <c r="B16" s="18"/>
      <c r="C16" s="18"/>
      <c r="D16" s="18"/>
      <c r="E16" s="18"/>
      <c r="F16" s="22"/>
      <c r="G16" s="22"/>
      <c r="H16" s="22"/>
      <c r="I16" s="19"/>
      <c r="J16" s="21"/>
      <c r="K16" s="18"/>
      <c r="L16" s="18"/>
      <c r="M16" s="18"/>
      <c r="N16" s="18"/>
      <c r="O16" s="18"/>
      <c r="P16" s="18"/>
    </row>
    <row r="17" spans="1:16" x14ac:dyDescent="0.25">
      <c r="A17" s="18"/>
      <c r="B17" s="18"/>
      <c r="C17" s="18"/>
      <c r="D17" s="18"/>
      <c r="E17" s="18"/>
      <c r="F17" s="22"/>
      <c r="G17" s="22"/>
      <c r="H17" s="22"/>
      <c r="I17" s="19"/>
      <c r="J17" s="18"/>
      <c r="K17" s="18"/>
      <c r="L17" s="18"/>
      <c r="M17" s="18"/>
      <c r="N17" s="18"/>
      <c r="O17" s="18"/>
      <c r="P17" s="18"/>
    </row>
    <row r="18" spans="1:16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</sheetData>
  <sheetProtection password="91F3" sheet="1" objects="1" scenarios="1"/>
  <protectedRanges>
    <protectedRange sqref="B5:C7" name="Intervalo1"/>
    <protectedRange sqref="C3" name="Intervalo2"/>
    <protectedRange sqref="D8" name="Intervalo3"/>
    <protectedRange sqref="F3" name="Intervalo4"/>
    <protectedRange sqref="G5" name="Intervalo5"/>
    <protectedRange sqref="K3" name="Intervalo6"/>
    <protectedRange sqref="J5" name="Intervalo7"/>
    <protectedRange sqref="J6:L8" name="Intervalo9"/>
    <protectedRange sqref="K9:L9" name="Intervalo10"/>
    <protectedRange sqref="N3" name="Intervalo11"/>
    <protectedRange sqref="O5" name="Intervalo12"/>
  </protectedRanges>
  <mergeCells count="10">
    <mergeCell ref="M1:P1"/>
    <mergeCell ref="N3:O3"/>
    <mergeCell ref="A11:D11"/>
    <mergeCell ref="I1:L1"/>
    <mergeCell ref="I3:J3"/>
    <mergeCell ref="A3:B3"/>
    <mergeCell ref="C1:D1"/>
    <mergeCell ref="A1:B1"/>
    <mergeCell ref="F1:G1"/>
    <mergeCell ref="F3:G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Plan2</vt:lpstr>
      <vt:lpstr>Plan1!Area_de_impressao</vt:lpstr>
    </vt:vector>
  </TitlesOfParts>
  <Company>Pessoal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Helison de Oliveira</dc:creator>
  <cp:lastModifiedBy>Glícia</cp:lastModifiedBy>
  <cp:lastPrinted>2010-04-13T13:31:06Z</cp:lastPrinted>
  <dcterms:created xsi:type="dcterms:W3CDTF">2010-04-07T11:12:40Z</dcterms:created>
  <dcterms:modified xsi:type="dcterms:W3CDTF">2013-01-28T12:57:54Z</dcterms:modified>
</cp:coreProperties>
</file>