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dell\Desktop\"/>
    </mc:Choice>
  </mc:AlternateContent>
  <bookViews>
    <workbookView xWindow="140" yWindow="0" windowWidth="24940" windowHeight="13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F34" i="9" l="1"/>
  <c r="F33" i="9"/>
  <c r="F26" i="9"/>
  <c r="F27" i="9"/>
  <c r="F28" i="9"/>
  <c r="F29" i="9"/>
  <c r="F25" i="9"/>
  <c r="F22" i="9"/>
  <c r="F21" i="9"/>
  <c r="F19" i="9"/>
  <c r="F18" i="9"/>
  <c r="F15" i="9"/>
  <c r="F12" i="9"/>
  <c r="I12" i="9"/>
  <c r="A8" i="9"/>
  <c r="A9" i="9"/>
  <c r="A10" i="9"/>
  <c r="A11" i="9"/>
  <c r="A12" i="9"/>
  <c r="F30" i="9"/>
  <c r="I30" i="9"/>
  <c r="A13" i="9"/>
  <c r="A14" i="9"/>
  <c r="A15" i="9"/>
  <c r="A16" i="9"/>
  <c r="A17" i="9"/>
  <c r="A18" i="9"/>
  <c r="A20" i="9"/>
  <c r="A21" i="9"/>
  <c r="A23" i="9"/>
  <c r="A24" i="9"/>
  <c r="A30" i="9"/>
  <c r="J24" i="9"/>
  <c r="F24" i="9"/>
  <c r="J18" i="9"/>
  <c r="J23" i="9"/>
  <c r="F23" i="9"/>
  <c r="J21" i="9"/>
  <c r="J17" i="9"/>
  <c r="F17" i="9"/>
  <c r="J16" i="9"/>
  <c r="F16" i="9"/>
  <c r="J11" i="9"/>
  <c r="F11" i="9"/>
  <c r="J10" i="9"/>
  <c r="F10" i="9"/>
  <c r="I34" i="9"/>
  <c r="I33" i="9"/>
  <c r="F38" i="9"/>
  <c r="F39" i="9"/>
  <c r="I39" i="9"/>
  <c r="F37" i="9"/>
  <c r="I37" i="9"/>
  <c r="F8" i="9"/>
  <c r="I8" i="9"/>
  <c r="F14" i="9"/>
  <c r="I14" i="9"/>
  <c r="F40" i="9"/>
  <c r="I40" i="9"/>
  <c r="I38" i="9"/>
  <c r="F9" i="9"/>
  <c r="K6" i="9"/>
  <c r="I9" i="9"/>
  <c r="K7" i="9"/>
  <c r="K4" i="9"/>
  <c r="A37" i="9"/>
  <c r="A38" i="9"/>
  <c r="A39" i="9"/>
  <c r="A40" i="9"/>
  <c r="L6" i="9"/>
  <c r="I15" i="9"/>
  <c r="F32" i="9"/>
  <c r="I32" i="9"/>
  <c r="F31" i="9"/>
  <c r="I31" i="9"/>
  <c r="M6" i="9"/>
  <c r="N6" i="9"/>
  <c r="F20" i="9"/>
  <c r="I20" i="9"/>
  <c r="O6" i="9"/>
  <c r="K5" i="9"/>
  <c r="F13" i="9"/>
  <c r="I13"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A31" i="9"/>
  <c r="A32"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<sst xmlns="http://schemas.openxmlformats.org/spreadsheetml/2006/main" count="213" uniqueCount="197">
  <si>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</si>
  <si>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</si>
  <si>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</si>
  <si>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</si>
  <si>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</si>
  <si>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</si>
  <si>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</si>
  <si>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</si>
  <si>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</si>
  <si>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</si>
  <si>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</si>
  <si>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</si>
  <si>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</si>
  <si>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</si>
  <si>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</si>
  <si>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</si>
  <si>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</si>
  <si>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</si>
  <si>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</si>
  <si>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</si>
  <si>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</si>
  <si>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</si>
  <si>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</si>
  <si>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</si>
  <si>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</si>
  <si>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</si>
  <si>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</si>
  <si>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</si>
  <si>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</si>
  <si>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</si>
  <si>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</si>
  <si>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</si>
  <si>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</si>
  <si>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</si>
  <si>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</si>
  <si>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</si>
  <si>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</si>
  <si>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</si>
  <si>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</si>
  <si>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</si>
  <si>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</si>
  <si>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</si>
  <si>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</si>
  <si>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</si>
  <si>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</si>
  <si>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</si>
  <si>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</si>
  <si>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</si>
  <si>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</si>
  <si>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</si>
  <si>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</si>
  <si>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</si>
  <si>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</si>
  <si>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</si>
  <si>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</si>
  <si>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</si>
  <si>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</si>
  <si>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</si>
  <si>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</si>
  <si>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</si>
  <si>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</si>
  <si>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</si>
  <si>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</si>
  <si>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</si>
  <si>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</si>
  <si>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</si>
  <si>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</si>
  <si>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</si>
  <si>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</si>
  <si>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</si>
  <si>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</si>
  <si>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</si>
  <si>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</si>
  <si>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</si>
  <si>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</si>
  <si>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</si>
  <si>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</si>
  <si>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</si>
  <si>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</si>
  <si>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</si>
  <si>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</si>
  <si>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</si>
  <si>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</si>
  <si>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</si>
  <si>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</si>
  <si>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</si>
  <si>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</si>
  <si>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</si>
  <si>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</si>
  <si>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</si>
  <si>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</si>
  <si>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</si>
  <si>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</si>
  <si>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</si>
  <si>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</si>
  <si>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</si>
  <si>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</si>
  <si>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</si>
  <si>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</si>
  <si>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</si>
  <si>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</si>
  <si>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</si>
  <si>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</si>
  <si>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</si>
  <si>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</si>
  <si>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</si>
  <si>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</si>
  <si>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</si>
  <si>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</si>
  <si>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</si>
  <si>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</si>
  <si>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</si>
  <si>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</si>
  <si>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</si>
  <si>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</si>
  <si>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</si>
  <si>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</si>
  <si>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</si>
  <si>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</si>
  <si>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</si>
  <si>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</si>
  <si>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</si>
  <si>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</si>
  <si>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</si>
  <si>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</si>
  <si>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</si>
  <si>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</si>
  <si>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</si>
  <si>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</si>
  <si>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</si>
  <si>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</si>
  <si>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</si>
  <si>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</si>
  <si>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</si>
  <si>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</si>
  <si>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</si>
  <si>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[国学大师爬虫] Project Schedule</t>
    <phoneticPr fontId="3" type="noConversion"/>
  </si>
  <si>
    <t>[前期准备]</t>
    <phoneticPr fontId="3" type="noConversion"/>
  </si>
  <si>
    <t>完成</t>
    <phoneticPr fontId="3" type="noConversion"/>
  </si>
  <si>
    <t>完成</t>
    <phoneticPr fontId="3" type="noConversion"/>
  </si>
  <si>
    <t>[项目分析]</t>
    <phoneticPr fontId="3" type="noConversion"/>
  </si>
  <si>
    <t>[成员分工]</t>
    <phoneticPr fontId="3" type="noConversion"/>
  </si>
  <si>
    <t>[爬虫代码实践]</t>
    <phoneticPr fontId="3" type="noConversion"/>
  </si>
  <si>
    <t>[后期总结]</t>
    <phoneticPr fontId="3" type="noConversion"/>
  </si>
  <si>
    <t>[整体调试]</t>
    <phoneticPr fontId="3" type="noConversion"/>
  </si>
  <si>
    <t>李响</t>
    <phoneticPr fontId="3" type="noConversion"/>
  </si>
  <si>
    <t>[小组成员] 李响 张以欣 梁紫君 梁彧彧</t>
    <phoneticPr fontId="3" type="noConversion"/>
  </si>
  <si>
    <t>李响 张以欣 梁紫君 梁彧彧</t>
    <phoneticPr fontId="3" type="noConversion"/>
  </si>
  <si>
    <t>李响 张以欣 梁紫君 梁彧彧</t>
    <phoneticPr fontId="3" type="noConversion"/>
  </si>
  <si>
    <t>李响 张以欣 梁紫君 梁彧彧</t>
    <phoneticPr fontId="3" type="noConversion"/>
  </si>
  <si>
    <t>李响 张以欣 梁紫君 梁彧彧</t>
    <phoneticPr fontId="3" type="noConversion"/>
  </si>
  <si>
    <t>[待爬取网页分析]</t>
    <phoneticPr fontId="3" type="noConversion"/>
  </si>
  <si>
    <t>[资料学习]</t>
    <phoneticPr fontId="3" type="noConversion"/>
  </si>
  <si>
    <t>[相关资料学习]</t>
    <phoneticPr fontId="3" type="noConversion"/>
  </si>
  <si>
    <t>[爬取-汉字部件]</t>
    <phoneticPr fontId="3" type="noConversion"/>
  </si>
  <si>
    <t xml:space="preserve">  [爬取第三四层页面图片url] jupyternotebook片段编写</t>
    <phoneticPr fontId="3" type="noConversion"/>
  </si>
  <si>
    <t>李响</t>
    <phoneticPr fontId="3" type="noConversion"/>
  </si>
  <si>
    <t>李响 梁彧彧</t>
    <phoneticPr fontId="3" type="noConversion"/>
  </si>
  <si>
    <t>梁彧彧</t>
    <phoneticPr fontId="3" type="noConversion"/>
  </si>
  <si>
    <t xml:space="preserve">  [爬取第一二三层页面] jupyternotebook片段编写</t>
    <phoneticPr fontId="3" type="noConversion"/>
  </si>
  <si>
    <t>李响</t>
    <phoneticPr fontId="3" type="noConversion"/>
  </si>
  <si>
    <t>[爬取-说文解字]</t>
    <phoneticPr fontId="3" type="noConversion"/>
  </si>
  <si>
    <t>张以欣 梁紫君</t>
    <phoneticPr fontId="3" type="noConversion"/>
  </si>
  <si>
    <t>2.2.2</t>
    <phoneticPr fontId="3" type="noConversion"/>
  </si>
  <si>
    <t>张以欣 梁紫君</t>
    <phoneticPr fontId="3" type="noConversion"/>
  </si>
  <si>
    <t>梁紫君</t>
    <phoneticPr fontId="3" type="noConversion"/>
  </si>
  <si>
    <t>张以欣</t>
    <phoneticPr fontId="3" type="noConversion"/>
  </si>
  <si>
    <t xml:space="preserve">  [代码合成及注释] pycharm</t>
    <phoneticPr fontId="3" type="noConversion"/>
  </si>
  <si>
    <t>2.1.4</t>
    <phoneticPr fontId="3" type="noConversion"/>
  </si>
  <si>
    <t>李响</t>
    <phoneticPr fontId="3" type="noConversion"/>
  </si>
  <si>
    <t xml:space="preserve">  [代码测试及优化] pycharm</t>
    <phoneticPr fontId="3" type="noConversion"/>
  </si>
  <si>
    <t xml:space="preserve">  [爬取第一层页面文字] jupyternotebook片段编写</t>
    <phoneticPr fontId="3" type="noConversion"/>
  </si>
  <si>
    <t xml:space="preserve">  [爬取第二次页面文字] jupyternotebook片段编写</t>
    <phoneticPr fontId="3" type="noConversion"/>
  </si>
  <si>
    <t xml:space="preserve">  [爬取第三层图片url] jupyternotebook片段编写</t>
    <phoneticPr fontId="3" type="noConversion"/>
  </si>
  <si>
    <t>梁紫君</t>
    <phoneticPr fontId="3" type="noConversion"/>
  </si>
  <si>
    <t>2.2.5</t>
    <phoneticPr fontId="3" type="noConversion"/>
  </si>
  <si>
    <t>梁紫君 张以欣</t>
    <phoneticPr fontId="3" type="noConversion"/>
  </si>
  <si>
    <t>[爬取-中医中药]</t>
    <phoneticPr fontId="3" type="noConversion"/>
  </si>
  <si>
    <t>张以欣 梁紫君 李响</t>
    <phoneticPr fontId="3" type="noConversion"/>
  </si>
  <si>
    <t>2.3.1</t>
    <phoneticPr fontId="3" type="noConversion"/>
  </si>
  <si>
    <t>张以欣 梁紫君</t>
    <phoneticPr fontId="3" type="noConversion"/>
  </si>
  <si>
    <t>2.3.2</t>
    <phoneticPr fontId="3" type="noConversion"/>
  </si>
  <si>
    <t xml:space="preserve">  [爬取第一层页面] jupyternotebook片段编写</t>
    <phoneticPr fontId="3" type="noConversion"/>
  </si>
  <si>
    <t xml:space="preserve">  [爬取第二三层页面] jupyternotebook片段编写</t>
    <phoneticPr fontId="3" type="noConversion"/>
  </si>
  <si>
    <t>张以欣</t>
    <phoneticPr fontId="3" type="noConversion"/>
  </si>
  <si>
    <t>2.3.3</t>
    <phoneticPr fontId="3" type="noConversion"/>
  </si>
  <si>
    <t xml:space="preserve">  [代码合成注释及优化] pycharm</t>
    <phoneticPr fontId="3" type="noConversion"/>
  </si>
  <si>
    <t xml:space="preserve">  [代码合成及注释] pycharm</t>
    <phoneticPr fontId="3" type="noConversion"/>
  </si>
  <si>
    <t xml:space="preserve">  [代码测试及优化] pycharm</t>
    <phoneticPr fontId="3" type="noConversion"/>
  </si>
  <si>
    <t>李响</t>
    <phoneticPr fontId="3" type="noConversion"/>
  </si>
  <si>
    <t>李响 张以欣 梁紫君 梁彧彧</t>
    <phoneticPr fontId="3" type="noConversion"/>
  </si>
  <si>
    <t>[代码对比]</t>
    <phoneticPr fontId="3" type="noConversion"/>
  </si>
  <si>
    <t>李响</t>
    <phoneticPr fontId="3" type="noConversion"/>
  </si>
  <si>
    <t>[难点分析]</t>
    <phoneticPr fontId="3" type="noConversion"/>
  </si>
  <si>
    <t>李响 张以欣</t>
    <phoneticPr fontId="3" type="noConversion"/>
  </si>
  <si>
    <t>[代码测试]</t>
    <phoneticPr fontId="3" type="noConversion"/>
  </si>
  <si>
    <t>李响 梁紫君</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</si>
</sst>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d/yyyy\ \(dddd\)"/>
    <numFmt numFmtId="177" formatCode="ddd\ m/dd/yy"/>
    <numFmt numFmtId="178" formatCode="d"/>
    <numFmt numFmtId="179"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u/>
      <sz val="10"/>
      <color theme="11"/>
      <name val="Arial"/>
    </font>
    <font>
      <sz val="9"/>
      <name val="黑体"/>
      <family val="3"/>
      <charset val="134"/>
      <scheme val="minor"/>
    </font>
    <font>
      <sz val="14"/>
      <name val="黑体"/>
      <family val="3"/>
      <charset val="134"/>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9">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cellStyleXfs>
  <cellXfs count="18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10" xfId="0" applyNumberFormat="1"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77"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78" fontId="3" fillId="0" borderId="18" xfId="0" applyNumberFormat="1" applyFont="1" applyFill="1" applyBorder="1" applyAlignment="1" applyProtection="1">
      <alignment horizontal="center" vertical="center" shrinkToFit="1"/>
    </xf>
    <xf numFmtId="178"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1" fontId="52" fillId="0"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77" fontId="47" fillId="25" borderId="12" xfId="0" applyNumberFormat="1" applyFont="1" applyFill="1" applyBorder="1" applyAlignment="1" applyProtection="1">
      <alignment horizontal="center" vertical="center"/>
    </xf>
    <xf numFmtId="177" fontId="47" fillId="0" borderId="12" xfId="0" applyNumberFormat="1" applyFont="1" applyBorder="1" applyAlignment="1" applyProtection="1">
      <alignment horizontal="center" vertical="center"/>
    </xf>
    <xf numFmtId="177"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77"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 fontId="47" fillId="0" borderId="12" xfId="0" applyNumberFormat="1" applyFont="1" applyFill="1" applyBorder="1" applyAlignment="1" applyProtection="1">
      <alignment horizontal="left" vertical="center"/>
    </xf>
    <xf numFmtId="0" fontId="59" fillId="0" borderId="0" xfId="34" applyFont="1" applyBorder="1" applyAlignment="1" applyProtection="1">
      <alignment horizontal="left" vertical="center"/>
    </xf>
    <xf numFmtId="176"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76" fontId="45" fillId="0" borderId="24" xfId="0" applyNumberFormat="1" applyFont="1" applyFill="1" applyBorder="1" applyAlignment="1" applyProtection="1">
      <alignment horizontal="center" vertical="center" shrinkToFit="1"/>
      <protection locked="0"/>
    </xf>
    <xf numFmtId="179" fontId="45" fillId="0" borderId="18" xfId="0" applyNumberFormat="1" applyFont="1" applyFill="1" applyBorder="1" applyAlignment="1" applyProtection="1">
      <alignment horizontal="center" vertical="center"/>
    </xf>
    <xf numFmtId="179" fontId="45" fillId="0" borderId="13" xfId="0" applyNumberFormat="1" applyFont="1" applyFill="1" applyBorder="1" applyAlignment="1" applyProtection="1">
      <alignment horizontal="center" vertical="center"/>
    </xf>
    <xf numFmtId="179"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xf numFmtId="0" fontId="47" fillId="0" borderId="0" xfId="0" applyFont="1" applyBorder="1" applyAlignment="1" applyProtection="1">
      <alignment horizontal="left" vertical="center"/>
    </xf>
    <xf numFmtId="1" fontId="47" fillId="0" borderId="0" xfId="0" applyNumberFormat="1" applyFont="1" applyFill="1" applyBorder="1" applyAlignment="1" applyProtection="1">
      <alignment horizontal="left" vertical="center"/>
    </xf>
    <xf numFmtId="1" fontId="53" fillId="0" borderId="0" xfId="0" applyNumberFormat="1" applyFont="1" applyFill="1" applyBorder="1" applyAlignment="1" applyProtection="1">
      <alignment horizontal="center" vertical="center"/>
    </xf>
    <xf numFmtId="0" fontId="47" fillId="0" borderId="0" xfId="0" quotePrefix="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9" fontId="47" fillId="26" borderId="0" xfId="40" applyFont="1" applyFill="1" applyBorder="1" applyAlignment="1" applyProtection="1">
      <alignment horizontal="center" vertical="center"/>
    </xf>
    <xf numFmtId="0" fontId="72" fillId="0" borderId="10" xfId="0" applyFont="1" applyFill="1" applyBorder="1" applyAlignment="1" applyProtection="1">
      <alignment vertical="center"/>
    </xf>
    <xf numFmtId="0" fontId="72" fillId="0" borderId="10" xfId="0" applyNumberFormat="1" applyFont="1" applyFill="1" applyBorder="1" applyAlignment="1" applyProtection="1">
      <alignment horizontal="left" vertical="center"/>
    </xf>
    <xf numFmtId="0" fontId="72" fillId="0" borderId="10" xfId="0" applyNumberFormat="1" applyFont="1" applyFill="1" applyBorder="1" applyAlignment="1" applyProtection="1">
      <alignment horizontal="center" vertical="center"/>
    </xf>
    <xf numFmtId="1" fontId="72" fillId="0" borderId="10" xfId="0" applyNumberFormat="1" applyFont="1" applyFill="1" applyBorder="1" applyAlignment="1" applyProtection="1">
      <alignment horizontal="center" vertical="center"/>
    </xf>
    <xf numFmtId="1" fontId="73" fillId="0" borderId="10" xfId="0" applyNumberFormat="1" applyFont="1" applyFill="1" applyBorder="1" applyAlignment="1" applyProtection="1">
      <alignment horizontal="center" vertical="center"/>
    </xf>
    <xf numFmtId="0" fontId="72" fillId="0" borderId="10" xfId="0" applyFont="1" applyFill="1" applyBorder="1" applyAlignment="1" applyProtection="1">
      <alignment horizontal="left" vertical="center"/>
    </xf>
    <xf numFmtId="0" fontId="72" fillId="0" borderId="0" xfId="0" applyFont="1" applyFill="1" applyBorder="1" applyAlignment="1" applyProtection="1">
      <alignment vertical="center"/>
    </xf>
  </cellXfs>
  <cellStyles count="49">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25400</xdr:colOff>
      <xdr:row>6</xdr:row>
      <xdr:rowOff>101600</xdr:rowOff>
    </xdr:from>
    <xdr:to>
      <xdr:col>13</xdr:col>
      <xdr:colOff>103717</xdr:colOff>
      <xdr:row>10</xdr:row>
      <xdr:rowOff>182033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P41"/>
  <sheetViews>
    <sheetView showGridLines="0" tabSelected="1" zoomScale="58" zoomScaleNormal="150" zoomScalePageLayoutView="150" workbookViewId="0">
      <pane ySplit="7" topLeftCell="A13" activePane="bottomLeft" state="frozen"/>
      <selection pane="bottomLeft" activeCell="O33" sqref="O33"/>
    </sheetView>
  </sheetViews>
  <sheetFormatPr defaultColWidth="9.1796875" defaultRowHeight="12.5" x14ac:dyDescent="0.25"/>
  <cols>
    <col min="1" max="1" width="6.81640625" style="5" customWidth="1"/>
    <col min="2" max="2" width="39.6328125" style="1" customWidth="1"/>
    <col min="3" max="3" width="26.81640625" style="1" customWidth="1"/>
    <col min="4" max="4" width="6.81640625" style="6" hidden="1" customWidth="1"/>
    <col min="5" max="6" width="12" style="1" customWidth="1"/>
    <col min="7" max="7" width="6" style="1" customWidth="1"/>
    <col min="8" max="8" width="6.6328125" style="1" customWidth="1"/>
    <col min="9" max="9" width="6.453125" style="1" customWidth="1"/>
    <col min="10" max="10" width="1.81640625" style="1" customWidth="1"/>
    <col min="11" max="66" width="2.453125" style="1" customWidth="1"/>
    <col min="67" max="16384" width="9.1796875" style="3"/>
  </cols>
  <sheetData>
    <row r="1" spans="1:68" ht="30" customHeight="1" x14ac:dyDescent="0.25">
      <c r="A1" s="121" t="s">
        <v>136</v>
      </c>
      <c r="B1" s="47"/>
      <c r="C1" s="47"/>
      <c r="D1" s="47"/>
      <c r="E1" s="47"/>
      <c r="F1" s="47"/>
      <c r="I1" s="127"/>
      <c r="K1" s="161" t="s">
        <v>77</v>
      </c>
      <c r="L1" s="161"/>
      <c r="M1" s="161"/>
      <c r="N1" s="161"/>
      <c r="O1" s="161"/>
      <c r="P1" s="161"/>
      <c r="Q1" s="161"/>
      <c r="R1" s="161"/>
      <c r="S1" s="161"/>
      <c r="T1" s="161"/>
      <c r="U1" s="161"/>
      <c r="V1" s="161"/>
      <c r="W1" s="161"/>
      <c r="X1" s="161"/>
      <c r="Y1" s="161"/>
      <c r="Z1" s="161"/>
      <c r="AA1" s="161"/>
      <c r="AB1" s="161"/>
      <c r="AC1" s="161"/>
      <c r="AD1" s="161"/>
      <c r="AE1" s="161"/>
    </row>
    <row r="2" spans="1:68" ht="18" customHeight="1" x14ac:dyDescent="0.25">
      <c r="A2" s="52" t="s">
        <v>146</v>
      </c>
      <c r="B2" s="22"/>
      <c r="C2" s="22"/>
      <c r="D2" s="34"/>
      <c r="E2" s="155"/>
      <c r="F2" s="155"/>
      <c r="H2" s="2"/>
    </row>
    <row r="3" spans="1:68" ht="14"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68" ht="17.25" customHeight="1" x14ac:dyDescent="0.25">
      <c r="A4" s="106"/>
      <c r="B4" s="110" t="s">
        <v>74</v>
      </c>
      <c r="C4" s="166">
        <v>43417</v>
      </c>
      <c r="D4" s="166"/>
      <c r="E4" s="166"/>
      <c r="F4" s="107"/>
      <c r="G4" s="110" t="s">
        <v>73</v>
      </c>
      <c r="H4" s="124">
        <v>1</v>
      </c>
      <c r="I4" s="108"/>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8" ht="20" customHeight="1" x14ac:dyDescent="0.25">
      <c r="A5" s="106"/>
      <c r="B5" s="110" t="s">
        <v>75</v>
      </c>
      <c r="C5" s="162" t="s">
        <v>145</v>
      </c>
      <c r="D5" s="162"/>
      <c r="E5" s="162"/>
      <c r="F5" s="109"/>
      <c r="G5" s="109"/>
      <c r="H5" s="109"/>
      <c r="I5" s="109"/>
      <c r="J5" s="50"/>
      <c r="K5" s="167">
        <f>K6</f>
        <v>43416</v>
      </c>
      <c r="L5" s="168"/>
      <c r="M5" s="168"/>
      <c r="N5" s="168"/>
      <c r="O5" s="168"/>
      <c r="P5" s="168"/>
      <c r="Q5" s="169"/>
      <c r="R5" s="167">
        <f>R6</f>
        <v>43423</v>
      </c>
      <c r="S5" s="168"/>
      <c r="T5" s="168"/>
      <c r="U5" s="168"/>
      <c r="V5" s="168"/>
      <c r="W5" s="168"/>
      <c r="X5" s="169"/>
      <c r="Y5" s="167">
        <f>Y6</f>
        <v>43430</v>
      </c>
      <c r="Z5" s="168"/>
      <c r="AA5" s="168"/>
      <c r="AB5" s="168"/>
      <c r="AC5" s="168"/>
      <c r="AD5" s="168"/>
      <c r="AE5" s="169"/>
      <c r="AF5" s="167">
        <f>AF6</f>
        <v>43437</v>
      </c>
      <c r="AG5" s="168"/>
      <c r="AH5" s="168"/>
      <c r="AI5" s="168"/>
      <c r="AJ5" s="168"/>
      <c r="AK5" s="168"/>
      <c r="AL5" s="169"/>
      <c r="AM5" s="167">
        <f>AM6</f>
        <v>43444</v>
      </c>
      <c r="AN5" s="168"/>
      <c r="AO5" s="168"/>
      <c r="AP5" s="168"/>
      <c r="AQ5" s="168"/>
      <c r="AR5" s="168"/>
      <c r="AS5" s="169"/>
      <c r="AT5" s="167">
        <f>AT6</f>
        <v>43451</v>
      </c>
      <c r="AU5" s="168"/>
      <c r="AV5" s="168"/>
      <c r="AW5" s="168"/>
      <c r="AX5" s="168"/>
      <c r="AY5" s="168"/>
      <c r="AZ5" s="169"/>
      <c r="BA5" s="167">
        <f>BA6</f>
        <v>43458</v>
      </c>
      <c r="BB5" s="168"/>
      <c r="BC5" s="168"/>
      <c r="BD5" s="168"/>
      <c r="BE5" s="168"/>
      <c r="BF5" s="168"/>
      <c r="BG5" s="169"/>
      <c r="BH5" s="167">
        <f>BH6</f>
        <v>43465</v>
      </c>
      <c r="BI5" s="168"/>
      <c r="BJ5" s="168"/>
      <c r="BK5" s="168"/>
      <c r="BL5" s="168"/>
      <c r="BM5" s="168"/>
      <c r="BN5" s="169"/>
    </row>
    <row r="6" spans="1:68" ht="13" hidden="1" x14ac:dyDescent="0.25">
      <c r="A6" s="49"/>
      <c r="B6" s="50"/>
      <c r="C6" s="50"/>
      <c r="D6" s="51"/>
      <c r="E6" s="50"/>
      <c r="F6" s="50"/>
      <c r="G6" s="50"/>
      <c r="H6" s="50"/>
      <c r="I6" s="50"/>
      <c r="J6" s="50"/>
      <c r="K6" s="89">
        <f>C4-WEEKDAY(C4,1)+2+7*(H4-1)</f>
        <v>43416</v>
      </c>
      <c r="L6" s="80">
        <f t="shared" ref="L6:AQ6" si="0">K6+1</f>
        <v>43417</v>
      </c>
      <c r="M6" s="80">
        <f t="shared" si="0"/>
        <v>43418</v>
      </c>
      <c r="N6" s="80">
        <f t="shared" si="0"/>
        <v>43419</v>
      </c>
      <c r="O6" s="80">
        <f t="shared" si="0"/>
        <v>43420</v>
      </c>
      <c r="P6" s="80">
        <f t="shared" si="0"/>
        <v>43421</v>
      </c>
      <c r="Q6" s="90">
        <f t="shared" si="0"/>
        <v>43422</v>
      </c>
      <c r="R6" s="89">
        <f t="shared" si="0"/>
        <v>43423</v>
      </c>
      <c r="S6" s="80">
        <f t="shared" si="0"/>
        <v>43424</v>
      </c>
      <c r="T6" s="80">
        <f t="shared" si="0"/>
        <v>43425</v>
      </c>
      <c r="U6" s="80">
        <f t="shared" si="0"/>
        <v>43426</v>
      </c>
      <c r="V6" s="80">
        <f t="shared" si="0"/>
        <v>43427</v>
      </c>
      <c r="W6" s="80">
        <f t="shared" si="0"/>
        <v>43428</v>
      </c>
      <c r="X6" s="90">
        <f t="shared" si="0"/>
        <v>43429</v>
      </c>
      <c r="Y6" s="89">
        <f t="shared" si="0"/>
        <v>43430</v>
      </c>
      <c r="Z6" s="80">
        <f t="shared" si="0"/>
        <v>43431</v>
      </c>
      <c r="AA6" s="80">
        <f t="shared" si="0"/>
        <v>43432</v>
      </c>
      <c r="AB6" s="80">
        <f t="shared" si="0"/>
        <v>43433</v>
      </c>
      <c r="AC6" s="80">
        <f t="shared" si="0"/>
        <v>43434</v>
      </c>
      <c r="AD6" s="80">
        <f t="shared" si="0"/>
        <v>43435</v>
      </c>
      <c r="AE6" s="90">
        <f t="shared" si="0"/>
        <v>43436</v>
      </c>
      <c r="AF6" s="89">
        <f t="shared" si="0"/>
        <v>43437</v>
      </c>
      <c r="AG6" s="80">
        <f t="shared" si="0"/>
        <v>43438</v>
      </c>
      <c r="AH6" s="80">
        <f t="shared" si="0"/>
        <v>43439</v>
      </c>
      <c r="AI6" s="80">
        <f t="shared" si="0"/>
        <v>43440</v>
      </c>
      <c r="AJ6" s="80">
        <f t="shared" si="0"/>
        <v>43441</v>
      </c>
      <c r="AK6" s="80">
        <f t="shared" si="0"/>
        <v>43442</v>
      </c>
      <c r="AL6" s="90">
        <f t="shared" si="0"/>
        <v>43443</v>
      </c>
      <c r="AM6" s="89">
        <f t="shared" si="0"/>
        <v>43444</v>
      </c>
      <c r="AN6" s="80">
        <f t="shared" si="0"/>
        <v>43445</v>
      </c>
      <c r="AO6" s="80">
        <f t="shared" si="0"/>
        <v>43446</v>
      </c>
      <c r="AP6" s="80">
        <f t="shared" si="0"/>
        <v>43447</v>
      </c>
      <c r="AQ6" s="80">
        <f t="shared" si="0"/>
        <v>43448</v>
      </c>
      <c r="AR6" s="80">
        <f t="shared" ref="AR6:BN6" si="1">AQ6+1</f>
        <v>43449</v>
      </c>
      <c r="AS6" s="90">
        <f t="shared" si="1"/>
        <v>43450</v>
      </c>
      <c r="AT6" s="89">
        <f t="shared" si="1"/>
        <v>43451</v>
      </c>
      <c r="AU6" s="80">
        <f t="shared" si="1"/>
        <v>43452</v>
      </c>
      <c r="AV6" s="80">
        <f t="shared" si="1"/>
        <v>43453</v>
      </c>
      <c r="AW6" s="80">
        <f t="shared" si="1"/>
        <v>43454</v>
      </c>
      <c r="AX6" s="80">
        <f t="shared" si="1"/>
        <v>43455</v>
      </c>
      <c r="AY6" s="80">
        <f t="shared" si="1"/>
        <v>43456</v>
      </c>
      <c r="AZ6" s="90">
        <f t="shared" si="1"/>
        <v>43457</v>
      </c>
      <c r="BA6" s="89">
        <f t="shared" si="1"/>
        <v>43458</v>
      </c>
      <c r="BB6" s="80">
        <f t="shared" si="1"/>
        <v>43459</v>
      </c>
      <c r="BC6" s="80">
        <f t="shared" si="1"/>
        <v>43460</v>
      </c>
      <c r="BD6" s="80">
        <f t="shared" si="1"/>
        <v>43461</v>
      </c>
      <c r="BE6" s="80">
        <f t="shared" si="1"/>
        <v>43462</v>
      </c>
      <c r="BF6" s="80">
        <f t="shared" si="1"/>
        <v>43463</v>
      </c>
      <c r="BG6" s="90">
        <f t="shared" si="1"/>
        <v>43464</v>
      </c>
      <c r="BH6" s="89">
        <f t="shared" si="1"/>
        <v>43465</v>
      </c>
      <c r="BI6" s="80">
        <f t="shared" si="1"/>
        <v>43466</v>
      </c>
      <c r="BJ6" s="80">
        <f t="shared" si="1"/>
        <v>43467</v>
      </c>
      <c r="BK6" s="80">
        <f t="shared" si="1"/>
        <v>43468</v>
      </c>
      <c r="BL6" s="80">
        <f t="shared" si="1"/>
        <v>43469</v>
      </c>
      <c r="BM6" s="80">
        <f t="shared" si="1"/>
        <v>43470</v>
      </c>
      <c r="BN6" s="90">
        <f t="shared" si="1"/>
        <v>43471</v>
      </c>
    </row>
    <row r="7" spans="1:68" s="120" customFormat="1" ht="28" customHeight="1" thickBot="1" x14ac:dyDescent="0.3">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8" s="55" customFormat="1" ht="17.5" x14ac:dyDescent="0.25">
      <c r="A8" s="81" t="str">
        <f>IF(ISERROR(VALUE(SUBSTITUTE(prevWBS,".",""))),"1",IF(ISERROR(FIND("`",SUBSTITUTE(prevWBS,".","`",1))),TEXT(VALUE(prevWBS)+1,"#"),TEXT(VALUE(LEFT(prevWBS,FIND("`",SUBSTITUTE(prevWBS,".","`",1))-1))+1,"#")))</f>
        <v>1</v>
      </c>
      <c r="B8" s="82" t="s">
        <v>137</v>
      </c>
      <c r="C8" s="83"/>
      <c r="D8" s="84"/>
      <c r="E8" s="85"/>
      <c r="F8" s="111" t="str">
        <f>IF(ISBLANK(E8)," - ",IF(G8=0,E8,E8+G8-1))</f>
        <v xml:space="preserve"> - </v>
      </c>
      <c r="G8" s="86"/>
      <c r="H8" s="87"/>
      <c r="I8" s="88" t="str">
        <f t="shared" ref="I8:I34" si="4">IF(OR(F8=0,E8=0)," - ",NETWORKDAYS(E8,F8))</f>
        <v xml:space="preserve"> - </v>
      </c>
      <c r="J8" s="91"/>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row>
    <row r="9" spans="1:68" s="61" customFormat="1" ht="17.5" x14ac:dyDescent="0.25">
      <c r="A9" s="60"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2" t="s">
        <v>140</v>
      </c>
      <c r="C9" s="61" t="s">
        <v>147</v>
      </c>
      <c r="D9" s="123"/>
      <c r="E9" s="97">
        <v>43417</v>
      </c>
      <c r="F9" s="98">
        <f>IF(ISBLANK(E9)," - ",IF(G9=0,E9,E9+G9-1))</f>
        <v>43421</v>
      </c>
      <c r="G9" s="62">
        <v>5</v>
      </c>
      <c r="H9" s="63">
        <v>1</v>
      </c>
      <c r="I9" s="64">
        <f t="shared" si="4"/>
        <v>4</v>
      </c>
      <c r="J9" s="9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row>
    <row r="10" spans="1:68" s="67" customFormat="1" ht="17.5" x14ac:dyDescent="0.25">
      <c r="A1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9" t="s">
        <v>151</v>
      </c>
      <c r="C10" s="61" t="s">
        <v>148</v>
      </c>
      <c r="D10" s="76"/>
      <c r="E10" s="158">
        <v>43417</v>
      </c>
      <c r="F10" s="159">
        <f t="shared" ref="F10" si="6">IF(ISBLANK(E10)," - ",IF(G10=0,E10,E10+G10-1))</f>
        <v>43418</v>
      </c>
      <c r="G10" s="62">
        <v>2</v>
      </c>
      <c r="H10" s="63">
        <v>1</v>
      </c>
      <c r="I10" s="64" t="s">
        <v>138</v>
      </c>
      <c r="J10" s="63">
        <f>H10/G10</f>
        <v>0.5</v>
      </c>
      <c r="K10" s="160"/>
      <c r="L10" s="96"/>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row>
    <row r="11" spans="1:68" s="67" customFormat="1" ht="17.5" x14ac:dyDescent="0.25">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9" t="s">
        <v>153</v>
      </c>
      <c r="C11" s="61" t="s">
        <v>149</v>
      </c>
      <c r="D11" s="76"/>
      <c r="E11" s="158">
        <v>43419</v>
      </c>
      <c r="F11" s="159">
        <f>IF(ISBLANK(E11)," - ",IF(G11=0,E11,E11+G11-1))</f>
        <v>43421</v>
      </c>
      <c r="G11" s="62">
        <v>3</v>
      </c>
      <c r="H11" s="63">
        <v>1</v>
      </c>
      <c r="I11" s="64" t="s">
        <v>139</v>
      </c>
      <c r="J11" s="63">
        <f>H11/G11</f>
        <v>0.33333333333333331</v>
      </c>
      <c r="K11" s="160"/>
      <c r="L11" s="96"/>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row>
    <row r="12" spans="1:68" s="61" customFormat="1" ht="17.5" x14ac:dyDescent="0.2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122" t="s">
        <v>152</v>
      </c>
      <c r="C12" s="61" t="s">
        <v>150</v>
      </c>
      <c r="D12" s="123"/>
      <c r="E12" s="97">
        <v>43421</v>
      </c>
      <c r="F12" s="98">
        <f>IF(ISBLANK(E12)," - ",IF(G12=0,E12,E12+G12-1))</f>
        <v>43427</v>
      </c>
      <c r="G12" s="62">
        <v>7</v>
      </c>
      <c r="H12" s="63">
        <v>1</v>
      </c>
      <c r="I12" s="64">
        <f>IF(OR(F12=0,E12=0)," - ",NETWORKDAYS(E12,F12))</f>
        <v>5</v>
      </c>
      <c r="J12" s="92"/>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row>
    <row r="13" spans="1:68" s="61" customFormat="1" ht="17.5" x14ac:dyDescent="0.25">
      <c r="A13" s="60" t="str">
        <f t="shared" si="5"/>
        <v>1.2</v>
      </c>
      <c r="B13" s="122" t="s">
        <v>141</v>
      </c>
      <c r="C13" s="61" t="s">
        <v>148</v>
      </c>
      <c r="D13" s="123"/>
      <c r="E13" s="97">
        <v>43427</v>
      </c>
      <c r="F13" s="98">
        <f t="shared" ref="F13:F34" si="7">IF(ISBLANK(E13)," - ",IF(G13=0,E13,E13+G13-1))</f>
        <v>43428</v>
      </c>
      <c r="G13" s="62">
        <v>2</v>
      </c>
      <c r="H13" s="63">
        <v>1</v>
      </c>
      <c r="I13" s="64">
        <f t="shared" si="4"/>
        <v>1</v>
      </c>
      <c r="J13" s="92"/>
      <c r="K13" s="103"/>
      <c r="L13" s="103"/>
      <c r="M13" s="104"/>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row>
    <row r="14" spans="1:68" s="55" customFormat="1" ht="17.5" x14ac:dyDescent="0.25">
      <c r="A14" s="53" t="str">
        <f>IF(ISERROR(VALUE(SUBSTITUTE(prevWBS,".",""))),"1",IF(ISERROR(FIND("`",SUBSTITUTE(prevWBS,".","`",1))),TEXT(VALUE(prevWBS)+1,"#"),TEXT(VALUE(LEFT(prevWBS,FIND("`",SUBSTITUTE(prevWBS,".","`",1))-1))+1,"#")))</f>
        <v>2</v>
      </c>
      <c r="B14" s="54" t="s">
        <v>142</v>
      </c>
      <c r="D14" s="56"/>
      <c r="E14" s="99"/>
      <c r="F14" s="99" t="str">
        <f t="shared" si="7"/>
        <v xml:space="preserve"> - </v>
      </c>
      <c r="G14" s="57"/>
      <c r="H14" s="58"/>
      <c r="I14" s="59" t="str">
        <f t="shared" si="4"/>
        <v xml:space="preserve"> - </v>
      </c>
      <c r="J14" s="93"/>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8" s="61" customFormat="1" ht="17.5" x14ac:dyDescent="0.25">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2" t="s">
        <v>154</v>
      </c>
      <c r="C15" s="61" t="s">
        <v>157</v>
      </c>
      <c r="D15" s="123"/>
      <c r="E15" s="97">
        <v>43429</v>
      </c>
      <c r="F15" s="98">
        <f>IF(ISBLANK(E15)," - ",IF(G15=0,E15,E15+G15-1))</f>
        <v>43448</v>
      </c>
      <c r="G15" s="62">
        <v>20</v>
      </c>
      <c r="H15" s="63">
        <v>1</v>
      </c>
      <c r="I15" s="64">
        <f t="shared" si="4"/>
        <v>15</v>
      </c>
      <c r="J15" s="92"/>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row>
    <row r="16" spans="1:68" s="67" customFormat="1" ht="17.5" x14ac:dyDescent="0.25">
      <c r="A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6" s="79" t="s">
        <v>159</v>
      </c>
      <c r="C16" s="61" t="s">
        <v>156</v>
      </c>
      <c r="D16" s="76"/>
      <c r="E16" s="158">
        <v>43429</v>
      </c>
      <c r="F16" s="159">
        <f t="shared" si="7"/>
        <v>43441</v>
      </c>
      <c r="G16" s="62">
        <v>13</v>
      </c>
      <c r="H16" s="63">
        <v>1</v>
      </c>
      <c r="I16" s="64" t="s">
        <v>138</v>
      </c>
      <c r="J16" s="63">
        <f>H16/G16</f>
        <v>7.6923076923076927E-2</v>
      </c>
      <c r="K16" s="160"/>
      <c r="L16" s="96"/>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row>
    <row r="17" spans="1:68" s="67" customFormat="1" ht="17.5" x14ac:dyDescent="0.2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7" s="79" t="s">
        <v>155</v>
      </c>
      <c r="C17" s="61" t="s">
        <v>158</v>
      </c>
      <c r="D17" s="76"/>
      <c r="E17" s="158">
        <v>43443</v>
      </c>
      <c r="F17" s="159">
        <f>IF(ISBLANK(E17)," - ",IF(G17=0,E17,E17+G17-1))</f>
        <v>43452</v>
      </c>
      <c r="G17" s="62">
        <v>10</v>
      </c>
      <c r="H17" s="63">
        <v>1</v>
      </c>
      <c r="I17" s="64" t="s">
        <v>139</v>
      </c>
      <c r="J17" s="63">
        <f>H17/G17</f>
        <v>0.1</v>
      </c>
      <c r="K17" s="160"/>
      <c r="L17" s="96"/>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row>
    <row r="18" spans="1:68" s="67" customFormat="1" ht="17.5" x14ac:dyDescent="0.2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8" s="79" t="s">
        <v>167</v>
      </c>
      <c r="C18" s="61" t="s">
        <v>160</v>
      </c>
      <c r="D18" s="76"/>
      <c r="E18" s="158">
        <v>43452</v>
      </c>
      <c r="F18" s="159">
        <f>IF(ISBLANK(E18)," - ",IF(G18=0,E18,E18+G18-1))</f>
        <v>43452</v>
      </c>
      <c r="G18" s="62">
        <v>1</v>
      </c>
      <c r="H18" s="63">
        <v>1</v>
      </c>
      <c r="I18" s="64" t="s">
        <v>139</v>
      </c>
      <c r="J18" s="63">
        <f>H18/G18</f>
        <v>1</v>
      </c>
      <c r="K18" s="160"/>
      <c r="L18" s="96"/>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row>
    <row r="19" spans="1:68" s="67" customFormat="1" ht="17.5" x14ac:dyDescent="0.25">
      <c r="A19" s="60" t="s">
        <v>168</v>
      </c>
      <c r="B19" s="171" t="s">
        <v>170</v>
      </c>
      <c r="C19" s="61" t="s">
        <v>169</v>
      </c>
      <c r="D19" s="76"/>
      <c r="E19" s="158">
        <v>43452</v>
      </c>
      <c r="F19" s="159">
        <f>IF(ISBLANK(E19)," - ",IF(G19=0,E19,E19+G19-1))</f>
        <v>43454</v>
      </c>
      <c r="G19" s="62">
        <v>3</v>
      </c>
      <c r="H19" s="63">
        <v>1</v>
      </c>
      <c r="I19" s="64"/>
      <c r="J19" s="63"/>
      <c r="K19" s="172"/>
      <c r="L19" s="17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row>
    <row r="20" spans="1:68" s="61" customFormat="1" ht="17.5" x14ac:dyDescent="0.25">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2" t="s">
        <v>161</v>
      </c>
      <c r="C20" s="61" t="s">
        <v>162</v>
      </c>
      <c r="D20" s="123"/>
      <c r="E20" s="97">
        <v>43429</v>
      </c>
      <c r="F20" s="98">
        <f t="shared" si="7"/>
        <v>43448</v>
      </c>
      <c r="G20" s="62">
        <v>20</v>
      </c>
      <c r="H20" s="63">
        <v>1</v>
      </c>
      <c r="I20" s="64">
        <f t="shared" si="4"/>
        <v>15</v>
      </c>
      <c r="J20" s="92"/>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row>
    <row r="21" spans="1:68" s="67" customFormat="1" ht="17.5" x14ac:dyDescent="0.25">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1" s="79" t="s">
        <v>171</v>
      </c>
      <c r="C21" s="61" t="s">
        <v>164</v>
      </c>
      <c r="D21" s="76"/>
      <c r="E21" s="158">
        <v>43429</v>
      </c>
      <c r="F21" s="159">
        <f>IF(ISBLANK(E21)," - ",IF(G21=0,E21,E21+G21-1))</f>
        <v>43434</v>
      </c>
      <c r="G21" s="62">
        <v>6</v>
      </c>
      <c r="H21" s="63">
        <v>1</v>
      </c>
      <c r="I21" s="64" t="s">
        <v>138</v>
      </c>
      <c r="J21" s="63">
        <f>H21/G21</f>
        <v>0.16666666666666666</v>
      </c>
      <c r="K21" s="160"/>
      <c r="L21" s="96"/>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row>
    <row r="22" spans="1:68" s="67" customFormat="1" ht="17.5" x14ac:dyDescent="0.25">
      <c r="A22" s="60" t="s">
        <v>163</v>
      </c>
      <c r="B22" s="79" t="s">
        <v>172</v>
      </c>
      <c r="C22" s="61" t="s">
        <v>165</v>
      </c>
      <c r="D22" s="76"/>
      <c r="E22" s="158">
        <v>43434</v>
      </c>
      <c r="F22" s="159">
        <f>IF(ISBLANK(E22)," - ",IF(G22=0,E22,E22+G22-1))</f>
        <v>43440</v>
      </c>
      <c r="G22" s="62">
        <v>7</v>
      </c>
      <c r="H22" s="63">
        <v>1</v>
      </c>
      <c r="I22" s="64"/>
      <c r="J22" s="63"/>
      <c r="K22" s="160"/>
      <c r="L22" s="96"/>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row>
    <row r="23" spans="1:68" s="67" customFormat="1" ht="17.5" x14ac:dyDescent="0.25">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3" s="79" t="s">
        <v>173</v>
      </c>
      <c r="C23" s="61" t="s">
        <v>166</v>
      </c>
      <c r="D23" s="76"/>
      <c r="E23" s="158">
        <v>43434</v>
      </c>
      <c r="F23" s="159">
        <f>IF(ISBLANK(E23)," - ",IF(G23=0,E23,E23+G23-1))</f>
        <v>43440</v>
      </c>
      <c r="G23" s="62">
        <v>7</v>
      </c>
      <c r="H23" s="63">
        <v>1</v>
      </c>
      <c r="I23" s="64" t="s">
        <v>139</v>
      </c>
      <c r="J23" s="63">
        <f>H23/G23</f>
        <v>0.14285714285714285</v>
      </c>
      <c r="K23" s="160"/>
      <c r="L23" s="96"/>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row>
    <row r="24" spans="1:68" s="67" customFormat="1" ht="17.5" x14ac:dyDescent="0.25">
      <c r="A2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2.2.4</v>
      </c>
      <c r="B24" s="79" t="s">
        <v>187</v>
      </c>
      <c r="C24" s="61" t="s">
        <v>174</v>
      </c>
      <c r="D24" s="76"/>
      <c r="E24" s="158">
        <v>43440</v>
      </c>
      <c r="F24" s="159">
        <f>IF(ISBLANK(E24)," - ",IF(G24=0,E24,E24+G24-1))</f>
        <v>43442</v>
      </c>
      <c r="G24" s="62">
        <v>3</v>
      </c>
      <c r="H24" s="63">
        <v>1</v>
      </c>
      <c r="I24" s="64" t="s">
        <v>139</v>
      </c>
      <c r="J24" s="63">
        <f>H24/G24</f>
        <v>0.33333333333333331</v>
      </c>
      <c r="K24" s="160"/>
      <c r="L24" s="96"/>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c r="BP24" s="103"/>
    </row>
    <row r="25" spans="1:68" s="67" customFormat="1" ht="17.5" x14ac:dyDescent="0.25">
      <c r="A25" s="60" t="s">
        <v>175</v>
      </c>
      <c r="B25" s="171" t="s">
        <v>188</v>
      </c>
      <c r="C25" s="61" t="s">
        <v>176</v>
      </c>
      <c r="D25" s="174"/>
      <c r="E25" s="158">
        <v>43442</v>
      </c>
      <c r="F25" s="159">
        <f>IF(ISBLANK(E25)," - ",IF(G25=0,E25,E25+G25-1))</f>
        <v>43446</v>
      </c>
      <c r="G25" s="62">
        <v>5</v>
      </c>
      <c r="H25" s="63">
        <v>1</v>
      </c>
      <c r="I25" s="175"/>
      <c r="J25" s="176"/>
      <c r="K25" s="172"/>
      <c r="L25" s="17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c r="BP25" s="103"/>
    </row>
    <row r="26" spans="1:68" s="67" customFormat="1" ht="17.5" x14ac:dyDescent="0.25">
      <c r="A26" s="60">
        <v>2.2999999999999998</v>
      </c>
      <c r="B26" s="122" t="s">
        <v>177</v>
      </c>
      <c r="C26" s="61" t="s">
        <v>178</v>
      </c>
      <c r="D26" s="174"/>
      <c r="E26" s="158">
        <v>43446</v>
      </c>
      <c r="F26" s="159">
        <f t="shared" ref="F26:F29" si="8">IF(ISBLANK(E26)," - ",IF(G26=0,E26,E26+G26-1))</f>
        <v>43452</v>
      </c>
      <c r="G26" s="62">
        <v>7</v>
      </c>
      <c r="H26" s="63">
        <v>1</v>
      </c>
      <c r="I26" s="175"/>
      <c r="J26" s="176"/>
      <c r="K26" s="172"/>
      <c r="L26" s="17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row>
    <row r="27" spans="1:68" s="67" customFormat="1" ht="17.5" x14ac:dyDescent="0.25">
      <c r="A27" s="60" t="s">
        <v>179</v>
      </c>
      <c r="B27" s="122" t="s">
        <v>182</v>
      </c>
      <c r="C27" s="61" t="s">
        <v>180</v>
      </c>
      <c r="D27" s="174"/>
      <c r="E27" s="158">
        <v>43448</v>
      </c>
      <c r="F27" s="159">
        <f t="shared" si="8"/>
        <v>43450</v>
      </c>
      <c r="G27" s="62">
        <v>3</v>
      </c>
      <c r="H27" s="63">
        <v>1</v>
      </c>
      <c r="I27" s="175"/>
      <c r="J27" s="176"/>
      <c r="K27" s="172"/>
      <c r="L27" s="17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row>
    <row r="28" spans="1:68" s="67" customFormat="1" ht="17.5" x14ac:dyDescent="0.25">
      <c r="A28" s="60" t="s">
        <v>181</v>
      </c>
      <c r="B28" s="122" t="s">
        <v>183</v>
      </c>
      <c r="C28" s="61" t="s">
        <v>184</v>
      </c>
      <c r="D28" s="174"/>
      <c r="E28" s="158">
        <v>43450</v>
      </c>
      <c r="F28" s="159">
        <f t="shared" si="8"/>
        <v>43450</v>
      </c>
      <c r="G28" s="62">
        <v>1</v>
      </c>
      <c r="H28" s="63">
        <v>1</v>
      </c>
      <c r="I28" s="175"/>
      <c r="J28" s="176"/>
      <c r="K28" s="172"/>
      <c r="L28" s="17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103"/>
    </row>
    <row r="29" spans="1:68" s="67" customFormat="1" ht="17.5" x14ac:dyDescent="0.25">
      <c r="A29" s="60" t="s">
        <v>185</v>
      </c>
      <c r="B29" s="122" t="s">
        <v>186</v>
      </c>
      <c r="C29" s="61" t="s">
        <v>189</v>
      </c>
      <c r="D29" s="174"/>
      <c r="E29" s="158">
        <v>43450</v>
      </c>
      <c r="F29" s="159">
        <f t="shared" si="8"/>
        <v>43450</v>
      </c>
      <c r="G29" s="62">
        <v>1</v>
      </c>
      <c r="H29" s="63">
        <v>1</v>
      </c>
      <c r="I29" s="175"/>
      <c r="J29" s="176"/>
      <c r="K29" s="172"/>
      <c r="L29" s="17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row>
    <row r="30" spans="1:68" s="55" customFormat="1" ht="17.5" x14ac:dyDescent="0.25">
      <c r="A30" s="53" t="str">
        <f>IF(ISERROR(VALUE(SUBSTITUTE(prevWBS,".",""))),"1",IF(ISERROR(FIND("`",SUBSTITUTE(prevWBS,".","`",1))),TEXT(VALUE(prevWBS)+1,"#"),TEXT(VALUE(LEFT(prevWBS,FIND("`",SUBSTITUTE(prevWBS,".","`",1))-1))+1,"#")))</f>
        <v>3</v>
      </c>
      <c r="B30" s="54" t="s">
        <v>143</v>
      </c>
      <c r="D30" s="56"/>
      <c r="E30" s="99"/>
      <c r="F30" s="99" t="str">
        <f t="shared" ref="F30" si="9">IF(ISBLANK(E30)," - ",IF(G30=0,E30,E30+G30-1))</f>
        <v xml:space="preserve"> - </v>
      </c>
      <c r="G30" s="57"/>
      <c r="H30" s="58"/>
      <c r="I30" s="59" t="str">
        <f t="shared" ref="I30" si="10">IF(OR(F30=0,E30=0)," - ",NETWORKDAYS(E30,F30))</f>
        <v xml:space="preserve"> - </v>
      </c>
      <c r="J30" s="93"/>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8" s="61" customFormat="1" ht="17.5" x14ac:dyDescent="0.2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122" t="s">
        <v>144</v>
      </c>
      <c r="C31" s="61" t="s">
        <v>190</v>
      </c>
      <c r="D31" s="123"/>
      <c r="E31" s="97">
        <v>43454</v>
      </c>
      <c r="F31" s="98">
        <f t="shared" si="7"/>
        <v>43455</v>
      </c>
      <c r="G31" s="62">
        <v>2</v>
      </c>
      <c r="H31" s="63">
        <v>1</v>
      </c>
      <c r="I31" s="64">
        <f t="shared" si="4"/>
        <v>2</v>
      </c>
      <c r="J31" s="92"/>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row>
    <row r="32" spans="1:68" s="61" customFormat="1" ht="17.5" x14ac:dyDescent="0.2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122" t="s">
        <v>191</v>
      </c>
      <c r="C32" s="61" t="s">
        <v>192</v>
      </c>
      <c r="D32" s="123"/>
      <c r="E32" s="97">
        <v>43455</v>
      </c>
      <c r="F32" s="98">
        <f t="shared" si="7"/>
        <v>43456</v>
      </c>
      <c r="G32" s="62">
        <v>2</v>
      </c>
      <c r="H32" s="63">
        <v>1</v>
      </c>
      <c r="I32" s="64">
        <f t="shared" si="4"/>
        <v>1</v>
      </c>
      <c r="J32" s="92"/>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row>
    <row r="33" spans="1:66" s="183" customFormat="1" ht="17.5" x14ac:dyDescent="0.25">
      <c r="A33" s="178">
        <v>3.3</v>
      </c>
      <c r="B33" s="177" t="s">
        <v>193</v>
      </c>
      <c r="C33" s="177" t="s">
        <v>194</v>
      </c>
      <c r="D33" s="179"/>
      <c r="E33" s="97">
        <v>43456</v>
      </c>
      <c r="F33" s="98">
        <f t="shared" si="7"/>
        <v>43456</v>
      </c>
      <c r="G33" s="62">
        <v>1</v>
      </c>
      <c r="H33" s="63">
        <v>1</v>
      </c>
      <c r="I33" s="180">
        <f t="shared" si="4"/>
        <v>0</v>
      </c>
      <c r="J33" s="181"/>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2"/>
    </row>
    <row r="34" spans="1:66" s="67" customFormat="1" ht="17.5" x14ac:dyDescent="0.25">
      <c r="A34" s="178">
        <v>3.4</v>
      </c>
      <c r="B34" s="177" t="s">
        <v>195</v>
      </c>
      <c r="C34" s="177" t="s">
        <v>196</v>
      </c>
      <c r="D34" s="65"/>
      <c r="E34" s="97">
        <v>43457</v>
      </c>
      <c r="F34" s="98">
        <f t="shared" si="7"/>
        <v>43457</v>
      </c>
      <c r="G34" s="62">
        <v>1</v>
      </c>
      <c r="H34" s="63">
        <v>1</v>
      </c>
      <c r="I34" s="66">
        <f t="shared" si="4"/>
        <v>0</v>
      </c>
      <c r="J34" s="94"/>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row>
    <row r="35" spans="1:66" s="72" customFormat="1" ht="17.5" hidden="1" x14ac:dyDescent="0.25">
      <c r="A35" s="68" t="s">
        <v>1</v>
      </c>
      <c r="B35" s="69"/>
      <c r="C35" s="70"/>
      <c r="D35" s="70"/>
      <c r="E35" s="97">
        <v>43458</v>
      </c>
      <c r="F35" s="100"/>
      <c r="G35" s="71"/>
      <c r="H35" s="71"/>
      <c r="I35" s="71"/>
      <c r="J35" s="95"/>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row>
    <row r="36" spans="1:66" s="67" customFormat="1" ht="17.5" hidden="1" x14ac:dyDescent="0.25">
      <c r="A36" s="73" t="s">
        <v>37</v>
      </c>
      <c r="B36" s="74"/>
      <c r="C36" s="74"/>
      <c r="D36" s="74"/>
      <c r="E36" s="97">
        <v>43459</v>
      </c>
      <c r="F36" s="101"/>
      <c r="G36" s="74"/>
      <c r="H36" s="74"/>
      <c r="I36" s="74"/>
      <c r="J36" s="95"/>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row>
    <row r="37" spans="1:66" s="67" customFormat="1" ht="17.5" hidden="1" x14ac:dyDescent="0.25">
      <c r="A37" s="125" t="str">
        <f>IF(ISERROR(VALUE(SUBSTITUTE(prevWBS,".",""))),"1",IF(ISERROR(FIND("`",SUBSTITUTE(prevWBS,".","`",1))),TEXT(VALUE(prevWBS)+1,"#"),TEXT(VALUE(LEFT(prevWBS,FIND("`",SUBSTITUTE(prevWBS,".","`",1))-1))+1,"#")))</f>
        <v>1</v>
      </c>
      <c r="B37" s="126" t="s">
        <v>76</v>
      </c>
      <c r="C37" s="75"/>
      <c r="D37" s="76"/>
      <c r="E37" s="97">
        <v>43460</v>
      </c>
      <c r="F37" s="98">
        <f t="shared" ref="F37:F40" si="11">IF(ISBLANK(E37)," - ",IF(G37=0,E37,E37+G37-1))</f>
        <v>43460</v>
      </c>
      <c r="G37" s="62"/>
      <c r="H37" s="63"/>
      <c r="I37" s="77">
        <f>IF(OR(F37=0,E37=0)," - ",NETWORKDAYS(E37,F37))</f>
        <v>1</v>
      </c>
      <c r="J37" s="96"/>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row>
    <row r="38" spans="1:66" s="67" customFormat="1" ht="17.5" hidden="1" x14ac:dyDescent="0.2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78" t="s">
        <v>62</v>
      </c>
      <c r="C38" s="78"/>
      <c r="D38" s="76"/>
      <c r="E38" s="97">
        <v>43461</v>
      </c>
      <c r="F38" s="98">
        <f t="shared" si="11"/>
        <v>43461</v>
      </c>
      <c r="G38" s="62"/>
      <c r="H38" s="63"/>
      <c r="I38" s="77">
        <f t="shared" ref="I38:I40" si="12">IF(OR(F38=0,E38=0)," - ",NETWORKDAYS(E38,F38))</f>
        <v>1</v>
      </c>
      <c r="J38" s="96"/>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row>
    <row r="39" spans="1:66" s="67" customFormat="1" ht="17.5" hidden="1" x14ac:dyDescent="0.25">
      <c r="A3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79" t="s">
        <v>63</v>
      </c>
      <c r="C39" s="78"/>
      <c r="D39" s="76"/>
      <c r="E39" s="97">
        <v>43462</v>
      </c>
      <c r="F39" s="98">
        <f t="shared" si="11"/>
        <v>43462</v>
      </c>
      <c r="G39" s="62"/>
      <c r="H39" s="63"/>
      <c r="I39" s="77">
        <f t="shared" si="12"/>
        <v>1</v>
      </c>
      <c r="J39" s="96"/>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row>
    <row r="40" spans="1:66" s="67" customFormat="1" ht="17.5" hidden="1" x14ac:dyDescent="0.25">
      <c r="A4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79" t="s">
        <v>64</v>
      </c>
      <c r="C40" s="78"/>
      <c r="D40" s="76"/>
      <c r="E40" s="97">
        <v>43463</v>
      </c>
      <c r="F40" s="98">
        <f t="shared" si="11"/>
        <v>43463</v>
      </c>
      <c r="G40" s="62"/>
      <c r="H40" s="63"/>
      <c r="I40" s="77">
        <f t="shared" si="12"/>
        <v>0</v>
      </c>
      <c r="J40" s="96"/>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row>
    <row r="41" spans="1:66" s="33" customFormat="1" x14ac:dyDescent="0.25">
      <c r="A41" s="30"/>
      <c r="B41" s="31"/>
      <c r="C41" s="31"/>
      <c r="D41" s="32"/>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12:H15 H31:H40">
    <cfRule type="dataBar" priority="4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92">
      <formula>K$6=TODAY()</formula>
    </cfRule>
  </conditionalFormatting>
  <conditionalFormatting sqref="K8:BN9 K12:BN15 K20:BN20 K30:BN40">
    <cfRule type="expression" dxfId="17" priority="95">
      <formula>AND($E8&lt;=K$6,ROUNDDOWN(($F8-$E8+1)*$H8,0)+$E8-1&gt;=K$6)</formula>
    </cfRule>
    <cfRule type="expression" dxfId="16" priority="96">
      <formula>AND(NOT(ISBLANK($E8)),$E8&lt;=K$6,$F8&gt;=K$6)</formula>
    </cfRule>
  </conditionalFormatting>
  <conditionalFormatting sqref="K6:BN9 K20:BN20 K31:BN40 K12:BN15">
    <cfRule type="expression" dxfId="15" priority="55">
      <formula>K$6=TODAY()</formula>
    </cfRule>
  </conditionalFormatting>
  <conditionalFormatting sqref="J11">
    <cfRule type="dataBar" priority="45">
      <dataBar>
        <cfvo type="num" val="0"/>
        <cfvo type="num" val="1"/>
        <color theme="0" tint="-0.34998626667073579"/>
      </dataBar>
      <extLst>
        <ext xmlns:x14="http://schemas.microsoft.com/office/spreadsheetml/2009/9/main" uri="{B025F937-C7B1-47D3-B67F-A62EFF666E3E}">
          <x14:id>{F01B7D53-91E9-1444-83BD-0FB35916C7E9}</x14:id>
        </ext>
      </extLst>
    </cfRule>
  </conditionalFormatting>
  <conditionalFormatting sqref="M11:BP11">
    <cfRule type="expression" dxfId="14" priority="44">
      <formula>M$6=TODAY()</formula>
    </cfRule>
  </conditionalFormatting>
  <conditionalFormatting sqref="J10">
    <cfRule type="dataBar" priority="42">
      <dataBar>
        <cfvo type="num" val="0"/>
        <cfvo type="num" val="1"/>
        <color theme="0" tint="-0.34998626667073579"/>
      </dataBar>
      <extLst>
        <ext xmlns:x14="http://schemas.microsoft.com/office/spreadsheetml/2009/9/main" uri="{B025F937-C7B1-47D3-B67F-A62EFF666E3E}">
          <x14:id>{F7F26DAB-9018-1E41-A747-DA572A4032F7}</x14:id>
        </ext>
      </extLst>
    </cfRule>
  </conditionalFormatting>
  <conditionalFormatting sqref="M10:BP10">
    <cfRule type="expression" dxfId="13" priority="43">
      <formula>M$6=TODAY()</formula>
    </cfRule>
  </conditionalFormatting>
  <conditionalFormatting sqref="M10:BP11 M16:BP19 M21:BP29">
    <cfRule type="expression" dxfId="12" priority="46">
      <formula>AND($E10&lt;=M$6,ROUNDDOWN(($F10-$E10+1)*$J10,0)+$E10-1&gt;=M$6)</formula>
    </cfRule>
    <cfRule type="expression" dxfId="11" priority="47">
      <formula>AND(NOT(ISBLANK($E10)),$E10&lt;=M$6,$F10&gt;=M$6)</formula>
    </cfRule>
  </conditionalFormatting>
  <conditionalFormatting sqref="J17">
    <cfRule type="dataBar" priority="39">
      <dataBar>
        <cfvo type="num" val="0"/>
        <cfvo type="num" val="1"/>
        <color theme="0" tint="-0.34998626667073579"/>
      </dataBar>
      <extLst>
        <ext xmlns:x14="http://schemas.microsoft.com/office/spreadsheetml/2009/9/main" uri="{B025F937-C7B1-47D3-B67F-A62EFF666E3E}">
          <x14:id>{27C7D0AD-6572-A142-BD49-55DF3DD1ABA8}</x14:id>
        </ext>
      </extLst>
    </cfRule>
  </conditionalFormatting>
  <conditionalFormatting sqref="M17:BP17">
    <cfRule type="expression" dxfId="10" priority="38">
      <formula>M$6=TODAY()</formula>
    </cfRule>
  </conditionalFormatting>
  <conditionalFormatting sqref="J16">
    <cfRule type="dataBar" priority="36">
      <dataBar>
        <cfvo type="num" val="0"/>
        <cfvo type="num" val="1"/>
        <color theme="0" tint="-0.34998626667073579"/>
      </dataBar>
      <extLst>
        <ext xmlns:x14="http://schemas.microsoft.com/office/spreadsheetml/2009/9/main" uri="{B025F937-C7B1-47D3-B67F-A62EFF666E3E}">
          <x14:id>{3254D396-3E2A-C34A-9E5E-01D55351064D}</x14:id>
        </ext>
      </extLst>
    </cfRule>
  </conditionalFormatting>
  <conditionalFormatting sqref="M16:BP16">
    <cfRule type="expression" dxfId="9" priority="37">
      <formula>M$6=TODAY()</formula>
    </cfRule>
  </conditionalFormatting>
  <conditionalFormatting sqref="J23">
    <cfRule type="dataBar" priority="33">
      <dataBar>
        <cfvo type="num" val="0"/>
        <cfvo type="num" val="1"/>
        <color theme="0" tint="-0.34998626667073579"/>
      </dataBar>
      <extLst>
        <ext xmlns:x14="http://schemas.microsoft.com/office/spreadsheetml/2009/9/main" uri="{B025F937-C7B1-47D3-B67F-A62EFF666E3E}">
          <x14:id>{038DC3C2-4039-1048-A90B-B1CB4FAC6291}</x14:id>
        </ext>
      </extLst>
    </cfRule>
  </conditionalFormatting>
  <conditionalFormatting sqref="M23:BP23">
    <cfRule type="expression" dxfId="8" priority="32">
      <formula>M$6=TODAY()</formula>
    </cfRule>
  </conditionalFormatting>
  <conditionalFormatting sqref="J21:J22">
    <cfRule type="dataBar" priority="30">
      <dataBar>
        <cfvo type="num" val="0"/>
        <cfvo type="num" val="1"/>
        <color theme="0" tint="-0.34998626667073579"/>
      </dataBar>
      <extLst>
        <ext xmlns:x14="http://schemas.microsoft.com/office/spreadsheetml/2009/9/main" uri="{B025F937-C7B1-47D3-B67F-A62EFF666E3E}">
          <x14:id>{6B14A929-4D80-F343-96B0-CAD14DA9071E}</x14:id>
        </ext>
      </extLst>
    </cfRule>
  </conditionalFormatting>
  <conditionalFormatting sqref="M21:BP22">
    <cfRule type="expression" dxfId="7" priority="31">
      <formula>M$6=TODAY()</formula>
    </cfRule>
  </conditionalFormatting>
  <conditionalFormatting sqref="J18:J19">
    <cfRule type="dataBar" priority="27">
      <dataBar>
        <cfvo type="num" val="0"/>
        <cfvo type="num" val="1"/>
        <color theme="0" tint="-0.34998626667073579"/>
      </dataBar>
      <extLst>
        <ext xmlns:x14="http://schemas.microsoft.com/office/spreadsheetml/2009/9/main" uri="{B025F937-C7B1-47D3-B67F-A62EFF666E3E}">
          <x14:id>{4A6369AC-4EF8-9B4C-B52D-E745D231404F}</x14:id>
        </ext>
      </extLst>
    </cfRule>
  </conditionalFormatting>
  <conditionalFormatting sqref="M18:BP19">
    <cfRule type="expression" dxfId="6" priority="26">
      <formula>M$6=TODAY()</formula>
    </cfRule>
  </conditionalFormatting>
  <conditionalFormatting sqref="J24:J29">
    <cfRule type="dataBar" priority="23">
      <dataBar>
        <cfvo type="num" val="0"/>
        <cfvo type="num" val="1"/>
        <color theme="0" tint="-0.34998626667073579"/>
      </dataBar>
      <extLst>
        <ext xmlns:x14="http://schemas.microsoft.com/office/spreadsheetml/2009/9/main" uri="{B025F937-C7B1-47D3-B67F-A62EFF666E3E}">
          <x14:id>{0F8A1A75-2FCA-B24B-AA68-300C30BA171D}</x14:id>
        </ext>
      </extLst>
    </cfRule>
  </conditionalFormatting>
  <conditionalFormatting sqref="M24:BP29">
    <cfRule type="expression" dxfId="5" priority="22">
      <formula>M$6=TODAY()</formula>
    </cfRule>
  </conditionalFormatting>
  <conditionalFormatting sqref="H30">
    <cfRule type="dataBar" priority="18">
      <dataBar>
        <cfvo type="num" val="0"/>
        <cfvo type="num" val="1"/>
        <color theme="0" tint="-0.34998626667073579"/>
      </dataBar>
      <extLst>
        <ext xmlns:x14="http://schemas.microsoft.com/office/spreadsheetml/2009/9/main" uri="{B025F937-C7B1-47D3-B67F-A62EFF666E3E}">
          <x14:id>{D1E4E107-9940-7B48-BFDD-CFC4A414B64B}</x14:id>
        </ext>
      </extLst>
    </cfRule>
  </conditionalFormatting>
  <conditionalFormatting sqref="K30:BN30">
    <cfRule type="expression" dxfId="4" priority="19">
      <formula>K$6=TODAY()</formula>
    </cfRule>
  </conditionalFormatting>
  <conditionalFormatting sqref="H10">
    <cfRule type="dataBar" priority="17">
      <dataBar>
        <cfvo type="num" val="0"/>
        <cfvo type="num" val="1"/>
        <color theme="0" tint="-0.34998626667073579"/>
      </dataBar>
      <extLst>
        <ext xmlns:x14="http://schemas.microsoft.com/office/spreadsheetml/2009/9/main" uri="{B025F937-C7B1-47D3-B67F-A62EFF666E3E}">
          <x14:id>{4785A78C-E13D-46AC-B19D-705E5856E599}</x14:id>
        </ext>
      </extLst>
    </cfRule>
  </conditionalFormatting>
  <conditionalFormatting sqref="H11">
    <cfRule type="dataBar" priority="16">
      <dataBar>
        <cfvo type="num" val="0"/>
        <cfvo type="num" val="1"/>
        <color theme="0" tint="-0.34998626667073579"/>
      </dataBar>
      <extLst>
        <ext xmlns:x14="http://schemas.microsoft.com/office/spreadsheetml/2009/9/main" uri="{B025F937-C7B1-47D3-B67F-A62EFF666E3E}">
          <x14:id>{48AD28B8-0CDD-4166-B06A-CA13A8B5BE08}</x14:id>
        </ext>
      </extLst>
    </cfRule>
  </conditionalFormatting>
  <conditionalFormatting sqref="N10">
    <cfRule type="expression" dxfId="3" priority="15">
      <formula>N$6=TODAY()</formula>
    </cfRule>
  </conditionalFormatting>
  <conditionalFormatting sqref="N10">
    <cfRule type="expression" dxfId="2" priority="14">
      <formula>N$6=TODAY()</formula>
    </cfRule>
  </conditionalFormatting>
  <conditionalFormatting sqref="N10">
    <cfRule type="expression" dxfId="1" priority="13">
      <formula>N$6=TODAY()</formula>
    </cfRule>
  </conditionalFormatting>
  <conditionalFormatting sqref="N10">
    <cfRule type="expression" dxfId="0" priority="12">
      <formula>N$6=TODAY()</formula>
    </cfRule>
  </conditionalFormatting>
  <conditionalFormatting sqref="H16">
    <cfRule type="dataBar" priority="11">
      <dataBar>
        <cfvo type="num" val="0"/>
        <cfvo type="num" val="1"/>
        <color theme="0" tint="-0.34998626667073579"/>
      </dataBar>
      <extLst>
        <ext xmlns:x14="http://schemas.microsoft.com/office/spreadsheetml/2009/9/main" uri="{B025F937-C7B1-47D3-B67F-A62EFF666E3E}">
          <x14:id>{E735650F-5A15-495D-B4AB-4062991F4B2A}</x14:id>
        </ext>
      </extLst>
    </cfRule>
  </conditionalFormatting>
  <conditionalFormatting sqref="H17">
    <cfRule type="dataBar" priority="10">
      <dataBar>
        <cfvo type="num" val="0"/>
        <cfvo type="num" val="1"/>
        <color theme="0" tint="-0.34998626667073579"/>
      </dataBar>
      <extLst>
        <ext xmlns:x14="http://schemas.microsoft.com/office/spreadsheetml/2009/9/main" uri="{B025F937-C7B1-47D3-B67F-A62EFF666E3E}">
          <x14:id>{E7A1D531-C430-486C-B87E-F2FD851758F5}</x14:id>
        </ext>
      </extLst>
    </cfRule>
  </conditionalFormatting>
  <conditionalFormatting sqref="H18">
    <cfRule type="dataBar" priority="9">
      <dataBar>
        <cfvo type="num" val="0"/>
        <cfvo type="num" val="1"/>
        <color theme="0" tint="-0.34998626667073579"/>
      </dataBar>
      <extLst>
        <ext xmlns:x14="http://schemas.microsoft.com/office/spreadsheetml/2009/9/main" uri="{B025F937-C7B1-47D3-B67F-A62EFF666E3E}">
          <x14:id>{0A11A997-F41E-4941-9EB3-F48E53665B54}</x14:id>
        </ext>
      </extLst>
    </cfRule>
  </conditionalFormatting>
  <conditionalFormatting sqref="H19">
    <cfRule type="dataBar" priority="8">
      <dataBar>
        <cfvo type="num" val="0"/>
        <cfvo type="num" val="1"/>
        <color theme="0" tint="-0.34998626667073579"/>
      </dataBar>
      <extLst>
        <ext xmlns:x14="http://schemas.microsoft.com/office/spreadsheetml/2009/9/main" uri="{B025F937-C7B1-47D3-B67F-A62EFF666E3E}">
          <x14:id>{67CA33FE-7AF5-4D73-92E0-D32419E3D4E0}</x14:id>
        </ext>
      </extLst>
    </cfRule>
  </conditionalFormatting>
  <conditionalFormatting sqref="H20">
    <cfRule type="dataBar" priority="7">
      <dataBar>
        <cfvo type="num" val="0"/>
        <cfvo type="num" val="1"/>
        <color theme="0" tint="-0.34998626667073579"/>
      </dataBar>
      <extLst>
        <ext xmlns:x14="http://schemas.microsoft.com/office/spreadsheetml/2009/9/main" uri="{B025F937-C7B1-47D3-B67F-A62EFF666E3E}">
          <x14:id>{E7AECC9E-707B-4407-864A-D811C3D461BC}</x14:id>
        </ext>
      </extLst>
    </cfRule>
  </conditionalFormatting>
  <conditionalFormatting sqref="H25:H29">
    <cfRule type="dataBar" priority="1">
      <dataBar>
        <cfvo type="num" val="0"/>
        <cfvo type="num" val="1"/>
        <color theme="0" tint="-0.34998626667073579"/>
      </dataBar>
      <extLst>
        <ext xmlns:x14="http://schemas.microsoft.com/office/spreadsheetml/2009/9/main" uri="{B025F937-C7B1-47D3-B67F-A62EFF666E3E}">
          <x14:id>{9B4304A2-D8BF-44ED-A4C4-F62C7D8C1486}</x14:id>
        </ext>
      </extLst>
    </cfRule>
  </conditionalFormatting>
  <conditionalFormatting sqref="H21">
    <cfRule type="dataBar" priority="5">
      <dataBar>
        <cfvo type="num" val="0"/>
        <cfvo type="num" val="1"/>
        <color theme="0" tint="-0.34998626667073579"/>
      </dataBar>
      <extLst>
        <ext xmlns:x14="http://schemas.microsoft.com/office/spreadsheetml/2009/9/main" uri="{B025F937-C7B1-47D3-B67F-A62EFF666E3E}">
          <x14:id>{1B02C125-7660-490F-A579-1F7238CE0CF1}</x14:id>
        </ext>
      </extLst>
    </cfRule>
  </conditionalFormatting>
  <conditionalFormatting sqref="H22">
    <cfRule type="dataBar" priority="4">
      <dataBar>
        <cfvo type="num" val="0"/>
        <cfvo type="num" val="1"/>
        <color theme="0" tint="-0.34998626667073579"/>
      </dataBar>
      <extLst>
        <ext xmlns:x14="http://schemas.microsoft.com/office/spreadsheetml/2009/9/main" uri="{B025F937-C7B1-47D3-B67F-A62EFF666E3E}">
          <x14:id>{C67A0F3A-829D-44CC-935B-C29537EF0DA4}</x14:id>
        </ext>
      </extLst>
    </cfRule>
  </conditionalFormatting>
  <conditionalFormatting sqref="H23">
    <cfRule type="dataBar" priority="3">
      <dataBar>
        <cfvo type="num" val="0"/>
        <cfvo type="num" val="1"/>
        <color theme="0" tint="-0.34998626667073579"/>
      </dataBar>
      <extLst>
        <ext xmlns:x14="http://schemas.microsoft.com/office/spreadsheetml/2009/9/main" uri="{B025F937-C7B1-47D3-B67F-A62EFF666E3E}">
          <x14:id>{65E6DD41-7BA9-413D-84B2-4D4EFBE1EAAF}</x14:id>
        </ext>
      </extLst>
    </cfRule>
  </conditionalFormatting>
  <conditionalFormatting sqref="H24">
    <cfRule type="dataBar" priority="2">
      <dataBar>
        <cfvo type="num" val="0"/>
        <cfvo type="num" val="1"/>
        <color theme="0" tint="-0.34998626667073579"/>
      </dataBar>
      <extLst>
        <ext xmlns:x14="http://schemas.microsoft.com/office/spreadsheetml/2009/9/main" uri="{B025F937-C7B1-47D3-B67F-A62EFF666E3E}">
          <x14:id>{E360DB43-6BC1-4C27-A250-8084AC9252A4}</x14:id>
        </ext>
      </extLst>
    </cfRule>
  </conditionalFormatting>
  <dataValidations xWindow="1121" yWindow="268"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6:B36 B35 E14 F35:H36 G14:H14 G37 G38:G39 G40" unlockedFormula="1"/>
    <ignoredError sqref="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H12:H15 H31:H40</xm:sqref>
        </x14:conditionalFormatting>
        <x14:conditionalFormatting xmlns:xm="http://schemas.microsoft.com/office/excel/2006/main">
          <x14:cfRule type="dataBar" id="{F01B7D53-91E9-1444-83BD-0FB35916C7E9}">
            <x14:dataBar minLength="0" maxLength="100" gradient="0">
              <x14:cfvo type="num">
                <xm:f>0</xm:f>
              </x14:cfvo>
              <x14:cfvo type="num">
                <xm:f>1</xm:f>
              </x14:cfvo>
              <x14:negativeFillColor rgb="FFFF0000"/>
              <x14:axisColor rgb="FF000000"/>
            </x14:dataBar>
          </x14:cfRule>
          <xm:sqref>J11</xm:sqref>
        </x14:conditionalFormatting>
        <x14:conditionalFormatting xmlns:xm="http://schemas.microsoft.com/office/excel/2006/main">
          <x14:cfRule type="dataBar" id="{F7F26DAB-9018-1E41-A747-DA572A4032F7}">
            <x14:dataBar minLength="0" maxLength="100" gradient="0">
              <x14:cfvo type="num">
                <xm:f>0</xm:f>
              </x14:cfvo>
              <x14:cfvo type="num">
                <xm:f>1</xm:f>
              </x14:cfvo>
              <x14:negativeFillColor rgb="FFFF0000"/>
              <x14:axisColor rgb="FF000000"/>
            </x14:dataBar>
          </x14:cfRule>
          <xm:sqref>J10</xm:sqref>
        </x14:conditionalFormatting>
        <x14:conditionalFormatting xmlns:xm="http://schemas.microsoft.com/office/excel/2006/main">
          <x14:cfRule type="dataBar" id="{27C7D0AD-6572-A142-BD49-55DF3DD1ABA8}">
            <x14:dataBar minLength="0" maxLength="100" gradient="0">
              <x14:cfvo type="num">
                <xm:f>0</xm:f>
              </x14:cfvo>
              <x14:cfvo type="num">
                <xm:f>1</xm:f>
              </x14:cfvo>
              <x14:negativeFillColor rgb="FFFF0000"/>
              <x14:axisColor rgb="FF000000"/>
            </x14:dataBar>
          </x14:cfRule>
          <xm:sqref>J17</xm:sqref>
        </x14:conditionalFormatting>
        <x14:conditionalFormatting xmlns:xm="http://schemas.microsoft.com/office/excel/2006/main">
          <x14:cfRule type="dataBar" id="{3254D396-3E2A-C34A-9E5E-01D55351064D}">
            <x14:dataBar minLength="0" maxLength="100" gradient="0">
              <x14:cfvo type="num">
                <xm:f>0</xm:f>
              </x14:cfvo>
              <x14:cfvo type="num">
                <xm:f>1</xm:f>
              </x14:cfvo>
              <x14:negativeFillColor rgb="FFFF0000"/>
              <x14:axisColor rgb="FF000000"/>
            </x14:dataBar>
          </x14:cfRule>
          <xm:sqref>J16</xm:sqref>
        </x14:conditionalFormatting>
        <x14:conditionalFormatting xmlns:xm="http://schemas.microsoft.com/office/excel/2006/main">
          <x14:cfRule type="dataBar" id="{038DC3C2-4039-1048-A90B-B1CB4FAC6291}">
            <x14:dataBar minLength="0" maxLength="100" gradient="0">
              <x14:cfvo type="num">
                <xm:f>0</xm:f>
              </x14:cfvo>
              <x14:cfvo type="num">
                <xm:f>1</xm:f>
              </x14:cfvo>
              <x14:negativeFillColor rgb="FFFF0000"/>
              <x14:axisColor rgb="FF000000"/>
            </x14:dataBar>
          </x14:cfRule>
          <xm:sqref>J23</xm:sqref>
        </x14:conditionalFormatting>
        <x14:conditionalFormatting xmlns:xm="http://schemas.microsoft.com/office/excel/2006/main">
          <x14:cfRule type="dataBar" id="{6B14A929-4D80-F343-96B0-CAD14DA9071E}">
            <x14:dataBar minLength="0" maxLength="100" gradient="0">
              <x14:cfvo type="num">
                <xm:f>0</xm:f>
              </x14:cfvo>
              <x14:cfvo type="num">
                <xm:f>1</xm:f>
              </x14:cfvo>
              <x14:negativeFillColor rgb="FFFF0000"/>
              <x14:axisColor rgb="FF000000"/>
            </x14:dataBar>
          </x14:cfRule>
          <xm:sqref>J21:J22</xm:sqref>
        </x14:conditionalFormatting>
        <x14:conditionalFormatting xmlns:xm="http://schemas.microsoft.com/office/excel/2006/main">
          <x14:cfRule type="dataBar" id="{4A6369AC-4EF8-9B4C-B52D-E745D231404F}">
            <x14:dataBar minLength="0" maxLength="100" gradient="0">
              <x14:cfvo type="num">
                <xm:f>0</xm:f>
              </x14:cfvo>
              <x14:cfvo type="num">
                <xm:f>1</xm:f>
              </x14:cfvo>
              <x14:negativeFillColor rgb="FFFF0000"/>
              <x14:axisColor rgb="FF000000"/>
            </x14:dataBar>
          </x14:cfRule>
          <xm:sqref>J18:J19</xm:sqref>
        </x14:conditionalFormatting>
        <x14:conditionalFormatting xmlns:xm="http://schemas.microsoft.com/office/excel/2006/main">
          <x14:cfRule type="dataBar" id="{0F8A1A75-2FCA-B24B-AA68-300C30BA171D}">
            <x14:dataBar minLength="0" maxLength="100" gradient="0">
              <x14:cfvo type="num">
                <xm:f>0</xm:f>
              </x14:cfvo>
              <x14:cfvo type="num">
                <xm:f>1</xm:f>
              </x14:cfvo>
              <x14:negativeFillColor rgb="FFFF0000"/>
              <x14:axisColor rgb="FF000000"/>
            </x14:dataBar>
          </x14:cfRule>
          <xm:sqref>J24:J29</xm:sqref>
        </x14:conditionalFormatting>
        <x14:conditionalFormatting xmlns:xm="http://schemas.microsoft.com/office/excel/2006/main">
          <x14:cfRule type="dataBar" id="{D1E4E107-9940-7B48-BFDD-CFC4A414B64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785A78C-E13D-46AC-B19D-705E5856E599}">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8AD28B8-0CDD-4166-B06A-CA13A8B5BE08}">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E735650F-5A15-495D-B4AB-4062991F4B2A}">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7A1D531-C430-486C-B87E-F2FD851758F5}">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A11A997-F41E-4941-9EB3-F48E53665B54}">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7CA33FE-7AF5-4D73-92E0-D32419E3D4E0}">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7AECC9E-707B-4407-864A-D811C3D461BC}">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9B4304A2-D8BF-44ED-A4C4-F62C7D8C1486}">
            <x14:dataBar minLength="0" maxLength="100" gradient="0">
              <x14:cfvo type="num">
                <xm:f>0</xm:f>
              </x14:cfvo>
              <x14:cfvo type="num">
                <xm:f>1</xm:f>
              </x14:cfvo>
              <x14:negativeFillColor rgb="FFFF0000"/>
              <x14:axisColor rgb="FF000000"/>
            </x14:dataBar>
          </x14:cfRule>
          <xm:sqref>H25:H29</xm:sqref>
        </x14:conditionalFormatting>
        <x14:conditionalFormatting xmlns:xm="http://schemas.microsoft.com/office/excel/2006/main">
          <x14:cfRule type="dataBar" id="{1B02C125-7660-490F-A579-1F7238CE0CF1}">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67A0F3A-829D-44CC-935B-C29537EF0DA4}">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65E6DD41-7BA9-413D-84B2-4D4EFBE1EAA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360DB43-6BC1-4C27-A250-8084AC9252A4}">
            <x14:dataBar minLength="0" maxLength="100" gradient="0">
              <x14:cfvo type="num">
                <xm:f>0</xm:f>
              </x14:cfvo>
              <x14:cfvo type="num">
                <xm:f>1</xm:f>
              </x14:cfvo>
              <x14:negativeFillColor rgb="FFFF0000"/>
              <x14:axisColor rgb="FF000000"/>
            </x14:dataBar>
          </x14:cfRule>
          <xm:sqref>H24</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ColWidth="8.81640625" defaultRowHeight="12.5" x14ac:dyDescent="0.25"/>
  <cols>
    <col min="1" max="1" width="5.453125" style="16" customWidth="1"/>
    <col min="2" max="2" width="37.6328125" style="16" customWidth="1"/>
    <col min="3" max="3" width="55.1796875" style="16" customWidth="1"/>
    <col min="4" max="7" width="8.81640625" style="16"/>
  </cols>
  <sheetData>
    <row r="1" spans="1:3" ht="30" customHeight="1" x14ac:dyDescent="0.25">
      <c r="A1" s="35" t="s">
        <v>21</v>
      </c>
    </row>
    <row r="4" spans="1:3" ht="13" x14ac:dyDescent="0.3">
      <c r="C4" s="23" t="s">
        <v>29</v>
      </c>
    </row>
    <row r="5" spans="1:3" x14ac:dyDescent="0.25">
      <c r="C5" s="20" t="s">
        <v>30</v>
      </c>
    </row>
    <row r="6" spans="1:3" x14ac:dyDescent="0.25">
      <c r="C6" s="20"/>
    </row>
    <row r="7" spans="1:3" ht="17.5" x14ac:dyDescent="0.35">
      <c r="C7" s="24" t="s">
        <v>50</v>
      </c>
    </row>
    <row r="8" spans="1:3" x14ac:dyDescent="0.25">
      <c r="C8" s="25" t="s">
        <v>48</v>
      </c>
    </row>
    <row r="10" spans="1:3" x14ac:dyDescent="0.25">
      <c r="C10" s="20" t="s">
        <v>47</v>
      </c>
    </row>
    <row r="11" spans="1:3" x14ac:dyDescent="0.25">
      <c r="C11" s="20" t="s">
        <v>46</v>
      </c>
    </row>
    <row r="13" spans="1:3" ht="17.5" x14ac:dyDescent="0.35">
      <c r="C13" s="24" t="s">
        <v>45</v>
      </c>
    </row>
    <row r="16" spans="1:3" ht="15.5" x14ac:dyDescent="0.35">
      <c r="A16" s="27" t="s">
        <v>23</v>
      </c>
    </row>
    <row r="17" spans="2:2" s="16" customFormat="1" x14ac:dyDescent="0.25"/>
    <row r="18" spans="2:2" ht="14" x14ac:dyDescent="0.3">
      <c r="B18" s="26" t="s">
        <v>34</v>
      </c>
    </row>
    <row r="19" spans="2:2" x14ac:dyDescent="0.25">
      <c r="B19" s="20" t="s">
        <v>40</v>
      </c>
    </row>
    <row r="20" spans="2:2" x14ac:dyDescent="0.25">
      <c r="B20" s="20" t="s">
        <v>41</v>
      </c>
    </row>
    <row r="22" spans="2:2" s="16" customFormat="1" ht="14" x14ac:dyDescent="0.3">
      <c r="B22" s="26" t="s">
        <v>42</v>
      </c>
    </row>
    <row r="23" spans="2:2" s="16" customFormat="1" x14ac:dyDescent="0.25">
      <c r="B23" s="20" t="s">
        <v>43</v>
      </c>
    </row>
    <row r="24" spans="2:2" s="16" customFormat="1" x14ac:dyDescent="0.25">
      <c r="B24" s="20" t="s">
        <v>44</v>
      </c>
    </row>
    <row r="26" spans="2:2" s="16" customFormat="1" ht="14" x14ac:dyDescent="0.3">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4" x14ac:dyDescent="0.3">
      <c r="B34" s="26" t="s">
        <v>27</v>
      </c>
    </row>
    <row r="35" spans="2:2" x14ac:dyDescent="0.25">
      <c r="B35" s="20" t="s">
        <v>127</v>
      </c>
    </row>
    <row r="36" spans="2:2" x14ac:dyDescent="0.25">
      <c r="B36" s="20" t="s">
        <v>128</v>
      </c>
    </row>
    <row r="37" spans="2:2" x14ac:dyDescent="0.25">
      <c r="B37" s="20" t="s">
        <v>129</v>
      </c>
    </row>
    <row r="39" spans="2:2" ht="14" x14ac:dyDescent="0.3">
      <c r="B39" s="26" t="s">
        <v>28</v>
      </c>
    </row>
    <row r="40" spans="2:2" x14ac:dyDescent="0.25">
      <c r="B40" s="20" t="s">
        <v>39</v>
      </c>
    </row>
    <row r="42" spans="2:2" s="16" customFormat="1" ht="14" x14ac:dyDescent="0.3">
      <c r="B42" s="26" t="s">
        <v>32</v>
      </c>
    </row>
    <row r="43" spans="2:2" s="16" customFormat="1" x14ac:dyDescent="0.25">
      <c r="B43" s="20" t="s">
        <v>130</v>
      </c>
    </row>
    <row r="44" spans="2:2" s="16" customFormat="1" x14ac:dyDescent="0.25">
      <c r="B44" s="20" t="s">
        <v>33</v>
      </c>
    </row>
    <row r="45" spans="2:2" s="16" customFormat="1" x14ac:dyDescent="0.25"/>
    <row r="46" spans="2:2" ht="17.5" x14ac:dyDescent="0.35">
      <c r="B46" s="24" t="s">
        <v>22</v>
      </c>
    </row>
  </sheetData>
  <phoneticPr fontId="10" type="noConversion"/>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1640625" defaultRowHeight="12.5" x14ac:dyDescent="0.25"/>
  <cols>
    <col min="1" max="1" width="5.453125" style="7" customWidth="1"/>
    <col min="2" max="2" width="90.453125" style="7" customWidth="1"/>
    <col min="3" max="3" width="16.453125" style="7" bestFit="1" customWidth="1"/>
    <col min="4" max="16384" width="8.81640625" style="7"/>
  </cols>
  <sheetData>
    <row r="1" spans="1:3" ht="30" customHeight="1" x14ac:dyDescent="0.25">
      <c r="A1" s="40" t="s">
        <v>122</v>
      </c>
      <c r="B1" s="41"/>
      <c r="C1" s="42"/>
    </row>
    <row r="2" spans="1:3" ht="14" x14ac:dyDescent="0.3">
      <c r="A2" s="133" t="s">
        <v>48</v>
      </c>
      <c r="B2" s="9"/>
      <c r="C2" s="8"/>
    </row>
    <row r="3" spans="1:3" s="20" customFormat="1" x14ac:dyDescent="0.25">
      <c r="A3" s="8"/>
      <c r="B3" s="9"/>
      <c r="C3" s="8"/>
    </row>
    <row r="4" spans="1:3" s="8" customFormat="1" ht="17.5" x14ac:dyDescent="0.35">
      <c r="A4" s="128" t="s">
        <v>89</v>
      </c>
      <c r="B4" s="39"/>
    </row>
    <row r="5" spans="1:3" s="8" customFormat="1" ht="56" x14ac:dyDescent="0.3">
      <c r="B5" s="134" t="s">
        <v>78</v>
      </c>
    </row>
    <row r="7" spans="1:3" ht="28" x14ac:dyDescent="0.3">
      <c r="B7" s="134" t="s">
        <v>90</v>
      </c>
    </row>
    <row r="9" spans="1:3" ht="14" x14ac:dyDescent="0.3">
      <c r="B9" s="133" t="s">
        <v>60</v>
      </c>
    </row>
    <row r="11" spans="1:3" ht="28" x14ac:dyDescent="0.3">
      <c r="B11" s="132" t="s">
        <v>61</v>
      </c>
    </row>
    <row r="12" spans="1:3" s="20" customFormat="1" x14ac:dyDescent="0.25"/>
    <row r="13" spans="1:3" ht="17.5" x14ac:dyDescent="0.35">
      <c r="A13" s="170" t="s">
        <v>4</v>
      </c>
      <c r="B13" s="170"/>
    </row>
    <row r="14" spans="1:3" s="20" customFormat="1" x14ac:dyDescent="0.25"/>
    <row r="15" spans="1:3" s="129" customFormat="1" ht="17.5" x14ac:dyDescent="0.25">
      <c r="A15" s="137"/>
      <c r="B15" s="135" t="s">
        <v>81</v>
      </c>
    </row>
    <row r="16" spans="1:3" s="129" customFormat="1" ht="17.5" x14ac:dyDescent="0.25">
      <c r="A16" s="137"/>
      <c r="B16" s="136" t="s">
        <v>79</v>
      </c>
      <c r="C16" s="131" t="s">
        <v>3</v>
      </c>
    </row>
    <row r="17" spans="1:3" ht="17.5" x14ac:dyDescent="0.35">
      <c r="A17" s="138"/>
      <c r="B17" s="136" t="s">
        <v>83</v>
      </c>
    </row>
    <row r="18" spans="1:3" s="20" customFormat="1" ht="17.5" x14ac:dyDescent="0.35">
      <c r="A18" s="138"/>
      <c r="B18" s="136" t="s">
        <v>91</v>
      </c>
    </row>
    <row r="19" spans="1:3" s="42" customFormat="1" ht="17.5" x14ac:dyDescent="0.35">
      <c r="A19" s="141"/>
      <c r="B19" s="136" t="s">
        <v>92</v>
      </c>
    </row>
    <row r="20" spans="1:3" s="129" customFormat="1" ht="17.5" x14ac:dyDescent="0.25">
      <c r="A20" s="137"/>
      <c r="B20" s="135" t="s">
        <v>80</v>
      </c>
      <c r="C20" s="130" t="s">
        <v>2</v>
      </c>
    </row>
    <row r="21" spans="1:3" ht="17.5" x14ac:dyDescent="0.35">
      <c r="A21" s="138"/>
      <c r="B21" s="136" t="s">
        <v>82</v>
      </c>
    </row>
    <row r="22" spans="1:3" s="8" customFormat="1" ht="17.5" x14ac:dyDescent="0.35">
      <c r="A22" s="139"/>
      <c r="B22" s="140" t="s">
        <v>84</v>
      </c>
    </row>
    <row r="23" spans="1:3" s="8" customFormat="1" ht="17.5" x14ac:dyDescent="0.35">
      <c r="A23" s="139"/>
      <c r="B23" s="10"/>
    </row>
    <row r="24" spans="1:3" s="8" customFormat="1" ht="17.5" x14ac:dyDescent="0.35">
      <c r="A24" s="170" t="s">
        <v>85</v>
      </c>
      <c r="B24" s="170"/>
    </row>
    <row r="25" spans="1:3" s="8" customFormat="1" ht="42" x14ac:dyDescent="0.35">
      <c r="A25" s="139"/>
      <c r="B25" s="136" t="s">
        <v>93</v>
      </c>
    </row>
    <row r="26" spans="1:3" s="8" customFormat="1" ht="17.5" x14ac:dyDescent="0.35">
      <c r="A26" s="139"/>
      <c r="B26" s="136"/>
    </row>
    <row r="27" spans="1:3" s="8" customFormat="1" ht="17.5" x14ac:dyDescent="0.35">
      <c r="A27" s="139"/>
      <c r="B27" s="157" t="s">
        <v>97</v>
      </c>
    </row>
    <row r="28" spans="1:3" s="8" customFormat="1" ht="17.5" x14ac:dyDescent="0.35">
      <c r="A28" s="139"/>
      <c r="B28" s="136" t="s">
        <v>86</v>
      </c>
    </row>
    <row r="29" spans="1:3" s="8" customFormat="1" ht="28" x14ac:dyDescent="0.35">
      <c r="A29" s="139"/>
      <c r="B29" s="136" t="s">
        <v>88</v>
      </c>
    </row>
    <row r="30" spans="1:3" s="8" customFormat="1" ht="17.5" x14ac:dyDescent="0.35">
      <c r="A30" s="139"/>
      <c r="B30" s="136"/>
    </row>
    <row r="31" spans="1:3" s="8" customFormat="1" ht="17.5" x14ac:dyDescent="0.35">
      <c r="A31" s="139"/>
      <c r="B31" s="157" t="s">
        <v>94</v>
      </c>
    </row>
    <row r="32" spans="1:3" s="8" customFormat="1" ht="17.5" x14ac:dyDescent="0.35">
      <c r="A32" s="139"/>
      <c r="B32" s="136" t="s">
        <v>87</v>
      </c>
    </row>
    <row r="33" spans="1:2" s="8" customFormat="1" ht="17.5" x14ac:dyDescent="0.35">
      <c r="A33" s="139"/>
      <c r="B33" s="136" t="s">
        <v>95</v>
      </c>
    </row>
    <row r="34" spans="1:2" s="8" customFormat="1" ht="17.5" x14ac:dyDescent="0.35">
      <c r="A34" s="139"/>
      <c r="B34" s="10"/>
    </row>
    <row r="35" spans="1:2" s="8" customFormat="1" ht="28" x14ac:dyDescent="0.35">
      <c r="A35" s="139"/>
      <c r="B35" s="136" t="s">
        <v>132</v>
      </c>
    </row>
    <row r="36" spans="1:2" s="8" customFormat="1" ht="17.5" x14ac:dyDescent="0.35">
      <c r="A36" s="139"/>
      <c r="B36" s="142" t="s">
        <v>96</v>
      </c>
    </row>
    <row r="37" spans="1:2" s="8" customFormat="1" ht="17.5" x14ac:dyDescent="0.35">
      <c r="A37" s="139"/>
      <c r="B37" s="10"/>
    </row>
    <row r="38" spans="1:2" ht="17.5" x14ac:dyDescent="0.35">
      <c r="A38" s="170" t="s">
        <v>9</v>
      </c>
      <c r="B38" s="170"/>
    </row>
    <row r="39" spans="1:2" ht="28" x14ac:dyDescent="0.25">
      <c r="B39" s="136" t="s">
        <v>99</v>
      </c>
    </row>
    <row r="40" spans="1:2" s="20" customFormat="1" x14ac:dyDescent="0.25"/>
    <row r="41" spans="1:2" s="20" customFormat="1" ht="14" x14ac:dyDescent="0.25">
      <c r="B41" s="136" t="s">
        <v>100</v>
      </c>
    </row>
    <row r="42" spans="1:2" s="20" customFormat="1" x14ac:dyDescent="0.25"/>
    <row r="43" spans="1:2" s="20" customFormat="1" ht="28" x14ac:dyDescent="0.25">
      <c r="B43" s="136" t="s">
        <v>98</v>
      </c>
    </row>
    <row r="44" spans="1:2" s="20" customFormat="1" x14ac:dyDescent="0.25"/>
    <row r="45" spans="1:2" ht="28" x14ac:dyDescent="0.25">
      <c r="B45" s="136" t="s">
        <v>101</v>
      </c>
    </row>
    <row r="46" spans="1:2" x14ac:dyDescent="0.25">
      <c r="B46" s="21"/>
    </row>
    <row r="47" spans="1:2" ht="28" x14ac:dyDescent="0.25">
      <c r="B47" s="136" t="s">
        <v>102</v>
      </c>
    </row>
    <row r="48" spans="1:2" x14ac:dyDescent="0.25">
      <c r="B48" s="11"/>
    </row>
    <row r="49" spans="1:2" ht="17.5" x14ac:dyDescent="0.35">
      <c r="A49" s="170" t="s">
        <v>7</v>
      </c>
      <c r="B49" s="170"/>
    </row>
    <row r="50" spans="1:2" ht="28" x14ac:dyDescent="0.25">
      <c r="B50" s="136" t="s">
        <v>133</v>
      </c>
    </row>
    <row r="51" spans="1:2" x14ac:dyDescent="0.25">
      <c r="B51" s="11"/>
    </row>
    <row r="52" spans="1:2" ht="14" x14ac:dyDescent="0.3">
      <c r="A52" s="143" t="s">
        <v>10</v>
      </c>
      <c r="B52" s="136" t="s">
        <v>11</v>
      </c>
    </row>
    <row r="53" spans="1:2" ht="14" x14ac:dyDescent="0.3">
      <c r="A53" s="143" t="s">
        <v>12</v>
      </c>
      <c r="B53" s="136" t="s">
        <v>13</v>
      </c>
    </row>
    <row r="54" spans="1:2" ht="14" x14ac:dyDescent="0.3">
      <c r="A54" s="143" t="s">
        <v>14</v>
      </c>
      <c r="B54" s="136" t="s">
        <v>15</v>
      </c>
    </row>
    <row r="55" spans="1:2" ht="28.5" x14ac:dyDescent="0.3">
      <c r="A55" s="132"/>
      <c r="B55" s="136" t="s">
        <v>103</v>
      </c>
    </row>
    <row r="56" spans="1:2" ht="28.5" x14ac:dyDescent="0.3">
      <c r="A56" s="132"/>
      <c r="B56" s="136" t="s">
        <v>104</v>
      </c>
    </row>
    <row r="57" spans="1:2" ht="14" x14ac:dyDescent="0.3">
      <c r="A57" s="143" t="s">
        <v>16</v>
      </c>
      <c r="B57" s="136" t="s">
        <v>17</v>
      </c>
    </row>
    <row r="58" spans="1:2" ht="14.5" x14ac:dyDescent="0.3">
      <c r="A58" s="132"/>
      <c r="B58" s="136" t="s">
        <v>105</v>
      </c>
    </row>
    <row r="59" spans="1:2" ht="14.5" x14ac:dyDescent="0.3">
      <c r="A59" s="132"/>
      <c r="B59" s="136" t="s">
        <v>106</v>
      </c>
    </row>
    <row r="60" spans="1:2" ht="14" x14ac:dyDescent="0.3">
      <c r="A60" s="143" t="s">
        <v>18</v>
      </c>
      <c r="B60" s="136" t="s">
        <v>19</v>
      </c>
    </row>
    <row r="61" spans="1:2" ht="28.5" x14ac:dyDescent="0.3">
      <c r="A61" s="132"/>
      <c r="B61" s="136" t="s">
        <v>107</v>
      </c>
    </row>
    <row r="62" spans="1:2" ht="14" x14ac:dyDescent="0.3">
      <c r="A62" s="143" t="s">
        <v>108</v>
      </c>
      <c r="B62" s="136" t="s">
        <v>109</v>
      </c>
    </row>
    <row r="63" spans="1:2" ht="14" x14ac:dyDescent="0.3">
      <c r="A63" s="144"/>
      <c r="B63" s="136" t="s">
        <v>110</v>
      </c>
    </row>
    <row r="64" spans="1:2" s="20" customFormat="1" x14ac:dyDescent="0.25">
      <c r="B64" s="12"/>
    </row>
    <row r="65" spans="1:2" s="20" customFormat="1" ht="17.5" x14ac:dyDescent="0.35">
      <c r="A65" s="170" t="s">
        <v>8</v>
      </c>
      <c r="B65" s="170"/>
    </row>
    <row r="66" spans="1:2" s="20" customFormat="1" ht="42" x14ac:dyDescent="0.25">
      <c r="B66" s="136" t="s">
        <v>111</v>
      </c>
    </row>
    <row r="67" spans="1:2" s="20" customFormat="1" x14ac:dyDescent="0.25">
      <c r="B67" s="13"/>
    </row>
    <row r="68" spans="1:2" s="8" customFormat="1" ht="17.5" x14ac:dyDescent="0.35">
      <c r="A68" s="170" t="s">
        <v>5</v>
      </c>
      <c r="B68" s="170"/>
    </row>
    <row r="69" spans="1:2" s="20" customFormat="1" ht="14" x14ac:dyDescent="0.3">
      <c r="A69" s="151" t="s">
        <v>6</v>
      </c>
      <c r="B69" s="152" t="s">
        <v>112</v>
      </c>
    </row>
    <row r="70" spans="1:2" s="8" customFormat="1" ht="28" x14ac:dyDescent="0.3">
      <c r="A70" s="145"/>
      <c r="B70" s="150" t="s">
        <v>114</v>
      </c>
    </row>
    <row r="71" spans="1:2" s="8" customFormat="1" ht="14" x14ac:dyDescent="0.3">
      <c r="A71" s="145"/>
      <c r="B71" s="146"/>
    </row>
    <row r="72" spans="1:2" s="20" customFormat="1" ht="14" x14ac:dyDescent="0.3">
      <c r="A72" s="151" t="s">
        <v>6</v>
      </c>
      <c r="B72" s="152" t="s">
        <v>131</v>
      </c>
    </row>
    <row r="73" spans="1:2" s="8" customFormat="1" ht="28.5" x14ac:dyDescent="0.3">
      <c r="A73" s="145"/>
      <c r="B73" s="150" t="s">
        <v>135</v>
      </c>
    </row>
    <row r="74" spans="1:2" s="8" customFormat="1" ht="14" x14ac:dyDescent="0.3">
      <c r="A74" s="145"/>
      <c r="B74" s="146"/>
    </row>
    <row r="75" spans="1:2" ht="14" x14ac:dyDescent="0.3">
      <c r="A75" s="151" t="s">
        <v>6</v>
      </c>
      <c r="B75" s="154" t="s">
        <v>117</v>
      </c>
    </row>
    <row r="76" spans="1:2" s="8" customFormat="1" ht="42" x14ac:dyDescent="0.3">
      <c r="A76" s="145"/>
      <c r="B76" s="134" t="s">
        <v>134</v>
      </c>
    </row>
    <row r="77" spans="1:2" ht="14" x14ac:dyDescent="0.3">
      <c r="A77" s="144"/>
      <c r="B77" s="144"/>
    </row>
    <row r="78" spans="1:2" s="20" customFormat="1" ht="14" x14ac:dyDescent="0.3">
      <c r="A78" s="151" t="s">
        <v>6</v>
      </c>
      <c r="B78" s="154" t="s">
        <v>123</v>
      </c>
    </row>
    <row r="79" spans="1:2" s="8" customFormat="1" ht="28" x14ac:dyDescent="0.3">
      <c r="A79" s="145"/>
      <c r="B79" s="134" t="s">
        <v>118</v>
      </c>
    </row>
    <row r="80" spans="1:2" s="20" customFormat="1" ht="14" x14ac:dyDescent="0.3">
      <c r="A80" s="144"/>
      <c r="B80" s="144"/>
    </row>
    <row r="81" spans="1:2" ht="14" x14ac:dyDescent="0.3">
      <c r="A81" s="151" t="s">
        <v>6</v>
      </c>
      <c r="B81" s="154" t="s">
        <v>124</v>
      </c>
    </row>
    <row r="82" spans="1:2" s="8" customFormat="1" ht="14.5" x14ac:dyDescent="0.35">
      <c r="A82" s="145"/>
      <c r="B82" s="149" t="s">
        <v>119</v>
      </c>
    </row>
    <row r="83" spans="1:2" s="8" customFormat="1" ht="14.5" x14ac:dyDescent="0.35">
      <c r="A83" s="145"/>
      <c r="B83" s="149" t="s">
        <v>120</v>
      </c>
    </row>
    <row r="84" spans="1:2" s="8" customFormat="1" ht="14.5" x14ac:dyDescent="0.35">
      <c r="A84" s="145"/>
      <c r="B84" s="149" t="s">
        <v>121</v>
      </c>
    </row>
    <row r="85" spans="1:2" ht="14" x14ac:dyDescent="0.3">
      <c r="A85" s="144"/>
      <c r="B85" s="148"/>
    </row>
    <row r="86" spans="1:2" ht="14" x14ac:dyDescent="0.3">
      <c r="A86" s="151" t="s">
        <v>6</v>
      </c>
      <c r="B86" s="154" t="s">
        <v>125</v>
      </c>
    </row>
    <row r="87" spans="1:2" s="8" customFormat="1" ht="42" x14ac:dyDescent="0.3">
      <c r="A87" s="145"/>
      <c r="B87" s="134" t="s">
        <v>113</v>
      </c>
    </row>
    <row r="88" spans="1:2" s="8" customFormat="1" ht="14.5" x14ac:dyDescent="0.35">
      <c r="A88" s="145"/>
      <c r="B88" s="147" t="s">
        <v>115</v>
      </c>
    </row>
    <row r="89" spans="1:2" s="8" customFormat="1" ht="42" x14ac:dyDescent="0.3">
      <c r="A89" s="145"/>
      <c r="B89" s="153" t="s">
        <v>116</v>
      </c>
    </row>
    <row r="90" spans="1:2" ht="14" x14ac:dyDescent="0.3">
      <c r="A90" s="144"/>
      <c r="B90" s="144"/>
    </row>
    <row r="91" spans="1:2" ht="14" x14ac:dyDescent="0.3">
      <c r="A91" s="151" t="s">
        <v>6</v>
      </c>
      <c r="B91" s="156" t="s">
        <v>126</v>
      </c>
    </row>
    <row r="92" spans="1:2" ht="28" x14ac:dyDescent="0.3">
      <c r="A92" s="132"/>
      <c r="B92" s="149"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headerFooter alignWithMargins="0"/>
  <drawing r:id="rId4"/>
  <legacyDrawing r:id="rId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1640625" defaultRowHeight="12.5" x14ac:dyDescent="0.25"/>
  <cols>
    <col min="1" max="1" width="5.453125" style="20" customWidth="1"/>
    <col min="2" max="2" width="82.1796875" style="20" customWidth="1"/>
    <col min="3" max="16384" width="8.81640625" style="16"/>
  </cols>
  <sheetData>
    <row r="1" spans="1:4" ht="30" customHeight="1" x14ac:dyDescent="0.25">
      <c r="A1" s="40" t="s">
        <v>51</v>
      </c>
      <c r="B1" s="40"/>
      <c r="C1" s="45"/>
      <c r="D1" s="45"/>
    </row>
    <row r="2" spans="1:4" ht="15.5" x14ac:dyDescent="0.35">
      <c r="A2" s="42"/>
      <c r="B2" s="46"/>
      <c r="C2" s="45"/>
      <c r="D2" s="45"/>
    </row>
    <row r="3" spans="1:4" ht="15.5" x14ac:dyDescent="0.35">
      <c r="A3" s="43"/>
      <c r="B3" s="36" t="s">
        <v>52</v>
      </c>
      <c r="C3" s="44"/>
    </row>
    <row r="4" spans="1:4" ht="14" x14ac:dyDescent="0.3">
      <c r="A4" s="14"/>
      <c r="B4" s="38" t="s">
        <v>48</v>
      </c>
      <c r="C4" s="15"/>
    </row>
    <row r="5" spans="1:4" ht="15.5" x14ac:dyDescent="0.35">
      <c r="A5" s="14"/>
      <c r="B5" s="17"/>
      <c r="C5" s="15"/>
    </row>
    <row r="6" spans="1:4" ht="15.5" x14ac:dyDescent="0.35">
      <c r="A6" s="14"/>
      <c r="B6" s="18" t="s">
        <v>53</v>
      </c>
      <c r="C6" s="15"/>
    </row>
    <row r="7" spans="1:4" ht="15.5" x14ac:dyDescent="0.35">
      <c r="A7" s="14"/>
      <c r="B7" s="17"/>
      <c r="C7" s="15"/>
    </row>
    <row r="8" spans="1:4" ht="31" x14ac:dyDescent="0.35">
      <c r="A8" s="14"/>
      <c r="B8" s="17" t="s">
        <v>54</v>
      </c>
      <c r="C8" s="15"/>
    </row>
    <row r="9" spans="1:4" ht="15.5" x14ac:dyDescent="0.35">
      <c r="A9" s="14"/>
      <c r="B9" s="17"/>
      <c r="C9" s="15"/>
    </row>
    <row r="10" spans="1:4" ht="46.5" x14ac:dyDescent="0.35">
      <c r="A10" s="14"/>
      <c r="B10" s="17" t="s">
        <v>55</v>
      </c>
      <c r="C10" s="15"/>
    </row>
    <row r="11" spans="1:4" ht="15.5" x14ac:dyDescent="0.35">
      <c r="A11" s="14"/>
      <c r="B11" s="17"/>
      <c r="C11" s="15"/>
    </row>
    <row r="12" spans="1:4" ht="46.5" x14ac:dyDescent="0.35">
      <c r="A12" s="14"/>
      <c r="B12" s="17" t="s">
        <v>56</v>
      </c>
      <c r="C12" s="15"/>
    </row>
    <row r="13" spans="1:4" ht="15.5" x14ac:dyDescent="0.35">
      <c r="A13" s="14"/>
      <c r="B13" s="17"/>
      <c r="C13" s="15"/>
    </row>
    <row r="14" spans="1:4" ht="62" x14ac:dyDescent="0.35">
      <c r="A14" s="14"/>
      <c r="B14" s="17" t="s">
        <v>57</v>
      </c>
      <c r="C14" s="15"/>
    </row>
    <row r="15" spans="1:4" ht="15.5" x14ac:dyDescent="0.35">
      <c r="A15" s="14"/>
      <c r="B15" s="17"/>
      <c r="C15" s="15"/>
    </row>
    <row r="16" spans="1:4" ht="31" x14ac:dyDescent="0.35">
      <c r="A16" s="14"/>
      <c r="B16" s="17" t="s">
        <v>58</v>
      </c>
      <c r="C16" s="15"/>
    </row>
    <row r="17" spans="1:3" ht="15.5" x14ac:dyDescent="0.35">
      <c r="A17" s="14"/>
      <c r="B17" s="17"/>
      <c r="C17" s="15"/>
    </row>
    <row r="18" spans="1:3" ht="15.5" x14ac:dyDescent="0.35">
      <c r="A18" s="14"/>
      <c r="B18" s="18" t="s">
        <v>59</v>
      </c>
      <c r="C18" s="15"/>
    </row>
    <row r="19" spans="1:3" ht="15.5" x14ac:dyDescent="0.35">
      <c r="A19" s="14"/>
      <c r="B19" s="37" t="s">
        <v>49</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phoneticPr fontId="10" type="noConversion"/>
  <hyperlinks>
    <hyperlink ref="B4" r:id="rId1"/>
    <hyperlink ref="B19" r:id="rId2"/>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dell</cp:lastModifiedBy>
  <cp:lastPrinted>2018-02-12T20:25:38Z</cp:lastPrinted>
  <dcterms:created xsi:type="dcterms:W3CDTF">2010-06-09T16:05:03Z</dcterms:created>
  <dcterms:modified xsi:type="dcterms:W3CDTF">2018-12-26T13:34:02Z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