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B6149EE-DFED-4E63-9ADE-07E0E0BFE29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G47" i="1" l="1"/>
  <c r="J45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9" i="1"/>
  <c r="J30" i="1"/>
  <c r="J31" i="1"/>
  <c r="J32" i="1"/>
  <c r="J33" i="1"/>
  <c r="J34" i="1"/>
  <c r="J35" i="1"/>
  <c r="J36" i="1"/>
  <c r="J37" i="1"/>
  <c r="J39" i="1"/>
  <c r="J40" i="1"/>
  <c r="J41" i="1"/>
  <c r="J42" i="1"/>
  <c r="J43" i="1"/>
  <c r="J46" i="1"/>
  <c r="J47" i="1"/>
  <c r="J48" i="1"/>
  <c r="J49" i="1"/>
  <c r="J50" i="1"/>
  <c r="J51" i="1"/>
  <c r="J10" i="1"/>
  <c r="G46" i="1"/>
  <c r="G48" i="1"/>
  <c r="G49" i="1"/>
  <c r="G50" i="1"/>
  <c r="G45" i="1"/>
  <c r="G40" i="1"/>
  <c r="G41" i="1"/>
  <c r="G39" i="1"/>
  <c r="G30" i="1"/>
  <c r="G31" i="1"/>
  <c r="G32" i="1"/>
  <c r="G33" i="1"/>
  <c r="G34" i="1"/>
  <c r="G35" i="1"/>
  <c r="G36" i="1"/>
  <c r="G29" i="1"/>
  <c r="G19" i="1"/>
  <c r="G20" i="1"/>
  <c r="G21" i="1"/>
  <c r="G22" i="1"/>
  <c r="G23" i="1"/>
  <c r="G24" i="1"/>
  <c r="G18" i="1"/>
  <c r="G11" i="1"/>
  <c r="G12" i="1"/>
  <c r="G13" i="1"/>
  <c r="G14" i="1"/>
  <c r="G15" i="1"/>
  <c r="G10" i="1"/>
  <c r="I46" i="1"/>
  <c r="I47" i="1"/>
  <c r="I48" i="1"/>
  <c r="I49" i="1"/>
  <c r="I50" i="1"/>
  <c r="I45" i="1"/>
  <c r="I40" i="1"/>
  <c r="I41" i="1"/>
  <c r="I39" i="1"/>
  <c r="I29" i="1"/>
  <c r="I30" i="1"/>
  <c r="I31" i="1"/>
  <c r="I33" i="1"/>
  <c r="I34" i="1"/>
  <c r="I35" i="1"/>
  <c r="I36" i="1"/>
  <c r="I19" i="1"/>
  <c r="I20" i="1"/>
  <c r="I21" i="1"/>
  <c r="I22" i="1"/>
  <c r="I23" i="1"/>
  <c r="I24" i="1"/>
  <c r="I18" i="1"/>
  <c r="I11" i="1"/>
  <c r="I12" i="1"/>
  <c r="I13" i="1"/>
  <c r="I14" i="1"/>
  <c r="I15" i="1"/>
  <c r="I10" i="1"/>
  <c r="G51" i="1" l="1"/>
  <c r="I37" i="1"/>
  <c r="G42" i="1"/>
  <c r="I51" i="1"/>
  <c r="I25" i="1"/>
  <c r="I16" i="1"/>
  <c r="I42" i="1"/>
  <c r="G37" i="1"/>
  <c r="G25" i="1"/>
  <c r="G16" i="1"/>
</calcChain>
</file>

<file path=xl/sharedStrings.xml><?xml version="1.0" encoding="utf-8"?>
<sst xmlns="http://schemas.openxmlformats.org/spreadsheetml/2006/main" count="129" uniqueCount="121">
  <si>
    <t>ACTIVOS</t>
  </si>
  <si>
    <t>ACTIVOS CORRIENTES</t>
  </si>
  <si>
    <t>Efectivo y equivalentes de efectivo</t>
  </si>
  <si>
    <t>$ 10.820.088</t>
  </si>
  <si>
    <t>Cuentas comerciales por cobrar y otras cuentas por cobrar, neto</t>
  </si>
  <si>
    <t>$ 61.308.591</t>
  </si>
  <si>
    <t>$ 53.388.669</t>
  </si>
  <si>
    <t>Cuentas por cobrar partes re1acionadas y asociadas, neto</t>
  </si>
  <si>
    <t>$ 2.208.783</t>
  </si>
  <si>
    <t>$ 1.714.678</t>
  </si>
  <si>
    <t>Inventados</t>
  </si>
  <si>
    <t>$ 72.003.590</t>
  </si>
  <si>
    <t>$ 90.456.784</t>
  </si>
  <si>
    <t>Activos por impuestos corrientes</t>
  </si>
  <si>
    <t>$ 17.622.194</t>
  </si>
  <si>
    <t>$ 13.616.571</t>
  </si>
  <si>
    <t>Otros activos, neto</t>
  </si>
  <si>
    <t>$ 1.612.466</t>
  </si>
  <si>
    <t>$ 1.606.843</t>
  </si>
  <si>
    <t>TOTAL ACTIVOS CORRIENTES</t>
  </si>
  <si>
    <t>$ 169.601.754</t>
  </si>
  <si>
    <t>$ 171.603.633</t>
  </si>
  <si>
    <t>ACTIVOS NO CORRIENTES</t>
  </si>
  <si>
    <t>Propiedad, planta y equipo, neto</t>
  </si>
  <si>
    <t>$ 63.496.029</t>
  </si>
  <si>
    <t>$ 63.214.482</t>
  </si>
  <si>
    <t>Activos por derecho de uso, neto</t>
  </si>
  <si>
    <t>$ 75.533.678</t>
  </si>
  <si>
    <t>$ 50.601.394</t>
  </si>
  <si>
    <t>Otros activos intangibles, neto</t>
  </si>
  <si>
    <t>$ 942.088</t>
  </si>
  <si>
    <t>$ 385.595</t>
  </si>
  <si>
    <t>Inversiones en asociadas</t>
  </si>
  <si>
    <t>$ 10.951.108</t>
  </si>
  <si>
    <t>$ 14.374.565</t>
  </si>
  <si>
    <t>Negocios conjuntos</t>
  </si>
  <si>
    <t>$ 1.184.867</t>
  </si>
  <si>
    <t>$ 2.131.845</t>
  </si>
  <si>
    <t>Otros activos financieros</t>
  </si>
  <si>
    <t>$ 7.648.388</t>
  </si>
  <si>
    <t>$ 9.667.568</t>
  </si>
  <si>
    <t>Activos por impuestos diferidos, neto</t>
  </si>
  <si>
    <t>$ 4.110.109</t>
  </si>
  <si>
    <t>$ 4.266.723</t>
  </si>
  <si>
    <t>TOTAL ACTIVOS NO CORRIENTES</t>
  </si>
  <si>
    <t>$ 163.866.267</t>
  </si>
  <si>
    <t>$ 144.642.172</t>
  </si>
  <si>
    <t>TOTAL ACTIVOS</t>
  </si>
  <si>
    <t>$ 333.468.021</t>
  </si>
  <si>
    <t>$ 316.245.805</t>
  </si>
  <si>
    <t>PASIVO</t>
  </si>
  <si>
    <t>PASIVOS CORRIENTES</t>
  </si>
  <si>
    <t>Obligaciones financieras</t>
  </si>
  <si>
    <t>$ 69.167.757</t>
  </si>
  <si>
    <t>$ 51.621.687</t>
  </si>
  <si>
    <t>Cuentas comerciales por pagar y otras cuentas por pagar</t>
  </si>
  <si>
    <t>$ 63.684.737</t>
  </si>
  <si>
    <t>$ 88.538.384</t>
  </si>
  <si>
    <t>Cuentas por pagar partes relacionadas y asociadas</t>
  </si>
  <si>
    <t>$ 9.189.340</t>
  </si>
  <si>
    <t>$ 6.029.002</t>
  </si>
  <si>
    <t>Provisiones</t>
  </si>
  <si>
    <t>$ 2.551.936</t>
  </si>
  <si>
    <t>Beneficios a los empleados</t>
  </si>
  <si>
    <t>$ 16.247.835</t>
  </si>
  <si>
    <t>$ 11.677.493</t>
  </si>
  <si>
    <t>Pasivos por impuestos corrientes</t>
  </si>
  <si>
    <t>$ 5.776.302</t>
  </si>
  <si>
    <t>$ 2.242.934</t>
  </si>
  <si>
    <t>Pasivos financieros por arr 'ndamientos</t>
  </si>
  <si>
    <t>$ 23.726.226</t>
  </si>
  <si>
    <t>$ 17.323.119</t>
  </si>
  <si>
    <t>Ingreso diferido</t>
  </si>
  <si>
    <t>$ 4.193.071</t>
  </si>
  <si>
    <t>$ 2.494.290</t>
  </si>
  <si>
    <t>TOTAL PASIVOS CORRIENTES</t>
  </si>
  <si>
    <t>$ 191.919.268</t>
  </si>
  <si>
    <t>$ 182.478.845</t>
  </si>
  <si>
    <t>PASIVOS NO CORRIENTES</t>
  </si>
  <si>
    <t>$ 35.619.560</t>
  </si>
  <si>
    <t>$ 36.583.013</t>
  </si>
  <si>
    <t>$ 26.570.968</t>
  </si>
  <si>
    <t>$ 30.674.872</t>
  </si>
  <si>
    <t>Pasivos financieros por arrendamientos</t>
  </si>
  <si>
    <t>$ 57.066.172</t>
  </si>
  <si>
    <t>$ 39.617.366</t>
  </si>
  <si>
    <t>TOTAL PASIVOS NO CORRIENTES</t>
  </si>
  <si>
    <t>$ 119.256.700</t>
  </si>
  <si>
    <t>$ 106.875.251</t>
  </si>
  <si>
    <t>TOTAL PASIVOS</t>
  </si>
  <si>
    <t>$ 311.235.968</t>
  </si>
  <si>
    <t>$ 289.354.096</t>
  </si>
  <si>
    <t>PATRIMONIO</t>
  </si>
  <si>
    <t>Capital social</t>
  </si>
  <si>
    <t>$ 87.938.480</t>
  </si>
  <si>
    <t>Prima de emisión</t>
  </si>
  <si>
    <t>$ 35.425.569</t>
  </si>
  <si>
    <t>Resultados acumulados</t>
  </si>
  <si>
    <t>-$ 67.184.778</t>
  </si>
  <si>
    <t>-$ 39.389.947</t>
  </si>
  <si>
    <t>Otros resultado integral</t>
  </si>
  <si>
    <t>-$ 33.935.202</t>
  </si>
  <si>
    <t>-$ 56.949.324</t>
  </si>
  <si>
    <t>Patrimonio atribuible a los propietarios de la controladora</t>
  </si>
  <si>
    <t>$ 22.244.069</t>
  </si>
  <si>
    <t>$ 27.024.778</t>
  </si>
  <si>
    <t>Participaciones no controladoras</t>
  </si>
  <si>
    <t>-$ 12.016</t>
  </si>
  <si>
    <t>-$ 133.069</t>
  </si>
  <si>
    <t>TOTAL PATRIMONIO</t>
  </si>
  <si>
    <t>$ 22.232.053</t>
  </si>
  <si>
    <t>$ 26.891.709</t>
  </si>
  <si>
    <t>TOTAL PASIVOS Y PATRIMONIO</t>
  </si>
  <si>
    <t>Las notas adjuntas son parte integral de los estados financieros Consolidados.</t>
  </si>
  <si>
    <t>Contador Público
 Tn¡jeta Profesional lo.13*G2 6-T</t>
  </si>
  <si>
    <t>Reír Fiscal
 Tarjeta Pinfexianal lo. 180164-T Designada por Emst &amp; Yomig .\udit S..A.S
 i"\'éase mi informe del 2* de febrem de *0*4)</t>
  </si>
  <si>
    <t>%</t>
  </si>
  <si>
    <t>Nota</t>
  </si>
  <si>
    <t>Análisis Vertical 2022</t>
  </si>
  <si>
    <t>Análisis Vertical 2023</t>
  </si>
  <si>
    <t>Análisis Horizontal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</si>
</sst>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36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rgb="FF050505"/>
      <name val="Times New Roman"/>
      <family val="1"/>
    </font>
    <font>
      <sz val="11"/>
      <color rgb="FFFFFFFF"/>
      <name val="Times New Roman"/>
      <family val="1"/>
    </font>
    <font>
      <b/>
      <sz val="11"/>
      <color theme="1"/>
      <name val="Times New Roman"/>
      <family val="1"/>
    </font>
    <font>
      <sz val="11"/>
      <color rgb="FF2B2B2B"/>
      <name val="Times New Roman"/>
      <family val="1"/>
    </font>
    <font>
      <sz val="10"/>
      <color theme="1"/>
      <name val="Times New Roman"/>
      <family val="1"/>
    </font>
    <font>
      <sz val="11"/>
      <color rgb="FF212121"/>
      <name val="Times New Roman"/>
      <family val="1"/>
    </font>
    <font>
      <sz val="11"/>
      <color rgb="FF2D2D2D"/>
      <name val="Times New Roman"/>
      <family val="1"/>
    </font>
    <font>
      <sz val="11"/>
      <color rgb="FF424242"/>
      <name val="Times New Roman"/>
      <family val="1"/>
    </font>
    <font>
      <sz val="11"/>
      <color rgb="FF161616"/>
      <name val="Times New Roman"/>
      <family val="1"/>
    </font>
    <font>
      <sz val="11"/>
      <color rgb="FF313131"/>
      <name val="Times New Roman"/>
      <family val="1"/>
    </font>
    <font>
      <sz val="11"/>
      <color rgb="FF131313"/>
      <name val="Times New Roman"/>
      <family val="1"/>
    </font>
    <font>
      <sz val="11"/>
      <color rgb="FF181818"/>
      <name val="Times New Roman"/>
      <family val="1"/>
    </font>
    <font>
      <sz val="11"/>
      <color rgb="FF080808"/>
      <name val="Times New Roman"/>
      <family val="1"/>
    </font>
    <font>
      <sz val="11"/>
      <color rgb="FF232323"/>
      <name val="Times New Roman"/>
      <family val="1"/>
    </font>
    <font>
      <sz val="11"/>
      <color rgb="FF343434"/>
      <name val="Times New Roman"/>
      <family val="1"/>
    </font>
    <font>
      <sz val="11"/>
      <color rgb="FF3F3F3F"/>
      <name val="Times New Roman"/>
      <family val="1"/>
    </font>
    <font>
      <sz val="11"/>
      <color rgb="FF242424"/>
      <name val="Times New Roman"/>
      <family val="1"/>
    </font>
    <font>
      <sz val="11"/>
      <color rgb="FF4B4B4B"/>
      <name val="Times New Roman"/>
      <family val="1"/>
    </font>
    <font>
      <sz val="11"/>
      <color rgb="FF3B3B3B"/>
      <name val="Times New Roman"/>
      <family val="1"/>
    </font>
    <font>
      <sz val="11"/>
      <color rgb="FF464646"/>
      <name val="Times New Roman"/>
      <family val="1"/>
    </font>
    <font>
      <sz val="11"/>
      <color rgb="FF1C1C1C"/>
      <name val="Times New Roman"/>
      <family val="1"/>
    </font>
    <font>
      <sz val="11"/>
      <color rgb="FF0F0F0F"/>
      <name val="Times New Roman"/>
      <family val="1"/>
    </font>
    <font>
      <sz val="11"/>
      <color rgb="FF383838"/>
      <name val="Times New Roman"/>
      <family val="1"/>
    </font>
    <font>
      <sz val="11"/>
      <color rgb="FF363636"/>
      <name val="Times New Roman"/>
      <family val="1"/>
    </font>
    <font>
      <sz val="11"/>
      <color rgb="FF070707"/>
      <name val="Times New Roman"/>
      <family val="1"/>
    </font>
    <font>
      <sz val="11"/>
      <color rgb="FF151515"/>
      <name val="Times New Roman"/>
      <family val="1"/>
    </font>
    <font>
      <sz val="11"/>
      <color rgb="FF3A3A3A"/>
      <name val="Times New Roman"/>
      <family val="1"/>
    </font>
    <font>
      <sz val="11"/>
      <color rgb="FF111111"/>
      <name val="Times New Roman"/>
      <family val="1"/>
    </font>
    <font>
      <b/>
      <sz val="11"/>
      <color rgb="FF000000"/>
      <name val="Times New Roman"/>
      <family val="1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51638"/>
        <bgColor rgb="FFB51638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/>
    <xf numFmtId="0" fontId="7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30" fillId="0" borderId="0" xfId="0" applyFont="1" applyAlignment="1">
      <alignment horizontal="left" vertical="top"/>
    </xf>
    <xf numFmtId="0" fontId="31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right"/>
    </xf>
    <xf numFmtId="0" fontId="3" fillId="0" borderId="0" xfId="0" applyFont="1" applyAlignment="1">
      <alignment horizontal="right"/>
    </xf>
    <xf numFmtId="10" fontId="3" fillId="0" borderId="0" xfId="2" applyNumberFormat="1" applyFont="1" applyAlignment="1">
      <alignment horizontal="right"/>
    </xf>
    <xf numFmtId="10" fontId="3" fillId="0" borderId="0" xfId="0" applyNumberFormat="1" applyFont="1" applyAlignment="1">
      <alignment horizontal="right"/>
    </xf>
    <xf numFmtId="0" fontId="34" fillId="0" borderId="0" xfId="0" applyFont="1" applyAlignment="1">
      <alignment horizontal="right"/>
    </xf>
    <xf numFmtId="0" fontId="34" fillId="0" borderId="0" xfId="0" applyFont="1" applyAlignment="1">
      <alignment horizontal="left"/>
    </xf>
    <xf numFmtId="10" fontId="3" fillId="3" borderId="0" xfId="0" applyNumberFormat="1" applyFont="1" applyFill="1" applyAlignment="1">
      <alignment horizontal="right"/>
    </xf>
    <xf numFmtId="10" fontId="3" fillId="0" borderId="0" xfId="2" applyNumberFormat="1" applyFont="1" applyFill="1" applyAlignment="1">
      <alignment horizontal="right"/>
    </xf>
    <xf numFmtId="164" fontId="0" fillId="0" borderId="0" xfId="0" applyNumberFormat="1"/>
    <xf numFmtId="0" fontId="4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/>
    </xf>
    <xf numFmtId="10" fontId="3" fillId="3" borderId="0" xfId="2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164" fontId="0" fillId="3" borderId="0" xfId="0" applyNumberFormat="1" applyFill="1"/>
    <xf numFmtId="0" fontId="17" fillId="3" borderId="0" xfId="0" applyFont="1" applyFill="1" applyAlignment="1">
      <alignment horizontal="left" vertical="top"/>
    </xf>
    <xf numFmtId="0" fontId="18" fillId="3" borderId="0" xfId="0" applyFont="1" applyFill="1" applyAlignment="1">
      <alignment horizontal="left" vertical="top"/>
    </xf>
    <xf numFmtId="0" fontId="12" fillId="3" borderId="0" xfId="0" applyFont="1" applyFill="1" applyAlignment="1">
      <alignment horizontal="left" vertical="top"/>
    </xf>
    <xf numFmtId="0" fontId="29" fillId="3" borderId="0" xfId="0" applyFont="1" applyFill="1" applyAlignment="1">
      <alignment horizontal="left" vertical="top"/>
    </xf>
    <xf numFmtId="0" fontId="3" fillId="0" borderId="0" xfId="0" applyFont="1" applyAlignment="1">
      <alignment horizontal="center"/>
    </xf>
    <xf numFmtId="0" fontId="2" fillId="0" borderId="0" xfId="0" applyFont="1"/>
    <xf numFmtId="0" fontId="28" fillId="3" borderId="0" xfId="0" applyFont="1" applyFill="1" applyAlignment="1">
      <alignment horizontal="center"/>
    </xf>
    <xf numFmtId="0" fontId="2" fillId="3" borderId="0" xfId="0" applyFont="1" applyFill="1"/>
    <xf numFmtId="0" fontId="1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2" fillId="0" borderId="0" xfId="0" applyFont="1" applyAlignment="1">
      <alignment horizontal="left" vertical="top"/>
    </xf>
    <xf numFmtId="0" fontId="33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3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5" fillId="0" borderId="1" xfId="0" applyFont="1" applyBorder="1"/>
    <xf numFmtId="0" fontId="4" fillId="0" borderId="1" xfId="0" applyFont="1" applyBorder="1" applyAlignment="1">
      <alignment vertical="top"/>
    </xf>
    <xf numFmtId="0" fontId="5" fillId="0" borderId="1" xfId="0" applyFont="1" applyBorder="1" applyAlignme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2060510</xdr:colOff>
      <xdr:row>0</xdr:row>
      <xdr:rowOff>77755</xdr:rowOff>
    </xdr:from>
    <xdr:to>
      <xdr:col>8</xdr:col>
      <xdr:colOff>842849</xdr:colOff>
      <xdr:row>5</xdr:row>
      <xdr:rowOff>9852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6DC1D7-6FE3-5BE4-FC9B-FB557FA1E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51683" y="77755"/>
          <a:ext cx="6849431" cy="952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6:L59"/>
  <sheetViews>
    <sheetView tabSelected="1" topLeftCell="B1" zoomScale="98" zoomScaleNormal="98" workbookViewId="0">
      <selection activeCell="H16" sqref="H16"/>
    </sheetView>
  </sheetViews>
  <sheetFormatPr baseColWidth="10" defaultColWidth="12.7109375" defaultRowHeight="15.75" customHeight="1" x14ac:dyDescent="0.2"/>
  <cols>
    <col min="3" max="3" width="57.85546875" customWidth="1"/>
    <col min="4" max="4" width="6.42578125" customWidth="1"/>
    <col min="5" max="5" width="4.42578125" customWidth="1"/>
    <col min="6" max="6" width="14.85546875" customWidth="1"/>
    <col min="7" max="7" width="22.42578125" customWidth="1"/>
    <col min="8" max="8" width="15" customWidth="1"/>
    <col min="9" max="9" width="22.42578125" customWidth="1"/>
    <col min="10" max="10" width="20.85546875" customWidth="1"/>
    <col min="11" max="11" width="12.7109375" bestFit="1" customWidth="1"/>
  </cols>
  <sheetData>
    <row r="6" spans="2:12" ht="15" x14ac:dyDescent="0.2">
      <c r="B6" s="1"/>
      <c r="C6" s="2"/>
      <c r="D6" s="2"/>
      <c r="E6" s="2"/>
      <c r="F6" s="2"/>
      <c r="G6" s="2"/>
      <c r="H6" s="2"/>
      <c r="I6" s="2"/>
      <c r="J6" s="2"/>
      <c r="K6" s="2"/>
      <c r="L6" s="3"/>
    </row>
    <row r="7" spans="2:12" ht="15" x14ac:dyDescent="0.25">
      <c r="B7" s="1"/>
      <c r="C7" s="60"/>
      <c r="G7" s="63" t="s">
        <v>118</v>
      </c>
      <c r="I7" s="63" t="s">
        <v>119</v>
      </c>
      <c r="L7" s="3"/>
    </row>
    <row r="8" spans="2:12" ht="15" x14ac:dyDescent="0.25">
      <c r="B8" s="1"/>
      <c r="C8" s="4" t="s">
        <v>0</v>
      </c>
      <c r="D8" s="64" t="s">
        <v>117</v>
      </c>
      <c r="E8" s="65"/>
      <c r="F8" s="62">
        <v>2022</v>
      </c>
      <c r="G8" s="61" t="s">
        <v>116</v>
      </c>
      <c r="H8" s="61">
        <v>2023</v>
      </c>
      <c r="I8" s="61" t="s">
        <v>116</v>
      </c>
      <c r="J8" s="63" t="s">
        <v>120</v>
      </c>
      <c r="L8" s="3"/>
    </row>
    <row r="9" spans="2:12" ht="15" x14ac:dyDescent="0.25">
      <c r="B9" s="1"/>
      <c r="C9" s="6" t="s">
        <v>1</v>
      </c>
      <c r="D9" s="46"/>
      <c r="E9" s="41"/>
      <c r="F9" s="5"/>
      <c r="G9" s="5"/>
      <c r="H9" s="5"/>
      <c r="I9" s="5"/>
      <c r="L9" s="3"/>
    </row>
    <row r="10" spans="2:12" ht="15" x14ac:dyDescent="0.25">
      <c r="B10" s="1"/>
      <c r="C10" s="7" t="s">
        <v>2</v>
      </c>
      <c r="D10" s="51">
        <v>5</v>
      </c>
      <c r="E10" s="41"/>
      <c r="F10" s="5" t="s">
        <v>3</v>
      </c>
      <c r="G10" s="24">
        <f t="shared" ref="G10:G15" si="0">F10/$F$16</f>
        <v>6.3052790962764754E-2</v>
      </c>
      <c r="H10" s="22">
        <v>14846130</v>
      </c>
      <c r="I10" s="24">
        <f t="shared" ref="I10:I15" si="1">H10/$H$16</f>
        <v>8.7535238580138744E-2</v>
      </c>
      <c r="J10" s="30">
        <f>F10-H10</f>
        <v>-4026042</v>
      </c>
      <c r="L10" s="3"/>
    </row>
    <row r="11" spans="2:12" ht="15" x14ac:dyDescent="0.25">
      <c r="B11" s="1"/>
      <c r="C11" s="8" t="s">
        <v>4</v>
      </c>
      <c r="D11" s="40">
        <v>6</v>
      </c>
      <c r="E11" s="41"/>
      <c r="F11" s="5" t="s">
        <v>6</v>
      </c>
      <c r="G11" s="24">
        <f t="shared" si="0"/>
        <v>0.31111619297710325</v>
      </c>
      <c r="H11" s="23" t="s">
        <v>5</v>
      </c>
      <c r="I11" s="24">
        <f t="shared" si="1"/>
        <v>0.36148559524920953</v>
      </c>
      <c r="J11" s="30">
        <f t="shared" ref="J11:J51" si="2">F11-H11</f>
        <v>-7919922</v>
      </c>
      <c r="L11" s="3"/>
    </row>
    <row r="12" spans="2:12" ht="15" x14ac:dyDescent="0.25">
      <c r="B12" s="1"/>
      <c r="C12" s="9" t="s">
        <v>7</v>
      </c>
      <c r="D12" s="44">
        <v>7</v>
      </c>
      <c r="E12" s="41"/>
      <c r="F12" s="5" t="s">
        <v>9</v>
      </c>
      <c r="G12" s="24">
        <f t="shared" si="0"/>
        <v>9.992084491591155E-3</v>
      </c>
      <c r="H12" s="23" t="s">
        <v>8</v>
      </c>
      <c r="I12" s="24">
        <f t="shared" si="1"/>
        <v>1.3023349982571524E-2</v>
      </c>
      <c r="J12" s="30">
        <f t="shared" si="2"/>
        <v>-494105</v>
      </c>
      <c r="L12" s="3"/>
    </row>
    <row r="13" spans="2:12" ht="15" x14ac:dyDescent="0.25">
      <c r="B13" s="1"/>
      <c r="C13" s="31" t="s">
        <v>10</v>
      </c>
      <c r="D13" s="45">
        <v>8</v>
      </c>
      <c r="E13" s="43"/>
      <c r="F13" s="32" t="s">
        <v>12</v>
      </c>
      <c r="G13" s="33">
        <f t="shared" si="0"/>
        <v>0.5271262759337968</v>
      </c>
      <c r="H13" s="34" t="s">
        <v>11</v>
      </c>
      <c r="I13" s="33">
        <f t="shared" si="1"/>
        <v>0.42454507870242897</v>
      </c>
      <c r="J13" s="35">
        <f t="shared" si="2"/>
        <v>18453194</v>
      </c>
      <c r="L13" s="3"/>
    </row>
    <row r="14" spans="2:12" ht="15" x14ac:dyDescent="0.25">
      <c r="B14" s="1"/>
      <c r="C14" s="10" t="s">
        <v>13</v>
      </c>
      <c r="D14" s="52">
        <v>9</v>
      </c>
      <c r="E14" s="41"/>
      <c r="F14" s="5" t="s">
        <v>15</v>
      </c>
      <c r="G14" s="24">
        <f t="shared" si="0"/>
        <v>7.9348966930088249E-2</v>
      </c>
      <c r="H14" s="23" t="s">
        <v>14</v>
      </c>
      <c r="I14" s="24">
        <f t="shared" si="1"/>
        <v>0.1039033711880126</v>
      </c>
      <c r="J14" s="30">
        <f t="shared" si="2"/>
        <v>-4005623</v>
      </c>
      <c r="L14" s="3"/>
    </row>
    <row r="15" spans="2:12" ht="15" x14ac:dyDescent="0.25">
      <c r="B15" s="1"/>
      <c r="C15" s="11" t="s">
        <v>16</v>
      </c>
      <c r="D15" s="40">
        <v>10</v>
      </c>
      <c r="E15" s="41"/>
      <c r="F15" s="5" t="s">
        <v>18</v>
      </c>
      <c r="G15" s="24">
        <f t="shared" si="0"/>
        <v>9.3636887046558044E-3</v>
      </c>
      <c r="H15" s="23" t="s">
        <v>17</v>
      </c>
      <c r="I15" s="24">
        <f t="shared" si="1"/>
        <v>9.5073662976386444E-3</v>
      </c>
      <c r="J15" s="30">
        <f t="shared" si="2"/>
        <v>-5623</v>
      </c>
      <c r="L15" s="3"/>
    </row>
    <row r="16" spans="2:12" ht="15" x14ac:dyDescent="0.25">
      <c r="B16" s="1"/>
      <c r="C16" s="12" t="s">
        <v>19</v>
      </c>
      <c r="D16" s="40"/>
      <c r="E16" s="41"/>
      <c r="F16" s="27" t="s">
        <v>21</v>
      </c>
      <c r="G16" s="25">
        <f>SUM(G10:G15)</f>
        <v>1</v>
      </c>
      <c r="H16" s="26" t="s">
        <v>20</v>
      </c>
      <c r="I16" s="25">
        <f>SUM(I10:I15)</f>
        <v>1</v>
      </c>
      <c r="J16" s="30">
        <f t="shared" si="2"/>
        <v>2001879</v>
      </c>
      <c r="L16" s="3"/>
    </row>
    <row r="17" spans="2:12" ht="15" x14ac:dyDescent="0.25">
      <c r="B17" s="1"/>
      <c r="C17" s="12" t="s">
        <v>22</v>
      </c>
      <c r="D17" s="40"/>
      <c r="E17" s="41"/>
      <c r="F17" s="5"/>
      <c r="G17" s="23"/>
      <c r="H17" s="23"/>
      <c r="I17" s="23"/>
      <c r="J17" s="30"/>
      <c r="L17" s="3"/>
    </row>
    <row r="18" spans="2:12" ht="15" x14ac:dyDescent="0.25">
      <c r="B18" s="1"/>
      <c r="C18" s="36" t="s">
        <v>23</v>
      </c>
      <c r="D18" s="45">
        <v>11</v>
      </c>
      <c r="E18" s="43"/>
      <c r="F18" s="32" t="s">
        <v>25</v>
      </c>
      <c r="G18" s="33">
        <f t="shared" ref="G18:G24" si="3">F18/$F$25</f>
        <v>0.43704046424302867</v>
      </c>
      <c r="H18" s="34" t="s">
        <v>24</v>
      </c>
      <c r="I18" s="33">
        <f t="shared" ref="I18:I24" si="4">H18/$H$25</f>
        <v>0.3874868828250051</v>
      </c>
      <c r="J18" s="35">
        <f t="shared" si="2"/>
        <v>-281547</v>
      </c>
      <c r="L18" s="3"/>
    </row>
    <row r="19" spans="2:12" ht="15" x14ac:dyDescent="0.25">
      <c r="B19" s="1"/>
      <c r="C19" s="37" t="s">
        <v>26</v>
      </c>
      <c r="D19" s="45">
        <v>12</v>
      </c>
      <c r="E19" s="43"/>
      <c r="F19" s="32" t="s">
        <v>28</v>
      </c>
      <c r="G19" s="33">
        <f t="shared" si="3"/>
        <v>0.34983845513603046</v>
      </c>
      <c r="H19" s="34" t="s">
        <v>27</v>
      </c>
      <c r="I19" s="33">
        <f t="shared" si="4"/>
        <v>0.46094708436849913</v>
      </c>
      <c r="J19" s="35">
        <f t="shared" si="2"/>
        <v>-24932284</v>
      </c>
      <c r="L19" s="3"/>
    </row>
    <row r="20" spans="2:12" ht="15" x14ac:dyDescent="0.25">
      <c r="B20" s="1"/>
      <c r="C20" s="15" t="s">
        <v>29</v>
      </c>
      <c r="D20" s="53">
        <v>13</v>
      </c>
      <c r="E20" s="41"/>
      <c r="F20" s="5" t="s">
        <v>31</v>
      </c>
      <c r="G20" s="24">
        <f t="shared" si="3"/>
        <v>2.6658546029023956E-3</v>
      </c>
      <c r="H20" s="23" t="s">
        <v>30</v>
      </c>
      <c r="I20" s="24">
        <f t="shared" si="4"/>
        <v>5.749127122057403E-3</v>
      </c>
      <c r="J20" s="30">
        <f t="shared" si="2"/>
        <v>-556493</v>
      </c>
      <c r="L20" s="3"/>
    </row>
    <row r="21" spans="2:12" ht="15" x14ac:dyDescent="0.25">
      <c r="B21" s="1"/>
      <c r="C21" s="7" t="s">
        <v>32</v>
      </c>
      <c r="D21" s="54">
        <v>14</v>
      </c>
      <c r="E21" s="41"/>
      <c r="F21" s="5" t="s">
        <v>34</v>
      </c>
      <c r="G21" s="24">
        <f t="shared" si="3"/>
        <v>9.9380179385027481E-2</v>
      </c>
      <c r="H21" s="23" t="s">
        <v>33</v>
      </c>
      <c r="I21" s="24">
        <f t="shared" si="4"/>
        <v>6.6829544606639507E-2</v>
      </c>
      <c r="J21" s="30">
        <f t="shared" si="2"/>
        <v>3423457</v>
      </c>
      <c r="L21" s="3"/>
    </row>
    <row r="22" spans="2:12" ht="15" x14ac:dyDescent="0.25">
      <c r="B22" s="1"/>
      <c r="C22" s="7" t="s">
        <v>35</v>
      </c>
      <c r="D22" s="55">
        <v>15</v>
      </c>
      <c r="E22" s="41"/>
      <c r="F22" s="5" t="s">
        <v>37</v>
      </c>
      <c r="G22" s="24">
        <f t="shared" si="3"/>
        <v>1.4738751295853052E-2</v>
      </c>
      <c r="H22" s="23" t="s">
        <v>36</v>
      </c>
      <c r="I22" s="24">
        <f t="shared" si="4"/>
        <v>7.2306950154664837E-3</v>
      </c>
      <c r="J22" s="30">
        <f t="shared" si="2"/>
        <v>946978</v>
      </c>
      <c r="L22" s="3"/>
    </row>
    <row r="23" spans="2:12" ht="15" x14ac:dyDescent="0.25">
      <c r="B23" s="1"/>
      <c r="C23" s="16" t="s">
        <v>38</v>
      </c>
      <c r="D23" s="56">
        <v>16</v>
      </c>
      <c r="E23" s="41"/>
      <c r="F23" s="5" t="s">
        <v>40</v>
      </c>
      <c r="G23" s="24">
        <f t="shared" si="3"/>
        <v>6.6837823757237277E-2</v>
      </c>
      <c r="H23" s="23" t="s">
        <v>39</v>
      </c>
      <c r="I23" s="24">
        <f t="shared" si="4"/>
        <v>4.6674572747788294E-2</v>
      </c>
      <c r="J23" s="30">
        <f t="shared" si="2"/>
        <v>2019180</v>
      </c>
      <c r="L23" s="3"/>
    </row>
    <row r="24" spans="2:12" ht="15" x14ac:dyDescent="0.25">
      <c r="B24" s="1"/>
      <c r="C24" s="14" t="s">
        <v>41</v>
      </c>
      <c r="D24" s="40">
        <v>9</v>
      </c>
      <c r="E24" s="41"/>
      <c r="F24" s="5" t="s">
        <v>43</v>
      </c>
      <c r="G24" s="24">
        <f t="shared" si="3"/>
        <v>2.949847157992069E-2</v>
      </c>
      <c r="H24" s="23" t="s">
        <v>42</v>
      </c>
      <c r="I24" s="24">
        <f t="shared" si="4"/>
        <v>2.5082093314544109E-2</v>
      </c>
      <c r="J24" s="30">
        <f t="shared" si="2"/>
        <v>156614</v>
      </c>
      <c r="L24" s="3"/>
    </row>
    <row r="25" spans="2:12" ht="15" x14ac:dyDescent="0.25">
      <c r="B25" s="1"/>
      <c r="C25" s="12" t="s">
        <v>44</v>
      </c>
      <c r="D25" s="40"/>
      <c r="E25" s="41"/>
      <c r="F25" s="27" t="s">
        <v>46</v>
      </c>
      <c r="G25" s="25">
        <f>SUM(G18:G24)</f>
        <v>0.99999999999999989</v>
      </c>
      <c r="H25" s="26" t="s">
        <v>45</v>
      </c>
      <c r="I25" s="25">
        <f>SUM(I18:I24)</f>
        <v>1</v>
      </c>
      <c r="J25" s="30">
        <f t="shared" si="2"/>
        <v>-19224095</v>
      </c>
      <c r="L25" s="3"/>
    </row>
    <row r="26" spans="2:12" ht="15" x14ac:dyDescent="0.25">
      <c r="B26" s="1"/>
      <c r="C26" s="12" t="s">
        <v>47</v>
      </c>
      <c r="D26" s="40"/>
      <c r="E26" s="41"/>
      <c r="F26" s="27" t="s">
        <v>49</v>
      </c>
      <c r="G26" s="23"/>
      <c r="H26" s="26" t="s">
        <v>48</v>
      </c>
      <c r="I26" s="23"/>
      <c r="J26" s="30">
        <f t="shared" si="2"/>
        <v>-17222216</v>
      </c>
      <c r="L26" s="3"/>
    </row>
    <row r="27" spans="2:12" ht="15" x14ac:dyDescent="0.25">
      <c r="B27" s="1"/>
      <c r="C27" s="4" t="s">
        <v>50</v>
      </c>
      <c r="D27" s="40"/>
      <c r="E27" s="41"/>
      <c r="F27" s="5"/>
      <c r="G27" s="23"/>
      <c r="H27" s="23"/>
      <c r="I27" s="23"/>
      <c r="J27" s="30"/>
      <c r="L27" s="3"/>
    </row>
    <row r="28" spans="2:12" ht="15" x14ac:dyDescent="0.25">
      <c r="B28" s="1"/>
      <c r="C28" s="17" t="s">
        <v>51</v>
      </c>
      <c r="D28" s="40"/>
      <c r="E28" s="41"/>
      <c r="F28" s="5"/>
      <c r="G28" s="23"/>
      <c r="H28" s="23"/>
      <c r="I28" s="23"/>
      <c r="J28" s="30"/>
      <c r="L28" s="3"/>
    </row>
    <row r="29" spans="2:12" ht="15" x14ac:dyDescent="0.25">
      <c r="B29" s="1"/>
      <c r="C29" s="8" t="s">
        <v>52</v>
      </c>
      <c r="D29" s="57">
        <v>17</v>
      </c>
      <c r="E29" s="41"/>
      <c r="F29" s="5" t="s">
        <v>54</v>
      </c>
      <c r="G29" s="29">
        <f t="shared" ref="G29:G36" si="5">F29/$F$37</f>
        <v>0.28289135104948743</v>
      </c>
      <c r="H29" s="23" t="s">
        <v>53</v>
      </c>
      <c r="I29" s="24">
        <f>H29/$H$37</f>
        <v>0.36040027518237511</v>
      </c>
      <c r="J29" s="30">
        <f t="shared" si="2"/>
        <v>-17546070</v>
      </c>
      <c r="L29" s="3"/>
    </row>
    <row r="30" spans="2:12" ht="15" x14ac:dyDescent="0.25">
      <c r="B30" s="1"/>
      <c r="C30" s="38" t="s">
        <v>55</v>
      </c>
      <c r="D30" s="58">
        <v>18</v>
      </c>
      <c r="E30" s="43"/>
      <c r="F30" s="32" t="s">
        <v>57</v>
      </c>
      <c r="G30" s="33">
        <f t="shared" si="5"/>
        <v>0.48519807323418779</v>
      </c>
      <c r="H30" s="34" t="s">
        <v>56</v>
      </c>
      <c r="I30" s="33">
        <f>H30/$H$37</f>
        <v>0.33183086650789018</v>
      </c>
      <c r="J30" s="35">
        <f t="shared" si="2"/>
        <v>24853647</v>
      </c>
      <c r="L30" s="3"/>
    </row>
    <row r="31" spans="2:12" ht="15" x14ac:dyDescent="0.25">
      <c r="B31" s="1"/>
      <c r="C31" s="9" t="s">
        <v>58</v>
      </c>
      <c r="D31" s="59">
        <v>7</v>
      </c>
      <c r="E31" s="41"/>
      <c r="F31" s="5" t="s">
        <v>60</v>
      </c>
      <c r="G31" s="24">
        <f t="shared" si="5"/>
        <v>3.3039457258730455E-2</v>
      </c>
      <c r="H31" s="23" t="s">
        <v>59</v>
      </c>
      <c r="I31" s="24">
        <f>H31/$H$37</f>
        <v>4.7881278913589856E-2</v>
      </c>
      <c r="J31" s="30">
        <f t="shared" si="2"/>
        <v>-3160338</v>
      </c>
      <c r="L31" s="3"/>
    </row>
    <row r="32" spans="2:12" ht="15" x14ac:dyDescent="0.25">
      <c r="B32" s="1"/>
      <c r="C32" s="7" t="s">
        <v>61</v>
      </c>
      <c r="D32" s="57">
        <v>19</v>
      </c>
      <c r="E32" s="41"/>
      <c r="F32" s="5" t="s">
        <v>62</v>
      </c>
      <c r="G32" s="24">
        <f t="shared" si="5"/>
        <v>1.3984832049983657E-2</v>
      </c>
      <c r="H32" s="23"/>
      <c r="I32" s="24"/>
      <c r="J32" s="30">
        <f t="shared" si="2"/>
        <v>2551936</v>
      </c>
      <c r="L32" s="3"/>
    </row>
    <row r="33" spans="2:12" ht="15" x14ac:dyDescent="0.25">
      <c r="B33" s="1"/>
      <c r="C33" s="18" t="s">
        <v>63</v>
      </c>
      <c r="D33" s="40">
        <v>20</v>
      </c>
      <c r="E33" s="41"/>
      <c r="F33" s="5" t="s">
        <v>65</v>
      </c>
      <c r="G33" s="24">
        <f t="shared" si="5"/>
        <v>6.3993681020942453E-2</v>
      </c>
      <c r="H33" s="23" t="s">
        <v>64</v>
      </c>
      <c r="I33" s="24">
        <f>H33/$H$37</f>
        <v>8.4659738281202698E-2</v>
      </c>
      <c r="J33" s="30">
        <f t="shared" si="2"/>
        <v>-4570342</v>
      </c>
      <c r="L33" s="3"/>
    </row>
    <row r="34" spans="2:12" ht="15" x14ac:dyDescent="0.25">
      <c r="B34" s="1"/>
      <c r="C34" s="10" t="s">
        <v>66</v>
      </c>
      <c r="D34" s="54">
        <v>9</v>
      </c>
      <c r="E34" s="41"/>
      <c r="F34" s="5" t="s">
        <v>68</v>
      </c>
      <c r="G34" s="24">
        <f t="shared" si="5"/>
        <v>1.229147411580778E-2</v>
      </c>
      <c r="H34" s="23" t="s">
        <v>67</v>
      </c>
      <c r="I34" s="24">
        <f>H34/$H$37</f>
        <v>3.0097561647640297E-2</v>
      </c>
      <c r="J34" s="30">
        <f t="shared" si="2"/>
        <v>-3533368</v>
      </c>
      <c r="L34" s="3"/>
    </row>
    <row r="35" spans="2:12" ht="15" x14ac:dyDescent="0.25">
      <c r="B35" s="1"/>
      <c r="C35" s="19" t="s">
        <v>69</v>
      </c>
      <c r="D35" s="40">
        <v>12</v>
      </c>
      <c r="E35" s="41"/>
      <c r="F35" s="5" t="s">
        <v>71</v>
      </c>
      <c r="G35" s="24">
        <f t="shared" si="5"/>
        <v>9.49322043330557E-2</v>
      </c>
      <c r="H35" s="23" t="s">
        <v>70</v>
      </c>
      <c r="I35" s="24">
        <f>H35/$H$37</f>
        <v>0.12362607593938926</v>
      </c>
      <c r="J35" s="30">
        <f t="shared" si="2"/>
        <v>-6403107</v>
      </c>
      <c r="L35" s="3"/>
    </row>
    <row r="36" spans="2:12" ht="15" x14ac:dyDescent="0.25">
      <c r="B36" s="1"/>
      <c r="C36" s="7" t="s">
        <v>72</v>
      </c>
      <c r="D36" s="40">
        <v>21</v>
      </c>
      <c r="E36" s="41"/>
      <c r="F36" s="5" t="s">
        <v>74</v>
      </c>
      <c r="G36" s="24">
        <f t="shared" si="5"/>
        <v>1.3668926937804762E-2</v>
      </c>
      <c r="H36" s="23" t="s">
        <v>73</v>
      </c>
      <c r="I36" s="24">
        <f>H36/$H$37</f>
        <v>2.1848098128427626E-2</v>
      </c>
      <c r="J36" s="30">
        <f t="shared" si="2"/>
        <v>-1698781</v>
      </c>
      <c r="L36" s="3"/>
    </row>
    <row r="37" spans="2:12" ht="15" x14ac:dyDescent="0.25">
      <c r="B37" s="1"/>
      <c r="C37" s="7" t="s">
        <v>75</v>
      </c>
      <c r="D37" s="40"/>
      <c r="E37" s="41"/>
      <c r="F37" s="27" t="s">
        <v>77</v>
      </c>
      <c r="G37" s="25">
        <f>SUM(G29:G36)</f>
        <v>1.0000000000000002</v>
      </c>
      <c r="H37" s="26" t="s">
        <v>76</v>
      </c>
      <c r="I37" s="28">
        <f>SUM(I29:I36)</f>
        <v>1.000343894600515</v>
      </c>
      <c r="J37" s="30">
        <f t="shared" si="2"/>
        <v>-9440423</v>
      </c>
      <c r="L37" s="3"/>
    </row>
    <row r="38" spans="2:12" ht="15" x14ac:dyDescent="0.25">
      <c r="B38" s="1"/>
      <c r="C38" s="12" t="s">
        <v>78</v>
      </c>
      <c r="D38" s="40"/>
      <c r="E38" s="41"/>
      <c r="F38" s="5"/>
      <c r="G38" s="23"/>
      <c r="H38" s="23"/>
      <c r="I38" s="23"/>
      <c r="J38" s="30"/>
      <c r="L38" s="3"/>
    </row>
    <row r="39" spans="2:12" ht="15" x14ac:dyDescent="0.25">
      <c r="B39" s="1"/>
      <c r="C39" s="36" t="s">
        <v>52</v>
      </c>
      <c r="D39" s="42">
        <v>17</v>
      </c>
      <c r="E39" s="43"/>
      <c r="F39" s="32" t="s">
        <v>80</v>
      </c>
      <c r="G39" s="33">
        <f>F39/$F$42</f>
        <v>0.3422963937647267</v>
      </c>
      <c r="H39" s="34" t="s">
        <v>79</v>
      </c>
      <c r="I39" s="33">
        <f>H39/$H$42</f>
        <v>0.2986797387484309</v>
      </c>
      <c r="J39" s="35">
        <f t="shared" si="2"/>
        <v>963453</v>
      </c>
      <c r="L39" s="3"/>
    </row>
    <row r="40" spans="2:12" ht="15" x14ac:dyDescent="0.25">
      <c r="B40" s="1"/>
      <c r="C40" s="7" t="s">
        <v>58</v>
      </c>
      <c r="D40" s="44">
        <v>7</v>
      </c>
      <c r="E40" s="41"/>
      <c r="F40" s="5" t="s">
        <v>82</v>
      </c>
      <c r="G40" s="24">
        <f>F40/$F$42</f>
        <v>0.28701567213161444</v>
      </c>
      <c r="H40" s="23" t="s">
        <v>81</v>
      </c>
      <c r="I40" s="24">
        <f>H40/$H$42</f>
        <v>0.22280482354450526</v>
      </c>
      <c r="J40" s="30">
        <f t="shared" si="2"/>
        <v>4103904</v>
      </c>
      <c r="L40" s="3"/>
    </row>
    <row r="41" spans="2:12" ht="15" x14ac:dyDescent="0.25">
      <c r="B41" s="1"/>
      <c r="C41" s="39" t="s">
        <v>83</v>
      </c>
      <c r="D41" s="45">
        <v>12</v>
      </c>
      <c r="E41" s="43"/>
      <c r="F41" s="32" t="s">
        <v>85</v>
      </c>
      <c r="G41" s="33">
        <f>F41/$F$42</f>
        <v>0.37068793410365886</v>
      </c>
      <c r="H41" s="34" t="s">
        <v>84</v>
      </c>
      <c r="I41" s="33">
        <f>H41/$H$42</f>
        <v>0.47851543770706384</v>
      </c>
      <c r="J41" s="35">
        <f t="shared" si="2"/>
        <v>-17448806</v>
      </c>
      <c r="L41" s="3"/>
    </row>
    <row r="42" spans="2:12" ht="15" x14ac:dyDescent="0.25">
      <c r="B42" s="1"/>
      <c r="C42" s="12" t="s">
        <v>86</v>
      </c>
      <c r="D42" s="46"/>
      <c r="E42" s="41"/>
      <c r="F42" s="27" t="s">
        <v>88</v>
      </c>
      <c r="G42" s="25">
        <f>SUM(G39:G41)</f>
        <v>1</v>
      </c>
      <c r="H42" s="26" t="s">
        <v>87</v>
      </c>
      <c r="I42" s="25">
        <f>SUM(I39:I41)</f>
        <v>1</v>
      </c>
      <c r="J42" s="30">
        <f t="shared" si="2"/>
        <v>-12381449</v>
      </c>
      <c r="L42" s="3"/>
    </row>
    <row r="43" spans="2:12" ht="15" x14ac:dyDescent="0.25">
      <c r="B43" s="1"/>
      <c r="C43" s="12" t="s">
        <v>89</v>
      </c>
      <c r="D43" s="46"/>
      <c r="E43" s="41"/>
      <c r="F43" s="27" t="s">
        <v>91</v>
      </c>
      <c r="G43" s="23"/>
      <c r="H43" s="26" t="s">
        <v>90</v>
      </c>
      <c r="I43" s="23"/>
      <c r="J43" s="30">
        <f t="shared" si="2"/>
        <v>-21881872</v>
      </c>
      <c r="L43" s="3"/>
    </row>
    <row r="44" spans="2:12" ht="15" x14ac:dyDescent="0.25">
      <c r="B44" s="1"/>
      <c r="C44" s="4" t="s">
        <v>92</v>
      </c>
      <c r="D44" s="46"/>
      <c r="E44" s="41"/>
      <c r="F44" s="5"/>
      <c r="G44" s="23"/>
      <c r="H44" s="23"/>
      <c r="I44" s="23"/>
      <c r="J44" s="30"/>
      <c r="L44" s="3"/>
    </row>
    <row r="45" spans="2:12" ht="15" x14ac:dyDescent="0.25">
      <c r="B45" s="1"/>
      <c r="C45" s="8" t="s">
        <v>93</v>
      </c>
      <c r="D45" s="46"/>
      <c r="E45" s="41"/>
      <c r="F45" s="5" t="s">
        <v>94</v>
      </c>
      <c r="G45" s="24">
        <f t="shared" ref="G45:G50" si="6">F45/$F$51</f>
        <v>3.2700963705951156</v>
      </c>
      <c r="H45" s="23" t="s">
        <v>94</v>
      </c>
      <c r="I45" s="24">
        <f t="shared" ref="I45:I50" si="7">H45/$H$51</f>
        <v>3.9554817542041665</v>
      </c>
      <c r="J45" s="30">
        <f>F45-H45</f>
        <v>0</v>
      </c>
      <c r="L45" s="3"/>
    </row>
    <row r="46" spans="2:12" ht="15" x14ac:dyDescent="0.25">
      <c r="B46" s="1"/>
      <c r="C46" s="20" t="s">
        <v>95</v>
      </c>
      <c r="D46" s="46"/>
      <c r="E46" s="41"/>
      <c r="F46" s="5" t="s">
        <v>96</v>
      </c>
      <c r="G46" s="24">
        <f t="shared" si="6"/>
        <v>1.3173416758302716</v>
      </c>
      <c r="H46" s="23" t="s">
        <v>96</v>
      </c>
      <c r="I46" s="24">
        <f t="shared" si="7"/>
        <v>1.59344568852908</v>
      </c>
      <c r="J46" s="30">
        <f t="shared" si="2"/>
        <v>0</v>
      </c>
      <c r="L46" s="3"/>
    </row>
    <row r="47" spans="2:12" ht="15" x14ac:dyDescent="0.25">
      <c r="B47" s="1"/>
      <c r="C47" s="13" t="s">
        <v>97</v>
      </c>
      <c r="D47" s="50">
        <v>22</v>
      </c>
      <c r="E47" s="41"/>
      <c r="F47" s="5" t="s">
        <v>99</v>
      </c>
      <c r="G47" s="24">
        <f>F47/$F$51</f>
        <v>-1.464761759842039</v>
      </c>
      <c r="H47" s="23" t="s">
        <v>98</v>
      </c>
      <c r="I47" s="24">
        <f t="shared" si="7"/>
        <v>-3.0219781322039849</v>
      </c>
      <c r="J47" s="30">
        <f t="shared" si="2"/>
        <v>27794831</v>
      </c>
      <c r="L47" s="3"/>
    </row>
    <row r="48" spans="2:12" ht="15" x14ac:dyDescent="0.25">
      <c r="B48" s="1"/>
      <c r="C48" s="21" t="s">
        <v>100</v>
      </c>
      <c r="D48" s="46"/>
      <c r="E48" s="41"/>
      <c r="F48" s="5" t="s">
        <v>102</v>
      </c>
      <c r="G48" s="24">
        <f t="shared" si="6"/>
        <v>-2.1177279584573818</v>
      </c>
      <c r="H48" s="23" t="s">
        <v>101</v>
      </c>
      <c r="I48" s="24">
        <f t="shared" si="7"/>
        <v>-1.5264088296299041</v>
      </c>
      <c r="J48" s="30">
        <f t="shared" si="2"/>
        <v>-23014122</v>
      </c>
      <c r="L48" s="3"/>
    </row>
    <row r="49" spans="2:12" ht="15" x14ac:dyDescent="0.25">
      <c r="B49" s="1"/>
      <c r="C49" s="7" t="s">
        <v>103</v>
      </c>
      <c r="D49" s="46"/>
      <c r="E49" s="41"/>
      <c r="F49" s="5" t="s">
        <v>105</v>
      </c>
      <c r="G49" s="24">
        <f t="shared" si="6"/>
        <v>1.0049483281259664</v>
      </c>
      <c r="H49" s="23" t="s">
        <v>104</v>
      </c>
      <c r="I49" s="24">
        <f t="shared" si="7"/>
        <v>1.0005404808993574</v>
      </c>
      <c r="J49" s="30">
        <f t="shared" si="2"/>
        <v>4780709</v>
      </c>
      <c r="L49" s="3"/>
    </row>
    <row r="50" spans="2:12" ht="15" x14ac:dyDescent="0.25">
      <c r="B50" s="1"/>
      <c r="C50" s="13" t="s">
        <v>106</v>
      </c>
      <c r="D50" s="46"/>
      <c r="E50" s="41"/>
      <c r="F50" s="5" t="s">
        <v>108</v>
      </c>
      <c r="G50" s="24">
        <f t="shared" si="6"/>
        <v>-4.9483281259662601E-3</v>
      </c>
      <c r="H50" s="23" t="s">
        <v>107</v>
      </c>
      <c r="I50" s="24">
        <f t="shared" si="7"/>
        <v>-5.4048089935733782E-4</v>
      </c>
      <c r="J50" s="30">
        <f t="shared" si="2"/>
        <v>-121053</v>
      </c>
      <c r="L50" s="3"/>
    </row>
    <row r="51" spans="2:12" ht="15" x14ac:dyDescent="0.25">
      <c r="B51" s="1"/>
      <c r="C51" s="12" t="s">
        <v>109</v>
      </c>
      <c r="D51" s="46"/>
      <c r="E51" s="41"/>
      <c r="F51" s="27" t="s">
        <v>111</v>
      </c>
      <c r="G51" s="28">
        <f>SUM(G45:G50)</f>
        <v>2.0049483281259661</v>
      </c>
      <c r="H51" s="26" t="s">
        <v>110</v>
      </c>
      <c r="I51" s="28">
        <f>SUM(I45:I50)</f>
        <v>2.0005404808993577</v>
      </c>
      <c r="J51" s="30">
        <f t="shared" si="2"/>
        <v>4659656</v>
      </c>
      <c r="L51" s="3"/>
    </row>
    <row r="52" spans="2:12" ht="15" x14ac:dyDescent="0.25">
      <c r="B52" s="1"/>
      <c r="C52" s="46"/>
      <c r="D52" s="41"/>
      <c r="E52" s="41"/>
      <c r="F52" s="5"/>
      <c r="G52" s="23"/>
      <c r="H52" s="23"/>
      <c r="I52" s="23"/>
      <c r="L52" s="3"/>
    </row>
    <row r="53" spans="2:12" ht="15" x14ac:dyDescent="0.25">
      <c r="B53" s="1"/>
      <c r="C53" s="49" t="s">
        <v>112</v>
      </c>
      <c r="D53" s="41"/>
      <c r="E53" s="41"/>
      <c r="F53" s="27" t="s">
        <v>49</v>
      </c>
      <c r="G53" s="23"/>
      <c r="H53" s="26" t="s">
        <v>48</v>
      </c>
      <c r="I53" s="23"/>
      <c r="L53" s="3"/>
    </row>
    <row r="54" spans="2:12" ht="15" x14ac:dyDescent="0.25">
      <c r="B54" s="1"/>
      <c r="C54" s="47" t="s">
        <v>113</v>
      </c>
      <c r="D54" s="41"/>
      <c r="E54" s="41"/>
      <c r="F54" s="3"/>
      <c r="G54" s="3"/>
      <c r="H54" s="5"/>
      <c r="I54" s="5"/>
      <c r="J54" s="5"/>
      <c r="K54" s="5"/>
      <c r="L54" s="3"/>
    </row>
    <row r="55" spans="2:12" ht="15" x14ac:dyDescent="0.2">
      <c r="B55" s="1"/>
      <c r="C55" s="48" t="s">
        <v>114</v>
      </c>
      <c r="D55" s="41"/>
      <c r="E55" s="41"/>
      <c r="F55" s="41"/>
      <c r="G55" s="41"/>
      <c r="H55" s="41"/>
      <c r="I55" s="7" t="s">
        <v>115</v>
      </c>
      <c r="J55" s="2"/>
      <c r="K55" s="7" t="s">
        <v>115</v>
      </c>
      <c r="L55" s="3"/>
    </row>
    <row r="56" spans="2:12" ht="15.75" customHeight="1" x14ac:dyDescent="0.2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customHeight="1" x14ac:dyDescent="0.2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customHeight="1" x14ac:dyDescent="0.2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customHeight="1" x14ac:dyDescent="0.2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</sheetData>
  <mergeCells count="47">
    <mergeCell ref="D32:E32"/>
    <mergeCell ref="D33:E33"/>
    <mergeCell ref="D34:E34"/>
    <mergeCell ref="D35:E35"/>
    <mergeCell ref="D27:E27"/>
    <mergeCell ref="D28:E28"/>
    <mergeCell ref="D29:E29"/>
    <mergeCell ref="D30:E30"/>
    <mergeCell ref="D31:E31"/>
    <mergeCell ref="D22:E22"/>
    <mergeCell ref="D23:E23"/>
    <mergeCell ref="D24:E24"/>
    <mergeCell ref="D25:E25"/>
    <mergeCell ref="D26:E26"/>
    <mergeCell ref="D17:E17"/>
    <mergeCell ref="D18:E18"/>
    <mergeCell ref="D19:E19"/>
    <mergeCell ref="D20:E20"/>
    <mergeCell ref="D21:E21"/>
    <mergeCell ref="D12:E12"/>
    <mergeCell ref="D13:E13"/>
    <mergeCell ref="D14:E14"/>
    <mergeCell ref="D15:E15"/>
    <mergeCell ref="D16:E16"/>
    <mergeCell ref="D9:E9"/>
    <mergeCell ref="D10:E10"/>
    <mergeCell ref="D11:E11"/>
    <mergeCell ref="D46:E46"/>
    <mergeCell ref="C54:E54"/>
    <mergeCell ref="C55:H55"/>
    <mergeCell ref="C52:E52"/>
    <mergeCell ref="C53:E53"/>
    <mergeCell ref="D47:E47"/>
    <mergeCell ref="D48:E48"/>
    <mergeCell ref="D49:E49"/>
    <mergeCell ref="D50:E50"/>
    <mergeCell ref="D51:E51"/>
    <mergeCell ref="D41:E41"/>
    <mergeCell ref="D42:E42"/>
    <mergeCell ref="D43:E43"/>
    <mergeCell ref="D44:E44"/>
    <mergeCell ref="D45:E45"/>
    <mergeCell ref="D36:E36"/>
    <mergeCell ref="D37:E37"/>
    <mergeCell ref="D38:E38"/>
    <mergeCell ref="D39:E39"/>
    <mergeCell ref="D40:E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2024-04-22T01:58:20Z</dcterms:modified>
</cp:coreProperties>
</file>