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4FD0469-F3CD-433C-8C82-53EFAE1089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TRIZ DE RIESGO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3" l="1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I46" i="3" s="1"/>
  <c r="G40" i="3"/>
  <c r="G46" i="3" s="1"/>
  <c r="J38" i="3"/>
  <c r="J37" i="3"/>
  <c r="J36" i="3"/>
  <c r="I36" i="3"/>
  <c r="G36" i="3"/>
  <c r="J35" i="3"/>
  <c r="I35" i="3"/>
  <c r="G35" i="3"/>
  <c r="G37" i="3" s="1"/>
  <c r="J34" i="3"/>
  <c r="I34" i="3"/>
  <c r="I37" i="3" s="1"/>
  <c r="G34" i="3"/>
  <c r="J32" i="3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G27" i="3"/>
  <c r="J26" i="3"/>
  <c r="I26" i="3"/>
  <c r="G26" i="3"/>
  <c r="J25" i="3"/>
  <c r="I25" i="3"/>
  <c r="G25" i="3"/>
  <c r="J24" i="3"/>
  <c r="I24" i="3"/>
  <c r="G24" i="3"/>
  <c r="J21" i="3"/>
  <c r="J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J14" i="3"/>
  <c r="I14" i="3"/>
  <c r="G14" i="3"/>
  <c r="J13" i="3"/>
  <c r="I13" i="3"/>
  <c r="G13" i="3"/>
  <c r="J11" i="3"/>
  <c r="J10" i="3"/>
  <c r="I10" i="3"/>
  <c r="G10" i="3"/>
  <c r="J9" i="3"/>
  <c r="I9" i="3"/>
  <c r="G9" i="3"/>
  <c r="J8" i="3"/>
  <c r="I8" i="3"/>
  <c r="G8" i="3"/>
  <c r="J7" i="3"/>
  <c r="I7" i="3"/>
  <c r="G7" i="3"/>
  <c r="J6" i="3"/>
  <c r="I6" i="3"/>
  <c r="G6" i="3"/>
  <c r="J5" i="3"/>
  <c r="I5" i="3"/>
  <c r="G5" i="3"/>
  <c r="I11" i="3" l="1"/>
  <c r="G32" i="3"/>
  <c r="I20" i="3"/>
  <c r="I32" i="3"/>
  <c r="G20" i="3"/>
  <c r="G11" i="3"/>
</calcChain>
</file>

<file path=xl/sharedStrings.xml><?xml version="1.0" encoding="utf-8"?>
<sst xmlns="http://schemas.openxmlformats.org/spreadsheetml/2006/main" count="239" uniqueCount="204">
  <si>
    <t>RIESGO</t>
  </si>
  <si>
    <t>CAUSAS</t>
  </si>
  <si>
    <t>POSIBLES CONSECUENCIAS</t>
  </si>
  <si>
    <t>IDENTIFICACION DEL RIESGO</t>
  </si>
  <si>
    <t xml:space="preserve">CONTEXTO EXTERNO </t>
  </si>
  <si>
    <t>CONTEXTO INTERNO</t>
  </si>
  <si>
    <t>CONTEXTO DEL PROCESO</t>
  </si>
  <si>
    <t xml:space="preserve">MATRIZ DE RIESGO </t>
  </si>
  <si>
    <t>RIESGO INHERENTE</t>
  </si>
  <si>
    <t>Probalidad</t>
  </si>
  <si>
    <t>Impacto</t>
  </si>
  <si>
    <t>Calificacion del Riesgo</t>
  </si>
  <si>
    <t>ALTO</t>
  </si>
  <si>
    <t>CONTROLES</t>
  </si>
  <si>
    <t>ACTIVIDAD</t>
  </si>
  <si>
    <t>RESPONSABLE</t>
  </si>
  <si>
    <t>PREIODICIDAD</t>
  </si>
  <si>
    <t xml:space="preserve">Aumento en las tasas de interes </t>
  </si>
  <si>
    <t xml:space="preserve">Errores en la planificación financiera a largo plazo </t>
  </si>
  <si>
    <t xml:space="preserve">Sobrecapitalización </t>
  </si>
  <si>
    <t xml:space="preserve">Aumento de los costos </t>
  </si>
  <si>
    <t>1. Problemas de liquidez
2.  Reducción en su inversión de proyectos de crecimiento.
3. disminición de ingresos
4. Desvalorización de la empresa</t>
  </si>
  <si>
    <t xml:space="preserve">Posibildad de problemas de liquidez debido errores en la planificacion financiera a largo plazo </t>
  </si>
  <si>
    <t>° Revisar la diversificación de fuentes de financiamiento
° Monitoreo continuo del flujo de efectivo
° Proporcionar formación y capacitación adecuadas al personal involucrado en la planificación financiera</t>
  </si>
  <si>
    <t xml:space="preserve">Director financiero  y          Departamento de finanzas.              Director de recursos humanos                  </t>
  </si>
  <si>
    <t>Anual
Diario 
Semestral</t>
  </si>
  <si>
    <t>Cambios en las preferencias del consumidor</t>
  </si>
  <si>
    <t>Falta de análisis de datos históricos de ventas y demanda</t>
  </si>
  <si>
    <t>1. Escasez o exceso de inventario 
2.  Perdida de ventas o clientes 
3.  Disminición de ingresos
4. Daño de reputación de la marca</t>
  </si>
  <si>
    <t>Falta de identificación de patrones de compra</t>
  </si>
  <si>
    <t xml:space="preserve">Posiblidad de perdida de ventas debido a la falta de identificación de patrones de compra </t>
  </si>
  <si>
    <t>MODERADO</t>
  </si>
  <si>
    <t>Falta de innovación en productos y servicios</t>
  </si>
  <si>
    <t xml:space="preserve">° Implementar sistemas y herramientas de análisis de datos que les permitan recopilar, almacenar y analizar datos históricos de ventas y comportamiento del cliente. 
° modificar de forma ágil sus estrategias de ventas, marketing y gestión de inventario cuando surjan nuevas tendencias y comportamientos de compra del cliente.
° capacitar al personal de ventas y atención al cliente </t>
  </si>
  <si>
    <t xml:space="preserve">Equipo de analisis de datos
Gerente 
Recursos Humanos </t>
  </si>
  <si>
    <t>Semestrales
Mensuales
Semestral</t>
  </si>
  <si>
    <t>Obsolescencia tecnológica</t>
  </si>
  <si>
    <t>Robo o vandalismo</t>
  </si>
  <si>
    <t xml:space="preserve">Posibilidad de la interrupción de la producción debido al daño o robo de las maquinas necesarias. </t>
  </si>
  <si>
    <t xml:space="preserve">Mensual
Quincenal 
Trimestral </t>
  </si>
  <si>
    <t xml:space="preserve">1. Invertir más dinero en tecnológia y equipos.                                                                 2.  Gasto en personas capacitado en el mantenimiento de los equipos.                         3. Perdida de materiales de cosntrucción. 
4. Interrupción de la producción. </t>
  </si>
  <si>
    <t xml:space="preserve">Posibilidad de que la materia prima disminuya o escasez debido a problemas en la cadena de suministro </t>
  </si>
  <si>
    <t>Cambio climático</t>
  </si>
  <si>
    <t xml:space="preserve">1. Disminución de la demanda y oferta 2. Afectación en los procesos de cultivo y producción del café.                 3. Incremento excesivo de los precios en los productos.  
4. Deterioro de la calidad inherente a la marca. 
5. Disminución o escasez de la materia prima. 
6. Aumento de los gastos. </t>
  </si>
  <si>
    <t xml:space="preserve">Gerente General. Director de Logísticas y Operaciones. </t>
  </si>
  <si>
    <t xml:space="preserve">Mensual                            Anual                      </t>
  </si>
  <si>
    <t xml:space="preserve">Variación del dólar </t>
  </si>
  <si>
    <t xml:space="preserve">Cambios en la normatividad </t>
  </si>
  <si>
    <t xml:space="preserve">Deficiencia en la infraestructuras de transporte </t>
  </si>
  <si>
    <t>No validación de certificados requeridos</t>
  </si>
  <si>
    <t>Incrementos en el precio de la gasolina</t>
  </si>
  <si>
    <t xml:space="preserve">Protestas de gremios y trabajadores </t>
  </si>
  <si>
    <t>Posibilidad de que el precio  de los productos aumente debido a los costos totales de los mismos</t>
  </si>
  <si>
    <t>Escasez de mano de obra</t>
  </si>
  <si>
    <t xml:space="preserve">1. Disminución en la demanda.                                 2. Aumento de los costos totales de los productos.                                                                                    3. Disminución en la rentabilidad de la empresa.                                                                                     4. Disminución de calidad en el proceso de producción y cosecha. </t>
  </si>
  <si>
    <t xml:space="preserve">Inflación </t>
  </si>
  <si>
    <t>Aumento de materiales e insumos para productos finales</t>
  </si>
  <si>
    <t xml:space="preserve">Altos precios de insumos agrícolas </t>
  </si>
  <si>
    <t xml:space="preserve">Aumento de tarifa de servicios públicos </t>
  </si>
  <si>
    <t xml:space="preserve">Posibilidad de que la oferta del mercado disminuya debido a la competencia internacional </t>
  </si>
  <si>
    <t xml:space="preserve">Grandes mercado internacionales </t>
  </si>
  <si>
    <t>RIESGO RESIDUAL</t>
  </si>
  <si>
    <t>BAJO</t>
  </si>
  <si>
    <t>Obligaciones Financieras</t>
  </si>
  <si>
    <t>Inventario (interno)</t>
  </si>
  <si>
    <t xml:space="preserve">Propiedad planta y equipo </t>
  </si>
  <si>
    <t>Inventario (externo)</t>
  </si>
  <si>
    <t>° Mejorar la eficiencia operativa y reducir el desperdicio en los procesos de producción puede ayudar a controlar los costos totales. 
° Desarrollar productos y procesos innovadores que reduzcan los costos de producción o mejoren la calidad del producto
° Implementar un riguroso control de costos en todas las áreas de la empresa puede ayudar a identificar áreas donde se pueden reducir costos innecesarios o mejorar la eficiencia.                                                                                                                                                                                            °  Mantenerse al tanto de los cambios en el mercado, incluyendo los movimientos de la competencia y las tendencias de precios</t>
  </si>
  <si>
    <t xml:space="preserve">Gerente General.       Director de mercadeo </t>
  </si>
  <si>
    <t>Mensual 
Diario</t>
  </si>
  <si>
    <t xml:space="preserve">Posiblidad de la perdida de ventas o clientes debido a la falta de identificación de patrones de compra </t>
  </si>
  <si>
    <t xml:space="preserve">falta de controles de seguridad </t>
  </si>
  <si>
    <t>falta de polizas de seguro</t>
  </si>
  <si>
    <t xml:space="preserve">Posibilidad de la interrupción de la producción debido al  robo o vandalismo. </t>
  </si>
  <si>
    <t>* mantener un programa de mantenimiento preventivo para los equipos.                                                           * controles de seguridad robustos y mantenerse actualizado sobre las regulaciones relevantes. 
 *  asegurar las instalaciones contra robos, daños, etc..   
° mantener y monitoriar camaras de seguridad.</t>
  </si>
  <si>
    <t>Mayor eficiencia de producción extranjera</t>
  </si>
  <si>
    <t>Altos costos de producción</t>
  </si>
  <si>
    <t>Politicas gubernamentales deficientes</t>
  </si>
  <si>
    <t>1.  Disminución de la inversión extranjera                                                         2. Altos costos de los productos.                                      3. .  Baja demanda por los altos costos.
4. Desventaja arancelaria y tributaria por politicas gubernamentales.
5. Cambios en las preferencias de los consumidores.</t>
  </si>
  <si>
    <t xml:space="preserve">Ventas </t>
  </si>
  <si>
    <t xml:space="preserve">Costos </t>
  </si>
  <si>
    <t xml:space="preserve">Proporcionar los suministros necesarios a los caficultores para asegurar la producción de los cultivos de café.                                                                                                                      
 Establecer un proceso de calidad que permita obtener productos que cumplan las condiciones y parámetros establecidos por las normativas.                                                                                          Establecer acuerdos de mutuo beneficio con el gobierno y gremios relacionados que permitan llevar buenas relaciones.                                                                                                 
 Proporcionar a los caficultores mejores viás de acceso e infraestructura que permitan transportar más rápido y en condiciones  óptimas el café                                                                                                            </t>
  </si>
  <si>
    <t>Realizar campañas de marketing y promoción para llamar la atención de inversionistas.
Ofrecer incentivos fiscales y facilidades administrativas para inversores extranjeros.
Mejorar la infraestructura y el entorno empresarial para hacerlo más atractivo para la inversión.
Realizar un análisis detallado de costos para identificar áreas de mejora y reducción de costos.
Ofrecer diferentes alternativas de productos a diversos segmentos de clientes. 
Mejorar la calidad y el servicio al cliente para diferenciarse de la competencia.
Negociar con el gobierno para obtener exenciones fiscales o reducciones de aranceles.
Realizar estudios de mercado para anticipar y adaptarse a los cambios en las preferencias de los consumidores.
Innovar en productos y servicios para satisfacer las nuevas demandas del mercado.</t>
  </si>
  <si>
    <t xml:space="preserve">Gerencia. 
Dept. Finanzas. 
Dept. Marketing. 
Logísica. 
Jefe producción. </t>
  </si>
  <si>
    <t xml:space="preserve">Semanal
Mensual
Anual </t>
  </si>
  <si>
    <t>Departamento de seguridad
Ingenieros de equipo e instalaciones
Personal de seguridad</t>
  </si>
  <si>
    <t>NDTA</t>
  </si>
  <si>
    <t>%</t>
  </si>
  <si>
    <t>ACTIVOS</t>
  </si>
  <si>
    <t>ACTIVOS CORRIENTES</t>
  </si>
  <si>
    <t>Efectivo y equivalentes de efectivo</t>
  </si>
  <si>
    <t>$ 10.820.088</t>
  </si>
  <si>
    <t>Cuentas comerciales por cobrar y otras cuentas por cobrar, neto</t>
  </si>
  <si>
    <t>$ 53.388.669</t>
  </si>
  <si>
    <t>$ 61.308.591</t>
  </si>
  <si>
    <t>Cuentas por cobrar partes re1acionadas y asociadas, neto</t>
  </si>
  <si>
    <t>$ 1.714.678</t>
  </si>
  <si>
    <t>$ 2.208.783</t>
  </si>
  <si>
    <t>Inventarios</t>
  </si>
  <si>
    <t>$ 90.456.784</t>
  </si>
  <si>
    <t>$ 72.003.590</t>
  </si>
  <si>
    <t>Activos por impuestos corrientes</t>
  </si>
  <si>
    <t>$ 13.616.571</t>
  </si>
  <si>
    <t>$ 17.622.194</t>
  </si>
  <si>
    <t>Otros activos, neto</t>
  </si>
  <si>
    <t>$ 1.606.843</t>
  </si>
  <si>
    <t>$ 1.612.466</t>
  </si>
  <si>
    <t>TOTAL ACTIVOS CORRIENTES</t>
  </si>
  <si>
    <t>$ 171.603.633</t>
  </si>
  <si>
    <t>$ 169.601.754</t>
  </si>
  <si>
    <t>ACTIVOS NO CORRIENTES</t>
  </si>
  <si>
    <t>Propiedad, planta y equipo, neto</t>
  </si>
  <si>
    <t>$ 63.214.482</t>
  </si>
  <si>
    <t>$ 63.496.029</t>
  </si>
  <si>
    <t>Activos por derecho de uso, neto</t>
  </si>
  <si>
    <t>$ 50.601.394</t>
  </si>
  <si>
    <t>$ 75.533.678</t>
  </si>
  <si>
    <t>Otros activos intangibles, neto</t>
  </si>
  <si>
    <t>$ 385.595</t>
  </si>
  <si>
    <t>$ 942.088</t>
  </si>
  <si>
    <t>Inversiones en asociadas</t>
  </si>
  <si>
    <t>$ 14.374.565</t>
  </si>
  <si>
    <t>$ 10.951.108</t>
  </si>
  <si>
    <t>Negocios conjuntos</t>
  </si>
  <si>
    <t>$ 2.131.845</t>
  </si>
  <si>
    <t>$ 1.184.867</t>
  </si>
  <si>
    <t>Otros activos financieros</t>
  </si>
  <si>
    <t>$ 9.667.568</t>
  </si>
  <si>
    <t>$ 7.648.388</t>
  </si>
  <si>
    <t>Activos por impuestos diferidos, neto</t>
  </si>
  <si>
    <t>$ 4.266.723</t>
  </si>
  <si>
    <t>$ 4.110.109</t>
  </si>
  <si>
    <t>TOTAL ACTIVOS NO CORRIENTES</t>
  </si>
  <si>
    <t>$ 144.642.172</t>
  </si>
  <si>
    <t>$ 163.866.267</t>
  </si>
  <si>
    <t>TOTAL ACTIVOS</t>
  </si>
  <si>
    <t>$ 316.245.805</t>
  </si>
  <si>
    <t>$ 333.468.021</t>
  </si>
  <si>
    <t>PASIVO</t>
  </si>
  <si>
    <t>PASIVOS CORRIENTES</t>
  </si>
  <si>
    <t>Obligaciones financieras</t>
  </si>
  <si>
    <t>$ 51.621.687</t>
  </si>
  <si>
    <t>$ 69.167.757</t>
  </si>
  <si>
    <t>Cuentas comerciales por pagar y otras cuentas por pagar</t>
  </si>
  <si>
    <t>$ 88.538.384</t>
  </si>
  <si>
    <t>$ 63.684.737</t>
  </si>
  <si>
    <t>Cuentas por pagar partes relacionadas y asociadas</t>
  </si>
  <si>
    <t>$ 6.029.002</t>
  </si>
  <si>
    <t>$ 9.189.340</t>
  </si>
  <si>
    <t>Provisiones</t>
  </si>
  <si>
    <t>$ 2.551.936</t>
  </si>
  <si>
    <t>Beneficios a los empleados</t>
  </si>
  <si>
    <t>$ 11.677.493</t>
  </si>
  <si>
    <t>$ 16.247.835</t>
  </si>
  <si>
    <t>Pasivos por impuestos corrientes</t>
  </si>
  <si>
    <t>$ 2.242.934</t>
  </si>
  <si>
    <t>$ 5.776.302</t>
  </si>
  <si>
    <t>Pasivos financieros por arr 'ndamientos</t>
  </si>
  <si>
    <t>$ 17.323.119</t>
  </si>
  <si>
    <t>$ 23.726.226</t>
  </si>
  <si>
    <t>Ingreso diferido</t>
  </si>
  <si>
    <t>$ 2.494.290</t>
  </si>
  <si>
    <t>$ 4.193.071</t>
  </si>
  <si>
    <t>TOTAL PASIVOS CORRIENTES</t>
  </si>
  <si>
    <t>$ 182.478.845</t>
  </si>
  <si>
    <t>$ 191.919.268</t>
  </si>
  <si>
    <t>PASIVOS NO CORRIENTES</t>
  </si>
  <si>
    <t>$ 36.583.013</t>
  </si>
  <si>
    <t>$ 35.619.560</t>
  </si>
  <si>
    <t>$ 30.674.872</t>
  </si>
  <si>
    <t>$ 26.570.968</t>
  </si>
  <si>
    <t>Pasivos financieros por arrendamientos</t>
  </si>
  <si>
    <t>$ 39.617.366</t>
  </si>
  <si>
    <t>$ 57.066.172</t>
  </si>
  <si>
    <t>TOTAL PASIVOS NO CORRIENTES</t>
  </si>
  <si>
    <t>$ 106.875.251</t>
  </si>
  <si>
    <t>$ 119.256.700</t>
  </si>
  <si>
    <t>TOTAL PASIVOS</t>
  </si>
  <si>
    <t>$ 289.354.096</t>
  </si>
  <si>
    <t>$ 311.235.968</t>
  </si>
  <si>
    <t>PATRIMONIO</t>
  </si>
  <si>
    <t>Capital social</t>
  </si>
  <si>
    <t>$ 87.938.480</t>
  </si>
  <si>
    <t>Prima de emisión</t>
  </si>
  <si>
    <t>$ 35.425.569</t>
  </si>
  <si>
    <t>Resultados acumulados</t>
  </si>
  <si>
    <t>-$ 39.389.947</t>
  </si>
  <si>
    <t>-$ 67.184.778</t>
  </si>
  <si>
    <t>Otros resultado integral</t>
  </si>
  <si>
    <t>-$ 56.949.324</t>
  </si>
  <si>
    <t>-$ 33.935.202</t>
  </si>
  <si>
    <t>Patrimonio atribuible a los propietarios de la controladora</t>
  </si>
  <si>
    <t>$ 27.024.778</t>
  </si>
  <si>
    <t>$ 22.244.069</t>
  </si>
  <si>
    <t>Participaciones no controladoras</t>
  </si>
  <si>
    <t>-$ 133.069</t>
  </si>
  <si>
    <t>-$ 12.016</t>
  </si>
  <si>
    <t>TOTAL PATRIMONIO</t>
  </si>
  <si>
    <t>$ 26.891.709</t>
  </si>
  <si>
    <t>$ 22.232.053</t>
  </si>
  <si>
    <t>TOTAL PASIVOS Y PATRIMONIO</t>
  </si>
  <si>
    <t>Las notas adjuntas son parte integral de los estados financieros Consolidados.</t>
  </si>
  <si>
    <t>Contador Público
 Tn¡jeta Profesional lo.13*G2 6-T</t>
  </si>
  <si>
    <t>Reír Fiscal
 Tarjeta Pinfexianal lo. 180164-T Designada por Emst &amp; Yomig .\udit S..A.S
 i"\'éase mi informe del 2* de febrem de *0*4)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</si>
</sst>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050505"/>
      <name val="Times New Roman"/>
      <family val="1"/>
    </font>
    <font>
      <sz val="11"/>
      <color rgb="FFFFFFFF"/>
      <name val="Times New Roman"/>
      <family val="1"/>
    </font>
    <font>
      <b/>
      <sz val="11"/>
      <color theme="1"/>
      <name val="Times New Roman"/>
      <family val="1"/>
    </font>
    <font>
      <sz val="11"/>
      <color rgb="FF2B2B2B"/>
      <name val="Times New Roman"/>
      <family val="1"/>
    </font>
    <font>
      <sz val="11"/>
      <color rgb="FF212121"/>
      <name val="Times New Roman"/>
      <family val="1"/>
    </font>
    <font>
      <sz val="11"/>
      <color rgb="FF2D2D2D"/>
      <name val="Times New Roman"/>
      <family val="1"/>
    </font>
    <font>
      <sz val="11"/>
      <color rgb="FF424242"/>
      <name val="Times New Roman"/>
      <family val="1"/>
    </font>
    <font>
      <sz val="11"/>
      <color rgb="FF161616"/>
      <name val="Times New Roman"/>
      <family val="1"/>
    </font>
    <font>
      <sz val="11"/>
      <color rgb="FF313131"/>
      <name val="Times New Roman"/>
      <family val="1"/>
    </font>
    <font>
      <sz val="11"/>
      <color rgb="FF131313"/>
      <name val="Times New Roman"/>
      <family val="1"/>
    </font>
    <font>
      <b/>
      <sz val="11"/>
      <color rgb="FF000000"/>
      <name val="Times New Roman"/>
      <family val="1"/>
    </font>
    <font>
      <sz val="11"/>
      <color rgb="FF181818"/>
      <name val="Times New Roman"/>
      <family val="1"/>
    </font>
    <font>
      <sz val="11"/>
      <color rgb="FF080808"/>
      <name val="Times New Roman"/>
      <family val="1"/>
    </font>
    <font>
      <sz val="11"/>
      <color rgb="FF232323"/>
      <name val="Times New Roman"/>
      <family val="1"/>
    </font>
    <font>
      <sz val="11"/>
      <color rgb="FF343434"/>
      <name val="Times New Roman"/>
      <family val="1"/>
    </font>
    <font>
      <sz val="11"/>
      <color rgb="FF3F3F3F"/>
      <name val="Times New Roman"/>
      <family val="1"/>
    </font>
    <font>
      <sz val="11"/>
      <color rgb="FF242424"/>
      <name val="Times New Roman"/>
      <family val="1"/>
    </font>
    <font>
      <sz val="11"/>
      <color rgb="FF4B4B4B"/>
      <name val="Times New Roman"/>
      <family val="1"/>
    </font>
    <font>
      <sz val="11"/>
      <color rgb="FF3B3B3B"/>
      <name val="Times New Roman"/>
      <family val="1"/>
    </font>
    <font>
      <sz val="11"/>
      <color rgb="FF464646"/>
      <name val="Times New Roman"/>
      <family val="1"/>
    </font>
    <font>
      <sz val="11"/>
      <color rgb="FF1C1C1C"/>
      <name val="Times New Roman"/>
      <family val="1"/>
    </font>
    <font>
      <sz val="11"/>
      <color rgb="FF0F0F0F"/>
      <name val="Times New Roman"/>
      <family val="1"/>
    </font>
    <font>
      <sz val="11"/>
      <color rgb="FF383838"/>
      <name val="Times New Roman"/>
      <family val="1"/>
    </font>
    <font>
      <sz val="11"/>
      <color rgb="FF363636"/>
      <name val="Times New Roman"/>
      <family val="1"/>
    </font>
    <font>
      <sz val="11"/>
      <color rgb="FF070707"/>
      <name val="Times New Roman"/>
      <family val="1"/>
    </font>
    <font>
      <sz val="10"/>
      <color theme="1"/>
      <name val="Times New Roman"/>
      <family val="1"/>
    </font>
    <font>
      <sz val="11"/>
      <color rgb="FF151515"/>
      <name val="Times New Roman"/>
      <family val="1"/>
    </font>
    <font>
      <sz val="11"/>
      <color rgb="FF3A3A3A"/>
      <name val="Times New Roman"/>
      <family val="1"/>
    </font>
    <font>
      <sz val="11"/>
      <color rgb="FF1111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1638"/>
        <bgColor rgb="FFB51638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2" fillId="5" borderId="1" xfId="1" applyFont="1" applyFill="1" applyBorder="1" applyAlignment="1">
      <alignment horizontal="center" vertical="center" wrapText="1"/>
    </xf>
    <xf numFmtId="9" fontId="4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9" fontId="2" fillId="8" borderId="1" xfId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11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10" fontId="7" fillId="0" borderId="0" xfId="1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0" fillId="0" borderId="0" xfId="0" applyNumberFormat="1"/>
    <xf numFmtId="0" fontId="14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15" fillId="0" borderId="0" xfId="0" applyFont="1" applyAlignment="1">
      <alignment horizontal="left" vertical="top"/>
    </xf>
    <xf numFmtId="0" fontId="8" fillId="12" borderId="0" xfId="0" applyFont="1" applyFill="1" applyAlignment="1">
      <alignment horizontal="left" vertical="top"/>
    </xf>
    <xf numFmtId="0" fontId="7" fillId="12" borderId="0" xfId="0" applyFont="1" applyFill="1" applyAlignment="1">
      <alignment horizontal="left"/>
    </xf>
    <xf numFmtId="10" fontId="7" fillId="12" borderId="0" xfId="1" applyNumberFormat="1" applyFont="1" applyFill="1" applyAlignment="1">
      <alignment horizontal="right"/>
    </xf>
    <xf numFmtId="0" fontId="7" fillId="12" borderId="0" xfId="0" applyFont="1" applyFill="1" applyAlignment="1">
      <alignment horizontal="right"/>
    </xf>
    <xf numFmtId="164" fontId="0" fillId="12" borderId="0" xfId="0" applyNumberForma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10" fontId="7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1" fillId="12" borderId="0" xfId="0" applyFont="1" applyFill="1" applyAlignment="1">
      <alignment horizontal="left" vertical="top"/>
    </xf>
    <xf numFmtId="0" fontId="22" fillId="12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10" fontId="7" fillId="0" borderId="0" xfId="1" applyNumberFormat="1" applyFont="1" applyFill="1" applyAlignment="1">
      <alignment horizontal="right"/>
    </xf>
    <xf numFmtId="0" fontId="15" fillId="1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/>
    </xf>
    <xf numFmtId="10" fontId="7" fillId="12" borderId="0" xfId="0" applyNumberFormat="1" applyFont="1" applyFill="1" applyAlignment="1">
      <alignment horizontal="right"/>
    </xf>
    <xf numFmtId="0" fontId="33" fillId="12" borderId="0" xfId="0" applyFont="1" applyFill="1" applyAlignment="1">
      <alignment horizontal="left" vertical="top"/>
    </xf>
    <xf numFmtId="0" fontId="34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9" fontId="4" fillId="0" borderId="1" xfId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9" fontId="4" fillId="0" borderId="4" xfId="1" applyFont="1" applyBorder="1" applyAlignment="1">
      <alignment horizontal="center" vertical="center" wrapText="1"/>
    </xf>
    <xf numFmtId="9" fontId="4" fillId="0" borderId="5" xfId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9" fontId="4" fillId="0" borderId="6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4" fillId="0" borderId="0" xfId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9" fontId="4" fillId="0" borderId="7" xfId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/>
    </xf>
    <xf numFmtId="0" fontId="3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2" fillId="12" borderId="0" xfId="0" applyFont="1" applyFill="1" applyAlignment="1">
      <alignment horizontal="center"/>
    </xf>
    <xf numFmtId="0" fontId="6" fillId="12" borderId="0" xfId="0" applyFont="1" applyFill="1"/>
    <xf numFmtId="0" fontId="16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9" fillId="1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8" xfId="0" applyFont="1" applyBorder="1" applyAlignment="1">
      <alignment horizontal="left" vertical="top"/>
    </xf>
    <xf numFmtId="0" fontId="9" fillId="0" borderId="8" xfId="0" applyFont="1" applyBorder="1"/>
    <xf numFmtId="0" fontId="13" fillId="0" borderId="0" xfId="0" applyFont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66863</xdr:colOff>
      <xdr:row>2</xdr:row>
      <xdr:rowOff>82586</xdr:rowOff>
    </xdr:from>
    <xdr:to>
      <xdr:col>27</xdr:col>
      <xdr:colOff>296912</xdr:colOff>
      <xdr:row>13</xdr:row>
      <xdr:rowOff>84396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0DFE9A-5180-4F3B-82A8-DFFACD3B3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0059" y="769833"/>
          <a:ext cx="7464226" cy="4197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showGridLines="0" tabSelected="1" zoomScale="79" zoomScaleNormal="80" workbookViewId="0">
      <selection activeCell="I5" sqref="I5:I8"/>
    </sheetView>
  </sheetViews>
  <sheetFormatPr baseColWidth="10" defaultColWidth="10.85546875" defaultRowHeight="18.75" x14ac:dyDescent="0.25"/>
  <cols>
    <col min="1" max="1" width="10.85546875" style="4"/>
    <col min="2" max="2" width="25.28515625" style="4" bestFit="1" customWidth="1"/>
    <col min="3" max="3" width="15.7109375" style="3" hidden="1" customWidth="1"/>
    <col min="4" max="4" width="16.28515625" style="3" hidden="1" customWidth="1"/>
    <col min="5" max="5" width="14.42578125" style="3" hidden="1" customWidth="1"/>
    <col min="6" max="6" width="23.7109375" style="4" customWidth="1"/>
    <col min="7" max="7" width="33.28515625" style="4" customWidth="1"/>
    <col min="8" max="8" width="32" style="4" customWidth="1"/>
    <col min="9" max="9" width="9.7109375" style="10" customWidth="1"/>
    <col min="10" max="10" width="8.140625" style="10" customWidth="1"/>
    <col min="11" max="11" width="14.7109375" style="8" customWidth="1"/>
    <col min="12" max="12" width="71.28515625" style="4" customWidth="1"/>
    <col min="13" max="13" width="16.28515625" style="4" customWidth="1"/>
    <col min="14" max="14" width="11.7109375" style="4" customWidth="1"/>
    <col min="15" max="16384" width="10.85546875" style="4"/>
  </cols>
  <sheetData>
    <row r="2" spans="2:17" ht="35.65" customHeight="1" x14ac:dyDescent="0.25">
      <c r="C2" s="5"/>
      <c r="D2" s="5"/>
      <c r="E2" s="60" t="s">
        <v>7</v>
      </c>
      <c r="F2" s="61"/>
      <c r="G2" s="61"/>
      <c r="H2" s="61"/>
      <c r="I2" s="61"/>
      <c r="J2" s="61"/>
      <c r="K2" s="61"/>
      <c r="L2" s="61"/>
      <c r="M2" s="61"/>
      <c r="N2" s="61"/>
    </row>
    <row r="3" spans="2:17" s="11" customFormat="1" ht="28.5" customHeight="1" x14ac:dyDescent="0.25">
      <c r="C3" s="84" t="s">
        <v>3</v>
      </c>
      <c r="D3" s="84"/>
      <c r="E3" s="84"/>
      <c r="F3" s="84"/>
      <c r="G3" s="84"/>
      <c r="H3" s="84"/>
      <c r="I3" s="65" t="s">
        <v>8</v>
      </c>
      <c r="J3" s="65"/>
      <c r="K3" s="65"/>
      <c r="L3" s="62" t="s">
        <v>13</v>
      </c>
      <c r="M3" s="62"/>
      <c r="N3" s="62"/>
      <c r="O3" s="65" t="s">
        <v>61</v>
      </c>
      <c r="P3" s="65"/>
      <c r="Q3" s="65"/>
    </row>
    <row r="4" spans="2:17" s="12" customFormat="1" ht="40.5" customHeight="1" x14ac:dyDescent="0.25">
      <c r="C4" s="2" t="s">
        <v>4</v>
      </c>
      <c r="D4" s="2" t="s">
        <v>5</v>
      </c>
      <c r="E4" s="2" t="s">
        <v>6</v>
      </c>
      <c r="F4" s="1" t="s">
        <v>0</v>
      </c>
      <c r="G4" s="1" t="s">
        <v>1</v>
      </c>
      <c r="H4" s="2" t="s">
        <v>2</v>
      </c>
      <c r="I4" s="9" t="s">
        <v>9</v>
      </c>
      <c r="J4" s="9" t="s">
        <v>10</v>
      </c>
      <c r="K4" s="7" t="s">
        <v>11</v>
      </c>
      <c r="L4" s="13" t="s">
        <v>14</v>
      </c>
      <c r="M4" s="13" t="s">
        <v>15</v>
      </c>
      <c r="N4" s="14" t="s">
        <v>16</v>
      </c>
      <c r="O4" s="9" t="s">
        <v>9</v>
      </c>
      <c r="P4" s="9" t="s">
        <v>10</v>
      </c>
      <c r="Q4" s="7" t="s">
        <v>11</v>
      </c>
    </row>
    <row r="5" spans="2:17" ht="24" customHeight="1" x14ac:dyDescent="0.25">
      <c r="B5" s="59" t="s">
        <v>63</v>
      </c>
      <c r="C5" s="59" t="s">
        <v>22</v>
      </c>
      <c r="D5" s="59" t="s">
        <v>22</v>
      </c>
      <c r="E5" s="59" t="s">
        <v>22</v>
      </c>
      <c r="F5" s="59" t="s">
        <v>22</v>
      </c>
      <c r="G5" s="6" t="s">
        <v>18</v>
      </c>
      <c r="H5" s="63" t="s">
        <v>21</v>
      </c>
      <c r="I5" s="64">
        <v>0.6</v>
      </c>
      <c r="J5" s="64">
        <v>0.8</v>
      </c>
      <c r="K5" s="66" t="s">
        <v>12</v>
      </c>
      <c r="L5" s="63" t="s">
        <v>23</v>
      </c>
      <c r="M5" s="63" t="s">
        <v>24</v>
      </c>
      <c r="N5" s="63" t="s">
        <v>25</v>
      </c>
      <c r="O5" s="64">
        <v>0.2</v>
      </c>
      <c r="P5" s="64">
        <v>0.2</v>
      </c>
      <c r="Q5" s="80" t="s">
        <v>62</v>
      </c>
    </row>
    <row r="6" spans="2:17" ht="22.9" customHeight="1" x14ac:dyDescent="0.25">
      <c r="B6" s="59"/>
      <c r="C6" s="59"/>
      <c r="D6" s="59"/>
      <c r="E6" s="59"/>
      <c r="F6" s="59"/>
      <c r="G6" s="6" t="s">
        <v>17</v>
      </c>
      <c r="H6" s="63"/>
      <c r="I6" s="64"/>
      <c r="J6" s="64"/>
      <c r="K6" s="66"/>
      <c r="L6" s="63"/>
      <c r="M6" s="63"/>
      <c r="N6" s="63"/>
      <c r="O6" s="64"/>
      <c r="P6" s="64"/>
      <c r="Q6" s="80"/>
    </row>
    <row r="7" spans="2:17" ht="22.9" customHeight="1" x14ac:dyDescent="0.25">
      <c r="B7" s="59"/>
      <c r="C7" s="59"/>
      <c r="D7" s="59"/>
      <c r="E7" s="59"/>
      <c r="F7" s="59"/>
      <c r="G7" s="6" t="s">
        <v>19</v>
      </c>
      <c r="H7" s="63"/>
      <c r="I7" s="64"/>
      <c r="J7" s="64"/>
      <c r="K7" s="66"/>
      <c r="L7" s="63"/>
      <c r="M7" s="63"/>
      <c r="N7" s="63"/>
      <c r="O7" s="64"/>
      <c r="P7" s="64"/>
      <c r="Q7" s="80"/>
    </row>
    <row r="8" spans="2:17" ht="22.9" customHeight="1" x14ac:dyDescent="0.25">
      <c r="B8" s="59"/>
      <c r="C8" s="59"/>
      <c r="D8" s="59"/>
      <c r="E8" s="59"/>
      <c r="F8" s="59"/>
      <c r="G8" s="6" t="s">
        <v>20</v>
      </c>
      <c r="H8" s="63"/>
      <c r="I8" s="64"/>
      <c r="J8" s="64"/>
      <c r="K8" s="66"/>
      <c r="L8" s="63"/>
      <c r="M8" s="63"/>
      <c r="N8" s="63"/>
      <c r="O8" s="64"/>
      <c r="P8" s="64"/>
      <c r="Q8" s="80"/>
    </row>
    <row r="9" spans="2:17" ht="40.9" customHeight="1" x14ac:dyDescent="0.25">
      <c r="B9" s="59" t="s">
        <v>64</v>
      </c>
      <c r="C9" s="59" t="s">
        <v>30</v>
      </c>
      <c r="D9" s="59" t="s">
        <v>30</v>
      </c>
      <c r="E9" s="59" t="s">
        <v>30</v>
      </c>
      <c r="F9" s="59" t="s">
        <v>70</v>
      </c>
      <c r="G9" s="6" t="s">
        <v>27</v>
      </c>
      <c r="H9" s="63" t="s">
        <v>28</v>
      </c>
      <c r="I9" s="64">
        <v>0.6</v>
      </c>
      <c r="J9" s="64">
        <v>0.6</v>
      </c>
      <c r="K9" s="67" t="s">
        <v>31</v>
      </c>
      <c r="L9" s="63" t="s">
        <v>33</v>
      </c>
      <c r="M9" s="63" t="s">
        <v>34</v>
      </c>
      <c r="N9" s="63" t="s">
        <v>35</v>
      </c>
      <c r="O9" s="64">
        <v>0.2</v>
      </c>
      <c r="P9" s="64">
        <v>0.2</v>
      </c>
      <c r="Q9" s="80" t="s">
        <v>62</v>
      </c>
    </row>
    <row r="10" spans="2:17" ht="35.450000000000003" customHeight="1" x14ac:dyDescent="0.25">
      <c r="B10" s="59"/>
      <c r="C10" s="59"/>
      <c r="D10" s="59"/>
      <c r="E10" s="59"/>
      <c r="F10" s="59"/>
      <c r="G10" s="6" t="s">
        <v>32</v>
      </c>
      <c r="H10" s="63"/>
      <c r="I10" s="64"/>
      <c r="J10" s="64"/>
      <c r="K10" s="67"/>
      <c r="L10" s="63"/>
      <c r="M10" s="63"/>
      <c r="N10" s="63"/>
      <c r="O10" s="64"/>
      <c r="P10" s="64"/>
      <c r="Q10" s="80"/>
    </row>
    <row r="11" spans="2:17" ht="34.9" customHeight="1" x14ac:dyDescent="0.25">
      <c r="B11" s="59"/>
      <c r="C11" s="59"/>
      <c r="D11" s="59"/>
      <c r="E11" s="59"/>
      <c r="F11" s="59"/>
      <c r="G11" s="6" t="s">
        <v>26</v>
      </c>
      <c r="H11" s="63"/>
      <c r="I11" s="64"/>
      <c r="J11" s="64"/>
      <c r="K11" s="67"/>
      <c r="L11" s="63"/>
      <c r="M11" s="63"/>
      <c r="N11" s="63"/>
      <c r="O11" s="64"/>
      <c r="P11" s="64"/>
      <c r="Q11" s="80"/>
    </row>
    <row r="12" spans="2:17" ht="36" customHeight="1" x14ac:dyDescent="0.25">
      <c r="B12" s="59"/>
      <c r="C12" s="59"/>
      <c r="D12" s="59"/>
      <c r="E12" s="59"/>
      <c r="F12" s="59"/>
      <c r="G12" s="6" t="s">
        <v>29</v>
      </c>
      <c r="H12" s="63"/>
      <c r="I12" s="64"/>
      <c r="J12" s="64"/>
      <c r="K12" s="67"/>
      <c r="L12" s="63"/>
      <c r="M12" s="63"/>
      <c r="N12" s="63"/>
      <c r="O12" s="64"/>
      <c r="P12" s="64"/>
      <c r="Q12" s="80"/>
    </row>
    <row r="13" spans="2:17" ht="22.9" customHeight="1" x14ac:dyDescent="0.25">
      <c r="B13" s="59" t="s">
        <v>65</v>
      </c>
      <c r="C13" s="59" t="s">
        <v>38</v>
      </c>
      <c r="D13" s="59" t="s">
        <v>38</v>
      </c>
      <c r="E13" s="59" t="s">
        <v>38</v>
      </c>
      <c r="F13" s="59" t="s">
        <v>73</v>
      </c>
      <c r="G13" s="6" t="s">
        <v>36</v>
      </c>
      <c r="H13" s="63" t="s">
        <v>40</v>
      </c>
      <c r="I13" s="64">
        <v>0.6</v>
      </c>
      <c r="J13" s="64">
        <v>0.8</v>
      </c>
      <c r="K13" s="66" t="s">
        <v>12</v>
      </c>
      <c r="L13" s="63" t="s">
        <v>74</v>
      </c>
      <c r="M13" s="63" t="s">
        <v>85</v>
      </c>
      <c r="N13" s="63" t="s">
        <v>39</v>
      </c>
      <c r="O13" s="64">
        <v>0.4</v>
      </c>
      <c r="P13" s="64">
        <v>0.6</v>
      </c>
      <c r="Q13" s="67" t="s">
        <v>31</v>
      </c>
    </row>
    <row r="14" spans="2:17" ht="22.9" customHeight="1" x14ac:dyDescent="0.25">
      <c r="B14" s="59"/>
      <c r="C14" s="59"/>
      <c r="D14" s="59"/>
      <c r="E14" s="59"/>
      <c r="F14" s="59"/>
      <c r="G14" s="6" t="s">
        <v>71</v>
      </c>
      <c r="H14" s="63"/>
      <c r="I14" s="64"/>
      <c r="J14" s="64"/>
      <c r="K14" s="66"/>
      <c r="L14" s="63"/>
      <c r="M14" s="63"/>
      <c r="N14" s="63"/>
      <c r="O14" s="64"/>
      <c r="P14" s="64"/>
      <c r="Q14" s="67"/>
    </row>
    <row r="15" spans="2:17" ht="22.9" customHeight="1" x14ac:dyDescent="0.25">
      <c r="B15" s="59"/>
      <c r="C15" s="59"/>
      <c r="D15" s="59"/>
      <c r="E15" s="59"/>
      <c r="F15" s="59"/>
      <c r="G15" s="6" t="s">
        <v>37</v>
      </c>
      <c r="H15" s="63"/>
      <c r="I15" s="64"/>
      <c r="J15" s="64"/>
      <c r="K15" s="66"/>
      <c r="L15" s="63"/>
      <c r="M15" s="63"/>
      <c r="N15" s="63"/>
      <c r="O15" s="64"/>
      <c r="P15" s="64"/>
      <c r="Q15" s="67"/>
    </row>
    <row r="16" spans="2:17" ht="22.9" customHeight="1" x14ac:dyDescent="0.25">
      <c r="B16" s="59"/>
      <c r="C16" s="59"/>
      <c r="D16" s="59"/>
      <c r="E16" s="59"/>
      <c r="F16" s="59"/>
      <c r="G16" s="6" t="s">
        <v>72</v>
      </c>
      <c r="H16" s="63"/>
      <c r="I16" s="64"/>
      <c r="J16" s="64"/>
      <c r="K16" s="66"/>
      <c r="L16" s="63"/>
      <c r="M16" s="63"/>
      <c r="N16" s="63"/>
      <c r="O16" s="64"/>
      <c r="P16" s="64"/>
      <c r="Q16" s="67"/>
    </row>
    <row r="17" spans="2:17" ht="22.9" customHeight="1" x14ac:dyDescent="0.25">
      <c r="B17" s="59" t="s">
        <v>66</v>
      </c>
      <c r="C17" s="59" t="s">
        <v>41</v>
      </c>
      <c r="D17" s="59" t="s">
        <v>41</v>
      </c>
      <c r="E17" s="59" t="s">
        <v>41</v>
      </c>
      <c r="F17" s="59" t="s">
        <v>41</v>
      </c>
      <c r="G17" s="6" t="s">
        <v>42</v>
      </c>
      <c r="H17" s="63" t="s">
        <v>43</v>
      </c>
      <c r="I17" s="64">
        <v>0.8</v>
      </c>
      <c r="J17" s="64">
        <v>0.8</v>
      </c>
      <c r="K17" s="66" t="s">
        <v>12</v>
      </c>
      <c r="L17" s="63" t="s">
        <v>81</v>
      </c>
      <c r="M17" s="63" t="s">
        <v>44</v>
      </c>
      <c r="N17" s="63" t="s">
        <v>45</v>
      </c>
      <c r="O17" s="64">
        <v>0.6</v>
      </c>
      <c r="P17" s="64">
        <v>0.4</v>
      </c>
      <c r="Q17" s="81" t="s">
        <v>31</v>
      </c>
    </row>
    <row r="18" spans="2:17" ht="22.9" customHeight="1" x14ac:dyDescent="0.25">
      <c r="B18" s="59"/>
      <c r="C18" s="59"/>
      <c r="D18" s="59"/>
      <c r="E18" s="59"/>
      <c r="F18" s="59"/>
      <c r="G18" s="6" t="s">
        <v>46</v>
      </c>
      <c r="H18" s="63"/>
      <c r="I18" s="64"/>
      <c r="J18" s="64"/>
      <c r="K18" s="66"/>
      <c r="L18" s="63"/>
      <c r="M18" s="63"/>
      <c r="N18" s="63"/>
      <c r="O18" s="64"/>
      <c r="P18" s="64"/>
      <c r="Q18" s="82"/>
    </row>
    <row r="19" spans="2:17" ht="22.9" customHeight="1" x14ac:dyDescent="0.25">
      <c r="B19" s="59"/>
      <c r="C19" s="59"/>
      <c r="D19" s="59"/>
      <c r="E19" s="59"/>
      <c r="F19" s="59"/>
      <c r="G19" s="6" t="s">
        <v>47</v>
      </c>
      <c r="H19" s="63"/>
      <c r="I19" s="64"/>
      <c r="J19" s="64"/>
      <c r="K19" s="66"/>
      <c r="L19" s="63"/>
      <c r="M19" s="63"/>
      <c r="N19" s="63"/>
      <c r="O19" s="64"/>
      <c r="P19" s="64"/>
      <c r="Q19" s="82"/>
    </row>
    <row r="20" spans="2:17" ht="22.9" customHeight="1" x14ac:dyDescent="0.25">
      <c r="B20" s="59"/>
      <c r="C20" s="59"/>
      <c r="D20" s="59"/>
      <c r="E20" s="59"/>
      <c r="F20" s="59"/>
      <c r="G20" s="6" t="s">
        <v>48</v>
      </c>
      <c r="H20" s="63"/>
      <c r="I20" s="64"/>
      <c r="J20" s="64"/>
      <c r="K20" s="66"/>
      <c r="L20" s="63"/>
      <c r="M20" s="63"/>
      <c r="N20" s="63"/>
      <c r="O20" s="64"/>
      <c r="P20" s="64"/>
      <c r="Q20" s="82"/>
    </row>
    <row r="21" spans="2:17" ht="22.9" customHeight="1" x14ac:dyDescent="0.25">
      <c r="B21" s="59"/>
      <c r="C21" s="59"/>
      <c r="D21" s="59"/>
      <c r="E21" s="59"/>
      <c r="F21" s="59"/>
      <c r="G21" s="6" t="s">
        <v>49</v>
      </c>
      <c r="H21" s="63"/>
      <c r="I21" s="64"/>
      <c r="J21" s="64"/>
      <c r="K21" s="66"/>
      <c r="L21" s="63"/>
      <c r="M21" s="63"/>
      <c r="N21" s="63"/>
      <c r="O21" s="64"/>
      <c r="P21" s="64"/>
      <c r="Q21" s="82"/>
    </row>
    <row r="22" spans="2:17" ht="22.9" customHeight="1" x14ac:dyDescent="0.25">
      <c r="B22" s="59"/>
      <c r="C22" s="59"/>
      <c r="D22" s="59"/>
      <c r="E22" s="59"/>
      <c r="F22" s="59"/>
      <c r="G22" s="6" t="s">
        <v>50</v>
      </c>
      <c r="H22" s="63"/>
      <c r="I22" s="64"/>
      <c r="J22" s="64"/>
      <c r="K22" s="66"/>
      <c r="L22" s="63"/>
      <c r="M22" s="63"/>
      <c r="N22" s="63"/>
      <c r="O22" s="64"/>
      <c r="P22" s="64"/>
      <c r="Q22" s="82"/>
    </row>
    <row r="23" spans="2:17" ht="22.9" customHeight="1" x14ac:dyDescent="0.25">
      <c r="B23" s="59"/>
      <c r="C23" s="59"/>
      <c r="D23" s="59"/>
      <c r="E23" s="59"/>
      <c r="F23" s="59"/>
      <c r="G23" s="6" t="s">
        <v>51</v>
      </c>
      <c r="H23" s="63"/>
      <c r="I23" s="64"/>
      <c r="J23" s="64"/>
      <c r="K23" s="66"/>
      <c r="L23" s="63"/>
      <c r="M23" s="63"/>
      <c r="N23" s="63"/>
      <c r="O23" s="64"/>
      <c r="P23" s="64"/>
      <c r="Q23" s="83"/>
    </row>
    <row r="24" spans="2:17" ht="14.45" customHeight="1" x14ac:dyDescent="0.25">
      <c r="B24" s="59" t="s">
        <v>79</v>
      </c>
      <c r="C24" s="59" t="s">
        <v>59</v>
      </c>
      <c r="D24" s="59" t="s">
        <v>59</v>
      </c>
      <c r="E24" s="59" t="s">
        <v>59</v>
      </c>
      <c r="F24" s="59" t="s">
        <v>59</v>
      </c>
      <c r="G24" s="6" t="s">
        <v>60</v>
      </c>
      <c r="H24" s="63" t="s">
        <v>78</v>
      </c>
      <c r="I24" s="64">
        <v>0.6</v>
      </c>
      <c r="J24" s="64">
        <v>0.8</v>
      </c>
      <c r="K24" s="66" t="s">
        <v>12</v>
      </c>
      <c r="L24" s="70" t="s">
        <v>82</v>
      </c>
      <c r="M24" s="63" t="s">
        <v>83</v>
      </c>
      <c r="N24" s="63" t="s">
        <v>84</v>
      </c>
      <c r="O24" s="68">
        <v>0.4</v>
      </c>
      <c r="P24" s="68">
        <v>0.4</v>
      </c>
      <c r="Q24" s="81" t="s">
        <v>31</v>
      </c>
    </row>
    <row r="25" spans="2:17" ht="51.6" customHeight="1" x14ac:dyDescent="0.25">
      <c r="B25" s="59"/>
      <c r="C25" s="59"/>
      <c r="D25" s="59"/>
      <c r="E25" s="59"/>
      <c r="F25" s="59"/>
      <c r="G25" s="6" t="s">
        <v>75</v>
      </c>
      <c r="H25" s="63"/>
      <c r="I25" s="64"/>
      <c r="J25" s="64"/>
      <c r="K25" s="66"/>
      <c r="L25" s="63"/>
      <c r="M25" s="63"/>
      <c r="N25" s="63"/>
      <c r="O25" s="69"/>
      <c r="P25" s="69"/>
      <c r="Q25" s="82"/>
    </row>
    <row r="26" spans="2:17" ht="42.6" customHeight="1" x14ac:dyDescent="0.25">
      <c r="B26" s="59"/>
      <c r="C26" s="59"/>
      <c r="D26" s="59"/>
      <c r="E26" s="59"/>
      <c r="F26" s="59"/>
      <c r="G26" s="6" t="s">
        <v>76</v>
      </c>
      <c r="H26" s="63"/>
      <c r="I26" s="64"/>
      <c r="J26" s="64"/>
      <c r="K26" s="66"/>
      <c r="L26" s="63"/>
      <c r="M26" s="63"/>
      <c r="N26" s="63"/>
      <c r="O26" s="69"/>
      <c r="P26" s="69"/>
      <c r="Q26" s="82"/>
    </row>
    <row r="27" spans="2:17" ht="51" customHeight="1" x14ac:dyDescent="0.25">
      <c r="B27" s="59"/>
      <c r="C27" s="59"/>
      <c r="D27" s="59"/>
      <c r="E27" s="59"/>
      <c r="F27" s="59"/>
      <c r="G27" s="6" t="s">
        <v>77</v>
      </c>
      <c r="H27" s="63"/>
      <c r="I27" s="64"/>
      <c r="J27" s="64"/>
      <c r="K27" s="66"/>
      <c r="L27" s="63"/>
      <c r="M27" s="63"/>
      <c r="N27" s="63"/>
      <c r="O27" s="71"/>
      <c r="P27" s="71"/>
      <c r="Q27" s="83"/>
    </row>
    <row r="28" spans="2:17" ht="22.9" customHeight="1" x14ac:dyDescent="0.25">
      <c r="B28" s="59" t="s">
        <v>80</v>
      </c>
      <c r="C28" s="59" t="s">
        <v>52</v>
      </c>
      <c r="D28" s="59" t="s">
        <v>52</v>
      </c>
      <c r="E28" s="59" t="s">
        <v>52</v>
      </c>
      <c r="F28" s="59" t="s">
        <v>52</v>
      </c>
      <c r="G28" s="6" t="s">
        <v>53</v>
      </c>
      <c r="H28" s="63" t="s">
        <v>54</v>
      </c>
      <c r="I28" s="64">
        <v>0.8</v>
      </c>
      <c r="J28" s="64">
        <v>0.8</v>
      </c>
      <c r="K28" s="66" t="s">
        <v>12</v>
      </c>
      <c r="L28" s="63" t="s">
        <v>67</v>
      </c>
      <c r="M28" s="63" t="s">
        <v>68</v>
      </c>
      <c r="N28" s="63" t="s">
        <v>69</v>
      </c>
      <c r="O28" s="68">
        <v>0.6</v>
      </c>
      <c r="P28" s="68">
        <v>0.4</v>
      </c>
      <c r="Q28" s="67" t="s">
        <v>31</v>
      </c>
    </row>
    <row r="29" spans="2:17" ht="14.45" customHeight="1" x14ac:dyDescent="0.25">
      <c r="B29" s="59"/>
      <c r="C29" s="59"/>
      <c r="D29" s="59"/>
      <c r="E29" s="59"/>
      <c r="F29" s="59"/>
      <c r="G29" s="6" t="s">
        <v>55</v>
      </c>
      <c r="H29" s="63"/>
      <c r="I29" s="64"/>
      <c r="J29" s="64"/>
      <c r="K29" s="66"/>
      <c r="L29" s="63"/>
      <c r="M29" s="63"/>
      <c r="N29" s="63"/>
      <c r="O29" s="69"/>
      <c r="P29" s="69"/>
      <c r="Q29" s="67"/>
    </row>
    <row r="30" spans="2:17" ht="24" x14ac:dyDescent="0.25">
      <c r="B30" s="59"/>
      <c r="C30" s="59"/>
      <c r="D30" s="59"/>
      <c r="E30" s="59"/>
      <c r="F30" s="59"/>
      <c r="G30" s="6" t="s">
        <v>56</v>
      </c>
      <c r="H30" s="63"/>
      <c r="I30" s="64"/>
      <c r="J30" s="64"/>
      <c r="K30" s="66"/>
      <c r="L30" s="63"/>
      <c r="M30" s="63"/>
      <c r="N30" s="63"/>
      <c r="O30" s="69"/>
      <c r="P30" s="69"/>
      <c r="Q30" s="67"/>
    </row>
    <row r="31" spans="2:17" ht="23.45" customHeight="1" x14ac:dyDescent="0.25">
      <c r="B31" s="59"/>
      <c r="C31" s="59"/>
      <c r="D31" s="59"/>
      <c r="E31" s="59"/>
      <c r="F31" s="59"/>
      <c r="G31" s="6" t="s">
        <v>57</v>
      </c>
      <c r="H31" s="63"/>
      <c r="I31" s="64"/>
      <c r="J31" s="64"/>
      <c r="K31" s="66"/>
      <c r="L31" s="63"/>
      <c r="M31" s="63"/>
      <c r="N31" s="63"/>
      <c r="O31" s="69"/>
      <c r="P31" s="69"/>
      <c r="Q31" s="67"/>
    </row>
    <row r="32" spans="2:17" ht="23.45" customHeight="1" x14ac:dyDescent="0.25">
      <c r="B32" s="72"/>
      <c r="C32" s="72"/>
      <c r="D32" s="72"/>
      <c r="E32" s="72"/>
      <c r="F32" s="72"/>
      <c r="G32" s="15" t="s">
        <v>58</v>
      </c>
      <c r="H32" s="73"/>
      <c r="I32" s="68"/>
      <c r="J32" s="68"/>
      <c r="K32" s="74"/>
      <c r="L32" s="73"/>
      <c r="M32" s="73"/>
      <c r="N32" s="73"/>
      <c r="O32" s="69"/>
      <c r="P32" s="69"/>
      <c r="Q32" s="67"/>
    </row>
    <row r="33" spans="2:17" ht="14.45" customHeight="1" x14ac:dyDescent="0.25">
      <c r="B33" s="75"/>
      <c r="C33" s="75"/>
      <c r="D33" s="75"/>
      <c r="E33" s="75"/>
      <c r="F33" s="75"/>
      <c r="G33" s="17"/>
      <c r="H33" s="78"/>
      <c r="I33" s="79"/>
      <c r="J33" s="79"/>
      <c r="K33" s="75"/>
      <c r="L33" s="78"/>
      <c r="M33" s="78"/>
      <c r="N33" s="78"/>
      <c r="O33" s="79"/>
      <c r="P33" s="79"/>
      <c r="Q33" s="75"/>
    </row>
    <row r="34" spans="2:17" ht="14.45" customHeight="1" x14ac:dyDescent="0.25">
      <c r="B34" s="76"/>
      <c r="C34" s="76"/>
      <c r="D34" s="76"/>
      <c r="E34" s="76"/>
      <c r="F34" s="76"/>
      <c r="G34" s="16"/>
      <c r="H34" s="70"/>
      <c r="I34" s="77"/>
      <c r="J34" s="77"/>
      <c r="K34" s="76"/>
      <c r="L34" s="70"/>
      <c r="M34" s="70"/>
      <c r="N34" s="70"/>
      <c r="O34" s="77"/>
      <c r="P34" s="77"/>
      <c r="Q34" s="76"/>
    </row>
    <row r="35" spans="2:17" ht="15" x14ac:dyDescent="0.25">
      <c r="B35" s="76"/>
      <c r="C35" s="76"/>
      <c r="D35" s="76"/>
      <c r="E35" s="76"/>
      <c r="F35" s="76"/>
      <c r="G35" s="16"/>
      <c r="H35" s="70"/>
      <c r="I35" s="77"/>
      <c r="J35" s="77"/>
      <c r="K35" s="76"/>
      <c r="L35" s="70"/>
      <c r="M35" s="70"/>
      <c r="N35" s="70"/>
      <c r="O35" s="77"/>
      <c r="P35" s="77"/>
      <c r="Q35" s="76"/>
    </row>
    <row r="36" spans="2:17" ht="14.45" customHeight="1" x14ac:dyDescent="0.25">
      <c r="B36" s="76"/>
      <c r="C36" s="76"/>
      <c r="D36" s="76"/>
      <c r="E36" s="76"/>
      <c r="F36" s="76"/>
      <c r="G36" s="16"/>
      <c r="H36" s="70"/>
      <c r="I36" s="77"/>
      <c r="J36" s="77"/>
      <c r="K36" s="76"/>
      <c r="L36" s="70"/>
      <c r="M36" s="70"/>
      <c r="N36" s="70"/>
      <c r="O36" s="77"/>
      <c r="P36" s="77"/>
      <c r="Q36" s="76"/>
    </row>
    <row r="37" spans="2:17" ht="14.45" customHeight="1" x14ac:dyDescent="0.25">
      <c r="B37" s="76"/>
      <c r="C37" s="76"/>
      <c r="D37" s="76"/>
      <c r="E37" s="76"/>
      <c r="F37" s="76"/>
      <c r="G37" s="16"/>
      <c r="H37" s="70"/>
      <c r="I37" s="77"/>
      <c r="J37" s="77"/>
      <c r="K37" s="76"/>
      <c r="L37" s="70"/>
      <c r="M37" s="70"/>
      <c r="N37" s="70"/>
      <c r="O37" s="77"/>
      <c r="P37" s="77"/>
      <c r="Q37" s="76"/>
    </row>
    <row r="38" spans="2:17" ht="14.45" customHeight="1" x14ac:dyDescent="0.25">
      <c r="B38" s="76"/>
      <c r="C38" s="76"/>
      <c r="D38" s="76"/>
      <c r="E38" s="76"/>
      <c r="F38" s="76"/>
      <c r="G38" s="16"/>
      <c r="H38" s="70"/>
      <c r="I38" s="77"/>
      <c r="J38" s="77"/>
      <c r="K38" s="76"/>
      <c r="L38" s="70"/>
      <c r="M38" s="70"/>
      <c r="N38" s="70"/>
      <c r="O38" s="77"/>
      <c r="P38" s="77"/>
      <c r="Q38" s="76"/>
    </row>
    <row r="39" spans="2:17" ht="14.45" customHeight="1" x14ac:dyDescent="0.25">
      <c r="B39" s="76"/>
      <c r="C39" s="76"/>
      <c r="D39" s="76"/>
      <c r="E39" s="76"/>
      <c r="F39" s="76"/>
      <c r="G39" s="16"/>
      <c r="H39" s="70"/>
      <c r="I39" s="77"/>
      <c r="J39" s="77"/>
      <c r="K39" s="76"/>
      <c r="L39" s="70"/>
      <c r="M39" s="70"/>
      <c r="N39" s="70"/>
      <c r="O39" s="77"/>
      <c r="P39" s="77"/>
      <c r="Q39" s="76"/>
    </row>
    <row r="40" spans="2:17" ht="14.45" customHeight="1" x14ac:dyDescent="0.25">
      <c r="B40" s="76"/>
      <c r="C40" s="76"/>
      <c r="D40" s="76"/>
      <c r="E40" s="76"/>
      <c r="F40" s="76"/>
      <c r="G40" s="16"/>
      <c r="H40" s="70"/>
      <c r="I40" s="77"/>
      <c r="J40" s="77"/>
      <c r="K40" s="76"/>
      <c r="L40" s="70"/>
      <c r="M40" s="70"/>
      <c r="N40" s="70"/>
      <c r="O40" s="77"/>
      <c r="P40" s="77"/>
      <c r="Q40" s="76"/>
    </row>
  </sheetData>
  <mergeCells count="125">
    <mergeCell ref="B37:B40"/>
    <mergeCell ref="C37:C40"/>
    <mergeCell ref="D37:D40"/>
    <mergeCell ref="E37:E40"/>
    <mergeCell ref="B24:B27"/>
    <mergeCell ref="C24:C27"/>
    <mergeCell ref="D24:D27"/>
    <mergeCell ref="E24:E27"/>
    <mergeCell ref="B28:B32"/>
    <mergeCell ref="C28:C32"/>
    <mergeCell ref="D28:D32"/>
    <mergeCell ref="E28:E32"/>
    <mergeCell ref="B33:B36"/>
    <mergeCell ref="C33:C36"/>
    <mergeCell ref="D33:D36"/>
    <mergeCell ref="E33:E36"/>
    <mergeCell ref="O3:Q3"/>
    <mergeCell ref="O13:O16"/>
    <mergeCell ref="P13:P16"/>
    <mergeCell ref="Q13:Q16"/>
    <mergeCell ref="B17:B23"/>
    <mergeCell ref="B5:B8"/>
    <mergeCell ref="B9:B12"/>
    <mergeCell ref="C9:C12"/>
    <mergeCell ref="D9:D12"/>
    <mergeCell ref="E9:E12"/>
    <mergeCell ref="B13:B16"/>
    <mergeCell ref="C13:C16"/>
    <mergeCell ref="D13:D16"/>
    <mergeCell ref="E13:E16"/>
    <mergeCell ref="C17:C23"/>
    <mergeCell ref="D17:D23"/>
    <mergeCell ref="E17:E23"/>
    <mergeCell ref="D5:D8"/>
    <mergeCell ref="C5:C8"/>
    <mergeCell ref="C3:H3"/>
    <mergeCell ref="F5:F8"/>
    <mergeCell ref="F9:F12"/>
    <mergeCell ref="F13:F16"/>
    <mergeCell ref="H24:H27"/>
    <mergeCell ref="I24:I27"/>
    <mergeCell ref="J24:J27"/>
    <mergeCell ref="K24:K27"/>
    <mergeCell ref="O5:O8"/>
    <mergeCell ref="P5:P8"/>
    <mergeCell ref="Q5:Q8"/>
    <mergeCell ref="O9:O12"/>
    <mergeCell ref="P9:P12"/>
    <mergeCell ref="Q9:Q12"/>
    <mergeCell ref="Q24:Q27"/>
    <mergeCell ref="N17:N23"/>
    <mergeCell ref="O17:O23"/>
    <mergeCell ref="P17:P23"/>
    <mergeCell ref="Q17:Q23"/>
    <mergeCell ref="H5:H8"/>
    <mergeCell ref="H9:H12"/>
    <mergeCell ref="H13:H16"/>
    <mergeCell ref="H17:H23"/>
    <mergeCell ref="I17:I23"/>
    <mergeCell ref="J17:J23"/>
    <mergeCell ref="Q33:Q36"/>
    <mergeCell ref="F37:F40"/>
    <mergeCell ref="H37:H40"/>
    <mergeCell ref="I37:I40"/>
    <mergeCell ref="J37:J40"/>
    <mergeCell ref="K37:K40"/>
    <mergeCell ref="L37:L40"/>
    <mergeCell ref="M37:M40"/>
    <mergeCell ref="N37:N40"/>
    <mergeCell ref="O37:O40"/>
    <mergeCell ref="P37:P40"/>
    <mergeCell ref="Q37:Q40"/>
    <mergeCell ref="L33:L36"/>
    <mergeCell ref="M33:M36"/>
    <mergeCell ref="N33:N36"/>
    <mergeCell ref="O33:O36"/>
    <mergeCell ref="P33:P36"/>
    <mergeCell ref="F33:F36"/>
    <mergeCell ref="H33:H36"/>
    <mergeCell ref="I33:I36"/>
    <mergeCell ref="J33:J36"/>
    <mergeCell ref="K33:K36"/>
    <mergeCell ref="F28:F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K17:K23"/>
    <mergeCell ref="L17:L23"/>
    <mergeCell ref="M17:M23"/>
    <mergeCell ref="L24:L27"/>
    <mergeCell ref="M24:M27"/>
    <mergeCell ref="N24:N27"/>
    <mergeCell ref="O24:O27"/>
    <mergeCell ref="P24:P27"/>
    <mergeCell ref="F24:F27"/>
    <mergeCell ref="E2:N2"/>
    <mergeCell ref="L3:N3"/>
    <mergeCell ref="L5:L8"/>
    <mergeCell ref="L9:L12"/>
    <mergeCell ref="L13:L16"/>
    <mergeCell ref="F17:F23"/>
    <mergeCell ref="N5:N8"/>
    <mergeCell ref="N9:N12"/>
    <mergeCell ref="N13:N16"/>
    <mergeCell ref="J5:J8"/>
    <mergeCell ref="J9:J12"/>
    <mergeCell ref="J13:J16"/>
    <mergeCell ref="M5:M8"/>
    <mergeCell ref="M9:M12"/>
    <mergeCell ref="M13:M16"/>
    <mergeCell ref="I3:K3"/>
    <mergeCell ref="I5:I8"/>
    <mergeCell ref="I9:I12"/>
    <mergeCell ref="I13:I16"/>
    <mergeCell ref="K5:K8"/>
    <mergeCell ref="K9:K12"/>
    <mergeCell ref="K13:K16"/>
    <mergeCell ref="E5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51"/>
  <sheetViews>
    <sheetView workbookViewId="0">
      <selection activeCell="C29" sqref="C29"/>
    </sheetView>
  </sheetViews>
  <sheetFormatPr baseColWidth="10" defaultRowHeight="15" x14ac:dyDescent="0.25"/>
  <cols>
    <col min="3" max="3" width="53.140625" bestFit="1" customWidth="1"/>
    <col min="8" max="8" width="13" bestFit="1" customWidth="1"/>
    <col min="10" max="10" width="12.85546875" bestFit="1" customWidth="1"/>
  </cols>
  <sheetData>
    <row r="2" spans="3:10" x14ac:dyDescent="0.25">
      <c r="C2" s="19"/>
      <c r="D2" s="104" t="s">
        <v>86</v>
      </c>
      <c r="E2" s="105"/>
      <c r="F2" s="20">
        <v>2022</v>
      </c>
      <c r="G2" s="21" t="s">
        <v>87</v>
      </c>
      <c r="H2" s="21">
        <v>2023</v>
      </c>
      <c r="I2" s="21" t="s">
        <v>87</v>
      </c>
    </row>
    <row r="3" spans="3:10" x14ac:dyDescent="0.25">
      <c r="C3" s="22" t="s">
        <v>88</v>
      </c>
      <c r="D3" s="87"/>
      <c r="E3" s="86"/>
      <c r="F3" s="23"/>
      <c r="G3" s="23"/>
      <c r="H3" s="23"/>
      <c r="I3" s="23"/>
    </row>
    <row r="4" spans="3:10" x14ac:dyDescent="0.25">
      <c r="C4" s="25" t="s">
        <v>89</v>
      </c>
      <c r="D4" s="87"/>
      <c r="E4" s="86"/>
      <c r="F4" s="23"/>
      <c r="G4" s="23"/>
      <c r="H4" s="23"/>
      <c r="I4" s="23"/>
    </row>
    <row r="5" spans="3:10" x14ac:dyDescent="0.25">
      <c r="C5" s="26" t="s">
        <v>90</v>
      </c>
      <c r="D5" s="106">
        <v>5</v>
      </c>
      <c r="E5" s="86"/>
      <c r="F5" s="23" t="s">
        <v>91</v>
      </c>
      <c r="G5" s="27">
        <f t="shared" ref="G5:G10" si="0">F5/$F$11</f>
        <v>6.3052790962764754E-2</v>
      </c>
      <c r="H5" s="28">
        <v>14846130</v>
      </c>
      <c r="I5" s="27">
        <f t="shared" ref="I5:I10" si="1">H5/$H$11</f>
        <v>8.7535238580138744E-2</v>
      </c>
      <c r="J5" s="29">
        <f>F5-H5</f>
        <v>-4026042</v>
      </c>
    </row>
    <row r="6" spans="3:10" x14ac:dyDescent="0.25">
      <c r="C6" s="30" t="s">
        <v>92</v>
      </c>
      <c r="D6" s="91">
        <v>6</v>
      </c>
      <c r="E6" s="86"/>
      <c r="F6" s="23" t="s">
        <v>93</v>
      </c>
      <c r="G6" s="27">
        <f t="shared" si="0"/>
        <v>0.31111619297710325</v>
      </c>
      <c r="H6" s="31" t="s">
        <v>94</v>
      </c>
      <c r="I6" s="27">
        <f t="shared" si="1"/>
        <v>0.36148559524920953</v>
      </c>
      <c r="J6" s="29">
        <f t="shared" ref="J6:J46" si="2">F6-H6</f>
        <v>-7919922</v>
      </c>
    </row>
    <row r="7" spans="3:10" x14ac:dyDescent="0.25">
      <c r="C7" s="32" t="s">
        <v>95</v>
      </c>
      <c r="D7" s="94">
        <v>7</v>
      </c>
      <c r="E7" s="86"/>
      <c r="F7" s="23" t="s">
        <v>96</v>
      </c>
      <c r="G7" s="27">
        <f t="shared" si="0"/>
        <v>9.992084491591155E-3</v>
      </c>
      <c r="H7" s="31" t="s">
        <v>97</v>
      </c>
      <c r="I7" s="27">
        <f t="shared" si="1"/>
        <v>1.3023349982571524E-2</v>
      </c>
      <c r="J7" s="29">
        <f t="shared" si="2"/>
        <v>-494105</v>
      </c>
    </row>
    <row r="8" spans="3:10" x14ac:dyDescent="0.25">
      <c r="C8" s="33" t="s">
        <v>98</v>
      </c>
      <c r="D8" s="95">
        <v>8</v>
      </c>
      <c r="E8" s="93"/>
      <c r="F8" s="34" t="s">
        <v>99</v>
      </c>
      <c r="G8" s="35">
        <f t="shared" si="0"/>
        <v>0.5271262759337968</v>
      </c>
      <c r="H8" s="36" t="s">
        <v>100</v>
      </c>
      <c r="I8" s="35">
        <f t="shared" si="1"/>
        <v>0.42454507870242897</v>
      </c>
      <c r="J8" s="37">
        <f t="shared" si="2"/>
        <v>18453194</v>
      </c>
    </row>
    <row r="9" spans="3:10" x14ac:dyDescent="0.25">
      <c r="C9" s="38" t="s">
        <v>101</v>
      </c>
      <c r="D9" s="103">
        <v>9</v>
      </c>
      <c r="E9" s="86"/>
      <c r="F9" s="23" t="s">
        <v>102</v>
      </c>
      <c r="G9" s="27">
        <f t="shared" si="0"/>
        <v>7.9348966930088249E-2</v>
      </c>
      <c r="H9" s="31" t="s">
        <v>103</v>
      </c>
      <c r="I9" s="27">
        <f t="shared" si="1"/>
        <v>0.1039033711880126</v>
      </c>
      <c r="J9" s="29">
        <f t="shared" si="2"/>
        <v>-4005623</v>
      </c>
    </row>
    <row r="10" spans="3:10" x14ac:dyDescent="0.25">
      <c r="C10" s="39" t="s">
        <v>104</v>
      </c>
      <c r="D10" s="91">
        <v>10</v>
      </c>
      <c r="E10" s="86"/>
      <c r="F10" s="23" t="s">
        <v>105</v>
      </c>
      <c r="G10" s="27">
        <f t="shared" si="0"/>
        <v>9.3636887046558044E-3</v>
      </c>
      <c r="H10" s="31" t="s">
        <v>106</v>
      </c>
      <c r="I10" s="27">
        <f t="shared" si="1"/>
        <v>9.5073662976386444E-3</v>
      </c>
      <c r="J10" s="29">
        <f t="shared" si="2"/>
        <v>-5623</v>
      </c>
    </row>
    <row r="11" spans="3:10" x14ac:dyDescent="0.25">
      <c r="C11" s="40" t="s">
        <v>107</v>
      </c>
      <c r="D11" s="91"/>
      <c r="E11" s="86"/>
      <c r="F11" s="41" t="s">
        <v>108</v>
      </c>
      <c r="G11" s="42">
        <f>SUM(G5:G10)</f>
        <v>1</v>
      </c>
      <c r="H11" s="43" t="s">
        <v>109</v>
      </c>
      <c r="I11" s="42">
        <f>SUM(I5:I10)</f>
        <v>1</v>
      </c>
      <c r="J11" s="29">
        <f t="shared" si="2"/>
        <v>2001879</v>
      </c>
    </row>
    <row r="12" spans="3:10" x14ac:dyDescent="0.25">
      <c r="C12" s="40" t="s">
        <v>110</v>
      </c>
      <c r="D12" s="91"/>
      <c r="E12" s="86"/>
      <c r="F12" s="23"/>
      <c r="G12" s="31"/>
      <c r="H12" s="31"/>
      <c r="I12" s="31"/>
      <c r="J12" s="29"/>
    </row>
    <row r="13" spans="3:10" x14ac:dyDescent="0.25">
      <c r="C13" s="44" t="s">
        <v>111</v>
      </c>
      <c r="D13" s="95">
        <v>11</v>
      </c>
      <c r="E13" s="93"/>
      <c r="F13" s="34" t="s">
        <v>112</v>
      </c>
      <c r="G13" s="35">
        <f t="shared" ref="G13:G19" si="3">F13/$F$20</f>
        <v>0.43704046424302867</v>
      </c>
      <c r="H13" s="36" t="s">
        <v>113</v>
      </c>
      <c r="I13" s="35">
        <f t="shared" ref="I13:I19" si="4">H13/$H$20</f>
        <v>0.3874868828250051</v>
      </c>
      <c r="J13" s="37">
        <f t="shared" si="2"/>
        <v>-281547</v>
      </c>
    </row>
    <row r="14" spans="3:10" x14ac:dyDescent="0.25">
      <c r="C14" s="45" t="s">
        <v>114</v>
      </c>
      <c r="D14" s="95">
        <v>12</v>
      </c>
      <c r="E14" s="93"/>
      <c r="F14" s="34" t="s">
        <v>115</v>
      </c>
      <c r="G14" s="35">
        <f t="shared" si="3"/>
        <v>0.34983845513603046</v>
      </c>
      <c r="H14" s="36" t="s">
        <v>116</v>
      </c>
      <c r="I14" s="35">
        <f t="shared" si="4"/>
        <v>0.46094708436849913</v>
      </c>
      <c r="J14" s="37">
        <f t="shared" si="2"/>
        <v>-24932284</v>
      </c>
    </row>
    <row r="15" spans="3:10" x14ac:dyDescent="0.25">
      <c r="C15" s="46" t="s">
        <v>117</v>
      </c>
      <c r="D15" s="100">
        <v>13</v>
      </c>
      <c r="E15" s="86"/>
      <c r="F15" s="23" t="s">
        <v>118</v>
      </c>
      <c r="G15" s="27">
        <f t="shared" si="3"/>
        <v>2.6658546029023956E-3</v>
      </c>
      <c r="H15" s="31" t="s">
        <v>119</v>
      </c>
      <c r="I15" s="27">
        <f t="shared" si="4"/>
        <v>5.749127122057403E-3</v>
      </c>
      <c r="J15" s="29">
        <f t="shared" si="2"/>
        <v>-556493</v>
      </c>
    </row>
    <row r="16" spans="3:10" x14ac:dyDescent="0.25">
      <c r="C16" s="26" t="s">
        <v>120</v>
      </c>
      <c r="D16" s="98">
        <v>14</v>
      </c>
      <c r="E16" s="86"/>
      <c r="F16" s="23" t="s">
        <v>121</v>
      </c>
      <c r="G16" s="27">
        <f t="shared" si="3"/>
        <v>9.9380179385027481E-2</v>
      </c>
      <c r="H16" s="31" t="s">
        <v>122</v>
      </c>
      <c r="I16" s="27">
        <f t="shared" si="4"/>
        <v>6.6829544606639507E-2</v>
      </c>
      <c r="J16" s="29">
        <f t="shared" si="2"/>
        <v>3423457</v>
      </c>
    </row>
    <row r="17" spans="3:10" x14ac:dyDescent="0.25">
      <c r="C17" s="26" t="s">
        <v>123</v>
      </c>
      <c r="D17" s="101">
        <v>15</v>
      </c>
      <c r="E17" s="86"/>
      <c r="F17" s="23" t="s">
        <v>124</v>
      </c>
      <c r="G17" s="27">
        <f t="shared" si="3"/>
        <v>1.4738751295853052E-2</v>
      </c>
      <c r="H17" s="31" t="s">
        <v>125</v>
      </c>
      <c r="I17" s="27">
        <f t="shared" si="4"/>
        <v>7.2306950154664837E-3</v>
      </c>
      <c r="J17" s="29">
        <f t="shared" si="2"/>
        <v>946978</v>
      </c>
    </row>
    <row r="18" spans="3:10" x14ac:dyDescent="0.25">
      <c r="C18" s="47" t="s">
        <v>126</v>
      </c>
      <c r="D18" s="102">
        <v>16</v>
      </c>
      <c r="E18" s="86"/>
      <c r="F18" s="23" t="s">
        <v>127</v>
      </c>
      <c r="G18" s="27">
        <f t="shared" si="3"/>
        <v>6.6837823757237277E-2</v>
      </c>
      <c r="H18" s="31" t="s">
        <v>128</v>
      </c>
      <c r="I18" s="27">
        <f t="shared" si="4"/>
        <v>4.6674572747788294E-2</v>
      </c>
      <c r="J18" s="29">
        <f t="shared" si="2"/>
        <v>2019180</v>
      </c>
    </row>
    <row r="19" spans="3:10" x14ac:dyDescent="0.25">
      <c r="C19" s="48" t="s">
        <v>129</v>
      </c>
      <c r="D19" s="91">
        <v>9</v>
      </c>
      <c r="E19" s="86"/>
      <c r="F19" s="23" t="s">
        <v>130</v>
      </c>
      <c r="G19" s="27">
        <f t="shared" si="3"/>
        <v>2.949847157992069E-2</v>
      </c>
      <c r="H19" s="31" t="s">
        <v>131</v>
      </c>
      <c r="I19" s="27">
        <f t="shared" si="4"/>
        <v>2.5082093314544109E-2</v>
      </c>
      <c r="J19" s="29">
        <f t="shared" si="2"/>
        <v>156614</v>
      </c>
    </row>
    <row r="20" spans="3:10" x14ac:dyDescent="0.25">
      <c r="C20" s="40" t="s">
        <v>132</v>
      </c>
      <c r="D20" s="91"/>
      <c r="E20" s="86"/>
      <c r="F20" s="41" t="s">
        <v>133</v>
      </c>
      <c r="G20" s="42">
        <f>SUM(G13:G19)</f>
        <v>0.99999999999999989</v>
      </c>
      <c r="H20" s="43" t="s">
        <v>134</v>
      </c>
      <c r="I20" s="42">
        <f>SUM(I13:I19)</f>
        <v>1</v>
      </c>
      <c r="J20" s="29">
        <f t="shared" si="2"/>
        <v>-19224095</v>
      </c>
    </row>
    <row r="21" spans="3:10" x14ac:dyDescent="0.25">
      <c r="C21" s="40" t="s">
        <v>135</v>
      </c>
      <c r="D21" s="91"/>
      <c r="E21" s="86"/>
      <c r="F21" s="41" t="s">
        <v>136</v>
      </c>
      <c r="G21" s="31"/>
      <c r="H21" s="43" t="s">
        <v>137</v>
      </c>
      <c r="I21" s="31"/>
      <c r="J21" s="29">
        <f t="shared" si="2"/>
        <v>-17222216</v>
      </c>
    </row>
    <row r="22" spans="3:10" x14ac:dyDescent="0.25">
      <c r="C22" s="22" t="s">
        <v>138</v>
      </c>
      <c r="D22" s="91"/>
      <c r="E22" s="86"/>
      <c r="F22" s="23"/>
      <c r="G22" s="31"/>
      <c r="H22" s="31"/>
      <c r="I22" s="31"/>
      <c r="J22" s="29"/>
    </row>
    <row r="23" spans="3:10" x14ac:dyDescent="0.25">
      <c r="C23" s="49" t="s">
        <v>139</v>
      </c>
      <c r="D23" s="91"/>
      <c r="E23" s="86"/>
      <c r="F23" s="23"/>
      <c r="G23" s="31"/>
      <c r="H23" s="31"/>
      <c r="I23" s="31"/>
      <c r="J23" s="29"/>
    </row>
    <row r="24" spans="3:10" x14ac:dyDescent="0.25">
      <c r="C24" s="30" t="s">
        <v>140</v>
      </c>
      <c r="D24" s="97">
        <v>17</v>
      </c>
      <c r="E24" s="86"/>
      <c r="F24" s="23" t="s">
        <v>141</v>
      </c>
      <c r="G24" s="50">
        <f t="shared" ref="G24:G31" si="5">F24/$F$32</f>
        <v>0.28289135104948743</v>
      </c>
      <c r="H24" s="31" t="s">
        <v>142</v>
      </c>
      <c r="I24" s="27">
        <f>H24/$H$32</f>
        <v>0.36040027518237511</v>
      </c>
      <c r="J24" s="29">
        <f t="shared" si="2"/>
        <v>-17546070</v>
      </c>
    </row>
    <row r="25" spans="3:10" x14ac:dyDescent="0.25">
      <c r="C25" s="51" t="s">
        <v>143</v>
      </c>
      <c r="D25" s="99">
        <v>18</v>
      </c>
      <c r="E25" s="93"/>
      <c r="F25" s="34" t="s">
        <v>144</v>
      </c>
      <c r="G25" s="35">
        <f t="shared" si="5"/>
        <v>0.48519807323418779</v>
      </c>
      <c r="H25" s="36" t="s">
        <v>145</v>
      </c>
      <c r="I25" s="35">
        <f>H25/$H$32</f>
        <v>0.33183086650789018</v>
      </c>
      <c r="J25" s="37">
        <f t="shared" si="2"/>
        <v>24853647</v>
      </c>
    </row>
    <row r="26" spans="3:10" x14ac:dyDescent="0.25">
      <c r="C26" s="32" t="s">
        <v>146</v>
      </c>
      <c r="D26" s="96">
        <v>7</v>
      </c>
      <c r="E26" s="86"/>
      <c r="F26" s="23" t="s">
        <v>147</v>
      </c>
      <c r="G26" s="27">
        <f t="shared" si="5"/>
        <v>3.3039457258730455E-2</v>
      </c>
      <c r="H26" s="31" t="s">
        <v>148</v>
      </c>
      <c r="I26" s="27">
        <f>H26/$H$32</f>
        <v>4.7881278913589856E-2</v>
      </c>
      <c r="J26" s="29">
        <f t="shared" si="2"/>
        <v>-3160338</v>
      </c>
    </row>
    <row r="27" spans="3:10" x14ac:dyDescent="0.25">
      <c r="C27" s="26" t="s">
        <v>149</v>
      </c>
      <c r="D27" s="97">
        <v>19</v>
      </c>
      <c r="E27" s="86"/>
      <c r="F27" s="23" t="s">
        <v>150</v>
      </c>
      <c r="G27" s="27">
        <f t="shared" si="5"/>
        <v>1.3984832049983657E-2</v>
      </c>
      <c r="H27" s="31"/>
      <c r="I27" s="27"/>
      <c r="J27" s="29">
        <f t="shared" si="2"/>
        <v>2551936</v>
      </c>
    </row>
    <row r="28" spans="3:10" x14ac:dyDescent="0.25">
      <c r="C28" s="52" t="s">
        <v>151</v>
      </c>
      <c r="D28" s="91">
        <v>20</v>
      </c>
      <c r="E28" s="86"/>
      <c r="F28" s="23" t="s">
        <v>152</v>
      </c>
      <c r="G28" s="27">
        <f t="shared" si="5"/>
        <v>6.3993681020942453E-2</v>
      </c>
      <c r="H28" s="31" t="s">
        <v>153</v>
      </c>
      <c r="I28" s="27">
        <f>H28/$H$32</f>
        <v>8.4659738281202698E-2</v>
      </c>
      <c r="J28" s="29">
        <f t="shared" si="2"/>
        <v>-4570342</v>
      </c>
    </row>
    <row r="29" spans="3:10" x14ac:dyDescent="0.25">
      <c r="C29" s="38" t="s">
        <v>154</v>
      </c>
      <c r="D29" s="98">
        <v>9</v>
      </c>
      <c r="E29" s="86"/>
      <c r="F29" s="23" t="s">
        <v>155</v>
      </c>
      <c r="G29" s="27">
        <f t="shared" si="5"/>
        <v>1.229147411580778E-2</v>
      </c>
      <c r="H29" s="31" t="s">
        <v>156</v>
      </c>
      <c r="I29" s="27">
        <f>H29/$H$32</f>
        <v>3.0097561647640297E-2</v>
      </c>
      <c r="J29" s="29">
        <f t="shared" si="2"/>
        <v>-3533368</v>
      </c>
    </row>
    <row r="30" spans="3:10" x14ac:dyDescent="0.25">
      <c r="C30" s="53" t="s">
        <v>157</v>
      </c>
      <c r="D30" s="91">
        <v>12</v>
      </c>
      <c r="E30" s="86"/>
      <c r="F30" s="23" t="s">
        <v>158</v>
      </c>
      <c r="G30" s="27">
        <f t="shared" si="5"/>
        <v>9.49322043330557E-2</v>
      </c>
      <c r="H30" s="31" t="s">
        <v>159</v>
      </c>
      <c r="I30" s="27">
        <f>H30/$H$32</f>
        <v>0.12362607593938926</v>
      </c>
      <c r="J30" s="29">
        <f t="shared" si="2"/>
        <v>-6403107</v>
      </c>
    </row>
    <row r="31" spans="3:10" x14ac:dyDescent="0.25">
      <c r="C31" s="26" t="s">
        <v>160</v>
      </c>
      <c r="D31" s="91">
        <v>21</v>
      </c>
      <c r="E31" s="86"/>
      <c r="F31" s="23" t="s">
        <v>161</v>
      </c>
      <c r="G31" s="27">
        <f t="shared" si="5"/>
        <v>1.3668926937804762E-2</v>
      </c>
      <c r="H31" s="31" t="s">
        <v>162</v>
      </c>
      <c r="I31" s="27">
        <f>H31/$H$32</f>
        <v>2.1848098128427626E-2</v>
      </c>
      <c r="J31" s="29">
        <f t="shared" si="2"/>
        <v>-1698781</v>
      </c>
    </row>
    <row r="32" spans="3:10" x14ac:dyDescent="0.25">
      <c r="C32" s="26" t="s">
        <v>163</v>
      </c>
      <c r="D32" s="91"/>
      <c r="E32" s="86"/>
      <c r="F32" s="41" t="s">
        <v>164</v>
      </c>
      <c r="G32" s="42">
        <f>SUM(G24:G31)</f>
        <v>1.0000000000000002</v>
      </c>
      <c r="H32" s="43" t="s">
        <v>165</v>
      </c>
      <c r="I32" s="54">
        <f>SUM(I24:I31)</f>
        <v>1.000343894600515</v>
      </c>
      <c r="J32" s="29">
        <f t="shared" si="2"/>
        <v>-9440423</v>
      </c>
    </row>
    <row r="33" spans="3:10" x14ac:dyDescent="0.25">
      <c r="C33" s="40" t="s">
        <v>166</v>
      </c>
      <c r="D33" s="91"/>
      <c r="E33" s="86"/>
      <c r="F33" s="23"/>
      <c r="G33" s="31"/>
      <c r="H33" s="31"/>
      <c r="I33" s="31"/>
      <c r="J33" s="29"/>
    </row>
    <row r="34" spans="3:10" x14ac:dyDescent="0.25">
      <c r="C34" s="44" t="s">
        <v>140</v>
      </c>
      <c r="D34" s="92">
        <v>17</v>
      </c>
      <c r="E34" s="93"/>
      <c r="F34" s="34" t="s">
        <v>167</v>
      </c>
      <c r="G34" s="35">
        <f>F34/$F$37</f>
        <v>0.3422963937647267</v>
      </c>
      <c r="H34" s="36" t="s">
        <v>168</v>
      </c>
      <c r="I34" s="35">
        <f>H34/$H$37</f>
        <v>0.2986797387484309</v>
      </c>
      <c r="J34" s="37">
        <f t="shared" si="2"/>
        <v>963453</v>
      </c>
    </row>
    <row r="35" spans="3:10" x14ac:dyDescent="0.25">
      <c r="C35" s="26" t="s">
        <v>146</v>
      </c>
      <c r="D35" s="94">
        <v>7</v>
      </c>
      <c r="E35" s="86"/>
      <c r="F35" s="23" t="s">
        <v>169</v>
      </c>
      <c r="G35" s="27">
        <f>F35/$F$37</f>
        <v>0.28701567213161444</v>
      </c>
      <c r="H35" s="31" t="s">
        <v>170</v>
      </c>
      <c r="I35" s="27">
        <f>H35/$H$37</f>
        <v>0.22280482354450526</v>
      </c>
      <c r="J35" s="29">
        <f t="shared" si="2"/>
        <v>4103904</v>
      </c>
    </row>
    <row r="36" spans="3:10" x14ac:dyDescent="0.25">
      <c r="C36" s="55" t="s">
        <v>171</v>
      </c>
      <c r="D36" s="95">
        <v>12</v>
      </c>
      <c r="E36" s="93"/>
      <c r="F36" s="34" t="s">
        <v>172</v>
      </c>
      <c r="G36" s="35">
        <f>F36/$F$37</f>
        <v>0.37068793410365886</v>
      </c>
      <c r="H36" s="36" t="s">
        <v>173</v>
      </c>
      <c r="I36" s="35">
        <f>H36/$H$37</f>
        <v>0.47851543770706384</v>
      </c>
      <c r="J36" s="37">
        <f t="shared" si="2"/>
        <v>-17448806</v>
      </c>
    </row>
    <row r="37" spans="3:10" x14ac:dyDescent="0.25">
      <c r="C37" s="40" t="s">
        <v>174</v>
      </c>
      <c r="D37" s="87"/>
      <c r="E37" s="86"/>
      <c r="F37" s="41" t="s">
        <v>175</v>
      </c>
      <c r="G37" s="42">
        <f>SUM(G34:G36)</f>
        <v>1</v>
      </c>
      <c r="H37" s="43" t="s">
        <v>176</v>
      </c>
      <c r="I37" s="42">
        <f>SUM(I34:I36)</f>
        <v>1</v>
      </c>
      <c r="J37" s="29">
        <f t="shared" si="2"/>
        <v>-12381449</v>
      </c>
    </row>
    <row r="38" spans="3:10" x14ac:dyDescent="0.25">
      <c r="C38" s="40" t="s">
        <v>177</v>
      </c>
      <c r="D38" s="87"/>
      <c r="E38" s="86"/>
      <c r="F38" s="41" t="s">
        <v>178</v>
      </c>
      <c r="G38" s="31"/>
      <c r="H38" s="43" t="s">
        <v>179</v>
      </c>
      <c r="I38" s="31"/>
      <c r="J38" s="29">
        <f t="shared" si="2"/>
        <v>-21881872</v>
      </c>
    </row>
    <row r="39" spans="3:10" x14ac:dyDescent="0.25">
      <c r="C39" s="22" t="s">
        <v>180</v>
      </c>
      <c r="D39" s="87"/>
      <c r="E39" s="86"/>
      <c r="F39" s="23"/>
      <c r="G39" s="31"/>
      <c r="H39" s="31"/>
      <c r="I39" s="31"/>
      <c r="J39" s="29"/>
    </row>
    <row r="40" spans="3:10" x14ac:dyDescent="0.25">
      <c r="C40" s="30" t="s">
        <v>181</v>
      </c>
      <c r="D40" s="87"/>
      <c r="E40" s="86"/>
      <c r="F40" s="23" t="s">
        <v>182</v>
      </c>
      <c r="G40" s="27">
        <f t="shared" ref="G40:G45" si="6">F40/$F$46</f>
        <v>3.2700963705951156</v>
      </c>
      <c r="H40" s="31" t="s">
        <v>182</v>
      </c>
      <c r="I40" s="27">
        <f t="shared" ref="I40:I45" si="7">H40/$H$46</f>
        <v>3.9554817542041665</v>
      </c>
      <c r="J40" s="29">
        <f>F40-H40</f>
        <v>0</v>
      </c>
    </row>
    <row r="41" spans="3:10" x14ac:dyDescent="0.25">
      <c r="C41" s="56" t="s">
        <v>183</v>
      </c>
      <c r="D41" s="87"/>
      <c r="E41" s="86"/>
      <c r="F41" s="23" t="s">
        <v>184</v>
      </c>
      <c r="G41" s="27">
        <f t="shared" si="6"/>
        <v>1.3173416758302716</v>
      </c>
      <c r="H41" s="31" t="s">
        <v>184</v>
      </c>
      <c r="I41" s="27">
        <f t="shared" si="7"/>
        <v>1.59344568852908</v>
      </c>
      <c r="J41" s="29">
        <f t="shared" si="2"/>
        <v>0</v>
      </c>
    </row>
    <row r="42" spans="3:10" x14ac:dyDescent="0.25">
      <c r="C42" s="57" t="s">
        <v>185</v>
      </c>
      <c r="D42" s="90">
        <v>22</v>
      </c>
      <c r="E42" s="86"/>
      <c r="F42" s="23" t="s">
        <v>186</v>
      </c>
      <c r="G42" s="27">
        <f t="shared" si="6"/>
        <v>-1.464761759842039</v>
      </c>
      <c r="H42" s="31" t="s">
        <v>187</v>
      </c>
      <c r="I42" s="27">
        <f t="shared" si="7"/>
        <v>-3.0219781322039849</v>
      </c>
      <c r="J42" s="29">
        <f t="shared" si="2"/>
        <v>27794831</v>
      </c>
    </row>
    <row r="43" spans="3:10" x14ac:dyDescent="0.25">
      <c r="C43" s="58" t="s">
        <v>188</v>
      </c>
      <c r="D43" s="87"/>
      <c r="E43" s="86"/>
      <c r="F43" s="23" t="s">
        <v>189</v>
      </c>
      <c r="G43" s="27">
        <f t="shared" si="6"/>
        <v>-2.1177279584573818</v>
      </c>
      <c r="H43" s="31" t="s">
        <v>190</v>
      </c>
      <c r="I43" s="27">
        <f t="shared" si="7"/>
        <v>-1.5264088296299041</v>
      </c>
      <c r="J43" s="29">
        <f t="shared" si="2"/>
        <v>-23014122</v>
      </c>
    </row>
    <row r="44" spans="3:10" x14ac:dyDescent="0.25">
      <c r="C44" s="26" t="s">
        <v>191</v>
      </c>
      <c r="D44" s="87"/>
      <c r="E44" s="86"/>
      <c r="F44" s="23" t="s">
        <v>192</v>
      </c>
      <c r="G44" s="27">
        <f t="shared" si="6"/>
        <v>1.0049483281259664</v>
      </c>
      <c r="H44" s="31" t="s">
        <v>193</v>
      </c>
      <c r="I44" s="27">
        <f t="shared" si="7"/>
        <v>1.0005404808993574</v>
      </c>
      <c r="J44" s="29">
        <f t="shared" si="2"/>
        <v>4780709</v>
      </c>
    </row>
    <row r="45" spans="3:10" x14ac:dyDescent="0.25">
      <c r="C45" s="57" t="s">
        <v>194</v>
      </c>
      <c r="D45" s="87"/>
      <c r="E45" s="86"/>
      <c r="F45" s="23" t="s">
        <v>195</v>
      </c>
      <c r="G45" s="27">
        <f t="shared" si="6"/>
        <v>-4.9483281259662601E-3</v>
      </c>
      <c r="H45" s="31" t="s">
        <v>196</v>
      </c>
      <c r="I45" s="27">
        <f t="shared" si="7"/>
        <v>-5.4048089935733782E-4</v>
      </c>
      <c r="J45" s="29">
        <f t="shared" si="2"/>
        <v>-121053</v>
      </c>
    </row>
    <row r="46" spans="3:10" x14ac:dyDescent="0.25">
      <c r="C46" s="40" t="s">
        <v>197</v>
      </c>
      <c r="D46" s="87"/>
      <c r="E46" s="86"/>
      <c r="F46" s="41" t="s">
        <v>198</v>
      </c>
      <c r="G46" s="54">
        <f>SUM(G40:G45)</f>
        <v>2.0049483281259661</v>
      </c>
      <c r="H46" s="43" t="s">
        <v>199</v>
      </c>
      <c r="I46" s="54">
        <f>SUM(I40:I45)</f>
        <v>2.0005404808993577</v>
      </c>
      <c r="J46" s="29">
        <f t="shared" si="2"/>
        <v>4659656</v>
      </c>
    </row>
    <row r="47" spans="3:10" x14ac:dyDescent="0.25">
      <c r="C47" s="87"/>
      <c r="D47" s="86"/>
      <c r="E47" s="86"/>
      <c r="F47" s="23"/>
      <c r="G47" s="31"/>
      <c r="H47" s="31"/>
      <c r="I47" s="31"/>
    </row>
    <row r="48" spans="3:10" x14ac:dyDescent="0.25">
      <c r="C48" s="88" t="s">
        <v>200</v>
      </c>
      <c r="D48" s="86"/>
      <c r="E48" s="86"/>
      <c r="F48" s="41" t="s">
        <v>136</v>
      </c>
      <c r="G48" s="31"/>
      <c r="H48" s="43" t="s">
        <v>137</v>
      </c>
      <c r="I48" s="31"/>
    </row>
    <row r="49" spans="3:10" x14ac:dyDescent="0.25">
      <c r="C49" s="89" t="s">
        <v>201</v>
      </c>
      <c r="D49" s="86"/>
      <c r="E49" s="86"/>
      <c r="F49" s="24"/>
      <c r="G49" s="24"/>
      <c r="H49" s="23"/>
      <c r="I49" s="23"/>
      <c r="J49" s="23"/>
    </row>
    <row r="50" spans="3:10" x14ac:dyDescent="0.25">
      <c r="C50" s="85" t="s">
        <v>202</v>
      </c>
      <c r="D50" s="86"/>
      <c r="E50" s="86"/>
      <c r="F50" s="86"/>
      <c r="G50" s="86"/>
      <c r="H50" s="86"/>
      <c r="I50" s="26" t="s">
        <v>203</v>
      </c>
      <c r="J50" s="18"/>
    </row>
    <row r="51" spans="3:10" x14ac:dyDescent="0.25">
      <c r="C51" s="24"/>
      <c r="D51" s="24"/>
      <c r="E51" s="24"/>
      <c r="F51" s="24"/>
      <c r="G51" s="24"/>
      <c r="H51" s="24"/>
      <c r="I51" s="24"/>
      <c r="J51" s="24"/>
    </row>
  </sheetData>
  <mergeCells count="49">
    <mergeCell ref="D7:E7"/>
    <mergeCell ref="D2:E2"/>
    <mergeCell ref="D3:E3"/>
    <mergeCell ref="D4:E4"/>
    <mergeCell ref="D5:E5"/>
    <mergeCell ref="D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31:E31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43:E43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C50:H50"/>
    <mergeCell ref="D44:E44"/>
    <mergeCell ref="D45:E45"/>
    <mergeCell ref="D46:E46"/>
    <mergeCell ref="C47:E47"/>
    <mergeCell ref="C48:E48"/>
    <mergeCell ref="C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</dc:creator>
  <cp:lastModifiedBy>hp</cp:lastModifiedBy>
  <dcterms:created xsi:type="dcterms:W3CDTF">2019-06-12T00:01:10Z</dcterms:created>
  <dcterms:modified xsi:type="dcterms:W3CDTF">2024-04-26T12:56:20Z</dcterms:modified>
</cp:coreProperties>
</file>