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 SEMESTRE - CONTADURÍA PÚBLICA\CONTABILIDAD GENERAL\"/>
    </mc:Choice>
  </mc:AlternateContent>
  <xr:revisionPtr revIDLastSave="0" documentId="13_ncr:1_{486BB064-060B-4099-BFE4-51674CAD4423}" xr6:coauthVersionLast="47" xr6:coauthVersionMax="47" xr10:uidLastSave="{00000000-0000-0000-0000-000000000000}"/>
  <bookViews>
    <workbookView xWindow="-120" yWindow="-120" windowWidth="20730" windowHeight="11160" xr2:uid="{CB852C20-D2D5-4B33-941C-B162C5A91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4" i="1" l="1"/>
  <c r="D33" i="1"/>
  <c r="E29" i="1"/>
  <c r="E26" i="1"/>
  <c r="D25" i="1"/>
  <c r="E21" i="1"/>
  <c r="E22" i="1" s="1"/>
  <c r="D23" i="1"/>
  <c r="D14" i="1"/>
  <c r="D6" i="1"/>
  <c r="D31" i="1" l="1"/>
  <c r="E30" i="1"/>
  <c r="D32" i="1" s="1"/>
  <c r="D24" i="1"/>
  <c r="E27" i="1" s="1"/>
  <c r="D28" i="1" s="1"/>
  <c r="D43" i="1" s="1"/>
  <c r="E45" i="1" s="1"/>
  <c r="E16" i="1"/>
  <c r="D15" i="1"/>
  <c r="E8" i="1"/>
  <c r="D7" i="1"/>
  <c r="D46" i="1" s="1"/>
  <c r="E46" i="1" l="1"/>
  <c r="E18" i="1"/>
  <c r="E10" i="1"/>
</calcChain>
</file>

<file path=xl/sharedStrings.xml><?xml version="1.0" encoding="utf-8"?>
<sst xmlns="http://schemas.openxmlformats.org/spreadsheetml/2006/main" count="86" uniqueCount="46">
  <si>
    <t>LIBRO DIARIO</t>
  </si>
  <si>
    <t>EMPRESA DE COMPRA Y VENTA DE MERCANCÍA</t>
  </si>
  <si>
    <t>FECHA</t>
  </si>
  <si>
    <t>CÓDIGO</t>
  </si>
  <si>
    <t>CUENTA</t>
  </si>
  <si>
    <t>DEBE</t>
  </si>
  <si>
    <t xml:space="preserve">HABER </t>
  </si>
  <si>
    <t>Mercancias no fabricadas por la empresa</t>
  </si>
  <si>
    <t>Impuesto sobre las ventas por pagar</t>
  </si>
  <si>
    <t>Retencion en la fuente</t>
  </si>
  <si>
    <t>Compras</t>
  </si>
  <si>
    <t>Proveedores</t>
  </si>
  <si>
    <t>Ventas</t>
  </si>
  <si>
    <t>Clientes</t>
  </si>
  <si>
    <t xml:space="preserve">Costo de ventas </t>
  </si>
  <si>
    <t xml:space="preserve">Mercancías </t>
  </si>
  <si>
    <t>Bancos</t>
  </si>
  <si>
    <t>Obligaciones financieras</t>
  </si>
  <si>
    <t>Caja</t>
  </si>
  <si>
    <t xml:space="preserve">Clientes </t>
  </si>
  <si>
    <t>TOTALES</t>
  </si>
  <si>
    <t xml:space="preserve">EMPRESA XY </t>
  </si>
  <si>
    <t xml:space="preserve">Obligaciones financeras </t>
  </si>
  <si>
    <t>Bancolombia</t>
  </si>
  <si>
    <t>Aportes sociales</t>
  </si>
  <si>
    <t>ESTADO DE SITUACIÓN FINANCIERA</t>
  </si>
  <si>
    <t>ACTIVO</t>
  </si>
  <si>
    <t>HABER</t>
  </si>
  <si>
    <t>CAJA</t>
  </si>
  <si>
    <t>MUEBLES Y ENSERES</t>
  </si>
  <si>
    <t>MERCANCÍAS</t>
  </si>
  <si>
    <t>CUENTAS DE AHORRO</t>
  </si>
  <si>
    <t>CLIENTES</t>
  </si>
  <si>
    <t>BANCOS</t>
  </si>
  <si>
    <t>VEHICULOS</t>
  </si>
  <si>
    <t>TOTAL</t>
  </si>
  <si>
    <t>PASIVO</t>
  </si>
  <si>
    <t>IVA POR PAGAR</t>
  </si>
  <si>
    <t>PASIVOS FINANCIEROS</t>
  </si>
  <si>
    <t>PROVEEDORES</t>
  </si>
  <si>
    <t>OBLIGACIONES LABORALES</t>
  </si>
  <si>
    <t>COSTOS Y GASTOS POR PAGAR</t>
  </si>
  <si>
    <t>PATRIMONIO</t>
  </si>
  <si>
    <t>APORTES SOCIALES</t>
  </si>
  <si>
    <t>UTILIDAD DEL EJERCICIO</t>
  </si>
  <si>
    <t xml:space="preserve">ANA KARINA MERCADO PACHECO- BETSY MELIZA RUEDA PEÑALOZA- HELLEN MARGARITA CASTELLAR CASTILLO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</si>
</sst>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&quot;$&quot;\ #,##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6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wrapText="1"/>
    </xf>
    <xf numFmtId="164" fontId="1" fillId="6" borderId="1" xfId="0" applyNumberFormat="1" applyFont="1" applyFill="1" applyBorder="1" applyAlignment="1">
      <alignment wrapText="1"/>
    </xf>
    <xf numFmtId="164" fontId="1" fillId="6" borderId="1" xfId="0" applyNumberFormat="1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164" fontId="1" fillId="7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1" fillId="0" borderId="0" xfId="0" applyFont="1" applyAlignment="1">
      <alignment horizontal="right" wrapText="1"/>
    </xf>
    <xf numFmtId="0" fontId="1" fillId="8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164" fontId="1" fillId="7" borderId="1" xfId="0" applyNumberFormat="1" applyFont="1" applyFill="1" applyBorder="1" applyAlignment="1">
      <alignment horizontal="right" wrapText="1"/>
    </xf>
    <xf numFmtId="164" fontId="1" fillId="5" borderId="1" xfId="0" applyNumberFormat="1" applyFont="1" applyFill="1" applyBorder="1" applyAlignment="1">
      <alignment horizontal="right" wrapText="1"/>
    </xf>
    <xf numFmtId="164" fontId="0" fillId="8" borderId="5" xfId="0" applyNumberFormat="1" applyFill="1" applyBorder="1" applyAlignment="1">
      <alignment horizontal="right"/>
    </xf>
    <xf numFmtId="0" fontId="1" fillId="7" borderId="3" xfId="0" applyFont="1" applyFill="1" applyBorder="1" applyAlignment="1">
      <alignment horizontal="right" wrapText="1"/>
    </xf>
    <xf numFmtId="0" fontId="1" fillId="5" borderId="3" xfId="0" applyFont="1" applyFill="1" applyBorder="1" applyAlignment="1">
      <alignment horizontal="right" wrapText="1"/>
    </xf>
    <xf numFmtId="0" fontId="1" fillId="7" borderId="3" xfId="0" applyFont="1" applyFill="1" applyBorder="1"/>
    <xf numFmtId="0" fontId="1" fillId="7" borderId="1" xfId="0" applyFont="1" applyFill="1" applyBorder="1"/>
    <xf numFmtId="0" fontId="2" fillId="10" borderId="8" xfId="0" applyFont="1" applyFill="1" applyBorder="1" applyAlignment="1">
      <alignment wrapText="1"/>
    </xf>
    <xf numFmtId="0" fontId="2" fillId="10" borderId="10" xfId="0" applyFont="1" applyFill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10" xfId="0" applyFont="1" applyBorder="1" applyAlignment="1">
      <alignment wrapText="1"/>
    </xf>
    <xf numFmtId="6" fontId="3" fillId="0" borderId="10" xfId="0" applyNumberFormat="1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6" fontId="3" fillId="11" borderId="10" xfId="0" applyNumberFormat="1" applyFont="1" applyFill="1" applyBorder="1" applyAlignment="1">
      <alignment horizontal="right" wrapText="1"/>
    </xf>
    <xf numFmtId="0" fontId="1" fillId="11" borderId="10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12" borderId="8" xfId="0" applyFont="1" applyFill="1" applyBorder="1" applyAlignment="1">
      <alignment wrapText="1"/>
    </xf>
    <xf numFmtId="0" fontId="1" fillId="12" borderId="10" xfId="0" applyFont="1" applyFill="1" applyBorder="1" applyAlignment="1">
      <alignment wrapText="1"/>
    </xf>
    <xf numFmtId="0" fontId="2" fillId="13" borderId="8" xfId="0" applyFont="1" applyFill="1" applyBorder="1" applyAlignment="1">
      <alignment wrapText="1"/>
    </xf>
    <xf numFmtId="0" fontId="2" fillId="13" borderId="10" xfId="0" applyFont="1" applyFill="1" applyBorder="1" applyAlignment="1">
      <alignment wrapText="1"/>
    </xf>
    <xf numFmtId="3" fontId="3" fillId="0" borderId="10" xfId="0" applyNumberFormat="1" applyFont="1" applyBorder="1" applyAlignment="1">
      <alignment horizontal="right" wrapText="1"/>
    </xf>
    <xf numFmtId="3" fontId="3" fillId="11" borderId="10" xfId="0" applyNumberFormat="1" applyFont="1" applyFill="1" applyBorder="1" applyAlignment="1">
      <alignment horizontal="right" wrapText="1"/>
    </xf>
    <xf numFmtId="0" fontId="1" fillId="0" borderId="20" xfId="0" applyFont="1" applyBorder="1" applyAlignment="1">
      <alignment wrapText="1"/>
    </xf>
    <xf numFmtId="0" fontId="1" fillId="12" borderId="21" xfId="0" applyFont="1" applyFill="1" applyBorder="1" applyAlignment="1">
      <alignment wrapText="1"/>
    </xf>
    <xf numFmtId="0" fontId="1" fillId="12" borderId="22" xfId="0" applyFont="1" applyFill="1" applyBorder="1" applyAlignment="1">
      <alignment wrapText="1"/>
    </xf>
    <xf numFmtId="0" fontId="3" fillId="11" borderId="9" xfId="0" applyFont="1" applyFill="1" applyBorder="1" applyAlignment="1">
      <alignment horizontal="right" wrapText="1"/>
    </xf>
    <xf numFmtId="0" fontId="3" fillId="0" borderId="23" xfId="0" applyFont="1" applyBorder="1" applyAlignment="1">
      <alignment horizontal="right" wrapText="1"/>
    </xf>
    <xf numFmtId="0" fontId="1" fillId="0" borderId="24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3" xfId="0" applyFont="1" applyBorder="1" applyAlignment="1">
      <alignment horizontal="right" wrapText="1"/>
    </xf>
    <xf numFmtId="0" fontId="1" fillId="11" borderId="25" xfId="0" applyFont="1" applyFill="1" applyBorder="1" applyAlignment="1">
      <alignment wrapText="1"/>
    </xf>
    <xf numFmtId="6" fontId="3" fillId="11" borderId="25" xfId="0" applyNumberFormat="1" applyFont="1" applyFill="1" applyBorder="1" applyAlignment="1">
      <alignment horizontal="right" wrapText="1"/>
    </xf>
    <xf numFmtId="0" fontId="3" fillId="11" borderId="26" xfId="0" applyFont="1" applyFill="1" applyBorder="1" applyAlignment="1">
      <alignment horizontal="right" wrapText="1"/>
    </xf>
    <xf numFmtId="0" fontId="1" fillId="0" borderId="27" xfId="0" applyFont="1" applyBorder="1" applyAlignment="1">
      <alignment wrapText="1"/>
    </xf>
    <xf numFmtId="6" fontId="3" fillId="0" borderId="21" xfId="0" applyNumberFormat="1" applyFont="1" applyBorder="1" applyAlignment="1">
      <alignment horizontal="right" wrapText="1"/>
    </xf>
    <xf numFmtId="6" fontId="3" fillId="0" borderId="22" xfId="0" applyNumberFormat="1" applyFont="1" applyBorder="1" applyAlignment="1">
      <alignment horizontal="right" wrapText="1"/>
    </xf>
    <xf numFmtId="3" fontId="3" fillId="0" borderId="22" xfId="0" applyNumberFormat="1" applyFont="1" applyBorder="1" applyAlignment="1">
      <alignment horizontal="right" wrapText="1"/>
    </xf>
    <xf numFmtId="0" fontId="2" fillId="10" borderId="28" xfId="0" applyFont="1" applyFill="1" applyBorder="1" applyAlignment="1">
      <alignment horizontal="center" wrapText="1"/>
    </xf>
    <xf numFmtId="0" fontId="2" fillId="12" borderId="29" xfId="0" applyFont="1" applyFill="1" applyBorder="1" applyAlignment="1">
      <alignment horizontal="center" wrapText="1"/>
    </xf>
    <xf numFmtId="0" fontId="2" fillId="13" borderId="30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9" borderId="17" xfId="0" applyFont="1" applyFill="1" applyBorder="1" applyAlignment="1">
      <alignment horizontal="center" wrapText="1"/>
    </xf>
    <xf numFmtId="0" fontId="2" fillId="9" borderId="18" xfId="0" applyFont="1" applyFill="1" applyBorder="1" applyAlignment="1">
      <alignment horizontal="center" wrapText="1"/>
    </xf>
    <xf numFmtId="0" fontId="2" fillId="9" borderId="19" xfId="0" applyFont="1" applyFill="1" applyBorder="1" applyAlignment="1">
      <alignment horizontal="center" wrapText="1"/>
    </xf>
    <xf numFmtId="0" fontId="2" fillId="10" borderId="14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 wrapText="1"/>
    </xf>
    <xf numFmtId="0" fontId="2" fillId="10" borderId="16" xfId="0" applyFont="1" applyFill="1" applyBorder="1" applyAlignment="1">
      <alignment horizontal="center" wrapText="1"/>
    </xf>
    <xf numFmtId="0" fontId="2" fillId="12" borderId="17" xfId="0" applyFont="1" applyFill="1" applyBorder="1" applyAlignment="1">
      <alignment horizontal="center" wrapText="1"/>
    </xf>
    <xf numFmtId="0" fontId="2" fillId="12" borderId="18" xfId="0" applyFont="1" applyFill="1" applyBorder="1" applyAlignment="1">
      <alignment horizontal="center" wrapText="1"/>
    </xf>
    <xf numFmtId="0" fontId="2" fillId="12" borderId="19" xfId="0" applyFont="1" applyFill="1" applyBorder="1" applyAlignment="1">
      <alignment horizontal="center" wrapText="1"/>
    </xf>
    <xf numFmtId="0" fontId="2" fillId="13" borderId="14" xfId="0" applyFont="1" applyFill="1" applyBorder="1" applyAlignment="1">
      <alignment horizontal="center" wrapText="1"/>
    </xf>
    <xf numFmtId="0" fontId="2" fillId="13" borderId="15" xfId="0" applyFont="1" applyFill="1" applyBorder="1" applyAlignment="1">
      <alignment horizontal="center" wrapText="1"/>
    </xf>
    <xf numFmtId="0" fontId="2" fillId="13" borderId="16" xfId="0" applyFont="1" applyFill="1" applyBorder="1" applyAlignment="1">
      <alignment horizontal="center" wrapText="1"/>
    </xf>
    <xf numFmtId="0" fontId="0" fillId="14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/>
    <xf numFmtId="164" fontId="4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89AD-F789-4643-8611-E90D74344D62}">
  <dimension ref="A1:J56"/>
  <sheetViews>
    <sheetView tabSelected="1" topLeftCell="A4" workbookViewId="0">
      <selection activeCell="H16" sqref="H16"/>
    </sheetView>
  </sheetViews>
  <sheetFormatPr baseColWidth="10" defaultRowHeight="15" x14ac:dyDescent="0.25"/>
  <cols>
    <col min="3" max="3" width="47.7109375" customWidth="1"/>
    <col min="4" max="4" width="14.28515625" customWidth="1"/>
    <col min="5" max="5" width="15.140625" customWidth="1"/>
    <col min="8" max="8" width="38.140625" customWidth="1"/>
    <col min="9" max="9" width="16.28515625" customWidth="1"/>
  </cols>
  <sheetData>
    <row r="1" spans="1:10" x14ac:dyDescent="0.25">
      <c r="A1" s="79" t="s">
        <v>45</v>
      </c>
      <c r="B1" s="79"/>
      <c r="C1" s="79"/>
      <c r="D1" s="79"/>
      <c r="E1" s="79"/>
    </row>
    <row r="2" spans="1:10" ht="15.75" thickBot="1" x14ac:dyDescent="0.3">
      <c r="A2" s="80" t="s">
        <v>0</v>
      </c>
      <c r="B2" s="80"/>
      <c r="C2" s="80"/>
      <c r="D2" s="80"/>
      <c r="E2" s="80"/>
    </row>
    <row r="3" spans="1:10" ht="15.75" thickBot="1" x14ac:dyDescent="0.3">
      <c r="A3" s="57" t="s">
        <v>21</v>
      </c>
      <c r="B3" s="58"/>
      <c r="C3" s="58"/>
      <c r="D3" s="58"/>
      <c r="E3" s="59"/>
      <c r="G3" s="67" t="s">
        <v>25</v>
      </c>
      <c r="H3" s="68"/>
      <c r="I3" s="68"/>
      <c r="J3" s="69"/>
    </row>
    <row r="4" spans="1:10" ht="15.75" thickBot="1" x14ac:dyDescent="0.3">
      <c r="A4" s="81" t="s">
        <v>1</v>
      </c>
      <c r="B4" s="81"/>
      <c r="C4" s="81"/>
      <c r="D4" s="81"/>
      <c r="E4" s="81"/>
      <c r="G4" s="70" t="s">
        <v>26</v>
      </c>
      <c r="H4" s="71"/>
      <c r="I4" s="71"/>
      <c r="J4" s="72"/>
    </row>
    <row r="5" spans="1:10" ht="15.75" thickBot="1" x14ac:dyDescent="0.3">
      <c r="A5" s="82" t="s">
        <v>2</v>
      </c>
      <c r="B5" s="82" t="s">
        <v>3</v>
      </c>
      <c r="C5" s="82" t="s">
        <v>4</v>
      </c>
      <c r="D5" s="83" t="s">
        <v>5</v>
      </c>
      <c r="E5" s="83" t="s">
        <v>6</v>
      </c>
      <c r="G5" s="22" t="s">
        <v>3</v>
      </c>
      <c r="H5" s="23" t="s">
        <v>4</v>
      </c>
      <c r="I5" s="23" t="s">
        <v>5</v>
      </c>
      <c r="J5" s="23" t="s">
        <v>27</v>
      </c>
    </row>
    <row r="6" spans="1:10" ht="16.5" customHeight="1" thickBot="1" x14ac:dyDescent="0.3">
      <c r="A6" s="55">
        <v>1</v>
      </c>
      <c r="B6" s="1">
        <v>1408</v>
      </c>
      <c r="C6" s="2" t="s">
        <v>7</v>
      </c>
      <c r="D6" s="4">
        <f>14000000*8</f>
        <v>112000000</v>
      </c>
      <c r="E6" s="3"/>
      <c r="G6" s="24">
        <v>1105</v>
      </c>
      <c r="H6" s="25" t="s">
        <v>28</v>
      </c>
      <c r="I6" s="26">
        <v>1000000</v>
      </c>
      <c r="J6" s="27"/>
    </row>
    <row r="7" spans="1:10" ht="15.75" thickBot="1" x14ac:dyDescent="0.3">
      <c r="A7" s="55"/>
      <c r="B7" s="1">
        <v>2408</v>
      </c>
      <c r="C7" s="2" t="s">
        <v>8</v>
      </c>
      <c r="D7" s="4">
        <f>D6*19%</f>
        <v>21280000</v>
      </c>
      <c r="E7" s="3"/>
      <c r="G7" s="24">
        <v>150201</v>
      </c>
      <c r="H7" s="25" t="s">
        <v>29</v>
      </c>
      <c r="I7" s="26">
        <v>2500000</v>
      </c>
      <c r="J7" s="27"/>
    </row>
    <row r="8" spans="1:10" ht="15.75" thickBot="1" x14ac:dyDescent="0.3">
      <c r="A8" s="55"/>
      <c r="B8" s="1">
        <v>2422</v>
      </c>
      <c r="C8" s="2" t="s">
        <v>9</v>
      </c>
      <c r="D8" s="3"/>
      <c r="E8" s="4">
        <f>D6*2.5%</f>
        <v>2800000</v>
      </c>
      <c r="G8" s="24">
        <v>1408</v>
      </c>
      <c r="H8" s="25" t="s">
        <v>30</v>
      </c>
      <c r="I8" s="26">
        <v>3000000</v>
      </c>
      <c r="J8" s="27"/>
    </row>
    <row r="9" spans="1:10" ht="15.75" thickBot="1" x14ac:dyDescent="0.3">
      <c r="A9" s="55"/>
      <c r="B9" s="1">
        <v>242208</v>
      </c>
      <c r="C9" s="2" t="s">
        <v>10</v>
      </c>
      <c r="D9" s="3"/>
      <c r="E9" s="3"/>
      <c r="G9" s="24">
        <v>1104</v>
      </c>
      <c r="H9" s="25" t="s">
        <v>31</v>
      </c>
      <c r="I9" s="26">
        <v>800000</v>
      </c>
      <c r="J9" s="27"/>
    </row>
    <row r="10" spans="1:10" ht="15.75" thickBot="1" x14ac:dyDescent="0.3">
      <c r="A10" s="63"/>
      <c r="B10" s="1">
        <v>2201</v>
      </c>
      <c r="C10" s="2" t="s">
        <v>11</v>
      </c>
      <c r="D10" s="3"/>
      <c r="E10" s="4">
        <f>D6+D7-E8</f>
        <v>130480000</v>
      </c>
      <c r="G10" s="24">
        <v>1301</v>
      </c>
      <c r="H10" s="25" t="s">
        <v>32</v>
      </c>
      <c r="I10" s="26">
        <v>2000000</v>
      </c>
      <c r="J10" s="27"/>
    </row>
    <row r="11" spans="1:10" ht="15.75" thickBot="1" x14ac:dyDescent="0.3">
      <c r="A11" s="60">
        <v>2</v>
      </c>
      <c r="B11" s="18">
        <v>2101</v>
      </c>
      <c r="C11" s="6" t="s">
        <v>22</v>
      </c>
      <c r="D11" s="7">
        <v>78288000</v>
      </c>
      <c r="E11" s="15"/>
      <c r="G11" s="41">
        <v>110201</v>
      </c>
      <c r="H11" s="25" t="s">
        <v>33</v>
      </c>
      <c r="I11" s="26">
        <v>4000000</v>
      </c>
      <c r="J11" s="27"/>
    </row>
    <row r="12" spans="1:10" ht="15.75" thickBot="1" x14ac:dyDescent="0.3">
      <c r="A12" s="61"/>
      <c r="B12" s="18">
        <v>110201</v>
      </c>
      <c r="C12" s="6" t="s">
        <v>16</v>
      </c>
      <c r="D12" s="7"/>
      <c r="E12" s="7">
        <v>78288000</v>
      </c>
      <c r="G12" s="44">
        <v>131402</v>
      </c>
      <c r="H12" s="43" t="s">
        <v>34</v>
      </c>
      <c r="I12" s="26">
        <v>25000000</v>
      </c>
      <c r="J12" s="27"/>
    </row>
    <row r="13" spans="1:10" ht="15.75" thickBot="1" x14ac:dyDescent="0.3">
      <c r="A13" s="62"/>
      <c r="B13" s="18">
        <v>11020101</v>
      </c>
      <c r="C13" s="6" t="s">
        <v>23</v>
      </c>
      <c r="D13" s="7"/>
      <c r="E13" s="15"/>
      <c r="G13" s="12"/>
      <c r="H13" s="40" t="s">
        <v>35</v>
      </c>
      <c r="I13" s="28">
        <v>38300000</v>
      </c>
      <c r="J13" s="29"/>
    </row>
    <row r="14" spans="1:10" ht="15.75" thickBot="1" x14ac:dyDescent="0.3">
      <c r="A14" s="55">
        <v>3</v>
      </c>
      <c r="B14" s="19">
        <v>1408</v>
      </c>
      <c r="C14" s="9" t="s">
        <v>7</v>
      </c>
      <c r="D14" s="16">
        <f>200000*15</f>
        <v>3000000</v>
      </c>
      <c r="E14" s="16"/>
      <c r="G14" s="42"/>
      <c r="H14" s="30"/>
      <c r="I14" s="30"/>
      <c r="J14" s="30"/>
    </row>
    <row r="15" spans="1:10" x14ac:dyDescent="0.25">
      <c r="A15" s="55"/>
      <c r="B15" s="19">
        <v>2408</v>
      </c>
      <c r="C15" s="9" t="s">
        <v>8</v>
      </c>
      <c r="D15" s="16">
        <f>D14*19%</f>
        <v>570000</v>
      </c>
      <c r="E15" s="16"/>
      <c r="G15" s="37"/>
      <c r="H15" s="37"/>
      <c r="I15" s="37"/>
      <c r="J15" s="37"/>
    </row>
    <row r="16" spans="1:10" ht="15.75" thickBot="1" x14ac:dyDescent="0.3">
      <c r="A16" s="55"/>
      <c r="B16" s="19">
        <v>2422</v>
      </c>
      <c r="C16" s="9" t="s">
        <v>9</v>
      </c>
      <c r="D16" s="16"/>
      <c r="E16" s="16">
        <f>D14*2.5%</f>
        <v>75000</v>
      </c>
      <c r="G16" s="12"/>
      <c r="H16" s="12"/>
      <c r="I16" s="12"/>
      <c r="J16" s="12"/>
    </row>
    <row r="17" spans="1:10" ht="15.75" thickBot="1" x14ac:dyDescent="0.3">
      <c r="A17" s="55"/>
      <c r="B17" s="19">
        <v>242208</v>
      </c>
      <c r="C17" s="9" t="s">
        <v>10</v>
      </c>
      <c r="D17" s="16"/>
      <c r="E17" s="16"/>
      <c r="G17" s="73" t="s">
        <v>36</v>
      </c>
      <c r="H17" s="74"/>
      <c r="I17" s="74"/>
      <c r="J17" s="75"/>
    </row>
    <row r="18" spans="1:10" ht="15.75" thickBot="1" x14ac:dyDescent="0.3">
      <c r="A18" s="55"/>
      <c r="B18" s="19">
        <v>2201</v>
      </c>
      <c r="C18" s="9" t="s">
        <v>11</v>
      </c>
      <c r="D18" s="16"/>
      <c r="E18" s="16">
        <f>D14+D15-E16</f>
        <v>3495000</v>
      </c>
      <c r="G18" s="38"/>
      <c r="H18" s="39"/>
      <c r="I18" s="39"/>
      <c r="J18" s="39"/>
    </row>
    <row r="19" spans="1:10" ht="15.75" thickBot="1" x14ac:dyDescent="0.3">
      <c r="A19" s="60">
        <v>4</v>
      </c>
      <c r="B19" s="18">
        <v>2101</v>
      </c>
      <c r="C19" s="6" t="s">
        <v>22</v>
      </c>
      <c r="D19" s="7">
        <v>1398000</v>
      </c>
      <c r="E19" s="15"/>
      <c r="G19" s="31"/>
      <c r="H19" s="32"/>
      <c r="I19" s="32"/>
      <c r="J19" s="32"/>
    </row>
    <row r="20" spans="1:10" ht="15.75" thickBot="1" x14ac:dyDescent="0.3">
      <c r="A20" s="61"/>
      <c r="B20" s="18">
        <v>110201</v>
      </c>
      <c r="C20" s="6" t="s">
        <v>16</v>
      </c>
      <c r="D20" s="7"/>
      <c r="E20" s="7">
        <v>1398000</v>
      </c>
      <c r="G20" s="31" t="s">
        <v>3</v>
      </c>
      <c r="H20" s="32" t="s">
        <v>4</v>
      </c>
      <c r="I20" s="32" t="s">
        <v>5</v>
      </c>
      <c r="J20" s="32" t="s">
        <v>27</v>
      </c>
    </row>
    <row r="21" spans="1:10" ht="15.75" thickBot="1" x14ac:dyDescent="0.3">
      <c r="A21" s="55">
        <v>5</v>
      </c>
      <c r="B21" s="1">
        <v>130301</v>
      </c>
      <c r="C21" s="2" t="s">
        <v>12</v>
      </c>
      <c r="D21" s="4"/>
      <c r="E21" s="4">
        <f>2800000*5</f>
        <v>14000000</v>
      </c>
      <c r="G21" s="24">
        <v>2404</v>
      </c>
      <c r="H21" s="25" t="s">
        <v>37</v>
      </c>
      <c r="I21" s="27"/>
      <c r="J21" s="26">
        <v>800000</v>
      </c>
    </row>
    <row r="22" spans="1:10" ht="16.5" customHeight="1" thickBot="1" x14ac:dyDescent="0.3">
      <c r="A22" s="55"/>
      <c r="B22" s="1">
        <v>2408</v>
      </c>
      <c r="C22" s="2" t="s">
        <v>8</v>
      </c>
      <c r="D22" s="4"/>
      <c r="E22" s="4">
        <f>E21*19%</f>
        <v>2660000</v>
      </c>
      <c r="G22" s="24">
        <v>23</v>
      </c>
      <c r="H22" s="25" t="s">
        <v>38</v>
      </c>
      <c r="I22" s="27"/>
      <c r="J22" s="26">
        <v>5000000</v>
      </c>
    </row>
    <row r="23" spans="1:10" ht="15.75" thickBot="1" x14ac:dyDescent="0.3">
      <c r="A23" s="55"/>
      <c r="B23" s="1">
        <v>2422</v>
      </c>
      <c r="C23" s="2" t="s">
        <v>9</v>
      </c>
      <c r="D23" s="4">
        <f>E21*2.5%</f>
        <v>350000</v>
      </c>
      <c r="E23" s="4"/>
      <c r="G23" s="24">
        <v>2201</v>
      </c>
      <c r="H23" s="25" t="s">
        <v>39</v>
      </c>
      <c r="I23" s="27"/>
      <c r="J23" s="26">
        <v>2000000</v>
      </c>
    </row>
    <row r="24" spans="1:10" ht="15.75" thickBot="1" x14ac:dyDescent="0.3">
      <c r="A24" s="55"/>
      <c r="B24" s="1">
        <v>1301</v>
      </c>
      <c r="C24" s="2" t="s">
        <v>13</v>
      </c>
      <c r="D24" s="4">
        <f>E21+E22-D23</f>
        <v>16310000</v>
      </c>
      <c r="E24" s="4"/>
      <c r="G24" s="41">
        <v>21</v>
      </c>
      <c r="H24" s="25" t="s">
        <v>40</v>
      </c>
      <c r="I24" s="27"/>
      <c r="J24" s="26">
        <v>3000000</v>
      </c>
    </row>
    <row r="25" spans="1:10" ht="15.75" thickBot="1" x14ac:dyDescent="0.3">
      <c r="A25" s="55"/>
      <c r="B25" s="1">
        <v>61</v>
      </c>
      <c r="C25" s="2" t="s">
        <v>14</v>
      </c>
      <c r="D25" s="4">
        <f>5*1400000</f>
        <v>7000000</v>
      </c>
      <c r="E25" s="4"/>
      <c r="G25" s="44">
        <v>2211</v>
      </c>
      <c r="H25" s="43" t="s">
        <v>41</v>
      </c>
      <c r="I25" s="27"/>
      <c r="J25" s="26">
        <v>2000000</v>
      </c>
    </row>
    <row r="26" spans="1:10" x14ac:dyDescent="0.25">
      <c r="A26" s="55"/>
      <c r="B26" s="1">
        <v>14</v>
      </c>
      <c r="C26" s="2" t="s">
        <v>15</v>
      </c>
      <c r="D26" s="4"/>
      <c r="E26" s="4">
        <f>5*1400000</f>
        <v>7000000</v>
      </c>
      <c r="G26" s="12"/>
      <c r="H26" s="47" t="s">
        <v>35</v>
      </c>
      <c r="I26" s="45"/>
      <c r="J26" s="46">
        <v>12800000</v>
      </c>
    </row>
    <row r="27" spans="1:10" x14ac:dyDescent="0.25">
      <c r="A27" s="60">
        <v>6</v>
      </c>
      <c r="B27" s="5">
        <v>1301</v>
      </c>
      <c r="C27" s="6" t="s">
        <v>19</v>
      </c>
      <c r="D27" s="15"/>
      <c r="E27" s="15">
        <f>D24</f>
        <v>16310000</v>
      </c>
      <c r="G27" s="12"/>
      <c r="H27" s="12"/>
      <c r="I27" s="12"/>
      <c r="J27" s="12"/>
    </row>
    <row r="28" spans="1:10" ht="15.75" thickBot="1" x14ac:dyDescent="0.3">
      <c r="A28" s="62"/>
      <c r="B28" s="5">
        <v>110101</v>
      </c>
      <c r="C28" s="6" t="s">
        <v>18</v>
      </c>
      <c r="D28" s="15">
        <f>E27</f>
        <v>16310000</v>
      </c>
      <c r="E28" s="15"/>
      <c r="G28" s="76" t="s">
        <v>42</v>
      </c>
      <c r="H28" s="77"/>
      <c r="I28" s="77"/>
      <c r="J28" s="78"/>
    </row>
    <row r="29" spans="1:10" ht="15.75" thickBot="1" x14ac:dyDescent="0.3">
      <c r="A29" s="55">
        <v>7</v>
      </c>
      <c r="B29" s="8">
        <v>130301</v>
      </c>
      <c r="C29" s="9" t="s">
        <v>12</v>
      </c>
      <c r="D29" s="16"/>
      <c r="E29" s="16">
        <f>380000*8</f>
        <v>3040000</v>
      </c>
      <c r="G29" s="33" t="s">
        <v>3</v>
      </c>
      <c r="H29" s="34" t="s">
        <v>4</v>
      </c>
      <c r="I29" s="34" t="s">
        <v>5</v>
      </c>
      <c r="J29" s="34" t="s">
        <v>27</v>
      </c>
    </row>
    <row r="30" spans="1:10" ht="15.75" thickBot="1" x14ac:dyDescent="0.3">
      <c r="A30" s="55"/>
      <c r="B30" s="8">
        <v>2408</v>
      </c>
      <c r="C30" s="9" t="s">
        <v>8</v>
      </c>
      <c r="D30" s="16"/>
      <c r="E30" s="16">
        <f>E29*19%</f>
        <v>577600</v>
      </c>
      <c r="G30" s="41">
        <v>3103</v>
      </c>
      <c r="H30" s="25" t="s">
        <v>43</v>
      </c>
      <c r="I30" s="27"/>
      <c r="J30" s="35">
        <v>20000000</v>
      </c>
    </row>
    <row r="31" spans="1:10" ht="15.75" thickBot="1" x14ac:dyDescent="0.3">
      <c r="A31" s="55"/>
      <c r="B31" s="8">
        <v>2422</v>
      </c>
      <c r="C31" s="9" t="s">
        <v>9</v>
      </c>
      <c r="D31" s="16">
        <f>E29*2.5%</f>
        <v>76000</v>
      </c>
      <c r="E31" s="16"/>
      <c r="G31" s="44">
        <v>3601</v>
      </c>
      <c r="H31" s="43" t="s">
        <v>44</v>
      </c>
      <c r="I31" s="27"/>
      <c r="J31" s="35">
        <v>5500000</v>
      </c>
    </row>
    <row r="32" spans="1:10" ht="15.75" thickBot="1" x14ac:dyDescent="0.3">
      <c r="A32" s="55"/>
      <c r="B32" s="8">
        <v>1301</v>
      </c>
      <c r="C32" s="9" t="s">
        <v>13</v>
      </c>
      <c r="D32" s="16">
        <f>E29+E30-D31</f>
        <v>3541600</v>
      </c>
      <c r="E32" s="16"/>
      <c r="G32" s="12"/>
      <c r="H32" s="47" t="s">
        <v>35</v>
      </c>
      <c r="I32" s="45"/>
      <c r="J32" s="36">
        <v>25500000</v>
      </c>
    </row>
    <row r="33" spans="1:10" ht="15.75" thickBot="1" x14ac:dyDescent="0.3">
      <c r="A33" s="55"/>
      <c r="B33" s="8">
        <v>61</v>
      </c>
      <c r="C33" s="9" t="s">
        <v>14</v>
      </c>
      <c r="D33" s="16">
        <f>8*200000</f>
        <v>1600000</v>
      </c>
      <c r="E33" s="16"/>
      <c r="G33" s="12"/>
      <c r="H33" s="12"/>
      <c r="I33" s="12"/>
      <c r="J33" s="48"/>
    </row>
    <row r="34" spans="1:10" ht="15.75" thickBot="1" x14ac:dyDescent="0.3">
      <c r="A34" s="55"/>
      <c r="B34" s="8">
        <v>14</v>
      </c>
      <c r="C34" s="9" t="s">
        <v>15</v>
      </c>
      <c r="D34" s="16"/>
      <c r="E34" s="16">
        <f>8*200000</f>
        <v>1600000</v>
      </c>
      <c r="G34" s="52" t="s">
        <v>26</v>
      </c>
      <c r="H34" s="53" t="s">
        <v>36</v>
      </c>
      <c r="I34" s="54" t="s">
        <v>42</v>
      </c>
      <c r="J34" s="48"/>
    </row>
    <row r="35" spans="1:10" ht="15.75" thickBot="1" x14ac:dyDescent="0.3">
      <c r="A35" s="60">
        <v>8</v>
      </c>
      <c r="B35" s="5">
        <v>2101</v>
      </c>
      <c r="C35" s="6" t="s">
        <v>17</v>
      </c>
      <c r="D35" s="15"/>
      <c r="E35" s="15">
        <v>6000000</v>
      </c>
      <c r="G35" s="49">
        <v>38300000</v>
      </c>
      <c r="H35" s="50">
        <v>12800000</v>
      </c>
      <c r="I35" s="51">
        <v>25500000</v>
      </c>
      <c r="J35" s="30"/>
    </row>
    <row r="36" spans="1:10" x14ac:dyDescent="0.25">
      <c r="A36" s="61"/>
      <c r="B36" s="5">
        <v>11020102</v>
      </c>
      <c r="C36" s="6" t="s">
        <v>23</v>
      </c>
      <c r="D36" s="15"/>
      <c r="E36" s="15"/>
    </row>
    <row r="37" spans="1:10" x14ac:dyDescent="0.25">
      <c r="A37" s="61"/>
      <c r="B37" s="5">
        <v>110201</v>
      </c>
      <c r="C37" s="6" t="s">
        <v>16</v>
      </c>
      <c r="D37" s="15">
        <v>6000000</v>
      </c>
      <c r="E37" s="15"/>
    </row>
    <row r="38" spans="1:10" x14ac:dyDescent="0.25">
      <c r="A38" s="62"/>
      <c r="B38" s="5">
        <v>11020101</v>
      </c>
      <c r="C38" s="6" t="s">
        <v>23</v>
      </c>
      <c r="D38" s="15"/>
      <c r="E38" s="15"/>
    </row>
    <row r="39" spans="1:10" x14ac:dyDescent="0.25">
      <c r="A39" s="63">
        <v>9</v>
      </c>
      <c r="B39" s="19">
        <v>2101</v>
      </c>
      <c r="C39" s="9" t="s">
        <v>22</v>
      </c>
      <c r="D39" s="16">
        <v>4800000</v>
      </c>
      <c r="E39" s="16"/>
    </row>
    <row r="40" spans="1:10" x14ac:dyDescent="0.25">
      <c r="A40" s="64"/>
      <c r="B40" s="19">
        <v>110201</v>
      </c>
      <c r="C40" s="9" t="s">
        <v>16</v>
      </c>
      <c r="D40" s="16"/>
      <c r="E40" s="16">
        <v>4800000</v>
      </c>
    </row>
    <row r="41" spans="1:10" x14ac:dyDescent="0.25">
      <c r="A41" s="65">
        <v>10</v>
      </c>
      <c r="B41" s="20">
        <v>3101</v>
      </c>
      <c r="C41" s="21" t="s">
        <v>24</v>
      </c>
      <c r="D41" s="15">
        <v>2500000</v>
      </c>
      <c r="E41" s="15"/>
    </row>
    <row r="42" spans="1:10" x14ac:dyDescent="0.25">
      <c r="A42" s="66"/>
      <c r="B42" s="5">
        <v>110201</v>
      </c>
      <c r="C42" s="6" t="s">
        <v>16</v>
      </c>
      <c r="D42" s="15"/>
      <c r="E42" s="15">
        <v>2500000</v>
      </c>
    </row>
    <row r="43" spans="1:10" x14ac:dyDescent="0.25">
      <c r="A43" s="55">
        <v>11</v>
      </c>
      <c r="B43" s="8">
        <v>110201</v>
      </c>
      <c r="C43" s="9" t="s">
        <v>16</v>
      </c>
      <c r="D43" s="16">
        <f>D28</f>
        <v>16310000</v>
      </c>
      <c r="E43" s="16"/>
    </row>
    <row r="44" spans="1:10" x14ac:dyDescent="0.25">
      <c r="A44" s="55"/>
      <c r="B44" s="8">
        <v>11020101</v>
      </c>
      <c r="C44" s="9" t="s">
        <v>23</v>
      </c>
      <c r="D44" s="16"/>
      <c r="E44" s="16"/>
    </row>
    <row r="45" spans="1:10" x14ac:dyDescent="0.25">
      <c r="A45" s="55"/>
      <c r="B45" s="8">
        <v>110101</v>
      </c>
      <c r="C45" s="9" t="s">
        <v>18</v>
      </c>
      <c r="D45" s="16"/>
      <c r="E45" s="16">
        <f>D43</f>
        <v>16310000</v>
      </c>
    </row>
    <row r="46" spans="1:10" x14ac:dyDescent="0.25">
      <c r="B46" s="10"/>
      <c r="C46" s="11" t="s">
        <v>20</v>
      </c>
      <c r="D46" s="17">
        <f>SUM(D6:D45)</f>
        <v>291333600</v>
      </c>
      <c r="E46" s="17">
        <f>SUM(E6:E45)</f>
        <v>291333600</v>
      </c>
    </row>
    <row r="47" spans="1:10" x14ac:dyDescent="0.25">
      <c r="A47" s="56"/>
      <c r="B47" s="10"/>
      <c r="C47" s="12"/>
      <c r="D47" s="14"/>
      <c r="E47" s="14"/>
    </row>
    <row r="48" spans="1:10" x14ac:dyDescent="0.25">
      <c r="A48" s="56"/>
      <c r="B48" s="10"/>
      <c r="C48" s="12"/>
      <c r="D48" s="14"/>
      <c r="E48" s="14"/>
    </row>
    <row r="49" spans="1:5" x14ac:dyDescent="0.25">
      <c r="A49" s="56"/>
      <c r="B49" s="10"/>
      <c r="C49" s="12"/>
      <c r="D49" s="14"/>
      <c r="E49" s="14"/>
    </row>
    <row r="50" spans="1:5" x14ac:dyDescent="0.25">
      <c r="A50" s="56"/>
      <c r="B50" s="10"/>
      <c r="C50" s="12"/>
      <c r="D50" s="14"/>
      <c r="E50" s="14"/>
    </row>
    <row r="51" spans="1:5" x14ac:dyDescent="0.25">
      <c r="A51" s="56"/>
      <c r="B51" s="10"/>
      <c r="C51" s="12"/>
      <c r="D51" s="14"/>
      <c r="E51" s="14"/>
    </row>
    <row r="52" spans="1:5" x14ac:dyDescent="0.25">
      <c r="A52" s="56"/>
      <c r="B52" s="10"/>
      <c r="C52" s="12"/>
      <c r="D52" s="14"/>
      <c r="E52" s="14"/>
    </row>
    <row r="53" spans="1:5" x14ac:dyDescent="0.25">
      <c r="A53" s="56"/>
      <c r="B53" s="10"/>
      <c r="C53" s="12"/>
      <c r="D53" s="14"/>
      <c r="E53" s="14"/>
    </row>
    <row r="54" spans="1:5" x14ac:dyDescent="0.25">
      <c r="A54" s="56"/>
      <c r="B54" s="10"/>
      <c r="C54" s="12"/>
      <c r="D54" s="14"/>
      <c r="E54" s="14"/>
    </row>
    <row r="55" spans="1:5" x14ac:dyDescent="0.25">
      <c r="A55" s="56"/>
      <c r="B55" s="10"/>
    </row>
    <row r="56" spans="1:5" x14ac:dyDescent="0.25">
      <c r="A56" s="56"/>
      <c r="B56" s="10"/>
      <c r="C56" s="12"/>
      <c r="D56" s="13"/>
      <c r="E56" s="14"/>
    </row>
  </sheetData>
  <mergeCells count="24">
    <mergeCell ref="G3:J3"/>
    <mergeCell ref="G4:J4"/>
    <mergeCell ref="G17:J17"/>
    <mergeCell ref="G28:J28"/>
    <mergeCell ref="A1:E1"/>
    <mergeCell ref="A2:E2"/>
    <mergeCell ref="A21:A26"/>
    <mergeCell ref="A3:E3"/>
    <mergeCell ref="A11:A13"/>
    <mergeCell ref="A19:A20"/>
    <mergeCell ref="A27:A28"/>
    <mergeCell ref="A39:A40"/>
    <mergeCell ref="A35:A38"/>
    <mergeCell ref="A4:E4"/>
    <mergeCell ref="A6:A10"/>
    <mergeCell ref="A14:A18"/>
    <mergeCell ref="A29:A34"/>
    <mergeCell ref="A49:A50"/>
    <mergeCell ref="A51:A52"/>
    <mergeCell ref="A53:A54"/>
    <mergeCell ref="A55:A56"/>
    <mergeCell ref="A41:A42"/>
    <mergeCell ref="A47:A48"/>
    <mergeCell ref="A43:A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2022-09-08T23:25:36Z</dcterms:created>
  <dcterms:modified xsi:type="dcterms:W3CDTF">2022-10-20T04:09:52Z</dcterms:modified>
</cp:coreProperties>
</file>