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76C4DD92-8573-48DC-9DC2-2A5FE890E6FF}" xr6:coauthVersionLast="47" xr6:coauthVersionMax="47" xr10:uidLastSave="{00000000-0000-0000-0000-000000000000}"/>
  <bookViews>
    <workbookView xWindow="-120" yWindow="-120" windowWidth="20730" windowHeight="11160" activeTab="1" xr2:uid="{D6A1C263-108A-48AF-864B-AB2601054C7D}"/>
  </bookViews>
  <sheets>
    <sheet name="Estado de resultados" sheetId="1" r:id="rId1"/>
    <sheet name="Estado de situación financie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2" i="2"/>
  <c r="J21" i="2"/>
  <c r="J17" i="2"/>
  <c r="J14" i="2"/>
  <c r="J18" i="2" s="1"/>
  <c r="F10" i="1"/>
  <c r="F11" i="1"/>
  <c r="F18" i="1" l="1"/>
  <c r="J22" i="2"/>
  <c r="J23" i="2" s="1"/>
  <c r="J24" i="2" l="1"/>
</calcChain>
</file>

<file path=xl/sharedStrings.xml><?xml version="1.0" encoding="utf-8"?>
<sst xmlns="http://schemas.openxmlformats.org/spreadsheetml/2006/main" count="59" uniqueCount="57">
  <si>
    <t>EMPRESA XY</t>
  </si>
  <si>
    <t>NIT NO. 800-434 200-2</t>
  </si>
  <si>
    <t xml:space="preserve">Estado de Situación Financiera </t>
  </si>
  <si>
    <t>Del 1 al 30 de …</t>
  </si>
  <si>
    <t>ESTADO DE RESULTADOS</t>
  </si>
  <si>
    <t>INGRESOS</t>
  </si>
  <si>
    <t>Ventas</t>
  </si>
  <si>
    <t>Ganancia bruta</t>
  </si>
  <si>
    <t xml:space="preserve">GASTOS ADMINISTRATIVOS  </t>
  </si>
  <si>
    <t>(-) Costo de venta</t>
  </si>
  <si>
    <t>Sueldos</t>
  </si>
  <si>
    <t>Servicios</t>
  </si>
  <si>
    <t>Arriendos</t>
  </si>
  <si>
    <t>Papelería</t>
  </si>
  <si>
    <t>Honorarios</t>
  </si>
  <si>
    <t>Mantenimiento y reparaciones</t>
  </si>
  <si>
    <t xml:space="preserve">UTILIDAD ANTES DE IMPUESTO </t>
  </si>
  <si>
    <t xml:space="preserve">NIT NO. </t>
  </si>
  <si>
    <t>Estado de Resultados</t>
  </si>
  <si>
    <t>FIRMA DEL GERENTE</t>
  </si>
  <si>
    <t>FIRMA DEL CONTADOR</t>
  </si>
  <si>
    <t>FIRMA DEL REV. FISCAL</t>
  </si>
  <si>
    <t>ACTIVOS</t>
  </si>
  <si>
    <t>PASIVOS</t>
  </si>
  <si>
    <t xml:space="preserve">ACTIVO CORRIENTE </t>
  </si>
  <si>
    <t>PASIVO CORRIENTE</t>
  </si>
  <si>
    <t>Retefuente por pagar</t>
  </si>
  <si>
    <t>Mercancías</t>
  </si>
  <si>
    <t>Costos y gastos por pagar</t>
  </si>
  <si>
    <t>Total pasivo corriente</t>
  </si>
  <si>
    <t>ACTIVO NO CORRIENTE</t>
  </si>
  <si>
    <t>PATRIMONIO</t>
  </si>
  <si>
    <t>Aportes sociales</t>
  </si>
  <si>
    <t>Utilidad</t>
  </si>
  <si>
    <t xml:space="preserve">Total patrimonio </t>
  </si>
  <si>
    <t>Total pasivo y patrimonio</t>
  </si>
  <si>
    <t xml:space="preserve">Gerente </t>
  </si>
  <si>
    <t xml:space="preserve">Contador </t>
  </si>
  <si>
    <t>T.P. No. 55828-T</t>
  </si>
  <si>
    <t>Certificados</t>
  </si>
  <si>
    <t>Equipo de oficina</t>
  </si>
  <si>
    <t>IVA por pagar</t>
  </si>
  <si>
    <t>Cuentas por cobrar</t>
  </si>
  <si>
    <t>Proveedores nacionales</t>
  </si>
  <si>
    <t>Proveedores del exterior</t>
  </si>
  <si>
    <t>PASIVO NO CORRIENTE</t>
  </si>
  <si>
    <t>Obligaciones Financieras LP</t>
  </si>
  <si>
    <t>Obligaciones Financieras CP</t>
  </si>
  <si>
    <t>Total pasivo no corriente</t>
  </si>
  <si>
    <t>TOTAL PASIVO</t>
  </si>
  <si>
    <t xml:space="preserve">Efectivo y equivalente de efectivo esta: Bancos (1000000),Caja (1300000) y cuentas de ahorro (1000000) </t>
  </si>
  <si>
    <t>Efectivo y equivalente de efectivo</t>
  </si>
  <si>
    <t>Total activo corriente</t>
  </si>
  <si>
    <t xml:space="preserve">Equipo de cómputo </t>
  </si>
  <si>
    <t xml:space="preserve">(-) Depreciación acumulada </t>
  </si>
  <si>
    <t>TOTAL ACTIVOS</t>
  </si>
  <si>
    <t>Total activos no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</si>
</sst>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1" applyNumberFormat="1" applyFont="1" applyBorder="1"/>
    <xf numFmtId="38" fontId="2" fillId="0" borderId="0" xfId="1" applyNumberFormat="1" applyFont="1" applyBorder="1"/>
    <xf numFmtId="0" fontId="0" fillId="0" borderId="6" xfId="0" applyBorder="1"/>
    <xf numFmtId="38" fontId="0" fillId="0" borderId="6" xfId="1" applyNumberFormat="1" applyFont="1" applyBorder="1"/>
    <xf numFmtId="38" fontId="2" fillId="0" borderId="6" xfId="1" applyNumberFormat="1" applyFont="1" applyBorder="1"/>
    <xf numFmtId="38" fontId="0" fillId="0" borderId="5" xfId="0" applyNumberFormat="1" applyBorder="1"/>
    <xf numFmtId="38" fontId="2" fillId="0" borderId="5" xfId="0" applyNumberFormat="1" applyFont="1" applyBorder="1"/>
    <xf numFmtId="38" fontId="0" fillId="0" borderId="6" xfId="0" applyNumberFormat="1" applyBorder="1"/>
    <xf numFmtId="38" fontId="0" fillId="0" borderId="8" xfId="0" applyNumberFormat="1" applyBorder="1"/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2" fillId="0" borderId="0" xfId="0" applyNumberFormat="1" applyFont="1" applyAlignment="1">
      <alignment horizontal="left"/>
    </xf>
    <xf numFmtId="38" fontId="2" fillId="0" borderId="0" xfId="0" applyNumberFormat="1" applyFont="1"/>
    <xf numFmtId="38" fontId="2" fillId="0" borderId="0" xfId="0" applyNumberFormat="1" applyFont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left"/>
    </xf>
    <xf numFmtId="38" fontId="2" fillId="0" borderId="6" xfId="0" applyNumberFormat="1" applyFont="1" applyBorder="1" applyAlignment="1">
      <alignment horizontal="left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5" xfId="0" applyNumberFormat="1" applyBorder="1" applyAlignment="1">
      <alignment horizontal="left"/>
    </xf>
    <xf numFmtId="38" fontId="0" fillId="0" borderId="0" xfId="0" applyNumberFormat="1" applyAlignment="1">
      <alignment horizontal="left"/>
    </xf>
    <xf numFmtId="38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804D-06F0-4EDE-AAAD-2B0C365CB7B7}">
  <dimension ref="C2:I19"/>
  <sheetViews>
    <sheetView workbookViewId="0">
      <selection activeCell="D2" sqref="D2:F19"/>
    </sheetView>
  </sheetViews>
  <sheetFormatPr baseColWidth="10" defaultRowHeight="15" x14ac:dyDescent="0.25"/>
  <cols>
    <col min="4" max="4" width="28.28515625" customWidth="1"/>
    <col min="5" max="5" width="22.7109375" customWidth="1"/>
    <col min="6" max="6" width="24.5703125" customWidth="1"/>
  </cols>
  <sheetData>
    <row r="2" spans="3:9" x14ac:dyDescent="0.25">
      <c r="D2" s="27" t="s">
        <v>4</v>
      </c>
      <c r="E2" s="27"/>
      <c r="F2" s="27"/>
      <c r="G2" s="2"/>
      <c r="H2" s="2"/>
      <c r="I2" s="2"/>
    </row>
    <row r="3" spans="3:9" x14ac:dyDescent="0.25">
      <c r="C3" s="2"/>
      <c r="D3" s="27" t="s">
        <v>0</v>
      </c>
      <c r="E3" s="27"/>
      <c r="F3" s="27"/>
    </row>
    <row r="4" spans="3:9" x14ac:dyDescent="0.25">
      <c r="C4" s="2"/>
      <c r="D4" s="27" t="s">
        <v>17</v>
      </c>
      <c r="E4" s="27"/>
      <c r="F4" s="27"/>
      <c r="G4" s="1"/>
    </row>
    <row r="5" spans="3:9" x14ac:dyDescent="0.25">
      <c r="C5" s="2"/>
      <c r="D5" s="27" t="s">
        <v>18</v>
      </c>
      <c r="E5" s="27"/>
      <c r="F5" s="27"/>
      <c r="G5" s="1"/>
    </row>
    <row r="6" spans="3:9" x14ac:dyDescent="0.25">
      <c r="C6" s="2"/>
      <c r="D6" s="27" t="s">
        <v>3</v>
      </c>
      <c r="E6" s="27"/>
      <c r="F6" s="27"/>
      <c r="G6" s="1"/>
    </row>
    <row r="7" spans="3:9" x14ac:dyDescent="0.25">
      <c r="D7" s="3" t="s">
        <v>5</v>
      </c>
      <c r="E7" s="4"/>
      <c r="F7" s="4"/>
      <c r="G7" s="1"/>
    </row>
    <row r="8" spans="3:9" x14ac:dyDescent="0.25">
      <c r="D8" s="4" t="s">
        <v>6</v>
      </c>
      <c r="E8" s="5"/>
      <c r="F8" s="5">
        <v>18000000</v>
      </c>
      <c r="G8" s="1"/>
    </row>
    <row r="9" spans="3:9" x14ac:dyDescent="0.25">
      <c r="D9" s="4" t="s">
        <v>9</v>
      </c>
      <c r="E9" s="5"/>
      <c r="F9" s="5">
        <v>9000000</v>
      </c>
      <c r="G9" s="1"/>
    </row>
    <row r="10" spans="3:9" x14ac:dyDescent="0.25">
      <c r="D10" s="4" t="s">
        <v>7</v>
      </c>
      <c r="E10" s="5"/>
      <c r="F10" s="5">
        <f>F8-F9</f>
        <v>9000000</v>
      </c>
      <c r="G10" s="1"/>
    </row>
    <row r="11" spans="3:9" x14ac:dyDescent="0.25">
      <c r="D11" s="6" t="s">
        <v>8</v>
      </c>
      <c r="E11" s="5"/>
      <c r="F11" s="5">
        <f>SUM(E12:E17)</f>
        <v>5380000</v>
      </c>
      <c r="G11" s="1"/>
    </row>
    <row r="12" spans="3:9" x14ac:dyDescent="0.25">
      <c r="D12" s="4" t="s">
        <v>10</v>
      </c>
      <c r="E12" s="5">
        <v>1000000</v>
      </c>
      <c r="F12" s="5"/>
      <c r="G12" s="1"/>
    </row>
    <row r="13" spans="3:9" x14ac:dyDescent="0.25">
      <c r="D13" s="4" t="s">
        <v>11</v>
      </c>
      <c r="E13" s="5">
        <v>800000</v>
      </c>
      <c r="F13" s="5"/>
      <c r="G13" s="1"/>
    </row>
    <row r="14" spans="3:9" x14ac:dyDescent="0.25">
      <c r="D14" s="4" t="s">
        <v>12</v>
      </c>
      <c r="E14" s="5">
        <v>2000000</v>
      </c>
      <c r="F14" s="5"/>
      <c r="G14" s="1"/>
    </row>
    <row r="15" spans="3:9" x14ac:dyDescent="0.25">
      <c r="D15" s="4" t="s">
        <v>13</v>
      </c>
      <c r="E15" s="5">
        <v>300000</v>
      </c>
      <c r="F15" s="5"/>
      <c r="G15" s="1"/>
    </row>
    <row r="16" spans="3:9" x14ac:dyDescent="0.25">
      <c r="D16" s="4" t="s">
        <v>14</v>
      </c>
      <c r="E16" s="5">
        <v>1000000</v>
      </c>
      <c r="F16" s="5"/>
      <c r="G16" s="1"/>
    </row>
    <row r="17" spans="4:7" x14ac:dyDescent="0.25">
      <c r="D17" s="4" t="s">
        <v>15</v>
      </c>
      <c r="E17" s="5">
        <v>280000</v>
      </c>
      <c r="F17" s="5"/>
      <c r="G17" s="1"/>
    </row>
    <row r="18" spans="4:7" x14ac:dyDescent="0.25">
      <c r="D18" s="4" t="s">
        <v>16</v>
      </c>
      <c r="E18" s="5"/>
      <c r="F18" s="5">
        <f>F10-F11</f>
        <v>3620000</v>
      </c>
    </row>
    <row r="19" spans="4:7" x14ac:dyDescent="0.25">
      <c r="D19" s="7" t="s">
        <v>19</v>
      </c>
      <c r="E19" s="8" t="s">
        <v>20</v>
      </c>
      <c r="F19" s="8" t="s">
        <v>21</v>
      </c>
    </row>
  </sheetData>
  <mergeCells count="5">
    <mergeCell ref="D3:F3"/>
    <mergeCell ref="D4:F4"/>
    <mergeCell ref="D5:F5"/>
    <mergeCell ref="D6:F6"/>
    <mergeCell ref="D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5D86-189D-4271-850B-ACE223CB230A}">
  <dimension ref="C1:O30"/>
  <sheetViews>
    <sheetView tabSelected="1" topLeftCell="A4" workbookViewId="0">
      <selection activeCell="G21" sqref="G21"/>
    </sheetView>
  </sheetViews>
  <sheetFormatPr baseColWidth="10" defaultRowHeight="15" x14ac:dyDescent="0.25"/>
  <cols>
    <col min="6" max="6" width="13.140625" bestFit="1" customWidth="1"/>
    <col min="7" max="7" width="14.140625" bestFit="1" customWidth="1"/>
    <col min="9" max="9" width="27" customWidth="1"/>
    <col min="10" max="10" width="14.140625" bestFit="1" customWidth="1"/>
    <col min="11" max="11" width="11.5703125" bestFit="1" customWidth="1"/>
  </cols>
  <sheetData>
    <row r="1" spans="3:15" x14ac:dyDescent="0.25">
      <c r="C1" s="48" t="s">
        <v>0</v>
      </c>
      <c r="D1" s="49"/>
      <c r="E1" s="49"/>
      <c r="F1" s="49"/>
      <c r="G1" s="49"/>
      <c r="H1" s="49"/>
      <c r="I1" s="49"/>
      <c r="J1" s="49"/>
      <c r="K1" s="50"/>
    </row>
    <row r="2" spans="3:15" x14ac:dyDescent="0.25">
      <c r="C2" s="37" t="s">
        <v>1</v>
      </c>
      <c r="D2" s="38"/>
      <c r="E2" s="38"/>
      <c r="F2" s="38"/>
      <c r="G2" s="38"/>
      <c r="H2" s="38"/>
      <c r="I2" s="38"/>
      <c r="J2" s="38"/>
      <c r="K2" s="51"/>
    </row>
    <row r="3" spans="3:15" x14ac:dyDescent="0.25">
      <c r="C3" s="37" t="s">
        <v>2</v>
      </c>
      <c r="D3" s="38"/>
      <c r="E3" s="38"/>
      <c r="F3" s="38"/>
      <c r="G3" s="38"/>
      <c r="H3" s="38"/>
      <c r="I3" s="38"/>
      <c r="J3" s="38"/>
      <c r="K3" s="51"/>
    </row>
    <row r="4" spans="3:15" x14ac:dyDescent="0.25">
      <c r="C4" s="37" t="s">
        <v>3</v>
      </c>
      <c r="D4" s="38"/>
      <c r="E4" s="38"/>
      <c r="F4" s="38"/>
      <c r="G4" s="38"/>
      <c r="H4" s="38"/>
      <c r="I4" s="38"/>
      <c r="J4" s="38"/>
      <c r="K4" s="51"/>
    </row>
    <row r="5" spans="3:15" x14ac:dyDescent="0.25">
      <c r="C5" s="37"/>
      <c r="D5" s="38"/>
      <c r="E5" s="38"/>
      <c r="F5" s="38"/>
      <c r="G5" s="38"/>
      <c r="H5" s="38"/>
      <c r="I5" s="38"/>
      <c r="J5" s="38"/>
      <c r="K5" s="51"/>
    </row>
    <row r="6" spans="3:15" x14ac:dyDescent="0.25">
      <c r="C6" s="37" t="s">
        <v>22</v>
      </c>
      <c r="D6" s="38"/>
      <c r="E6" s="38"/>
      <c r="F6" s="18"/>
      <c r="I6" s="2" t="s">
        <v>23</v>
      </c>
      <c r="J6" s="2"/>
      <c r="K6" s="11"/>
    </row>
    <row r="7" spans="3:15" ht="15.75" thickBot="1" x14ac:dyDescent="0.3">
      <c r="C7" s="37" t="s">
        <v>24</v>
      </c>
      <c r="D7" s="38"/>
      <c r="E7" s="38"/>
      <c r="F7" s="18"/>
      <c r="I7" s="2" t="s">
        <v>25</v>
      </c>
      <c r="J7" s="2"/>
      <c r="K7" s="11"/>
    </row>
    <row r="8" spans="3:15" x14ac:dyDescent="0.25">
      <c r="C8" s="34" t="s">
        <v>51</v>
      </c>
      <c r="D8" s="35"/>
      <c r="E8" s="35"/>
      <c r="F8" s="19">
        <v>3300000</v>
      </c>
      <c r="G8" s="9"/>
      <c r="H8" s="20"/>
      <c r="I8" s="20" t="s">
        <v>47</v>
      </c>
      <c r="J8" s="19">
        <v>2000000</v>
      </c>
      <c r="K8" s="12"/>
      <c r="M8" s="39" t="s">
        <v>50</v>
      </c>
      <c r="N8" s="40"/>
      <c r="O8" s="41"/>
    </row>
    <row r="9" spans="3:15" x14ac:dyDescent="0.25">
      <c r="C9" s="34" t="s">
        <v>27</v>
      </c>
      <c r="D9" s="35"/>
      <c r="E9" s="35"/>
      <c r="F9" s="19">
        <v>8000000</v>
      </c>
      <c r="G9" s="9"/>
      <c r="H9" s="20"/>
      <c r="I9" s="20" t="s">
        <v>41</v>
      </c>
      <c r="J9" s="19">
        <v>700000</v>
      </c>
      <c r="K9" s="12"/>
      <c r="M9" s="42"/>
      <c r="N9" s="43"/>
      <c r="O9" s="44"/>
    </row>
    <row r="10" spans="3:15" x14ac:dyDescent="0.25">
      <c r="C10" s="34" t="s">
        <v>39</v>
      </c>
      <c r="D10" s="35"/>
      <c r="E10" s="35"/>
      <c r="F10" s="19">
        <v>1000000</v>
      </c>
      <c r="G10" s="9"/>
      <c r="H10" s="20"/>
      <c r="I10" s="20" t="s">
        <v>26</v>
      </c>
      <c r="J10" s="19">
        <v>500000</v>
      </c>
      <c r="K10" s="12"/>
      <c r="M10" s="42"/>
      <c r="N10" s="43"/>
      <c r="O10" s="44"/>
    </row>
    <row r="11" spans="3:15" ht="15.75" thickBot="1" x14ac:dyDescent="0.3">
      <c r="C11" s="34" t="s">
        <v>42</v>
      </c>
      <c r="D11" s="35"/>
      <c r="E11" s="35"/>
      <c r="F11" s="19">
        <v>1500000</v>
      </c>
      <c r="G11" s="9"/>
      <c r="H11" s="20"/>
      <c r="I11" s="20" t="s">
        <v>43</v>
      </c>
      <c r="J11" s="19">
        <v>2000000</v>
      </c>
      <c r="K11" s="12"/>
      <c r="M11" s="45"/>
      <c r="N11" s="46"/>
      <c r="O11" s="47"/>
    </row>
    <row r="12" spans="3:15" x14ac:dyDescent="0.25">
      <c r="C12" s="36" t="s">
        <v>52</v>
      </c>
      <c r="D12" s="28"/>
      <c r="E12" s="28"/>
      <c r="F12" s="23"/>
      <c r="G12" s="10">
        <f>SUM(F8:F11)</f>
        <v>13800000</v>
      </c>
      <c r="H12" s="20"/>
      <c r="I12" s="20" t="s">
        <v>44</v>
      </c>
      <c r="J12" s="19">
        <v>2000000</v>
      </c>
      <c r="K12" s="12"/>
    </row>
    <row r="13" spans="3:15" x14ac:dyDescent="0.25">
      <c r="C13" s="32"/>
      <c r="D13" s="33"/>
      <c r="E13" s="33"/>
      <c r="F13" s="20"/>
      <c r="G13" s="20"/>
      <c r="H13" s="20"/>
      <c r="I13" s="20" t="s">
        <v>28</v>
      </c>
      <c r="J13" s="19">
        <v>1180000</v>
      </c>
      <c r="K13" s="12"/>
    </row>
    <row r="14" spans="3:15" x14ac:dyDescent="0.25">
      <c r="C14" s="15" t="s">
        <v>30</v>
      </c>
      <c r="D14" s="22"/>
      <c r="E14" s="22"/>
      <c r="F14" s="21"/>
      <c r="G14" s="10"/>
      <c r="H14" s="20"/>
      <c r="I14" s="22" t="s">
        <v>29</v>
      </c>
      <c r="J14" s="19">
        <f>SUM(J8:J13)</f>
        <v>8380000</v>
      </c>
      <c r="K14" s="12"/>
    </row>
    <row r="15" spans="3:15" x14ac:dyDescent="0.25">
      <c r="C15" s="34" t="s">
        <v>40</v>
      </c>
      <c r="D15" s="35"/>
      <c r="E15" s="35"/>
      <c r="F15" s="20">
        <v>2000000</v>
      </c>
      <c r="G15" s="10"/>
      <c r="H15" s="20"/>
      <c r="I15" s="22" t="s">
        <v>45</v>
      </c>
      <c r="J15" s="23"/>
      <c r="K15" s="12"/>
    </row>
    <row r="16" spans="3:15" x14ac:dyDescent="0.25">
      <c r="C16" s="34" t="s">
        <v>53</v>
      </c>
      <c r="D16" s="35"/>
      <c r="E16" s="35"/>
      <c r="F16" s="20">
        <v>3000000</v>
      </c>
      <c r="G16" s="20"/>
      <c r="H16" s="20"/>
      <c r="I16" s="20" t="s">
        <v>46</v>
      </c>
      <c r="J16" s="19">
        <v>1700000</v>
      </c>
      <c r="K16" s="13"/>
    </row>
    <row r="17" spans="3:11" x14ac:dyDescent="0.25">
      <c r="C17" s="34" t="s">
        <v>54</v>
      </c>
      <c r="D17" s="35"/>
      <c r="E17" s="35"/>
      <c r="F17" s="20">
        <v>800000</v>
      </c>
      <c r="G17" s="9"/>
      <c r="H17" s="20"/>
      <c r="I17" s="22" t="s">
        <v>48</v>
      </c>
      <c r="J17" s="19">
        <f>J16</f>
        <v>1700000</v>
      </c>
      <c r="K17" s="13"/>
    </row>
    <row r="18" spans="3:11" x14ac:dyDescent="0.25">
      <c r="C18" s="36" t="s">
        <v>56</v>
      </c>
      <c r="D18" s="28"/>
      <c r="E18" s="28"/>
      <c r="F18" s="20"/>
      <c r="G18" s="10">
        <f>F15+F16-F17</f>
        <v>4200000</v>
      </c>
      <c r="H18" s="20"/>
      <c r="I18" s="22" t="s">
        <v>49</v>
      </c>
      <c r="J18" s="19">
        <f>J14+J17</f>
        <v>10080000</v>
      </c>
      <c r="K18" s="13"/>
    </row>
    <row r="19" spans="3:11" x14ac:dyDescent="0.25">
      <c r="C19" s="36" t="s">
        <v>55</v>
      </c>
      <c r="D19" s="28"/>
      <c r="E19" s="28"/>
      <c r="F19" s="20"/>
      <c r="G19" s="10">
        <f>G12+G18</f>
        <v>18000000</v>
      </c>
      <c r="H19" s="20"/>
      <c r="K19" s="13"/>
    </row>
    <row r="20" spans="3:11" x14ac:dyDescent="0.25">
      <c r="C20" s="14"/>
      <c r="D20" s="20"/>
      <c r="E20" s="20"/>
      <c r="F20" s="19"/>
      <c r="G20" s="9"/>
      <c r="H20" s="20"/>
      <c r="I20" s="22" t="s">
        <v>31</v>
      </c>
      <c r="J20" s="19"/>
      <c r="K20" s="13"/>
    </row>
    <row r="21" spans="3:11" x14ac:dyDescent="0.25">
      <c r="C21" s="15"/>
      <c r="D21" s="22"/>
      <c r="E21" s="22"/>
      <c r="F21" s="22"/>
      <c r="G21" s="10"/>
      <c r="H21" s="20"/>
      <c r="I21" s="20" t="s">
        <v>32</v>
      </c>
      <c r="J21" s="19">
        <f>1800000+2500000</f>
        <v>4300000</v>
      </c>
      <c r="K21" s="13"/>
    </row>
    <row r="22" spans="3:11" x14ac:dyDescent="0.25">
      <c r="C22" s="36"/>
      <c r="D22" s="28"/>
      <c r="E22" s="28"/>
      <c r="F22" s="21"/>
      <c r="G22" s="22"/>
      <c r="H22" s="20"/>
      <c r="I22" s="20" t="s">
        <v>33</v>
      </c>
      <c r="J22" s="19">
        <f>'Estado de resultados'!F18</f>
        <v>3620000</v>
      </c>
      <c r="K22" s="13"/>
    </row>
    <row r="23" spans="3:11" x14ac:dyDescent="0.25">
      <c r="C23" s="14"/>
      <c r="D23" s="20"/>
      <c r="E23" s="20"/>
      <c r="F23" s="20"/>
      <c r="G23" s="20"/>
      <c r="H23" s="20"/>
      <c r="I23" s="22" t="s">
        <v>34</v>
      </c>
      <c r="J23" s="23">
        <f>SUM(J21:J22)</f>
        <v>7920000</v>
      </c>
      <c r="K23" s="16"/>
    </row>
    <row r="24" spans="3:11" x14ac:dyDescent="0.25">
      <c r="C24" s="14"/>
      <c r="D24" s="20"/>
      <c r="E24" s="20"/>
      <c r="F24" s="20"/>
      <c r="G24" s="20"/>
      <c r="H24" s="20"/>
      <c r="I24" s="22" t="s">
        <v>35</v>
      </c>
      <c r="J24" s="22">
        <f>J18+J23</f>
        <v>18000000</v>
      </c>
      <c r="K24" s="12"/>
    </row>
    <row r="25" spans="3:11" x14ac:dyDescent="0.25">
      <c r="C25" s="14"/>
      <c r="D25" s="20"/>
      <c r="E25" s="20"/>
      <c r="F25" s="20"/>
      <c r="G25" s="20"/>
      <c r="H25" s="20"/>
      <c r="K25" s="12"/>
    </row>
    <row r="26" spans="3:11" x14ac:dyDescent="0.25">
      <c r="C26" s="36" t="s">
        <v>36</v>
      </c>
      <c r="D26" s="28"/>
      <c r="E26" s="28"/>
      <c r="F26" s="28"/>
      <c r="G26" s="28"/>
      <c r="H26" s="20"/>
      <c r="I26" s="28" t="s">
        <v>37</v>
      </c>
      <c r="J26" s="28"/>
      <c r="K26" s="29"/>
    </row>
    <row r="27" spans="3:11" x14ac:dyDescent="0.25">
      <c r="C27" s="14"/>
      <c r="D27" s="20"/>
      <c r="E27" s="20"/>
      <c r="F27" s="20"/>
      <c r="G27" s="20"/>
      <c r="H27" s="20"/>
      <c r="I27" s="28" t="s">
        <v>38</v>
      </c>
      <c r="J27" s="28"/>
      <c r="K27" s="29"/>
    </row>
    <row r="28" spans="3:11" x14ac:dyDescent="0.25">
      <c r="C28" s="14"/>
      <c r="D28" s="20"/>
      <c r="E28" s="20"/>
      <c r="F28" s="20"/>
      <c r="G28" s="20"/>
      <c r="H28" s="20"/>
      <c r="I28" s="20"/>
      <c r="J28" s="20"/>
      <c r="K28" s="16"/>
    </row>
    <row r="29" spans="3:11" x14ac:dyDescent="0.25">
      <c r="C29" s="24"/>
      <c r="H29" s="20"/>
      <c r="K29" s="11"/>
    </row>
    <row r="30" spans="3:11" ht="15.75" thickBot="1" x14ac:dyDescent="0.3">
      <c r="C30" s="30"/>
      <c r="D30" s="31"/>
      <c r="E30" s="31"/>
      <c r="F30" s="31"/>
      <c r="G30" s="31"/>
      <c r="H30" s="17"/>
      <c r="I30" s="25"/>
      <c r="J30" s="25"/>
      <c r="K30" s="26"/>
    </row>
  </sheetData>
  <mergeCells count="24">
    <mergeCell ref="C6:E6"/>
    <mergeCell ref="M8:O11"/>
    <mergeCell ref="C12:E12"/>
    <mergeCell ref="C1:K1"/>
    <mergeCell ref="C2:K2"/>
    <mergeCell ref="C3:K3"/>
    <mergeCell ref="C4:K4"/>
    <mergeCell ref="C5:K5"/>
    <mergeCell ref="C7:E7"/>
    <mergeCell ref="C8:E8"/>
    <mergeCell ref="C9:E9"/>
    <mergeCell ref="C10:E10"/>
    <mergeCell ref="C11:E11"/>
    <mergeCell ref="I26:K26"/>
    <mergeCell ref="C30:G30"/>
    <mergeCell ref="I27:K27"/>
    <mergeCell ref="C13:E13"/>
    <mergeCell ref="C17:E17"/>
    <mergeCell ref="C18:E18"/>
    <mergeCell ref="C19:E19"/>
    <mergeCell ref="C22:E22"/>
    <mergeCell ref="C26:G26"/>
    <mergeCell ref="C15:E15"/>
    <mergeCell ref="C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 de resultados</vt:lpstr>
      <vt:lpstr>Estado de situación financiera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2022-10-20T14:43:46Z</dcterms:created>
  <dcterms:modified xsi:type="dcterms:W3CDTF">2022-11-21T21:49:55Z</dcterms:modified>
</cp:coreProperties>
</file>