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II SEMESTRE - CONTADURÍA PÚBLICA\CONTABILIDAD GENERAL\"/>
    </mc:Choice>
  </mc:AlternateContent>
  <xr:revisionPtr revIDLastSave="0" documentId="13_ncr:1_{F5B181D7-21F4-4CE5-B086-3FEAF55BFC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I10" i="1"/>
  <c r="E41" i="1"/>
  <c r="E39" i="1"/>
  <c r="E36" i="1"/>
  <c r="E34" i="1"/>
  <c r="E29" i="1"/>
  <c r="E30" i="1" s="1"/>
  <c r="E20" i="1"/>
  <c r="D24" i="1" s="1"/>
  <c r="E25" i="1" s="1"/>
  <c r="E11" i="1"/>
  <c r="D13" i="1" s="1"/>
  <c r="E3" i="1"/>
  <c r="I6" i="1" s="1"/>
  <c r="D5" i="1" l="1"/>
  <c r="D7" i="1"/>
  <c r="D16" i="1"/>
  <c r="E17" i="1" s="1"/>
  <c r="E12" i="1"/>
  <c r="D15" i="1" s="1"/>
  <c r="E18" i="1" s="1"/>
  <c r="D19" i="1" s="1"/>
  <c r="E4" i="1"/>
  <c r="D6" i="1" s="1"/>
  <c r="D10" i="1" s="1"/>
  <c r="E9" i="1"/>
  <c r="E21" i="1"/>
  <c r="D23" i="1" s="1"/>
  <c r="E26" i="1" s="1"/>
  <c r="D27" i="1" s="1"/>
  <c r="D22" i="1"/>
  <c r="E8" i="1" l="1"/>
  <c r="I7" i="1"/>
  <c r="I8" i="1" s="1"/>
  <c r="D42" i="1"/>
  <c r="E42" i="1"/>
</calcChain>
</file>

<file path=xl/sharedStrings.xml><?xml version="1.0" encoding="utf-8"?>
<sst xmlns="http://schemas.openxmlformats.org/spreadsheetml/2006/main" count="61" uniqueCount="34">
  <si>
    <t>REGISTROS CONTABLES</t>
  </si>
  <si>
    <t>FECHA</t>
  </si>
  <si>
    <t>CÓDIGO</t>
  </si>
  <si>
    <t>CUENTA</t>
  </si>
  <si>
    <t>DEBE</t>
  </si>
  <si>
    <t xml:space="preserve">HABER </t>
  </si>
  <si>
    <t>Ventas</t>
  </si>
  <si>
    <t>Retención en la fuente</t>
  </si>
  <si>
    <t>IVA por pagar</t>
  </si>
  <si>
    <t>Clientes</t>
  </si>
  <si>
    <t>Costo de ventas</t>
  </si>
  <si>
    <t xml:space="preserve">Mercancías </t>
  </si>
  <si>
    <t>Caja</t>
  </si>
  <si>
    <t>Bancos</t>
  </si>
  <si>
    <t>Honorarios</t>
  </si>
  <si>
    <t>Costos y gastos por pagar</t>
  </si>
  <si>
    <t>Servicios</t>
  </si>
  <si>
    <t>Energía</t>
  </si>
  <si>
    <t>Acueducto</t>
  </si>
  <si>
    <t xml:space="preserve">Gastos de papelería </t>
  </si>
  <si>
    <t>Salarios</t>
  </si>
  <si>
    <t>Auxilio de transporte</t>
  </si>
  <si>
    <t>Intereses</t>
  </si>
  <si>
    <t>TOTALES</t>
  </si>
  <si>
    <t>INGRESOS</t>
  </si>
  <si>
    <t>ESTADO DE RESULTADOS</t>
  </si>
  <si>
    <t>EMPRESA XY</t>
  </si>
  <si>
    <t>1 AL 31 DE SEPTIEMBRE</t>
  </si>
  <si>
    <t>NIT: 1003877483</t>
  </si>
  <si>
    <t>Utilidad bruta</t>
  </si>
  <si>
    <t>GASTOS ADMINISTRATIVOS</t>
  </si>
  <si>
    <t>Papelería</t>
  </si>
  <si>
    <t>Auxilio de trransporte</t>
  </si>
  <si>
    <t xml:space="preserve">Utilidad antes de impuesto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</si>
</sst>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8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B1" sqref="B1"/>
    </sheetView>
  </sheetViews>
  <sheetFormatPr baseColWidth="10" defaultColWidth="9.140625" defaultRowHeight="15" x14ac:dyDescent="0.25"/>
  <cols>
    <col min="1" max="1" width="17.28515625" customWidth="1"/>
    <col min="2" max="2" width="13.7109375" customWidth="1"/>
    <col min="3" max="3" width="43.42578125" customWidth="1"/>
    <col min="4" max="4" width="13.7109375" customWidth="1"/>
    <col min="5" max="5" width="16.7109375" customWidth="1"/>
    <col min="7" max="7" width="26.85546875" customWidth="1"/>
    <col min="8" max="8" width="14.85546875" customWidth="1"/>
    <col min="9" max="9" width="15.42578125" customWidth="1"/>
  </cols>
  <sheetData>
    <row r="1" spans="1:11" x14ac:dyDescent="0.25">
      <c r="C1" t="s">
        <v>0</v>
      </c>
      <c r="G1" s="3" t="s">
        <v>25</v>
      </c>
      <c r="H1" s="3"/>
      <c r="I1" s="3"/>
      <c r="J1" s="3"/>
      <c r="K1" s="3"/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G2" s="3" t="s">
        <v>26</v>
      </c>
      <c r="H2" s="3"/>
      <c r="I2" s="3"/>
      <c r="J2" s="3"/>
      <c r="K2" s="3"/>
    </row>
    <row r="3" spans="1:11" x14ac:dyDescent="0.25">
      <c r="A3" s="5">
        <v>1</v>
      </c>
      <c r="C3" t="s">
        <v>6</v>
      </c>
      <c r="D3" s="1"/>
      <c r="E3" s="1">
        <f>70000*80</f>
        <v>5600000</v>
      </c>
      <c r="G3" s="3" t="s">
        <v>28</v>
      </c>
      <c r="H3" s="3"/>
      <c r="I3" s="3"/>
      <c r="J3" s="3"/>
      <c r="K3" s="3"/>
    </row>
    <row r="4" spans="1:11" x14ac:dyDescent="0.25">
      <c r="A4" s="5"/>
      <c r="C4" t="s">
        <v>8</v>
      </c>
      <c r="D4" s="1"/>
      <c r="E4" s="1">
        <f>E3*19%</f>
        <v>1064000</v>
      </c>
      <c r="G4" s="3" t="s">
        <v>27</v>
      </c>
      <c r="H4" s="3"/>
      <c r="I4" s="3"/>
      <c r="J4" s="3"/>
      <c r="K4" s="3"/>
    </row>
    <row r="5" spans="1:11" x14ac:dyDescent="0.25">
      <c r="A5" s="5"/>
      <c r="C5" t="s">
        <v>7</v>
      </c>
      <c r="D5" s="1">
        <f>E3*2.5%</f>
        <v>140000</v>
      </c>
      <c r="E5" s="1"/>
      <c r="G5" s="4" t="s">
        <v>24</v>
      </c>
      <c r="H5" s="4"/>
    </row>
    <row r="6" spans="1:11" x14ac:dyDescent="0.25">
      <c r="A6" s="5"/>
      <c r="C6" t="s">
        <v>9</v>
      </c>
      <c r="D6" s="1">
        <f>E3+E4-D5</f>
        <v>6524000</v>
      </c>
      <c r="E6" s="1"/>
      <c r="G6" t="s">
        <v>6</v>
      </c>
      <c r="I6" s="1">
        <f>E3+E11+E20</f>
        <v>11600000</v>
      </c>
    </row>
    <row r="7" spans="1:11" x14ac:dyDescent="0.25">
      <c r="A7" s="5"/>
      <c r="C7" t="s">
        <v>10</v>
      </c>
      <c r="D7" s="1">
        <f>E3*50%</f>
        <v>2800000</v>
      </c>
      <c r="E7" s="1"/>
      <c r="G7" t="s">
        <v>10</v>
      </c>
      <c r="I7" s="1">
        <f>D7+D16+D24</f>
        <v>5800000</v>
      </c>
    </row>
    <row r="8" spans="1:11" x14ac:dyDescent="0.25">
      <c r="A8" s="5"/>
      <c r="C8" t="s">
        <v>11</v>
      </c>
      <c r="D8" s="1"/>
      <c r="E8" s="1">
        <f>D7</f>
        <v>2800000</v>
      </c>
      <c r="G8" s="2" t="s">
        <v>29</v>
      </c>
      <c r="I8" s="1">
        <f>I6-I7</f>
        <v>5800000</v>
      </c>
    </row>
    <row r="9" spans="1:11" x14ac:dyDescent="0.25">
      <c r="A9" s="5">
        <v>2</v>
      </c>
      <c r="C9" t="s">
        <v>9</v>
      </c>
      <c r="D9" s="1"/>
      <c r="E9" s="1">
        <f>D6</f>
        <v>6524000</v>
      </c>
    </row>
    <row r="10" spans="1:11" x14ac:dyDescent="0.25">
      <c r="A10" s="5"/>
      <c r="C10" t="s">
        <v>12</v>
      </c>
      <c r="D10" s="1">
        <f>D6</f>
        <v>6524000</v>
      </c>
      <c r="E10" s="1"/>
      <c r="G10" s="4" t="s">
        <v>30</v>
      </c>
      <c r="H10" s="4"/>
      <c r="I10" s="1">
        <f>SUM(H11:H16)</f>
        <v>2417000</v>
      </c>
    </row>
    <row r="11" spans="1:11" x14ac:dyDescent="0.25">
      <c r="A11" s="5">
        <v>3</v>
      </c>
      <c r="C11" t="s">
        <v>6</v>
      </c>
      <c r="D11" s="1"/>
      <c r="E11" s="1">
        <f>60000*50</f>
        <v>3000000</v>
      </c>
      <c r="G11" t="s">
        <v>14</v>
      </c>
      <c r="H11" s="1">
        <v>800000</v>
      </c>
      <c r="I11" s="1"/>
    </row>
    <row r="12" spans="1:11" x14ac:dyDescent="0.25">
      <c r="A12" s="5"/>
      <c r="C12" t="s">
        <v>8</v>
      </c>
      <c r="D12" s="1"/>
      <c r="E12" s="1">
        <f>E11*19%</f>
        <v>570000</v>
      </c>
      <c r="G12" t="s">
        <v>31</v>
      </c>
      <c r="H12" s="1">
        <v>150000</v>
      </c>
      <c r="I12" s="1"/>
    </row>
    <row r="13" spans="1:11" x14ac:dyDescent="0.25">
      <c r="A13" s="5"/>
      <c r="C13" t="s">
        <v>7</v>
      </c>
      <c r="D13" s="1">
        <f>E11*2.5%</f>
        <v>75000</v>
      </c>
      <c r="E13" s="1"/>
      <c r="G13" t="s">
        <v>20</v>
      </c>
      <c r="H13" s="1">
        <v>1000000</v>
      </c>
      <c r="I13" s="1"/>
    </row>
    <row r="14" spans="1:11" x14ac:dyDescent="0.25">
      <c r="A14" s="5"/>
      <c r="D14" s="1"/>
      <c r="E14" s="1"/>
      <c r="G14" t="s">
        <v>32</v>
      </c>
      <c r="H14" s="1">
        <v>117000</v>
      </c>
      <c r="I14" s="1"/>
    </row>
    <row r="15" spans="1:11" x14ac:dyDescent="0.25">
      <c r="A15" s="5"/>
      <c r="C15" t="s">
        <v>9</v>
      </c>
      <c r="D15" s="1">
        <f>E11+E12-D13</f>
        <v>3495000</v>
      </c>
      <c r="E15" s="1"/>
      <c r="G15" t="s">
        <v>16</v>
      </c>
      <c r="H15" s="1">
        <v>200000</v>
      </c>
      <c r="I15" s="1"/>
    </row>
    <row r="16" spans="1:11" x14ac:dyDescent="0.25">
      <c r="A16" s="5"/>
      <c r="C16" t="s">
        <v>10</v>
      </c>
      <c r="D16" s="1">
        <f>E11*50%</f>
        <v>1500000</v>
      </c>
      <c r="E16" s="1"/>
      <c r="G16" t="s">
        <v>22</v>
      </c>
      <c r="H16" s="1">
        <v>150000</v>
      </c>
      <c r="I16" s="1"/>
    </row>
    <row r="17" spans="1:9" x14ac:dyDescent="0.25">
      <c r="A17" s="5"/>
      <c r="C17" t="s">
        <v>11</v>
      </c>
      <c r="D17" s="1"/>
      <c r="E17" s="1">
        <f>D16</f>
        <v>1500000</v>
      </c>
      <c r="G17" s="2" t="s">
        <v>33</v>
      </c>
      <c r="H17" s="1"/>
      <c r="I17" s="1">
        <f>I8-I10</f>
        <v>3383000</v>
      </c>
    </row>
    <row r="18" spans="1:9" x14ac:dyDescent="0.25">
      <c r="A18" s="5">
        <v>4</v>
      </c>
      <c r="C18" t="s">
        <v>9</v>
      </c>
      <c r="D18" s="1"/>
      <c r="E18" s="1">
        <f>D15</f>
        <v>3495000</v>
      </c>
      <c r="H18" s="1"/>
      <c r="I18" s="1"/>
    </row>
    <row r="19" spans="1:9" x14ac:dyDescent="0.25">
      <c r="A19" s="5"/>
      <c r="C19" t="s">
        <v>12</v>
      </c>
      <c r="D19" s="1">
        <f>E18</f>
        <v>3495000</v>
      </c>
      <c r="E19" s="1"/>
      <c r="H19" s="1"/>
      <c r="I19" s="1"/>
    </row>
    <row r="20" spans="1:9" x14ac:dyDescent="0.25">
      <c r="A20" s="5">
        <v>5</v>
      </c>
      <c r="C20" t="s">
        <v>6</v>
      </c>
      <c r="D20" s="1"/>
      <c r="E20" s="1">
        <f>75000*40</f>
        <v>3000000</v>
      </c>
      <c r="H20" s="1"/>
      <c r="I20" s="1"/>
    </row>
    <row r="21" spans="1:9" x14ac:dyDescent="0.25">
      <c r="A21" s="5"/>
      <c r="C21" t="s">
        <v>8</v>
      </c>
      <c r="D21" s="1"/>
      <c r="E21" s="1">
        <f>E20*19%</f>
        <v>570000</v>
      </c>
      <c r="H21" s="1"/>
      <c r="I21" s="1"/>
    </row>
    <row r="22" spans="1:9" x14ac:dyDescent="0.25">
      <c r="A22" s="5"/>
      <c r="C22" t="s">
        <v>7</v>
      </c>
      <c r="D22" s="1">
        <f>E20*2.5%</f>
        <v>75000</v>
      </c>
      <c r="E22" s="1"/>
    </row>
    <row r="23" spans="1:9" x14ac:dyDescent="0.25">
      <c r="A23" s="5"/>
      <c r="C23" t="s">
        <v>9</v>
      </c>
      <c r="D23" s="1">
        <f>E20+E21-D22</f>
        <v>3495000</v>
      </c>
      <c r="E23" s="1"/>
    </row>
    <row r="24" spans="1:9" x14ac:dyDescent="0.25">
      <c r="A24" s="5"/>
      <c r="C24" t="s">
        <v>10</v>
      </c>
      <c r="D24" s="1">
        <f>E20*50%</f>
        <v>1500000</v>
      </c>
      <c r="E24" s="1"/>
    </row>
    <row r="25" spans="1:9" x14ac:dyDescent="0.25">
      <c r="A25" s="5"/>
      <c r="C25" t="s">
        <v>11</v>
      </c>
      <c r="D25" s="1"/>
      <c r="E25" s="1">
        <f>D24</f>
        <v>1500000</v>
      </c>
    </row>
    <row r="26" spans="1:9" x14ac:dyDescent="0.25">
      <c r="A26" s="5">
        <v>6</v>
      </c>
      <c r="C26" t="s">
        <v>9</v>
      </c>
      <c r="D26" s="1"/>
      <c r="E26" s="1">
        <f>D23</f>
        <v>3495000</v>
      </c>
    </row>
    <row r="27" spans="1:9" x14ac:dyDescent="0.25">
      <c r="A27" s="5"/>
      <c r="C27" t="s">
        <v>13</v>
      </c>
      <c r="D27" s="1">
        <f>E26</f>
        <v>3495000</v>
      </c>
      <c r="E27" s="1"/>
    </row>
    <row r="28" spans="1:9" x14ac:dyDescent="0.25">
      <c r="A28" s="5">
        <v>7</v>
      </c>
      <c r="C28" t="s">
        <v>14</v>
      </c>
      <c r="D28" s="1">
        <v>800000</v>
      </c>
      <c r="E28" s="1"/>
    </row>
    <row r="29" spans="1:9" x14ac:dyDescent="0.25">
      <c r="A29" s="5"/>
      <c r="C29" t="s">
        <v>7</v>
      </c>
      <c r="D29" s="1"/>
      <c r="E29" s="1">
        <f>D28*10%</f>
        <v>80000</v>
      </c>
    </row>
    <row r="30" spans="1:9" x14ac:dyDescent="0.25">
      <c r="A30" s="5"/>
      <c r="C30" t="s">
        <v>15</v>
      </c>
      <c r="D30" s="1"/>
      <c r="E30" s="1">
        <f>D28-E29</f>
        <v>720000</v>
      </c>
    </row>
    <row r="31" spans="1:9" x14ac:dyDescent="0.25">
      <c r="A31" s="5">
        <v>8</v>
      </c>
      <c r="C31" t="s">
        <v>16</v>
      </c>
      <c r="D31" s="1">
        <v>200000</v>
      </c>
      <c r="E31" s="1"/>
    </row>
    <row r="32" spans="1:9" x14ac:dyDescent="0.25">
      <c r="A32" s="5"/>
      <c r="C32" t="s">
        <v>17</v>
      </c>
      <c r="D32" s="1"/>
      <c r="E32" s="1"/>
    </row>
    <row r="33" spans="1:5" x14ac:dyDescent="0.25">
      <c r="A33" s="5"/>
      <c r="C33" t="s">
        <v>18</v>
      </c>
      <c r="D33" s="1"/>
      <c r="E33" s="1"/>
    </row>
    <row r="34" spans="1:5" x14ac:dyDescent="0.25">
      <c r="A34" s="5"/>
      <c r="C34" t="s">
        <v>15</v>
      </c>
      <c r="D34" s="1"/>
      <c r="E34" s="1">
        <f>D31</f>
        <v>200000</v>
      </c>
    </row>
    <row r="35" spans="1:5" x14ac:dyDescent="0.25">
      <c r="A35" s="5">
        <v>9</v>
      </c>
      <c r="C35" t="s">
        <v>19</v>
      </c>
      <c r="D35" s="1">
        <v>150000</v>
      </c>
      <c r="E35" s="1"/>
    </row>
    <row r="36" spans="1:5" x14ac:dyDescent="0.25">
      <c r="A36" s="5"/>
      <c r="C36" t="s">
        <v>13</v>
      </c>
      <c r="D36" s="1"/>
      <c r="E36" s="1">
        <f>D35</f>
        <v>150000</v>
      </c>
    </row>
    <row r="37" spans="1:5" x14ac:dyDescent="0.25">
      <c r="A37" s="5">
        <v>10</v>
      </c>
      <c r="C37" t="s">
        <v>20</v>
      </c>
      <c r="D37" s="1">
        <v>1000000</v>
      </c>
      <c r="E37" s="1"/>
    </row>
    <row r="38" spans="1:5" x14ac:dyDescent="0.25">
      <c r="A38" s="5"/>
      <c r="C38" t="s">
        <v>21</v>
      </c>
      <c r="D38" s="1">
        <v>117000</v>
      </c>
      <c r="E38" s="1"/>
    </row>
    <row r="39" spans="1:5" x14ac:dyDescent="0.25">
      <c r="A39" s="5"/>
      <c r="C39" t="s">
        <v>13</v>
      </c>
      <c r="D39" s="1"/>
      <c r="E39" s="1">
        <f>D37+D38</f>
        <v>1117000</v>
      </c>
    </row>
    <row r="40" spans="1:5" x14ac:dyDescent="0.25">
      <c r="A40" s="3">
        <v>11</v>
      </c>
      <c r="C40" t="s">
        <v>22</v>
      </c>
      <c r="D40" s="1">
        <v>150000</v>
      </c>
      <c r="E40" s="1"/>
    </row>
    <row r="41" spans="1:5" x14ac:dyDescent="0.25">
      <c r="A41" s="3"/>
      <c r="C41" t="s">
        <v>15</v>
      </c>
      <c r="D41" s="1"/>
      <c r="E41" s="1">
        <f>D40</f>
        <v>150000</v>
      </c>
    </row>
    <row r="42" spans="1:5" x14ac:dyDescent="0.25">
      <c r="C42" s="2" t="s">
        <v>23</v>
      </c>
      <c r="D42" s="1">
        <f>SUM(D3:D41)</f>
        <v>35535000</v>
      </c>
      <c r="E42" s="1">
        <f>SUM(E3:E41)</f>
        <v>35535000</v>
      </c>
    </row>
    <row r="43" spans="1:5" x14ac:dyDescent="0.25">
      <c r="D43" s="1"/>
      <c r="E43" s="1"/>
    </row>
  </sheetData>
  <mergeCells count="17">
    <mergeCell ref="A40:A41"/>
    <mergeCell ref="A3:A8"/>
    <mergeCell ref="A9:A10"/>
    <mergeCell ref="A11:A17"/>
    <mergeCell ref="A18:A19"/>
    <mergeCell ref="A20:A25"/>
    <mergeCell ref="A26:A27"/>
    <mergeCell ref="G10:H10"/>
    <mergeCell ref="A28:A30"/>
    <mergeCell ref="A31:A34"/>
    <mergeCell ref="A35:A36"/>
    <mergeCell ref="A37:A39"/>
    <mergeCell ref="G1:K1"/>
    <mergeCell ref="G2:K2"/>
    <mergeCell ref="G3:K3"/>
    <mergeCell ref="G4:K4"/>
    <mergeCell ref="G5: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2022-12-07T20:39:42Z</dcterms:modified>
</cp:coreProperties>
</file>