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 SEMESTRE - CONTADURÍA PÚBLICA\CONTABILIDAD GENERAL\"/>
    </mc:Choice>
  </mc:AlternateContent>
  <xr:revisionPtr revIDLastSave="0" documentId="13_ncr:1_{1D21FA05-FBA3-41A4-A2E9-D2C6D295AC84}" xr6:coauthVersionLast="47" xr6:coauthVersionMax="47" xr10:uidLastSave="{00000000-0000-0000-0000-000000000000}"/>
  <bookViews>
    <workbookView xWindow="-120" yWindow="-120" windowWidth="20730" windowHeight="11160" xr2:uid="{FA34AB5B-FDEF-46E4-9BDE-3FF8B970C0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H14" i="1"/>
  <c r="H10" i="1" s="1"/>
  <c r="H17" i="1" s="1"/>
  <c r="H15" i="1"/>
  <c r="H13" i="1"/>
  <c r="H12" i="1"/>
  <c r="H11" i="1"/>
  <c r="H8" i="1"/>
  <c r="H7" i="1"/>
  <c r="H6" i="1"/>
  <c r="D25" i="1"/>
  <c r="D24" i="1"/>
  <c r="C20" i="1"/>
  <c r="C19" i="1"/>
  <c r="D17" i="1"/>
  <c r="C13" i="1"/>
  <c r="D14" i="1" s="1"/>
  <c r="C11" i="1"/>
  <c r="D10" i="1"/>
  <c r="C12" i="1" s="1"/>
  <c r="C7" i="1"/>
  <c r="D8" i="1" s="1"/>
  <c r="C5" i="1"/>
  <c r="D4" i="1"/>
  <c r="D22" i="1" l="1"/>
  <c r="D26" i="1" s="1"/>
  <c r="C26" i="1"/>
  <c r="C6" i="1"/>
</calcChain>
</file>

<file path=xl/sharedStrings.xml><?xml version="1.0" encoding="utf-8"?>
<sst xmlns="http://schemas.openxmlformats.org/spreadsheetml/2006/main" count="48" uniqueCount="37">
  <si>
    <t>REGISTRO CONTABLE</t>
  </si>
  <si>
    <t>CÓDIGO</t>
  </si>
  <si>
    <t>CUENTA</t>
  </si>
  <si>
    <t>DEBE</t>
  </si>
  <si>
    <t>HABER</t>
  </si>
  <si>
    <t>VENTA</t>
  </si>
  <si>
    <t>IVA POR PAGAR</t>
  </si>
  <si>
    <t>RETENCIÓN EN LA FUENTE</t>
  </si>
  <si>
    <t>CLIENTES</t>
  </si>
  <si>
    <t>COSTO DE VENTAS</t>
  </si>
  <si>
    <t>MERCANCÍAS</t>
  </si>
  <si>
    <t>SALARIOS</t>
  </si>
  <si>
    <t>COSTOS Y GASTOS POR PAGAR</t>
  </si>
  <si>
    <t>AUXILIO DE TRASPORTE</t>
  </si>
  <si>
    <t xml:space="preserve">ARRENDAMIENTOS </t>
  </si>
  <si>
    <t>INTERESES</t>
  </si>
  <si>
    <t>HONORARIOS</t>
  </si>
  <si>
    <t>TOTALES</t>
  </si>
  <si>
    <t>ESTADO DE RESULTADOS</t>
  </si>
  <si>
    <t>NIT: 19933838-1</t>
  </si>
  <si>
    <t>EMPRESA XY</t>
  </si>
  <si>
    <t>DEL 1 AL 31 DE OCTUBRE DEL 2022</t>
  </si>
  <si>
    <t>INGRESOS</t>
  </si>
  <si>
    <t>Ventas</t>
  </si>
  <si>
    <t>Costo de ventas</t>
  </si>
  <si>
    <t>Utilidad bruta</t>
  </si>
  <si>
    <t>GASTOS</t>
  </si>
  <si>
    <t>Salarios</t>
  </si>
  <si>
    <t>Auxilio de transporte</t>
  </si>
  <si>
    <t>Arrendamientos</t>
  </si>
  <si>
    <t>Intereses</t>
  </si>
  <si>
    <t>Honorarios</t>
  </si>
  <si>
    <t xml:space="preserve">Utilidad antes del impuesto </t>
  </si>
  <si>
    <t>FIRMA DEL CONTADOR</t>
  </si>
  <si>
    <t>FIRMA DEL GERENTE</t>
  </si>
  <si>
    <t xml:space="preserve">Hellen </t>
  </si>
  <si>
    <t>MARGARITA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</si>
</sst>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Blackadder ITC"/>
      <family val="5"/>
    </font>
    <font>
      <sz val="16"/>
      <color theme="1"/>
      <name val="Brush Script MT"/>
      <family val="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8" fontId="0" fillId="0" borderId="0" xfId="0" applyNumberForma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38" fontId="0" fillId="0" borderId="5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center"/>
    </xf>
    <xf numFmtId="38" fontId="0" fillId="0" borderId="0" xfId="0" applyNumberFormat="1" applyBorder="1"/>
    <xf numFmtId="0" fontId="0" fillId="0" borderId="6" xfId="0" applyBorder="1"/>
    <xf numFmtId="0" fontId="1" fillId="0" borderId="7" xfId="0" applyFont="1" applyBorder="1"/>
    <xf numFmtId="38" fontId="0" fillId="0" borderId="7" xfId="0" applyNumberFormat="1" applyBorder="1"/>
    <xf numFmtId="38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A306-075E-4755-9691-699383BA248E}">
  <dimension ref="A1:J44"/>
  <sheetViews>
    <sheetView tabSelected="1" workbookViewId="0">
      <selection activeCell="D9" sqref="D9"/>
    </sheetView>
  </sheetViews>
  <sheetFormatPr baseColWidth="10" defaultRowHeight="15" x14ac:dyDescent="0.25"/>
  <cols>
    <col min="1" max="1" width="16.28515625" customWidth="1"/>
    <col min="2" max="2" width="45.85546875" customWidth="1"/>
    <col min="3" max="3" width="19.85546875" customWidth="1"/>
    <col min="4" max="4" width="20.140625" customWidth="1"/>
    <col min="6" max="6" width="27.140625" customWidth="1"/>
    <col min="8" max="8" width="19.42578125" customWidth="1"/>
  </cols>
  <sheetData>
    <row r="1" spans="1:10" x14ac:dyDescent="0.25">
      <c r="A1" s="3" t="s">
        <v>0</v>
      </c>
      <c r="B1" s="4"/>
      <c r="C1" s="4"/>
      <c r="D1" s="5"/>
      <c r="F1" s="3" t="s">
        <v>18</v>
      </c>
      <c r="G1" s="4"/>
      <c r="H1" s="5"/>
      <c r="I1" s="2"/>
      <c r="J1" s="2"/>
    </row>
    <row r="2" spans="1:10" x14ac:dyDescent="0.25">
      <c r="A2" s="14" t="s">
        <v>1</v>
      </c>
      <c r="B2" s="24" t="s">
        <v>2</v>
      </c>
      <c r="C2" s="24" t="s">
        <v>3</v>
      </c>
      <c r="D2" s="25" t="s">
        <v>4</v>
      </c>
      <c r="F2" s="6" t="s">
        <v>19</v>
      </c>
      <c r="G2" s="7"/>
      <c r="H2" s="8"/>
      <c r="I2" s="2"/>
      <c r="J2" s="2"/>
    </row>
    <row r="3" spans="1:10" x14ac:dyDescent="0.25">
      <c r="A3" s="12"/>
      <c r="B3" s="10" t="s">
        <v>5</v>
      </c>
      <c r="C3" s="19"/>
      <c r="D3" s="13">
        <v>40000000</v>
      </c>
      <c r="F3" s="6" t="s">
        <v>20</v>
      </c>
      <c r="G3" s="7"/>
      <c r="H3" s="8"/>
      <c r="I3" s="2"/>
      <c r="J3" s="2"/>
    </row>
    <row r="4" spans="1:10" x14ac:dyDescent="0.25">
      <c r="A4" s="12"/>
      <c r="B4" s="10" t="s">
        <v>6</v>
      </c>
      <c r="C4" s="19"/>
      <c r="D4" s="13">
        <f>D3*19%</f>
        <v>7600000</v>
      </c>
      <c r="F4" s="6" t="s">
        <v>21</v>
      </c>
      <c r="G4" s="7"/>
      <c r="H4" s="8"/>
      <c r="I4" s="2"/>
      <c r="J4" s="2"/>
    </row>
    <row r="5" spans="1:10" x14ac:dyDescent="0.25">
      <c r="A5" s="12"/>
      <c r="B5" s="10" t="s">
        <v>7</v>
      </c>
      <c r="C5" s="19">
        <f>D3*2.5%</f>
        <v>1000000</v>
      </c>
      <c r="D5" s="13"/>
      <c r="F5" s="9" t="s">
        <v>22</v>
      </c>
      <c r="G5" s="10"/>
      <c r="H5" s="11"/>
    </row>
    <row r="6" spans="1:10" x14ac:dyDescent="0.25">
      <c r="A6" s="12"/>
      <c r="B6" s="10" t="s">
        <v>8</v>
      </c>
      <c r="C6" s="19">
        <f>D3+D4-C5</f>
        <v>46600000</v>
      </c>
      <c r="D6" s="13"/>
      <c r="F6" s="12" t="s">
        <v>23</v>
      </c>
      <c r="G6" s="10"/>
      <c r="H6" s="13">
        <f>SUM(D3+D9)</f>
        <v>120000000</v>
      </c>
    </row>
    <row r="7" spans="1:10" x14ac:dyDescent="0.25">
      <c r="A7" s="12"/>
      <c r="B7" s="10" t="s">
        <v>9</v>
      </c>
      <c r="C7" s="19">
        <f>D3*50%</f>
        <v>20000000</v>
      </c>
      <c r="D7" s="13"/>
      <c r="F7" s="12" t="s">
        <v>24</v>
      </c>
      <c r="G7" s="10"/>
      <c r="H7" s="13">
        <f>SUM(C7+C13)</f>
        <v>68000000</v>
      </c>
    </row>
    <row r="8" spans="1:10" x14ac:dyDescent="0.25">
      <c r="A8" s="12"/>
      <c r="B8" s="10" t="s">
        <v>10</v>
      </c>
      <c r="C8" s="19"/>
      <c r="D8" s="13">
        <f>C7</f>
        <v>20000000</v>
      </c>
      <c r="F8" s="9" t="s">
        <v>25</v>
      </c>
      <c r="G8" s="10"/>
      <c r="H8" s="13">
        <f>H6-H7</f>
        <v>52000000</v>
      </c>
    </row>
    <row r="9" spans="1:10" x14ac:dyDescent="0.25">
      <c r="A9" s="12"/>
      <c r="B9" s="10" t="s">
        <v>5</v>
      </c>
      <c r="C9" s="19"/>
      <c r="D9" s="13">
        <v>80000000</v>
      </c>
      <c r="F9" s="12"/>
      <c r="G9" s="10"/>
      <c r="H9" s="11"/>
    </row>
    <row r="10" spans="1:10" x14ac:dyDescent="0.25">
      <c r="A10" s="12"/>
      <c r="B10" s="10" t="s">
        <v>6</v>
      </c>
      <c r="C10" s="19"/>
      <c r="D10" s="13">
        <f>D9*19%</f>
        <v>15200000</v>
      </c>
      <c r="F10" s="9" t="s">
        <v>26</v>
      </c>
      <c r="G10" s="10"/>
      <c r="H10" s="13">
        <f>SUM(H11:H15)</f>
        <v>11125000</v>
      </c>
    </row>
    <row r="11" spans="1:10" x14ac:dyDescent="0.25">
      <c r="A11" s="12"/>
      <c r="B11" s="10" t="s">
        <v>7</v>
      </c>
      <c r="C11" s="19">
        <f>D9*2.5%</f>
        <v>2000000</v>
      </c>
      <c r="D11" s="13"/>
      <c r="F11" s="12" t="s">
        <v>27</v>
      </c>
      <c r="G11" s="10"/>
      <c r="H11" s="13">
        <f>C15</f>
        <v>6000000</v>
      </c>
    </row>
    <row r="12" spans="1:10" x14ac:dyDescent="0.25">
      <c r="A12" s="12"/>
      <c r="B12" s="10" t="s">
        <v>8</v>
      </c>
      <c r="C12" s="19">
        <f>D9+D10-C11</f>
        <v>93200000</v>
      </c>
      <c r="D12" s="13"/>
      <c r="F12" s="12" t="s">
        <v>28</v>
      </c>
      <c r="G12" s="10"/>
      <c r="H12" s="13">
        <f>C16</f>
        <v>550000</v>
      </c>
    </row>
    <row r="13" spans="1:10" x14ac:dyDescent="0.25">
      <c r="A13" s="12"/>
      <c r="B13" s="10" t="s">
        <v>9</v>
      </c>
      <c r="C13" s="19">
        <f>D9*60%</f>
        <v>48000000</v>
      </c>
      <c r="D13" s="13"/>
      <c r="F13" s="12" t="s">
        <v>29</v>
      </c>
      <c r="G13" s="10"/>
      <c r="H13" s="13">
        <f>D18</f>
        <v>2000000</v>
      </c>
    </row>
    <row r="14" spans="1:10" x14ac:dyDescent="0.25">
      <c r="A14" s="12"/>
      <c r="B14" s="10" t="s">
        <v>10</v>
      </c>
      <c r="C14" s="19"/>
      <c r="D14" s="13">
        <f>C13</f>
        <v>48000000</v>
      </c>
      <c r="F14" s="12" t="s">
        <v>30</v>
      </c>
      <c r="G14" s="10"/>
      <c r="H14" s="13">
        <f>C21</f>
        <v>75000</v>
      </c>
    </row>
    <row r="15" spans="1:10" x14ac:dyDescent="0.25">
      <c r="A15" s="12"/>
      <c r="B15" s="10" t="s">
        <v>11</v>
      </c>
      <c r="C15" s="19">
        <v>6000000</v>
      </c>
      <c r="D15" s="13"/>
      <c r="F15" s="12" t="s">
        <v>31</v>
      </c>
      <c r="G15" s="10"/>
      <c r="H15" s="13">
        <f>C23</f>
        <v>2500000</v>
      </c>
    </row>
    <row r="16" spans="1:10" x14ac:dyDescent="0.25">
      <c r="A16" s="12"/>
      <c r="B16" s="10" t="s">
        <v>13</v>
      </c>
      <c r="C16" s="19">
        <v>550000</v>
      </c>
      <c r="D16" s="13"/>
      <c r="F16" s="12"/>
      <c r="G16" s="10"/>
      <c r="H16" s="11"/>
    </row>
    <row r="17" spans="1:8" x14ac:dyDescent="0.25">
      <c r="A17" s="12"/>
      <c r="B17" s="10" t="s">
        <v>12</v>
      </c>
      <c r="C17" s="19"/>
      <c r="D17" s="13">
        <f>C15+C16</f>
        <v>6550000</v>
      </c>
      <c r="F17" s="9" t="s">
        <v>32</v>
      </c>
      <c r="G17" s="10"/>
      <c r="H17" s="13">
        <f>H8-H10</f>
        <v>40875000</v>
      </c>
    </row>
    <row r="18" spans="1:8" x14ac:dyDescent="0.25">
      <c r="A18" s="12"/>
      <c r="B18" s="10" t="s">
        <v>14</v>
      </c>
      <c r="C18" s="19"/>
      <c r="D18" s="13">
        <v>2000000</v>
      </c>
      <c r="F18" s="12"/>
      <c r="G18" s="10"/>
      <c r="H18" s="11"/>
    </row>
    <row r="19" spans="1:8" x14ac:dyDescent="0.25">
      <c r="A19" s="12"/>
      <c r="B19" s="10" t="s">
        <v>7</v>
      </c>
      <c r="C19" s="19">
        <f>D18*3.5%</f>
        <v>70000</v>
      </c>
      <c r="D19" s="13"/>
      <c r="F19" s="14" t="s">
        <v>33</v>
      </c>
      <c r="G19" s="10"/>
      <c r="H19" s="15" t="s">
        <v>34</v>
      </c>
    </row>
    <row r="20" spans="1:8" ht="29.25" thickBot="1" x14ac:dyDescent="0.6">
      <c r="A20" s="12"/>
      <c r="B20" s="10" t="s">
        <v>12</v>
      </c>
      <c r="C20" s="19">
        <f>D18-C19</f>
        <v>1930000</v>
      </c>
      <c r="D20" s="13"/>
      <c r="F20" s="16" t="s">
        <v>35</v>
      </c>
      <c r="G20" s="17"/>
      <c r="H20" s="18" t="s">
        <v>36</v>
      </c>
    </row>
    <row r="21" spans="1:8" x14ac:dyDescent="0.25">
      <c r="A21" s="12"/>
      <c r="B21" s="10" t="s">
        <v>15</v>
      </c>
      <c r="C21" s="19">
        <f>5000000*1.5%</f>
        <v>75000</v>
      </c>
      <c r="D21" s="13"/>
    </row>
    <row r="22" spans="1:8" x14ac:dyDescent="0.25">
      <c r="A22" s="12"/>
      <c r="B22" s="10" t="s">
        <v>12</v>
      </c>
      <c r="C22" s="19"/>
      <c r="D22" s="13">
        <f>C21</f>
        <v>75000</v>
      </c>
    </row>
    <row r="23" spans="1:8" x14ac:dyDescent="0.25">
      <c r="A23" s="12"/>
      <c r="B23" s="10" t="s">
        <v>16</v>
      </c>
      <c r="C23" s="19">
        <v>2500000</v>
      </c>
      <c r="D23" s="13"/>
    </row>
    <row r="24" spans="1:8" x14ac:dyDescent="0.25">
      <c r="A24" s="12"/>
      <c r="B24" s="10" t="s">
        <v>7</v>
      </c>
      <c r="C24" s="19"/>
      <c r="D24" s="13">
        <f>C23*10%</f>
        <v>250000</v>
      </c>
    </row>
    <row r="25" spans="1:8" x14ac:dyDescent="0.25">
      <c r="A25" s="12"/>
      <c r="B25" s="10" t="s">
        <v>12</v>
      </c>
      <c r="C25" s="19"/>
      <c r="D25" s="13">
        <f>C23-D24</f>
        <v>2250000</v>
      </c>
    </row>
    <row r="26" spans="1:8" ht="15.75" thickBot="1" x14ac:dyDescent="0.3">
      <c r="A26" s="20"/>
      <c r="B26" s="21" t="s">
        <v>17</v>
      </c>
      <c r="C26" s="22">
        <f>SUM(C3:C25)</f>
        <v>221925000</v>
      </c>
      <c r="D26" s="23">
        <f>SUM(D3:D25)</f>
        <v>221925000</v>
      </c>
    </row>
    <row r="27" spans="1:8" x14ac:dyDescent="0.25">
      <c r="C27" s="1"/>
      <c r="D27" s="1"/>
    </row>
    <row r="28" spans="1:8" x14ac:dyDescent="0.25">
      <c r="C28" s="1"/>
      <c r="D28" s="1"/>
    </row>
    <row r="29" spans="1:8" x14ac:dyDescent="0.25">
      <c r="C29" s="1"/>
      <c r="D29" s="1"/>
    </row>
    <row r="30" spans="1:8" x14ac:dyDescent="0.25">
      <c r="C30" s="1"/>
      <c r="D30" s="1"/>
    </row>
    <row r="31" spans="1:8" x14ac:dyDescent="0.25">
      <c r="C31" s="1"/>
      <c r="D31" s="1"/>
    </row>
    <row r="32" spans="1:8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</sheetData>
  <mergeCells count="5">
    <mergeCell ref="A1:D1"/>
    <mergeCell ref="F1:H1"/>
    <mergeCell ref="F2:H2"/>
    <mergeCell ref="F3:H3"/>
    <mergeCell ref="F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2022-10-31T23:18:58Z</dcterms:created>
  <dcterms:modified xsi:type="dcterms:W3CDTF">2022-11-01T00:06:00Z</dcterms:modified>
</cp:coreProperties>
</file>