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 SEMESTRE - CONTADURÍA PÚBLICA\CONTABILIDAD GENERAL\"/>
    </mc:Choice>
  </mc:AlternateContent>
  <xr:revisionPtr revIDLastSave="0" documentId="13_ncr:1_{67CC150C-408A-4D94-937E-46055010D389}" xr6:coauthVersionLast="47" xr6:coauthVersionMax="47" xr10:uidLastSave="{00000000-0000-0000-0000-000000000000}"/>
  <bookViews>
    <workbookView xWindow="-120" yWindow="-120" windowWidth="20730" windowHeight="11160" xr2:uid="{BCD33636-5321-4604-9C6C-17D80090BA16}"/>
  </bookViews>
  <sheets>
    <sheet name="Estados de resultados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11" i="2"/>
  <c r="L23" i="2"/>
  <c r="L20" i="2"/>
  <c r="L15" i="2"/>
  <c r="I23" i="2"/>
  <c r="H9" i="2"/>
  <c r="I15" i="2"/>
  <c r="L19" i="2"/>
  <c r="I24" i="2"/>
  <c r="C10" i="2"/>
  <c r="L24" i="2"/>
  <c r="L25" i="2"/>
  <c r="L26" i="2"/>
</calcChain>
</file>

<file path=xl/sharedStrings.xml><?xml version="1.0" encoding="utf-8"?>
<sst xmlns="http://schemas.openxmlformats.org/spreadsheetml/2006/main" count="67" uniqueCount="63">
  <si>
    <t>ESTADO DE RESULTADOS</t>
  </si>
  <si>
    <t>EMPRESA XY</t>
  </si>
  <si>
    <t xml:space="preserve">NIT NO. </t>
  </si>
  <si>
    <t>Estado de Resultados</t>
  </si>
  <si>
    <t>INGRESOS</t>
  </si>
  <si>
    <t>Ventas</t>
  </si>
  <si>
    <t>(-) Costo de venta</t>
  </si>
  <si>
    <t>Ganancia bruta</t>
  </si>
  <si>
    <t xml:space="preserve">GASTOS ADMINISTRATIVOS  </t>
  </si>
  <si>
    <t>Sueldos</t>
  </si>
  <si>
    <t>Servicios</t>
  </si>
  <si>
    <t>Arriendos</t>
  </si>
  <si>
    <t>Papelería</t>
  </si>
  <si>
    <t>Honorarios</t>
  </si>
  <si>
    <t xml:space="preserve">UTILIDAD ANTES DE IMPUESTO </t>
  </si>
  <si>
    <t>FIRMA DEL GERENTE</t>
  </si>
  <si>
    <t>FIRMA DEL CONTADOR</t>
  </si>
  <si>
    <t>FIRMA DEL REV. FISCAL</t>
  </si>
  <si>
    <t>Del 1 al 30 de septiembre</t>
  </si>
  <si>
    <t xml:space="preserve">Gastos de depreciación </t>
  </si>
  <si>
    <t>Auxilio de transporte</t>
  </si>
  <si>
    <t>ESTADO DE SITUACIÓN FINANCIERA</t>
  </si>
  <si>
    <t>ACTIVOS</t>
  </si>
  <si>
    <t>PASIVOS</t>
  </si>
  <si>
    <t xml:space="preserve">ACTIVO CORRIENTE </t>
  </si>
  <si>
    <t>PASIVO CORRIENTE</t>
  </si>
  <si>
    <t>Efectivo y equivalente de efectivo</t>
  </si>
  <si>
    <t>Obligaciones Financieras CP</t>
  </si>
  <si>
    <t>Mercancías</t>
  </si>
  <si>
    <t>IVA por pagar</t>
  </si>
  <si>
    <t>Certificados</t>
  </si>
  <si>
    <t>Retefuente por pagar</t>
  </si>
  <si>
    <t>Proveedores nacionales</t>
  </si>
  <si>
    <t>Total activo corriente</t>
  </si>
  <si>
    <t>Proveedores del exterior</t>
  </si>
  <si>
    <t>Costos y gastos por pagar</t>
  </si>
  <si>
    <t>ACTIVO NO CORRIENTE</t>
  </si>
  <si>
    <t>Total pasivo corriente</t>
  </si>
  <si>
    <t>Equipo de oficina</t>
  </si>
  <si>
    <t>PASIVO NO CORRIENTE</t>
  </si>
  <si>
    <t>Obligaciones Financieras LP</t>
  </si>
  <si>
    <t xml:space="preserve">(-) Depreciación acumulada </t>
  </si>
  <si>
    <t>Total pasivo no corriente</t>
  </si>
  <si>
    <t>Total activos no corriente</t>
  </si>
  <si>
    <t>TOTAL PASIVO</t>
  </si>
  <si>
    <t>TOTAL ACTIVOS</t>
  </si>
  <si>
    <t>PATRIMONIO</t>
  </si>
  <si>
    <t>Aportes sociales</t>
  </si>
  <si>
    <t>Utilidad</t>
  </si>
  <si>
    <t xml:space="preserve">Total patrimonio </t>
  </si>
  <si>
    <t>Total pasivo y patrimonio</t>
  </si>
  <si>
    <t>T.P. No. 55828-T</t>
  </si>
  <si>
    <t>Clientes</t>
  </si>
  <si>
    <t>Cuentas por cobrar a trabajadores</t>
  </si>
  <si>
    <t>Muebles y enseres</t>
  </si>
  <si>
    <t>Vehículos</t>
  </si>
  <si>
    <t>Cuentas por cobrar a socios</t>
  </si>
  <si>
    <t xml:space="preserve">Gerente : Juanita Castillo Osorio </t>
  </si>
  <si>
    <t xml:space="preserve">Contador:  Hellen Castellar y Karen Osorio </t>
  </si>
  <si>
    <t>Juanita Castillo O</t>
  </si>
  <si>
    <r>
      <rPr>
        <b/>
        <sz val="20"/>
        <color theme="1"/>
        <rFont val="Edwardian Script ITC"/>
        <family val="4"/>
      </rPr>
      <t xml:space="preserve">Karen Osorio V                            Hellen Castellar   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</si>
  <si>
    <t xml:space="preserve">José Hernán Cortés </t>
  </si>
  <si>
    <t>HELLEN MARGARITA CASTELLAR CASTILLO Y KAREL LIZETH OSORIO VALBUENA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</si>
</sst>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Blackadder ITC"/>
      <family val="5"/>
    </font>
    <font>
      <b/>
      <sz val="20"/>
      <color theme="1"/>
      <name val="Edwardian Script ITC"/>
      <family val="4"/>
    </font>
    <font>
      <sz val="11"/>
      <color theme="1"/>
      <name val="Calibri"/>
      <family val="4"/>
      <scheme val="minor"/>
    </font>
    <font>
      <b/>
      <sz val="20"/>
      <color theme="1"/>
      <name val="Mistral"/>
      <family val="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/>
    <xf numFmtId="38" fontId="0" fillId="0" borderId="0" xfId="1" applyNumberFormat="1" applyFont="1" applyBorder="1"/>
    <xf numFmtId="38" fontId="0" fillId="0" borderId="9" xfId="1" applyNumberFormat="1" applyFont="1" applyBorder="1"/>
    <xf numFmtId="38" fontId="2" fillId="0" borderId="8" xfId="0" applyNumberFormat="1" applyFont="1" applyBorder="1" applyAlignment="1">
      <alignment horizontal="left"/>
    </xf>
    <xf numFmtId="38" fontId="2" fillId="0" borderId="0" xfId="1" applyNumberFormat="1" applyFont="1" applyBorder="1"/>
    <xf numFmtId="38" fontId="2" fillId="0" borderId="8" xfId="0" applyNumberFormat="1" applyFont="1" applyBorder="1"/>
    <xf numFmtId="38" fontId="2" fillId="0" borderId="9" xfId="1" applyNumberFormat="1" applyFont="1" applyBorder="1"/>
    <xf numFmtId="38" fontId="0" fillId="0" borderId="8" xfId="0" applyNumberFormat="1" applyBorder="1"/>
    <xf numFmtId="38" fontId="0" fillId="0" borderId="0" xfId="0" applyNumberFormat="1" applyAlignment="1">
      <alignment horizontal="center"/>
    </xf>
    <xf numFmtId="38" fontId="0" fillId="0" borderId="0" xfId="0" applyNumberFormat="1" applyAlignment="1">
      <alignment horizontal="left"/>
    </xf>
    <xf numFmtId="38" fontId="2" fillId="0" borderId="0" xfId="0" applyNumberFormat="1" applyFont="1" applyAlignment="1">
      <alignment horizontal="left"/>
    </xf>
    <xf numFmtId="0" fontId="2" fillId="0" borderId="0" xfId="0" applyFont="1"/>
    <xf numFmtId="38" fontId="0" fillId="0" borderId="0" xfId="0" applyNumberFormat="1"/>
    <xf numFmtId="38" fontId="2" fillId="0" borderId="0" xfId="0" applyNumberFormat="1" applyFont="1" applyAlignment="1">
      <alignment horizontal="center"/>
    </xf>
    <xf numFmtId="38" fontId="2" fillId="0" borderId="0" xfId="0" applyNumberFormat="1" applyFont="1"/>
    <xf numFmtId="38" fontId="0" fillId="0" borderId="13" xfId="0" applyNumberFormat="1" applyBorder="1"/>
    <xf numFmtId="38" fontId="0" fillId="0" borderId="14" xfId="0" applyNumberFormat="1" applyBorder="1"/>
    <xf numFmtId="0" fontId="0" fillId="0" borderId="14" xfId="0" applyBorder="1"/>
    <xf numFmtId="38" fontId="0" fillId="0" borderId="15" xfId="1" applyNumberFormat="1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38" fontId="2" fillId="0" borderId="0" xfId="0" applyNumberFormat="1" applyFont="1" applyAlignment="1">
      <alignment horizontal="left"/>
    </xf>
    <xf numFmtId="38" fontId="2" fillId="0" borderId="9" xfId="0" applyNumberFormat="1" applyFont="1" applyBorder="1" applyAlignment="1">
      <alignment horizontal="left"/>
    </xf>
    <xf numFmtId="38" fontId="2" fillId="0" borderId="8" xfId="0" applyNumberFormat="1" applyFon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38" fontId="0" fillId="0" borderId="8" xfId="0" applyNumberFormat="1" applyBorder="1" applyAlignment="1">
      <alignment horizontal="left"/>
    </xf>
    <xf numFmtId="38" fontId="0" fillId="0" borderId="0" xfId="0" applyNumberFormat="1" applyAlignment="1">
      <alignment horizontal="left"/>
    </xf>
    <xf numFmtId="38" fontId="2" fillId="0" borderId="8" xfId="0" applyNumberFormat="1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DE93-9F10-4503-84B0-3FEA406ADE77}">
  <dimension ref="A1:M33"/>
  <sheetViews>
    <sheetView tabSelected="1" topLeftCell="A3" workbookViewId="0">
      <selection activeCell="A19" sqref="A19"/>
    </sheetView>
  </sheetViews>
  <sheetFormatPr baseColWidth="10" defaultRowHeight="15" x14ac:dyDescent="0.25"/>
  <cols>
    <col min="1" max="1" width="29.7109375" customWidth="1"/>
    <col min="2" max="2" width="26.5703125" customWidth="1"/>
    <col min="3" max="3" width="32.5703125" customWidth="1"/>
    <col min="4" max="4" width="25" customWidth="1"/>
    <col min="5" max="5" width="24.85546875" customWidth="1"/>
    <col min="6" max="6" width="7" customWidth="1"/>
    <col min="7" max="7" width="11.42578125" hidden="1" customWidth="1"/>
    <col min="11" max="11" width="25.85546875" bestFit="1" customWidth="1"/>
  </cols>
  <sheetData>
    <row r="1" spans="1:13" ht="15.75" thickBot="1" x14ac:dyDescent="0.3">
      <c r="A1" s="34" t="s">
        <v>62</v>
      </c>
      <c r="B1" s="35"/>
      <c r="C1" s="35"/>
      <c r="D1" s="36"/>
    </row>
    <row r="2" spans="1:13" x14ac:dyDescent="0.25">
      <c r="A2" s="51" t="s">
        <v>0</v>
      </c>
      <c r="B2" s="52"/>
      <c r="C2" s="53"/>
      <c r="E2" s="40" t="s">
        <v>21</v>
      </c>
      <c r="F2" s="41"/>
      <c r="G2" s="41"/>
      <c r="H2" s="41"/>
      <c r="I2" s="41"/>
      <c r="J2" s="41"/>
      <c r="K2" s="41"/>
      <c r="L2" s="41"/>
      <c r="M2" s="42"/>
    </row>
    <row r="3" spans="1:13" x14ac:dyDescent="0.25">
      <c r="A3" s="48" t="s">
        <v>1</v>
      </c>
      <c r="B3" s="49"/>
      <c r="C3" s="50"/>
      <c r="E3" s="43" t="s">
        <v>1</v>
      </c>
      <c r="F3" s="44"/>
      <c r="G3" s="44"/>
      <c r="H3" s="44"/>
      <c r="I3" s="44"/>
      <c r="J3" s="44"/>
      <c r="K3" s="44"/>
      <c r="L3" s="44"/>
      <c r="M3" s="45"/>
    </row>
    <row r="4" spans="1:13" x14ac:dyDescent="0.25">
      <c r="A4" s="48" t="s">
        <v>2</v>
      </c>
      <c r="B4" s="49"/>
      <c r="C4" s="50"/>
      <c r="E4" s="43" t="s">
        <v>2</v>
      </c>
      <c r="F4" s="44"/>
      <c r="G4" s="44"/>
      <c r="H4" s="44"/>
      <c r="I4" s="44"/>
      <c r="J4" s="44"/>
      <c r="K4" s="44"/>
      <c r="L4" s="44"/>
      <c r="M4" s="45"/>
    </row>
    <row r="5" spans="1:13" x14ac:dyDescent="0.25">
      <c r="A5" s="48" t="s">
        <v>3</v>
      </c>
      <c r="B5" s="49"/>
      <c r="C5" s="50"/>
      <c r="E5" s="43" t="s">
        <v>3</v>
      </c>
      <c r="F5" s="44"/>
      <c r="G5" s="44"/>
      <c r="H5" s="44"/>
      <c r="I5" s="44"/>
      <c r="J5" s="44"/>
      <c r="K5" s="44"/>
      <c r="L5" s="44"/>
      <c r="M5" s="45"/>
    </row>
    <row r="6" spans="1:13" x14ac:dyDescent="0.25">
      <c r="A6" s="48" t="s">
        <v>18</v>
      </c>
      <c r="B6" s="49"/>
      <c r="C6" s="50"/>
      <c r="E6" s="43" t="s">
        <v>18</v>
      </c>
      <c r="F6" s="44"/>
      <c r="G6" s="44"/>
      <c r="H6" s="44"/>
      <c r="I6" s="44"/>
      <c r="J6" s="44"/>
      <c r="K6" s="44"/>
      <c r="L6" s="44"/>
      <c r="M6" s="45"/>
    </row>
    <row r="7" spans="1:13" x14ac:dyDescent="0.25">
      <c r="A7" s="1" t="s">
        <v>4</v>
      </c>
      <c r="B7" s="2"/>
      <c r="C7" s="2"/>
      <c r="E7" s="43" t="s">
        <v>22</v>
      </c>
      <c r="F7" s="44"/>
      <c r="G7" s="44"/>
      <c r="H7" s="6"/>
      <c r="K7" s="18" t="s">
        <v>23</v>
      </c>
      <c r="L7" s="18"/>
      <c r="M7" s="7"/>
    </row>
    <row r="8" spans="1:13" x14ac:dyDescent="0.25">
      <c r="A8" s="2" t="s">
        <v>5</v>
      </c>
      <c r="B8" s="3"/>
      <c r="C8" s="3">
        <v>20000000</v>
      </c>
      <c r="E8" s="43" t="s">
        <v>24</v>
      </c>
      <c r="F8" s="44"/>
      <c r="G8" s="44"/>
      <c r="H8" s="6"/>
      <c r="K8" s="18" t="s">
        <v>25</v>
      </c>
      <c r="L8" s="18"/>
      <c r="M8" s="7"/>
    </row>
    <row r="9" spans="1:13" x14ac:dyDescent="0.25">
      <c r="A9" s="2" t="s">
        <v>6</v>
      </c>
      <c r="B9" s="3"/>
      <c r="C9" s="3">
        <v>8000000</v>
      </c>
      <c r="E9" s="37" t="s">
        <v>26</v>
      </c>
      <c r="F9" s="38"/>
      <c r="G9" s="38"/>
      <c r="H9" s="15">
        <f>3400000+1500000+2800000</f>
        <v>7700000</v>
      </c>
      <c r="I9" s="8"/>
      <c r="J9" s="19"/>
      <c r="K9" s="19" t="s">
        <v>27</v>
      </c>
      <c r="L9" s="15">
        <v>4000000</v>
      </c>
      <c r="M9" s="9"/>
    </row>
    <row r="10" spans="1:13" x14ac:dyDescent="0.25">
      <c r="A10" s="2" t="s">
        <v>7</v>
      </c>
      <c r="B10" s="3"/>
      <c r="C10" s="3">
        <f>C8-C9</f>
        <v>12000000</v>
      </c>
      <c r="E10" s="37" t="s">
        <v>52</v>
      </c>
      <c r="F10" s="38"/>
      <c r="G10" s="38"/>
      <c r="H10" s="15">
        <v>4000000</v>
      </c>
      <c r="I10" s="8"/>
      <c r="J10" s="19"/>
      <c r="K10" s="19" t="s">
        <v>29</v>
      </c>
      <c r="L10" s="15">
        <v>1800000</v>
      </c>
      <c r="M10" s="9"/>
    </row>
    <row r="11" spans="1:13" x14ac:dyDescent="0.25">
      <c r="A11" s="4" t="s">
        <v>8</v>
      </c>
      <c r="B11" s="3"/>
      <c r="C11" s="3">
        <f>SUM(B12:B18)</f>
        <v>5934000</v>
      </c>
      <c r="E11" s="37" t="s">
        <v>30</v>
      </c>
      <c r="F11" s="38"/>
      <c r="G11" s="38"/>
      <c r="H11" s="15">
        <v>2000000</v>
      </c>
      <c r="I11" s="8"/>
      <c r="J11" s="19"/>
      <c r="K11" s="19" t="s">
        <v>31</v>
      </c>
      <c r="L11" s="15">
        <v>800000</v>
      </c>
      <c r="M11" s="9"/>
    </row>
    <row r="12" spans="1:13" x14ac:dyDescent="0.25">
      <c r="A12" s="2" t="s">
        <v>9</v>
      </c>
      <c r="B12" s="3">
        <v>2000000</v>
      </c>
      <c r="C12" s="3"/>
      <c r="E12" s="37" t="s">
        <v>53</v>
      </c>
      <c r="F12" s="38"/>
      <c r="G12" s="38"/>
      <c r="H12" s="15">
        <v>1800000</v>
      </c>
      <c r="I12" s="8"/>
      <c r="J12" s="19"/>
      <c r="K12" s="19" t="s">
        <v>32</v>
      </c>
      <c r="L12" s="15">
        <v>3000000</v>
      </c>
      <c r="M12" s="9"/>
    </row>
    <row r="13" spans="1:13" x14ac:dyDescent="0.25">
      <c r="A13" s="2" t="s">
        <v>10</v>
      </c>
      <c r="B13" s="3">
        <v>1300000</v>
      </c>
      <c r="C13" s="3"/>
      <c r="E13" s="37" t="s">
        <v>28</v>
      </c>
      <c r="F13" s="38"/>
      <c r="G13" s="16"/>
      <c r="H13" s="15">
        <v>5000000</v>
      </c>
      <c r="I13" s="8"/>
      <c r="J13" s="19"/>
      <c r="K13" s="19" t="s">
        <v>34</v>
      </c>
      <c r="L13" s="15">
        <v>5000000</v>
      </c>
      <c r="M13" s="9"/>
    </row>
    <row r="14" spans="1:13" x14ac:dyDescent="0.25">
      <c r="A14" s="2" t="s">
        <v>11</v>
      </c>
      <c r="B14" s="3">
        <v>1000000</v>
      </c>
      <c r="C14" s="3"/>
      <c r="E14" s="37" t="s">
        <v>56</v>
      </c>
      <c r="F14" s="38"/>
      <c r="G14" s="16"/>
      <c r="H14" s="15">
        <v>2000000</v>
      </c>
      <c r="I14" s="8"/>
      <c r="J14" s="19"/>
      <c r="K14" s="19" t="s">
        <v>35</v>
      </c>
      <c r="L14" s="15">
        <v>3534000</v>
      </c>
      <c r="M14" s="9"/>
    </row>
    <row r="15" spans="1:13" x14ac:dyDescent="0.25">
      <c r="A15" s="2" t="s">
        <v>12</v>
      </c>
      <c r="B15" s="3">
        <v>400000</v>
      </c>
      <c r="C15" s="3"/>
      <c r="E15" s="39" t="s">
        <v>33</v>
      </c>
      <c r="F15" s="30"/>
      <c r="G15" s="30"/>
      <c r="H15" s="20"/>
      <c r="I15" s="11">
        <f>SUM(H9:H14)</f>
        <v>22500000</v>
      </c>
      <c r="J15" s="19"/>
      <c r="K15" s="21" t="s">
        <v>37</v>
      </c>
      <c r="L15" s="15">
        <f>SUM(L9:L14)</f>
        <v>18134000</v>
      </c>
      <c r="M15" s="9"/>
    </row>
    <row r="16" spans="1:13" x14ac:dyDescent="0.25">
      <c r="A16" s="2" t="s">
        <v>13</v>
      </c>
      <c r="B16" s="3">
        <v>500000</v>
      </c>
      <c r="C16" s="3"/>
      <c r="E16" s="10"/>
      <c r="F16" s="17"/>
      <c r="G16" s="17"/>
      <c r="H16" s="20"/>
      <c r="I16" s="11"/>
      <c r="J16" s="19"/>
      <c r="K16" s="21"/>
      <c r="L16" s="15"/>
      <c r="M16" s="9"/>
    </row>
    <row r="17" spans="1:13" x14ac:dyDescent="0.25">
      <c r="A17" s="2" t="s">
        <v>19</v>
      </c>
      <c r="B17" s="3">
        <v>500000</v>
      </c>
      <c r="C17" s="3"/>
      <c r="E17" s="46"/>
      <c r="F17" s="47"/>
      <c r="G17" s="47"/>
      <c r="H17" s="19"/>
      <c r="I17" s="19"/>
      <c r="J17" s="19"/>
      <c r="K17" s="21" t="s">
        <v>39</v>
      </c>
      <c r="L17" s="20"/>
      <c r="M17" s="9"/>
    </row>
    <row r="18" spans="1:13" x14ac:dyDescent="0.25">
      <c r="A18" s="2" t="s">
        <v>20</v>
      </c>
      <c r="B18" s="3">
        <v>234000</v>
      </c>
      <c r="C18" s="3"/>
      <c r="E18" s="12" t="s">
        <v>36</v>
      </c>
      <c r="F18" s="21"/>
      <c r="G18" s="21"/>
      <c r="H18" s="17"/>
      <c r="I18" s="11"/>
      <c r="J18" s="19"/>
      <c r="K18" s="19" t="s">
        <v>40</v>
      </c>
      <c r="L18" s="15">
        <v>3000000</v>
      </c>
      <c r="M18" s="9"/>
    </row>
    <row r="19" spans="1:13" x14ac:dyDescent="0.25">
      <c r="A19" s="4" t="s">
        <v>14</v>
      </c>
      <c r="B19" s="3"/>
      <c r="C19" s="3">
        <f>C10-C11</f>
        <v>6066000</v>
      </c>
      <c r="E19" s="37" t="s">
        <v>38</v>
      </c>
      <c r="F19" s="38"/>
      <c r="G19" s="38"/>
      <c r="H19" s="19">
        <v>4000000</v>
      </c>
      <c r="I19" s="11"/>
      <c r="J19" s="19"/>
      <c r="K19" s="21" t="s">
        <v>42</v>
      </c>
      <c r="L19" s="15">
        <f>L18</f>
        <v>3000000</v>
      </c>
      <c r="M19" s="9"/>
    </row>
    <row r="20" spans="1:13" x14ac:dyDescent="0.25">
      <c r="A20" s="5" t="s">
        <v>15</v>
      </c>
      <c r="B20" s="29" t="s">
        <v>16</v>
      </c>
      <c r="C20" s="29" t="s">
        <v>17</v>
      </c>
      <c r="E20" s="37" t="s">
        <v>55</v>
      </c>
      <c r="F20" s="38"/>
      <c r="G20" s="16"/>
      <c r="H20" s="19">
        <v>25000000</v>
      </c>
      <c r="I20" s="11"/>
      <c r="J20" s="19"/>
      <c r="K20" s="21" t="s">
        <v>44</v>
      </c>
      <c r="L20" s="15">
        <f>L15+L19</f>
        <v>21134000</v>
      </c>
      <c r="M20" s="9"/>
    </row>
    <row r="21" spans="1:13" ht="55.5" x14ac:dyDescent="0.25">
      <c r="A21" s="28" t="s">
        <v>59</v>
      </c>
      <c r="B21" s="27" t="s">
        <v>60</v>
      </c>
      <c r="C21" s="26" t="s">
        <v>61</v>
      </c>
      <c r="E21" s="37" t="s">
        <v>54</v>
      </c>
      <c r="F21" s="38"/>
      <c r="G21" s="16"/>
      <c r="H21" s="19">
        <v>1000000</v>
      </c>
      <c r="I21" s="11"/>
      <c r="J21" s="19"/>
      <c r="K21" s="21"/>
      <c r="L21" s="20"/>
      <c r="M21" s="9"/>
    </row>
    <row r="22" spans="1:13" x14ac:dyDescent="0.25">
      <c r="E22" s="37" t="s">
        <v>41</v>
      </c>
      <c r="F22" s="38"/>
      <c r="G22" s="38"/>
      <c r="H22" s="19">
        <v>3300000</v>
      </c>
      <c r="I22" s="19"/>
      <c r="J22" s="19"/>
      <c r="K22" s="21" t="s">
        <v>46</v>
      </c>
      <c r="L22" s="15"/>
      <c r="M22" s="13"/>
    </row>
    <row r="23" spans="1:13" x14ac:dyDescent="0.25">
      <c r="E23" s="10" t="s">
        <v>43</v>
      </c>
      <c r="F23" s="17"/>
      <c r="G23" s="17"/>
      <c r="H23" s="19"/>
      <c r="I23" s="11">
        <f>SUM(H19:H21)-H22</f>
        <v>26700000</v>
      </c>
      <c r="J23" s="19"/>
      <c r="K23" s="19" t="s">
        <v>47</v>
      </c>
      <c r="L23" s="15">
        <f>22000000</f>
        <v>22000000</v>
      </c>
      <c r="M23" s="13"/>
    </row>
    <row r="24" spans="1:13" x14ac:dyDescent="0.25">
      <c r="E24" s="39" t="s">
        <v>45</v>
      </c>
      <c r="F24" s="30"/>
      <c r="G24" s="30"/>
      <c r="H24" s="19"/>
      <c r="I24" s="11">
        <f>I15+I23</f>
        <v>49200000</v>
      </c>
      <c r="J24" s="19"/>
      <c r="K24" s="19" t="s">
        <v>48</v>
      </c>
      <c r="L24" s="15">
        <f>C19</f>
        <v>6066000</v>
      </c>
      <c r="M24" s="13"/>
    </row>
    <row r="25" spans="1:13" x14ac:dyDescent="0.25">
      <c r="E25" s="39"/>
      <c r="F25" s="30"/>
      <c r="G25" s="30"/>
      <c r="H25" s="19"/>
      <c r="I25" s="11"/>
      <c r="J25" s="19"/>
      <c r="K25" s="21" t="s">
        <v>49</v>
      </c>
      <c r="L25" s="20">
        <f>SUM(L23:L24)</f>
        <v>28066000</v>
      </c>
      <c r="M25" s="13"/>
    </row>
    <row r="26" spans="1:13" x14ac:dyDescent="0.25">
      <c r="E26" s="14"/>
      <c r="F26" s="19"/>
      <c r="G26" s="19"/>
      <c r="H26" s="15"/>
      <c r="I26" s="8"/>
      <c r="J26" s="19"/>
      <c r="K26" s="21" t="s">
        <v>50</v>
      </c>
      <c r="L26" s="21">
        <f>L20+L25</f>
        <v>49200000</v>
      </c>
      <c r="M26" s="13"/>
    </row>
    <row r="27" spans="1:13" x14ac:dyDescent="0.25">
      <c r="E27" s="12"/>
      <c r="F27" s="21"/>
      <c r="G27" s="21"/>
      <c r="H27" s="21"/>
      <c r="I27" s="11"/>
      <c r="J27" s="19"/>
      <c r="M27" s="13"/>
    </row>
    <row r="28" spans="1:13" x14ac:dyDescent="0.25">
      <c r="E28" s="32" t="s">
        <v>57</v>
      </c>
      <c r="F28" s="33"/>
      <c r="G28" s="21"/>
      <c r="H28" s="21"/>
      <c r="I28" s="21"/>
      <c r="J28" s="19"/>
      <c r="K28" s="30" t="s">
        <v>58</v>
      </c>
      <c r="L28" s="30"/>
      <c r="M28" s="31"/>
    </row>
    <row r="29" spans="1:13" x14ac:dyDescent="0.25">
      <c r="E29" s="14"/>
      <c r="F29" s="19"/>
      <c r="G29" s="19"/>
      <c r="H29" s="19"/>
      <c r="I29" s="19"/>
      <c r="J29" s="19"/>
      <c r="K29" s="30" t="s">
        <v>51</v>
      </c>
      <c r="L29" s="30"/>
      <c r="M29" s="31"/>
    </row>
    <row r="30" spans="1:13" ht="15.75" thickBot="1" x14ac:dyDescent="0.3">
      <c r="E30" s="22"/>
      <c r="F30" s="23"/>
      <c r="G30" s="23"/>
      <c r="H30" s="23"/>
      <c r="I30" s="23"/>
      <c r="J30" s="23"/>
      <c r="K30" s="24"/>
      <c r="L30" s="24"/>
      <c r="M30" s="25"/>
    </row>
    <row r="31" spans="1:13" x14ac:dyDescent="0.25">
      <c r="E31" s="19"/>
      <c r="F31" s="19"/>
      <c r="G31" s="19"/>
      <c r="H31" s="19"/>
      <c r="I31" s="19"/>
      <c r="J31" s="19"/>
      <c r="M31" s="8"/>
    </row>
    <row r="32" spans="1:13" x14ac:dyDescent="0.25">
      <c r="E32" s="21"/>
      <c r="F32" s="21"/>
      <c r="G32" s="21"/>
      <c r="H32" s="21"/>
      <c r="I32" s="21"/>
      <c r="J32" s="19"/>
      <c r="K32" s="30"/>
      <c r="L32" s="30"/>
      <c r="M32" s="30"/>
    </row>
    <row r="33" spans="5:13" x14ac:dyDescent="0.25">
      <c r="E33" s="19"/>
      <c r="F33" s="19"/>
      <c r="G33" s="19"/>
      <c r="H33" s="19"/>
      <c r="I33" s="19"/>
      <c r="J33" s="19"/>
      <c r="K33" s="30"/>
      <c r="L33" s="30"/>
      <c r="M33" s="30"/>
    </row>
  </sheetData>
  <mergeCells count="32">
    <mergeCell ref="K32:M32"/>
    <mergeCell ref="K33:M33"/>
    <mergeCell ref="E2:M2"/>
    <mergeCell ref="E3:M3"/>
    <mergeCell ref="E4:M4"/>
    <mergeCell ref="E5:M5"/>
    <mergeCell ref="E6:M6"/>
    <mergeCell ref="E15:G15"/>
    <mergeCell ref="E17:G17"/>
    <mergeCell ref="E19:G19"/>
    <mergeCell ref="E22:G22"/>
    <mergeCell ref="E24:G24"/>
    <mergeCell ref="E7:G7"/>
    <mergeCell ref="E8:G8"/>
    <mergeCell ref="E9:G9"/>
    <mergeCell ref="E10:G10"/>
    <mergeCell ref="K29:M29"/>
    <mergeCell ref="E28:F28"/>
    <mergeCell ref="A1:D1"/>
    <mergeCell ref="E14:F14"/>
    <mergeCell ref="E13:F13"/>
    <mergeCell ref="E21:F21"/>
    <mergeCell ref="E20:F20"/>
    <mergeCell ref="K28:M28"/>
    <mergeCell ref="E25:G25"/>
    <mergeCell ref="E11:G11"/>
    <mergeCell ref="E12:G12"/>
    <mergeCell ref="A6:C6"/>
    <mergeCell ref="A2:C2"/>
    <mergeCell ref="A3:C3"/>
    <mergeCell ref="A4:C4"/>
    <mergeCell ref="A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Estados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 Gutierrez</dc:creator>
  <cp:lastModifiedBy>hp</cp:lastModifiedBy>
  <dcterms:created xsi:type="dcterms:W3CDTF">2022-10-14T00:15:52Z</dcterms:created>
  <dcterms:modified xsi:type="dcterms:W3CDTF">2023-05-15T02:07:37Z</dcterms:modified>
</cp:coreProperties>
</file>