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B9062EC-4E96-47B7-A97D-13473C5799BF}" xr6:coauthVersionLast="47" xr6:coauthVersionMax="47" xr10:uidLastSave="{00000000-0000-0000-0000-000000000000}"/>
  <bookViews>
    <workbookView xWindow="-120" yWindow="-120" windowWidth="20730" windowHeight="11160" tabRatio="589" activeTab="1" xr2:uid="{00000000-000D-0000-FFFF-FFFF00000000}"/>
  </bookViews>
  <sheets>
    <sheet name="Ejercicio 1 Pesos" sheetId="1" r:id="rId1"/>
    <sheet name="VARIANZA" sheetId="6" r:id="rId2"/>
    <sheet name="Hoja4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6" l="1"/>
  <c r="T26" i="6"/>
  <c r="T25" i="6"/>
  <c r="R23" i="6"/>
  <c r="R22" i="6"/>
  <c r="S20" i="6"/>
  <c r="R20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3" i="6"/>
  <c r="R8" i="6"/>
  <c r="R4" i="6"/>
  <c r="R5" i="6"/>
  <c r="R6" i="6"/>
  <c r="R7" i="6"/>
  <c r="R9" i="6"/>
  <c r="R10" i="6"/>
  <c r="R11" i="6"/>
  <c r="R12" i="6"/>
  <c r="R13" i="6"/>
  <c r="R14" i="6"/>
  <c r="R15" i="6"/>
  <c r="R16" i="6"/>
  <c r="R17" i="6"/>
  <c r="R18" i="6"/>
  <c r="R19" i="6"/>
  <c r="Q20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3" i="6"/>
  <c r="I23" i="6"/>
  <c r="P20" i="6"/>
  <c r="M22" i="6" l="1"/>
  <c r="P22" i="6"/>
  <c r="L19" i="6" l="1"/>
  <c r="M19" i="6" s="1"/>
  <c r="E19" i="6"/>
  <c r="D19" i="6"/>
  <c r="F4" i="1" l="1"/>
  <c r="F5" i="1" s="1"/>
  <c r="F6" i="1" s="1"/>
  <c r="F7" i="1" s="1"/>
  <c r="F8" i="1" s="1"/>
  <c r="F9" i="1" s="1"/>
  <c r="F10" i="1" s="1"/>
  <c r="E4" i="1"/>
  <c r="E5" i="1"/>
  <c r="E6" i="1"/>
  <c r="H6" i="1" s="1"/>
  <c r="E7" i="1"/>
  <c r="H7" i="1" s="1"/>
  <c r="E8" i="1"/>
  <c r="E9" i="1"/>
  <c r="H9" i="1" s="1"/>
  <c r="E10" i="1"/>
  <c r="H10" i="1" s="1"/>
  <c r="E3" i="1"/>
  <c r="D11" i="1"/>
  <c r="H3" i="1"/>
  <c r="G4" i="1"/>
  <c r="H4" i="1"/>
  <c r="H8" i="1"/>
  <c r="G5" i="1" l="1"/>
  <c r="G6" i="1" s="1"/>
  <c r="G7" i="1" s="1"/>
  <c r="G8" i="1" s="1"/>
  <c r="G9" i="1" s="1"/>
  <c r="G10" i="1" s="1"/>
  <c r="H5" i="1"/>
  <c r="H11" i="1" s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2" authorId="0" shapeId="0" xr:uid="{80DC0F70-F98A-483F-98B6-5EEBD0FF39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 escriben los datos de menor a mayor sin repetir</t>
        </r>
      </text>
    </comment>
    <comment ref="P2" authorId="0" shapeId="0" xr:uid="{DB4029E9-AAA8-425E-9183-DD3FDDAE83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 colocan las veces que se repite el dato</t>
        </r>
      </text>
    </comment>
    <comment ref="Q2" authorId="0" shapeId="0" xr:uid="{7CA1F0A3-73F1-4175-B617-B014BBC4F9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xi * el promedio  </t>
        </r>
      </text>
    </comment>
    <comment ref="R2" authorId="0" shapeId="0" xr:uid="{B545BCE9-EE88-490A-B990-9D856D94A3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Restar xi - promedio y elevarlo a la dos</t>
        </r>
      </text>
    </comment>
    <comment ref="S2" authorId="0" shapeId="0" xr:uid="{BF222759-22B8-4072-B383-579DE5BA03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(xi-x)2 * fi</t>
        </r>
      </text>
    </comment>
    <comment ref="R22" authorId="0" shapeId="0" xr:uid="{8B58A7C8-8AB2-47A5-8286-3F4D45F5E4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total de f*(x-X)2/n-1</t>
        </r>
      </text>
    </comment>
    <comment ref="R23" authorId="0" shapeId="0" xr:uid="{412C37D7-25CA-49BA-A218-E3B681A303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Raiz de varianza
usar formula llamda RAIZ</t>
        </r>
      </text>
    </comment>
    <comment ref="T25" authorId="0" shapeId="0" xr:uid="{34D380A3-B66E-4602-B0C4-D50FDBC69C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Desviación dividido entre promedio</t>
        </r>
      </text>
    </comment>
    <comment ref="T26" authorId="0" shapeId="0" xr:uid="{BA49B6FB-F56E-4FD9-8F09-E891E2AEAA9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Coeficiente de variación por 100</t>
        </r>
      </text>
    </comment>
  </commentList>
</comments>
</file>

<file path=xl/sharedStrings.xml><?xml version="1.0" encoding="utf-8"?>
<sst xmlns="http://schemas.openxmlformats.org/spreadsheetml/2006/main" count="55" uniqueCount="39">
  <si>
    <t>fi</t>
  </si>
  <si>
    <t>fr</t>
  </si>
  <si>
    <t>Fi</t>
  </si>
  <si>
    <t>Fra</t>
  </si>
  <si>
    <t>%</t>
  </si>
  <si>
    <t xml:space="preserve"> PESO EN Kg.</t>
  </si>
  <si>
    <t>TOTAL</t>
  </si>
  <si>
    <t>Los datos de tabla corresponden al peso en kg; de 1090 estudiantes</t>
  </si>
  <si>
    <t>TOTALES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</si>
  <si>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</si>
  <si>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</si>
  <si>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</si>
  <si>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</si>
  <si>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</si>
  <si>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</si>
  <si>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</si>
  <si>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</si>
  <si>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</si>
  <si>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</si>
  <si>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</si>
  <si>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</si>
  <si>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</si>
  <si>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TALLER N°3</t>
  </si>
  <si>
    <t>EJERCICIO 2</t>
  </si>
  <si>
    <t>EJERCICIO 1</t>
  </si>
  <si>
    <t>Columna1</t>
  </si>
  <si>
    <t>CV</t>
  </si>
  <si>
    <t>Datos ordenados</t>
  </si>
  <si>
    <t>xi</t>
  </si>
  <si>
    <t>xi - X</t>
  </si>
  <si>
    <t>(xi - X)2</t>
  </si>
  <si>
    <t>f*(x - X)2</t>
  </si>
  <si>
    <r>
      <t xml:space="preserve">PROMEDIO </t>
    </r>
    <r>
      <rPr>
        <b/>
        <sz val="11"/>
        <color theme="1"/>
        <rFont val="Calibri"/>
        <family val="2"/>
        <scheme val="minor"/>
      </rPr>
      <t>X</t>
    </r>
  </si>
  <si>
    <r>
      <t xml:space="preserve">Varianza </t>
    </r>
    <r>
      <rPr>
        <b/>
        <sz val="11"/>
        <color theme="1"/>
        <rFont val="Calibri"/>
        <family val="2"/>
        <scheme val="minor"/>
      </rPr>
      <t>S^2</t>
    </r>
  </si>
  <si>
    <r>
      <t>Desviación</t>
    </r>
    <r>
      <rPr>
        <b/>
        <sz val="11"/>
        <color theme="1"/>
        <rFont val="Calibri"/>
        <family val="2"/>
        <scheme val="minor"/>
      </rPr>
      <t xml:space="preserve"> S</t>
    </r>
  </si>
  <si>
    <t>PROMEDIO</t>
  </si>
  <si>
    <t>Coeficiente de variación</t>
  </si>
  <si>
    <t>s/X</t>
  </si>
  <si>
    <t>Analisis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</si>
</sst>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5" fillId="0" borderId="3" xfId="0" applyFont="1" applyBorder="1" applyAlignment="1">
      <alignment horizontal="centerContinuous"/>
    </xf>
    <xf numFmtId="0" fontId="1" fillId="5" borderId="0" xfId="0" applyFont="1" applyFill="1" applyAlignment="1">
      <alignment horizontal="center"/>
    </xf>
    <xf numFmtId="0" fontId="0" fillId="6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6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7" borderId="1" xfId="0" applyFill="1" applyBorder="1"/>
    <xf numFmtId="0" fontId="1" fillId="7" borderId="1" xfId="0" applyFont="1" applyFill="1" applyBorder="1"/>
    <xf numFmtId="0" fontId="0" fillId="3" borderId="0" xfId="0" applyFill="1"/>
    <xf numFmtId="0" fontId="1" fillId="3" borderId="10" xfId="0" applyFont="1" applyFill="1" applyBorder="1"/>
    <xf numFmtId="0" fontId="0" fillId="8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9524</xdr:colOff>
      <xdr:row>7</xdr:row>
      <xdr:rowOff>158188</xdr:rowOff>
    </xdr:from>
    <xdr:to>
      <xdr:col>14</xdr:col>
      <xdr:colOff>0</xdr:colOff>
      <xdr:row>11</xdr:row>
      <xdr:rowOff>38536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697" t="44501" r="56016" b="45993"/>
        <a:stretch/>
      </xdr:blipFill>
      <xdr:spPr>
        <a:xfrm>
          <a:off x="7800974" y="1501213"/>
          <a:ext cx="1276351" cy="6423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3</xdr:row>
          <xdr:rowOff>180975</xdr:rowOff>
        </xdr:from>
        <xdr:to>
          <xdr:col>14</xdr:col>
          <xdr:colOff>28575</xdr:colOff>
          <xdr:row>7</xdr:row>
          <xdr:rowOff>76200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D18" sqref="D18"/>
    </sheetView>
  </sheetViews>
  <sheetFormatPr baseColWidth="10" defaultRowHeight="15" x14ac:dyDescent="0.25"/>
  <cols>
    <col min="3" max="3" width="13.5703125" customWidth="1"/>
  </cols>
  <sheetData>
    <row r="1" spans="2:8" ht="15.75" x14ac:dyDescent="0.25">
      <c r="B1" s="9" t="s">
        <v>7</v>
      </c>
    </row>
    <row r="2" spans="2:8" ht="15.75" x14ac:dyDescent="0.25">
      <c r="C2" s="1" t="s">
        <v>5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</row>
    <row r="3" spans="2:8" ht="15.75" x14ac:dyDescent="0.25">
      <c r="C3" s="3">
        <v>35</v>
      </c>
      <c r="D3" s="3">
        <v>24</v>
      </c>
      <c r="E3" s="4">
        <f xml:space="preserve"> D3/1090</f>
        <v>2.2018348623853212E-2</v>
      </c>
      <c r="F3" s="5">
        <v>24</v>
      </c>
      <c r="G3" s="4">
        <v>0.02</v>
      </c>
      <c r="H3" s="6">
        <f xml:space="preserve"> E3*100</f>
        <v>2.2018348623853212</v>
      </c>
    </row>
    <row r="4" spans="2:8" ht="15.75" x14ac:dyDescent="0.25">
      <c r="C4" s="3">
        <v>46</v>
      </c>
      <c r="D4" s="3">
        <v>192</v>
      </c>
      <c r="E4" s="4">
        <f t="shared" ref="E4:E10" si="0" xml:space="preserve"> D4/1090</f>
        <v>0.1761467889908257</v>
      </c>
      <c r="F4" s="5">
        <f>F3+D4</f>
        <v>216</v>
      </c>
      <c r="G4" s="4">
        <f>G3+E4</f>
        <v>0.19614678899082569</v>
      </c>
      <c r="H4" s="6">
        <f t="shared" ref="H4:H10" si="1" xml:space="preserve"> E4*100</f>
        <v>17.61467889908257</v>
      </c>
    </row>
    <row r="5" spans="2:8" ht="15.75" x14ac:dyDescent="0.25">
      <c r="C5" s="10">
        <v>54</v>
      </c>
      <c r="D5" s="10">
        <v>399</v>
      </c>
      <c r="E5" s="11">
        <f t="shared" si="0"/>
        <v>0.36605504587155963</v>
      </c>
      <c r="F5" s="12">
        <f>F4+D5</f>
        <v>615</v>
      </c>
      <c r="G5" s="11">
        <f t="shared" ref="G5:G10" si="2">G4+E5</f>
        <v>0.56220183486238529</v>
      </c>
      <c r="H5" s="13">
        <f t="shared" si="1"/>
        <v>36.605504587155963</v>
      </c>
    </row>
    <row r="6" spans="2:8" ht="15.75" x14ac:dyDescent="0.25">
      <c r="C6" s="3">
        <v>65</v>
      </c>
      <c r="D6" s="3">
        <v>254</v>
      </c>
      <c r="E6" s="4">
        <f t="shared" si="0"/>
        <v>0.23302752293577983</v>
      </c>
      <c r="F6" s="5">
        <f t="shared" ref="F6:F10" si="3">F5+D6</f>
        <v>869</v>
      </c>
      <c r="G6" s="4">
        <f t="shared" si="2"/>
        <v>0.79522935779816506</v>
      </c>
      <c r="H6" s="6">
        <f t="shared" si="1"/>
        <v>23.302752293577981</v>
      </c>
    </row>
    <row r="7" spans="2:8" ht="15.75" x14ac:dyDescent="0.25">
      <c r="C7" s="3">
        <v>76</v>
      </c>
      <c r="D7" s="3">
        <v>116</v>
      </c>
      <c r="E7" s="4">
        <f t="shared" si="0"/>
        <v>0.10642201834862386</v>
      </c>
      <c r="F7" s="5">
        <f t="shared" si="3"/>
        <v>985</v>
      </c>
      <c r="G7" s="4">
        <f t="shared" si="2"/>
        <v>0.90165137614678892</v>
      </c>
      <c r="H7" s="6">
        <f t="shared" si="1"/>
        <v>10.642201834862385</v>
      </c>
    </row>
    <row r="8" spans="2:8" ht="15.75" x14ac:dyDescent="0.25">
      <c r="C8" s="3">
        <v>84</v>
      </c>
      <c r="D8" s="3">
        <v>61</v>
      </c>
      <c r="E8" s="4">
        <f t="shared" si="0"/>
        <v>5.5963302752293581E-2</v>
      </c>
      <c r="F8" s="5">
        <f t="shared" si="3"/>
        <v>1046</v>
      </c>
      <c r="G8" s="4">
        <f t="shared" si="2"/>
        <v>0.95761467889908247</v>
      </c>
      <c r="H8" s="6">
        <f t="shared" si="1"/>
        <v>5.5963302752293584</v>
      </c>
    </row>
    <row r="9" spans="2:8" ht="15.75" x14ac:dyDescent="0.25">
      <c r="C9" s="3">
        <v>96</v>
      </c>
      <c r="D9" s="3">
        <v>28</v>
      </c>
      <c r="E9" s="4">
        <f t="shared" si="0"/>
        <v>2.5688073394495414E-2</v>
      </c>
      <c r="F9" s="5">
        <f t="shared" si="3"/>
        <v>1074</v>
      </c>
      <c r="G9" s="4">
        <f t="shared" si="2"/>
        <v>0.98330275229357789</v>
      </c>
      <c r="H9" s="6">
        <f t="shared" si="1"/>
        <v>2.5688073394495414</v>
      </c>
    </row>
    <row r="10" spans="2:8" ht="15.75" x14ac:dyDescent="0.25">
      <c r="C10" s="3">
        <v>105</v>
      </c>
      <c r="D10" s="3">
        <v>16</v>
      </c>
      <c r="E10" s="4">
        <f t="shared" si="0"/>
        <v>1.4678899082568808E-2</v>
      </c>
      <c r="F10" s="5">
        <f t="shared" si="3"/>
        <v>1090</v>
      </c>
      <c r="G10" s="4">
        <f t="shared" si="2"/>
        <v>0.99798165137614669</v>
      </c>
      <c r="H10" s="6">
        <f t="shared" si="1"/>
        <v>1.4678899082568808</v>
      </c>
    </row>
    <row r="11" spans="2:8" x14ac:dyDescent="0.25">
      <c r="C11" s="5" t="s">
        <v>6</v>
      </c>
      <c r="D11" s="5">
        <f xml:space="preserve"> SUM(D3:D10)</f>
        <v>1090</v>
      </c>
      <c r="E11" s="7">
        <f>SUM(E3:E10)</f>
        <v>1</v>
      </c>
      <c r="F11" s="5"/>
      <c r="G11" s="5"/>
      <c r="H11" s="8">
        <f>SUM(H3:H10)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tabSelected="1" topLeftCell="E1" workbookViewId="0">
      <selection activeCell="P22" sqref="P22"/>
    </sheetView>
  </sheetViews>
  <sheetFormatPr baseColWidth="10" defaultRowHeight="15" x14ac:dyDescent="0.25"/>
  <cols>
    <col min="2" max="2" width="2.5703125" customWidth="1"/>
    <col min="3" max="3" width="15" customWidth="1"/>
    <col min="5" max="5" width="8.5703125" customWidth="1"/>
    <col min="6" max="6" width="3.140625" customWidth="1"/>
    <col min="7" max="7" width="2.85546875" customWidth="1"/>
    <col min="9" max="9" width="16.7109375" customWidth="1"/>
    <col min="10" max="10" width="6.42578125" customWidth="1"/>
    <col min="11" max="11" width="15.85546875" customWidth="1"/>
    <col min="12" max="12" width="11.42578125" customWidth="1"/>
    <col min="13" max="13" width="9.140625" customWidth="1"/>
    <col min="14" max="14" width="10.140625" customWidth="1"/>
    <col min="15" max="15" width="12.7109375" style="14" customWidth="1"/>
    <col min="16" max="16" width="5" customWidth="1"/>
  </cols>
  <sheetData>
    <row r="1" spans="1:19" x14ac:dyDescent="0.25">
      <c r="A1" s="33" t="s">
        <v>22</v>
      </c>
      <c r="B1" s="33"/>
      <c r="C1" s="33"/>
      <c r="D1" s="33"/>
      <c r="E1" s="33"/>
      <c r="F1" s="33"/>
      <c r="G1" s="33"/>
      <c r="H1" s="33"/>
      <c r="I1" s="17"/>
      <c r="J1" s="18"/>
    </row>
    <row r="2" spans="1:19" ht="15.75" thickBot="1" x14ac:dyDescent="0.3">
      <c r="A2" t="s">
        <v>24</v>
      </c>
      <c r="H2" s="29" t="s">
        <v>23</v>
      </c>
      <c r="I2" t="s">
        <v>27</v>
      </c>
      <c r="J2" s="18"/>
      <c r="K2" s="32" t="s">
        <v>38</v>
      </c>
      <c r="O2" s="21" t="s">
        <v>28</v>
      </c>
      <c r="P2" s="22" t="s">
        <v>0</v>
      </c>
      <c r="Q2" s="22" t="s">
        <v>29</v>
      </c>
      <c r="R2" s="22" t="s">
        <v>30</v>
      </c>
      <c r="S2" s="23" t="s">
        <v>31</v>
      </c>
    </row>
    <row r="3" spans="1:19" x14ac:dyDescent="0.25">
      <c r="A3">
        <v>562</v>
      </c>
      <c r="C3" s="16" t="s">
        <v>25</v>
      </c>
      <c r="D3" s="16"/>
      <c r="H3" s="28">
        <v>67</v>
      </c>
      <c r="I3" s="28">
        <v>22</v>
      </c>
      <c r="J3" s="18"/>
      <c r="K3" s="16" t="s">
        <v>25</v>
      </c>
      <c r="L3" s="16"/>
      <c r="O3" s="24">
        <v>22</v>
      </c>
      <c r="P3">
        <v>1</v>
      </c>
      <c r="Q3">
        <f>O3-P$22</f>
        <v>-37.6</v>
      </c>
      <c r="R3">
        <f>Q3^2</f>
        <v>1413.7600000000002</v>
      </c>
      <c r="S3" s="25">
        <f>R3*P3</f>
        <v>1413.7600000000002</v>
      </c>
    </row>
    <row r="4" spans="1:19" x14ac:dyDescent="0.25">
      <c r="A4">
        <v>869</v>
      </c>
      <c r="H4" s="28">
        <v>71</v>
      </c>
      <c r="I4" s="28">
        <v>34</v>
      </c>
      <c r="J4" s="18"/>
      <c r="O4" s="24">
        <v>34</v>
      </c>
      <c r="P4">
        <v>1</v>
      </c>
      <c r="Q4">
        <f t="shared" ref="Q4:Q19" si="0">O4-P$22</f>
        <v>-25.6</v>
      </c>
      <c r="R4">
        <f t="shared" ref="R4:R19" si="1">Q4^2</f>
        <v>655.36000000000013</v>
      </c>
      <c r="S4" s="25">
        <f t="shared" ref="S4:S19" si="2">R4*P4</f>
        <v>655.36000000000013</v>
      </c>
    </row>
    <row r="5" spans="1:19" x14ac:dyDescent="0.25">
      <c r="A5">
        <v>708</v>
      </c>
      <c r="C5" t="s">
        <v>9</v>
      </c>
      <c r="D5">
        <v>811.55882352941171</v>
      </c>
      <c r="H5" s="28">
        <v>90</v>
      </c>
      <c r="I5" s="28">
        <v>46</v>
      </c>
      <c r="J5" s="18"/>
      <c r="K5" t="s">
        <v>9</v>
      </c>
      <c r="L5">
        <v>59.6</v>
      </c>
      <c r="O5" s="24">
        <v>46</v>
      </c>
      <c r="P5">
        <v>3</v>
      </c>
      <c r="Q5">
        <f t="shared" si="0"/>
        <v>-13.600000000000001</v>
      </c>
      <c r="R5">
        <f t="shared" si="1"/>
        <v>184.96000000000004</v>
      </c>
      <c r="S5" s="25">
        <f t="shared" si="2"/>
        <v>554.88000000000011</v>
      </c>
    </row>
    <row r="6" spans="1:19" x14ac:dyDescent="0.25">
      <c r="A6">
        <v>775</v>
      </c>
      <c r="C6" t="s">
        <v>10</v>
      </c>
      <c r="D6">
        <v>22.31144767343125</v>
      </c>
      <c r="H6" s="28">
        <v>46</v>
      </c>
      <c r="I6" s="28">
        <v>46</v>
      </c>
      <c r="J6" s="18"/>
      <c r="K6" t="s">
        <v>10</v>
      </c>
      <c r="L6">
        <v>3.6167737877255957</v>
      </c>
      <c r="O6" s="24">
        <v>51</v>
      </c>
      <c r="P6">
        <v>1</v>
      </c>
      <c r="Q6">
        <f t="shared" si="0"/>
        <v>-8.6000000000000014</v>
      </c>
      <c r="R6">
        <f t="shared" si="1"/>
        <v>73.960000000000022</v>
      </c>
      <c r="S6" s="25">
        <f t="shared" si="2"/>
        <v>73.960000000000022</v>
      </c>
    </row>
    <row r="7" spans="1:19" x14ac:dyDescent="0.25">
      <c r="A7">
        <v>704</v>
      </c>
      <c r="C7" t="s">
        <v>11</v>
      </c>
      <c r="D7">
        <v>845.5</v>
      </c>
      <c r="H7" s="28">
        <v>51</v>
      </c>
      <c r="I7" s="28">
        <v>46</v>
      </c>
      <c r="J7" s="18"/>
      <c r="K7" t="s">
        <v>11</v>
      </c>
      <c r="L7">
        <v>62</v>
      </c>
      <c r="O7" s="24">
        <v>54</v>
      </c>
      <c r="P7">
        <v>1</v>
      </c>
      <c r="Q7">
        <f t="shared" si="0"/>
        <v>-5.6000000000000014</v>
      </c>
      <c r="R7">
        <f t="shared" si="1"/>
        <v>31.360000000000017</v>
      </c>
      <c r="S7" s="25">
        <f t="shared" si="2"/>
        <v>31.360000000000017</v>
      </c>
    </row>
    <row r="8" spans="1:19" x14ac:dyDescent="0.25">
      <c r="A8">
        <v>809</v>
      </c>
      <c r="C8" t="s">
        <v>12</v>
      </c>
      <c r="D8">
        <v>918</v>
      </c>
      <c r="H8" s="28">
        <v>74</v>
      </c>
      <c r="I8" s="28">
        <v>51</v>
      </c>
      <c r="J8" s="18"/>
      <c r="K8" t="s">
        <v>12</v>
      </c>
      <c r="L8">
        <v>46</v>
      </c>
      <c r="O8" s="24">
        <v>55</v>
      </c>
      <c r="P8">
        <v>1</v>
      </c>
      <c r="Q8">
        <f t="shared" si="0"/>
        <v>-4.6000000000000014</v>
      </c>
      <c r="R8">
        <f t="shared" si="1"/>
        <v>21.160000000000014</v>
      </c>
      <c r="S8" s="25">
        <f t="shared" si="2"/>
        <v>21.160000000000014</v>
      </c>
    </row>
    <row r="9" spans="1:19" x14ac:dyDescent="0.25">
      <c r="A9">
        <v>856</v>
      </c>
      <c r="C9" t="s">
        <v>13</v>
      </c>
      <c r="D9" s="19">
        <v>130.09697808813573</v>
      </c>
      <c r="H9" s="28">
        <v>34</v>
      </c>
      <c r="I9" s="28">
        <v>54</v>
      </c>
      <c r="J9" s="18"/>
      <c r="K9" t="s">
        <v>13</v>
      </c>
      <c r="L9">
        <v>16.174704097187654</v>
      </c>
      <c r="O9" s="24">
        <v>57</v>
      </c>
      <c r="P9">
        <v>1</v>
      </c>
      <c r="Q9">
        <f t="shared" si="0"/>
        <v>-2.6000000000000014</v>
      </c>
      <c r="R9">
        <f t="shared" si="1"/>
        <v>6.7600000000000078</v>
      </c>
      <c r="S9" s="25">
        <f t="shared" si="2"/>
        <v>6.7600000000000078</v>
      </c>
    </row>
    <row r="10" spans="1:19" x14ac:dyDescent="0.25">
      <c r="A10">
        <v>655</v>
      </c>
      <c r="C10" t="s">
        <v>14</v>
      </c>
      <c r="D10" s="19">
        <v>16925.223707664871</v>
      </c>
      <c r="H10" s="28">
        <v>65</v>
      </c>
      <c r="I10" s="28">
        <v>55</v>
      </c>
      <c r="J10" s="18"/>
      <c r="K10" t="s">
        <v>14</v>
      </c>
      <c r="L10">
        <v>261.62105263157912</v>
      </c>
      <c r="O10" s="24">
        <v>61</v>
      </c>
      <c r="P10">
        <v>1</v>
      </c>
      <c r="Q10">
        <f t="shared" si="0"/>
        <v>1.3999999999999986</v>
      </c>
      <c r="R10">
        <f t="shared" si="1"/>
        <v>1.959999999999996</v>
      </c>
      <c r="S10" s="25">
        <f t="shared" si="2"/>
        <v>1.959999999999996</v>
      </c>
    </row>
    <row r="11" spans="1:19" x14ac:dyDescent="0.25">
      <c r="A11">
        <v>806</v>
      </c>
      <c r="C11" t="s">
        <v>15</v>
      </c>
      <c r="D11">
        <v>-0.33680069859931061</v>
      </c>
      <c r="H11" s="28">
        <v>55</v>
      </c>
      <c r="I11" s="28">
        <v>57</v>
      </c>
      <c r="J11" s="18"/>
      <c r="K11" t="s">
        <v>15</v>
      </c>
      <c r="L11">
        <v>0.510005946613318</v>
      </c>
      <c r="O11" s="24">
        <v>63</v>
      </c>
      <c r="P11">
        <v>1</v>
      </c>
      <c r="Q11">
        <f t="shared" si="0"/>
        <v>3.3999999999999986</v>
      </c>
      <c r="R11">
        <f t="shared" si="1"/>
        <v>11.55999999999999</v>
      </c>
      <c r="S11" s="25">
        <f t="shared" si="2"/>
        <v>11.55999999999999</v>
      </c>
    </row>
    <row r="12" spans="1:19" x14ac:dyDescent="0.25">
      <c r="A12">
        <v>878</v>
      </c>
      <c r="C12" t="s">
        <v>16</v>
      </c>
      <c r="D12">
        <v>-0.76993520414194516</v>
      </c>
      <c r="H12" s="28">
        <v>63</v>
      </c>
      <c r="I12" s="28">
        <v>61</v>
      </c>
      <c r="J12" s="18"/>
      <c r="K12" t="s">
        <v>16</v>
      </c>
      <c r="L12">
        <v>-0.3888796754547264</v>
      </c>
      <c r="O12" s="24">
        <v>65</v>
      </c>
      <c r="P12">
        <v>1</v>
      </c>
      <c r="Q12">
        <f t="shared" si="0"/>
        <v>5.3999999999999986</v>
      </c>
      <c r="R12">
        <f t="shared" si="1"/>
        <v>29.159999999999986</v>
      </c>
      <c r="S12" s="25">
        <f t="shared" si="2"/>
        <v>29.159999999999986</v>
      </c>
    </row>
    <row r="13" spans="1:19" x14ac:dyDescent="0.25">
      <c r="A13">
        <v>909</v>
      </c>
      <c r="C13" t="s">
        <v>17</v>
      </c>
      <c r="D13" s="19">
        <v>462</v>
      </c>
      <c r="H13" s="28">
        <v>71</v>
      </c>
      <c r="I13" s="28">
        <v>63</v>
      </c>
      <c r="J13" s="18"/>
      <c r="K13" t="s">
        <v>17</v>
      </c>
      <c r="L13">
        <v>68</v>
      </c>
      <c r="O13" s="24">
        <v>66</v>
      </c>
      <c r="P13">
        <v>1</v>
      </c>
      <c r="Q13">
        <f t="shared" si="0"/>
        <v>6.3999999999999986</v>
      </c>
      <c r="R13">
        <f t="shared" si="1"/>
        <v>40.95999999999998</v>
      </c>
      <c r="S13" s="25">
        <f t="shared" si="2"/>
        <v>40.95999999999998</v>
      </c>
    </row>
    <row r="14" spans="1:19" x14ac:dyDescent="0.25">
      <c r="A14">
        <v>918</v>
      </c>
      <c r="C14" t="s">
        <v>18</v>
      </c>
      <c r="D14">
        <v>498</v>
      </c>
      <c r="H14" s="28">
        <v>66</v>
      </c>
      <c r="I14" s="28">
        <v>65</v>
      </c>
      <c r="J14" s="18"/>
      <c r="K14" t="s">
        <v>18</v>
      </c>
      <c r="L14">
        <v>22</v>
      </c>
      <c r="O14" s="24">
        <v>67</v>
      </c>
      <c r="P14">
        <v>1</v>
      </c>
      <c r="Q14">
        <f t="shared" si="0"/>
        <v>7.3999999999999986</v>
      </c>
      <c r="R14">
        <f t="shared" si="1"/>
        <v>54.759999999999977</v>
      </c>
      <c r="S14" s="25">
        <f t="shared" si="2"/>
        <v>54.759999999999977</v>
      </c>
    </row>
    <row r="15" spans="1:19" x14ac:dyDescent="0.25">
      <c r="A15">
        <v>558</v>
      </c>
      <c r="C15" t="s">
        <v>19</v>
      </c>
      <c r="D15">
        <v>960</v>
      </c>
      <c r="H15" s="28">
        <v>54</v>
      </c>
      <c r="I15" s="28">
        <v>66</v>
      </c>
      <c r="J15" s="18"/>
      <c r="K15" t="s">
        <v>19</v>
      </c>
      <c r="L15">
        <v>90</v>
      </c>
      <c r="O15" s="24">
        <v>69</v>
      </c>
      <c r="P15">
        <v>1</v>
      </c>
      <c r="Q15">
        <f t="shared" si="0"/>
        <v>9.3999999999999986</v>
      </c>
      <c r="R15">
        <f t="shared" si="1"/>
        <v>88.359999999999971</v>
      </c>
      <c r="S15" s="25">
        <f t="shared" si="2"/>
        <v>88.359999999999971</v>
      </c>
    </row>
    <row r="16" spans="1:19" x14ac:dyDescent="0.25">
      <c r="A16">
        <v>768</v>
      </c>
      <c r="C16" t="s">
        <v>20</v>
      </c>
      <c r="D16">
        <v>27593</v>
      </c>
      <c r="H16" s="28">
        <v>46</v>
      </c>
      <c r="I16" s="28">
        <v>67</v>
      </c>
      <c r="J16" s="18"/>
      <c r="K16" t="s">
        <v>20</v>
      </c>
      <c r="L16">
        <v>1192</v>
      </c>
      <c r="O16" s="24">
        <v>71</v>
      </c>
      <c r="P16">
        <v>2</v>
      </c>
      <c r="Q16">
        <f t="shared" si="0"/>
        <v>11.399999999999999</v>
      </c>
      <c r="R16">
        <f t="shared" si="1"/>
        <v>129.95999999999998</v>
      </c>
      <c r="S16" s="25">
        <f t="shared" si="2"/>
        <v>259.91999999999996</v>
      </c>
    </row>
    <row r="17" spans="1:20" ht="15.75" thickBot="1" x14ac:dyDescent="0.3">
      <c r="A17">
        <v>870</v>
      </c>
      <c r="C17" s="15" t="s">
        <v>21</v>
      </c>
      <c r="D17" s="15">
        <v>34</v>
      </c>
      <c r="H17" s="28">
        <v>22</v>
      </c>
      <c r="I17" s="28">
        <v>69</v>
      </c>
      <c r="J17" s="18"/>
      <c r="K17" s="15" t="s">
        <v>21</v>
      </c>
      <c r="L17" s="15">
        <v>20</v>
      </c>
      <c r="O17" s="24">
        <v>74</v>
      </c>
      <c r="P17">
        <v>1</v>
      </c>
      <c r="Q17">
        <f t="shared" si="0"/>
        <v>14.399999999999999</v>
      </c>
      <c r="R17">
        <f t="shared" si="1"/>
        <v>207.35999999999996</v>
      </c>
      <c r="S17" s="25">
        <f t="shared" si="2"/>
        <v>207.35999999999996</v>
      </c>
    </row>
    <row r="18" spans="1:20" x14ac:dyDescent="0.25">
      <c r="A18">
        <v>918</v>
      </c>
      <c r="H18" s="28">
        <v>69</v>
      </c>
      <c r="I18" s="28">
        <v>71</v>
      </c>
      <c r="J18" s="18"/>
      <c r="L18">
        <v>0</v>
      </c>
      <c r="O18" s="24">
        <v>84</v>
      </c>
      <c r="P18">
        <v>1</v>
      </c>
      <c r="Q18">
        <f t="shared" si="0"/>
        <v>24.4</v>
      </c>
      <c r="R18">
        <f t="shared" si="1"/>
        <v>595.3599999999999</v>
      </c>
      <c r="S18" s="25">
        <f t="shared" si="2"/>
        <v>595.3599999999999</v>
      </c>
    </row>
    <row r="19" spans="1:20" x14ac:dyDescent="0.25">
      <c r="A19">
        <v>940</v>
      </c>
      <c r="C19" t="s">
        <v>26</v>
      </c>
      <c r="D19" s="19">
        <f>D9/D5</f>
        <v>0.16030505037497245</v>
      </c>
      <c r="E19" s="19">
        <f xml:space="preserve"> D19*100</f>
        <v>16.030505037497246</v>
      </c>
      <c r="H19" s="28">
        <v>61</v>
      </c>
      <c r="I19" s="28">
        <v>71</v>
      </c>
      <c r="J19" s="18"/>
      <c r="K19" t="s">
        <v>26</v>
      </c>
      <c r="L19" s="19">
        <f>L9/L5</f>
        <v>0.27138765263737674</v>
      </c>
      <c r="M19" s="19">
        <f xml:space="preserve"> L19*100</f>
        <v>27.138765263737675</v>
      </c>
      <c r="O19" s="24">
        <v>90</v>
      </c>
      <c r="P19">
        <v>1</v>
      </c>
      <c r="Q19">
        <f t="shared" si="0"/>
        <v>30.4</v>
      </c>
      <c r="R19">
        <f t="shared" si="1"/>
        <v>924.16</v>
      </c>
      <c r="S19" s="25">
        <f t="shared" si="2"/>
        <v>924.16</v>
      </c>
    </row>
    <row r="20" spans="1:20" x14ac:dyDescent="0.25">
      <c r="A20">
        <v>946</v>
      </c>
      <c r="H20" s="28">
        <v>57</v>
      </c>
      <c r="I20" s="28">
        <v>74</v>
      </c>
      <c r="J20" s="18"/>
      <c r="O20" s="26" t="s">
        <v>8</v>
      </c>
      <c r="P20" s="27">
        <f>SUM(P3:P19)</f>
        <v>20</v>
      </c>
      <c r="Q20" s="27">
        <f>SUM(Q3:Q19)</f>
        <v>15.80000000000004</v>
      </c>
      <c r="R20" s="27">
        <f>SUM(R3:R19)</f>
        <v>4470.92</v>
      </c>
      <c r="S20" s="31">
        <f>SUM(S3:S19)</f>
        <v>4970.8</v>
      </c>
    </row>
    <row r="21" spans="1:20" x14ac:dyDescent="0.25">
      <c r="A21">
        <v>661</v>
      </c>
      <c r="H21" s="28">
        <v>46</v>
      </c>
      <c r="I21" s="28">
        <v>84</v>
      </c>
      <c r="J21" s="18"/>
    </row>
    <row r="22" spans="1:20" x14ac:dyDescent="0.25">
      <c r="A22">
        <v>820</v>
      </c>
      <c r="H22" s="28">
        <v>84</v>
      </c>
      <c r="I22" s="28">
        <v>90</v>
      </c>
      <c r="J22" s="18"/>
      <c r="L22" t="s">
        <v>35</v>
      </c>
      <c r="M22">
        <f>SUM(H3:H22)/20</f>
        <v>59.6</v>
      </c>
      <c r="O22" s="14" t="s">
        <v>32</v>
      </c>
      <c r="P22" s="30">
        <f xml:space="preserve"> SUM(I3:I22)/20</f>
        <v>59.6</v>
      </c>
      <c r="Q22" s="20" t="s">
        <v>33</v>
      </c>
      <c r="R22" s="19">
        <f>S20/(P20-1)</f>
        <v>261.62105263157895</v>
      </c>
    </row>
    <row r="23" spans="1:20" x14ac:dyDescent="0.25">
      <c r="A23">
        <v>898</v>
      </c>
      <c r="I23">
        <f>SUM(I3:I22)</f>
        <v>1192</v>
      </c>
      <c r="Q23" t="s">
        <v>34</v>
      </c>
      <c r="R23" s="19">
        <f>SQRT(R22)</f>
        <v>16.17470409718765</v>
      </c>
    </row>
    <row r="24" spans="1:20" x14ac:dyDescent="0.25">
      <c r="A24">
        <v>935</v>
      </c>
    </row>
    <row r="25" spans="1:20" x14ac:dyDescent="0.25">
      <c r="A25">
        <v>952</v>
      </c>
      <c r="Q25" t="s">
        <v>36</v>
      </c>
      <c r="S25" t="s">
        <v>37</v>
      </c>
      <c r="T25">
        <f>R23/M22</f>
        <v>0.27138765263737669</v>
      </c>
    </row>
    <row r="26" spans="1:20" x14ac:dyDescent="0.25">
      <c r="A26">
        <v>957</v>
      </c>
      <c r="T26">
        <f>T25*100</f>
        <v>27.138765263737668</v>
      </c>
    </row>
    <row r="27" spans="1:20" x14ac:dyDescent="0.25">
      <c r="A27">
        <v>693</v>
      </c>
    </row>
    <row r="28" spans="1:20" x14ac:dyDescent="0.25">
      <c r="A28">
        <v>835</v>
      </c>
    </row>
    <row r="29" spans="1:20" x14ac:dyDescent="0.25">
      <c r="A29">
        <v>905</v>
      </c>
    </row>
    <row r="30" spans="1:20" x14ac:dyDescent="0.25">
      <c r="A30">
        <v>939</v>
      </c>
    </row>
    <row r="31" spans="1:20" x14ac:dyDescent="0.25">
      <c r="A31">
        <v>955</v>
      </c>
    </row>
    <row r="32" spans="1:20" x14ac:dyDescent="0.25">
      <c r="A32">
        <v>960</v>
      </c>
    </row>
    <row r="33" spans="1:1" x14ac:dyDescent="0.25">
      <c r="A33">
        <v>498</v>
      </c>
    </row>
    <row r="34" spans="1:1" x14ac:dyDescent="0.25">
      <c r="A34">
        <v>653</v>
      </c>
    </row>
    <row r="35" spans="1:1" x14ac:dyDescent="0.25">
      <c r="A35">
        <v>730</v>
      </c>
    </row>
    <row r="36" spans="1:1" x14ac:dyDescent="0.25">
      <c r="A36">
        <v>753</v>
      </c>
    </row>
  </sheetData>
  <sortState xmlns:xlrd2="http://schemas.microsoft.com/office/spreadsheetml/2017/richdata2" ref="I3:I22">
    <sortCondition ref="I3"/>
  </sortState>
  <mergeCells count="1">
    <mergeCell ref="A1:H1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12</xdr:col>
                <xdr:colOff>57150</xdr:colOff>
                <xdr:row>3</xdr:row>
                <xdr:rowOff>180975</xdr:rowOff>
              </from>
              <to>
                <xdr:col>14</xdr:col>
                <xdr:colOff>28575</xdr:colOff>
                <xdr:row>7</xdr:row>
                <xdr:rowOff>76200</xdr:rowOff>
              </to>
            </anchor>
          </objectPr>
        </oleObject>
      </mc:Choice>
      <mc:Fallback>
        <oleObject progId="Equation.3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4" sqref="G4:K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 Pesos</vt:lpstr>
      <vt:lpstr>VARIANZA</vt:lpstr>
      <vt:lpstr>Hoja4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Mg.Eblin Martinez</dc:creator>
  <cp:lastModifiedBy>hp</cp:lastModifiedBy>
  <dcterms:created xsi:type="dcterms:W3CDTF">2020-09-02T15:35:47Z</dcterms:created>
  <dcterms:modified xsi:type="dcterms:W3CDTF">2023-03-08T02:01:04Z</dcterms:modified>
</cp:coreProperties>
</file>