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V SEMESTRE- CONTADURÍA PÚBLICA\PROCESOS CONTABLES II\"/>
    </mc:Choice>
  </mc:AlternateContent>
  <xr:revisionPtr revIDLastSave="0" documentId="13_ncr:1_{E0024C46-3E88-4E6B-8F71-754A04AF269D}" xr6:coauthVersionLast="36" xr6:coauthVersionMax="36" xr10:uidLastSave="{00000000-0000-0000-0000-000000000000}"/>
  <bookViews>
    <workbookView xWindow="0" yWindow="0" windowWidth="28800" windowHeight="11805" xr2:uid="{BCBDC828-D727-46A4-8750-0A0FE50B9B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4" i="1"/>
  <c r="D17" i="1"/>
  <c r="I16" i="1"/>
  <c r="I29" i="1" s="1"/>
  <c r="H30" i="1" s="1"/>
  <c r="D16" i="1"/>
  <c r="I15" i="1"/>
  <c r="I25" i="1" s="1"/>
  <c r="H26" i="1" s="1"/>
  <c r="G15" i="1"/>
  <c r="D15" i="1"/>
  <c r="C15" i="1"/>
  <c r="B15" i="1"/>
  <c r="D28" i="1" l="1"/>
  <c r="D18" i="1" s="1"/>
  <c r="I17" i="1" s="1"/>
  <c r="I33" i="1" s="1"/>
  <c r="H34" i="1" s="1"/>
  <c r="D19" i="1"/>
  <c r="H15" i="1" s="1"/>
  <c r="H21" i="1"/>
  <c r="I22" i="1" s="1"/>
  <c r="D25" i="1"/>
  <c r="H23" i="1" l="1"/>
  <c r="I24" i="1" s="1"/>
  <c r="J15" i="1"/>
  <c r="G16" i="1" s="1"/>
  <c r="H16" i="1" l="1"/>
  <c r="H27" i="1" s="1"/>
  <c r="I28" i="1" s="1"/>
  <c r="J16" i="1" l="1"/>
  <c r="G17" i="1" s="1"/>
  <c r="H17" i="1" l="1"/>
  <c r="H31" i="1" s="1"/>
  <c r="I32" i="1" s="1"/>
  <c r="J17" i="1"/>
</calcChain>
</file>

<file path=xl/sharedStrings.xml><?xml version="1.0" encoding="utf-8"?>
<sst xmlns="http://schemas.openxmlformats.org/spreadsheetml/2006/main" count="34" uniqueCount="23">
  <si>
    <t>VP</t>
  </si>
  <si>
    <t>FLUJOS DE CAJA</t>
  </si>
  <si>
    <t>Año</t>
  </si>
  <si>
    <t>Costo amortizado al inicio del año (A)</t>
  </si>
  <si>
    <t xml:space="preserve">Ingreso (gasto) por intereses de costo amortizado </t>
  </si>
  <si>
    <t>Flujos de Caja por Cobros o Pago (C)</t>
  </si>
  <si>
    <t xml:space="preserve">Costo amortizado al final del año </t>
  </si>
  <si>
    <t xml:space="preserve">Valor de adquisición </t>
  </si>
  <si>
    <t>Flujo de caja</t>
  </si>
  <si>
    <t>ia</t>
  </si>
  <si>
    <t>EA</t>
  </si>
  <si>
    <t>n</t>
  </si>
  <si>
    <t>años</t>
  </si>
  <si>
    <t>TIR</t>
  </si>
  <si>
    <t xml:space="preserve">CAUSACIÓN </t>
  </si>
  <si>
    <t>CÓDIGO</t>
  </si>
  <si>
    <t>CUENTA</t>
  </si>
  <si>
    <t>DEBE</t>
  </si>
  <si>
    <t>HABER</t>
  </si>
  <si>
    <t>CDT</t>
  </si>
  <si>
    <t>Banco</t>
  </si>
  <si>
    <t>AJUSTE</t>
  </si>
  <si>
    <t xml:space="preserve">Ingresos por inversión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</si>
</sst>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44" fontId="0" fillId="0" borderId="0" xfId="0" applyNumberFormat="1"/>
    <xf numFmtId="44" fontId="2" fillId="2" borderId="0" xfId="0" applyNumberFormat="1" applyFont="1" applyFill="1"/>
    <xf numFmtId="164" fontId="0" fillId="0" borderId="0" xfId="0" applyNumberFormat="1"/>
    <xf numFmtId="44" fontId="0" fillId="2" borderId="0" xfId="0" applyNumberFormat="1" applyFill="1"/>
    <xf numFmtId="0" fontId="2" fillId="2" borderId="2" xfId="0" applyFont="1" applyFill="1" applyBorder="1"/>
    <xf numFmtId="10" fontId="0" fillId="2" borderId="3" xfId="0" applyNumberFormat="1" applyFill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10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</xdr:row>
      <xdr:rowOff>66675</xdr:rowOff>
    </xdr:from>
    <xdr:to>
      <xdr:col>8</xdr:col>
      <xdr:colOff>1830280</xdr:colOff>
      <xdr:row>11</xdr:row>
      <xdr:rowOff>38362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5747A7D-FAAB-4659-BA71-FD0BED51B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6975" y="257175"/>
          <a:ext cx="10602805" cy="1876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5AB3-A39F-4B60-981A-ADA2EEA634D1}">
  <dimension ref="A14:J34"/>
  <sheetViews>
    <sheetView tabSelected="1" workbookViewId="0">
      <selection activeCell="D36" sqref="D36"/>
    </sheetView>
  </sheetViews>
  <sheetFormatPr baseColWidth="10" defaultRowHeight="15" x14ac:dyDescent="0.25"/>
  <cols>
    <col min="1" max="1" width="19.5703125" bestFit="1" customWidth="1"/>
    <col min="2" max="4" width="16.7109375" bestFit="1" customWidth="1"/>
    <col min="6" max="6" width="10.140625" customWidth="1"/>
    <col min="7" max="7" width="35.85546875" customWidth="1"/>
    <col min="8" max="8" width="41.42578125" customWidth="1"/>
    <col min="9" max="9" width="30.7109375" customWidth="1"/>
    <col min="10" max="10" width="31.42578125" customWidth="1"/>
  </cols>
  <sheetData>
    <row r="14" spans="1:10" ht="30" x14ac:dyDescent="0.25">
      <c r="A14" t="s">
        <v>0</v>
      </c>
      <c r="B14" s="1">
        <v>130000000</v>
      </c>
      <c r="D14" s="2" t="s">
        <v>1</v>
      </c>
      <c r="F14" s="3" t="s">
        <v>2</v>
      </c>
      <c r="G14" s="3" t="s">
        <v>3</v>
      </c>
      <c r="H14" s="3" t="s">
        <v>4</v>
      </c>
      <c r="I14" s="3" t="s">
        <v>5</v>
      </c>
      <c r="J14" s="3" t="s">
        <v>6</v>
      </c>
    </row>
    <row r="15" spans="1:10" x14ac:dyDescent="0.25">
      <c r="A15" t="s">
        <v>7</v>
      </c>
      <c r="B15" s="4">
        <f>B14*6.5%</f>
        <v>8450000</v>
      </c>
      <c r="C15" s="5">
        <f>B14</f>
        <v>130000000</v>
      </c>
      <c r="D15" s="4">
        <f>-C15</f>
        <v>-130000000</v>
      </c>
      <c r="F15">
        <v>1</v>
      </c>
      <c r="G15" s="4">
        <f>C15</f>
        <v>130000000</v>
      </c>
      <c r="H15" s="4">
        <f>G15*$D$19</f>
        <v>8210700.8580462029</v>
      </c>
      <c r="I15" s="4">
        <f>$B$16</f>
        <v>4500000</v>
      </c>
      <c r="J15" s="4">
        <f>G15+H15-I15</f>
        <v>133710700.8580462</v>
      </c>
    </row>
    <row r="16" spans="1:10" x14ac:dyDescent="0.25">
      <c r="A16" t="s">
        <v>8</v>
      </c>
      <c r="B16" s="1">
        <v>4500000</v>
      </c>
      <c r="D16" s="4">
        <f>$B$16</f>
        <v>4500000</v>
      </c>
      <c r="F16">
        <v>2</v>
      </c>
      <c r="G16" s="4">
        <f>J15</f>
        <v>133710700.8580462</v>
      </c>
      <c r="H16" s="4">
        <f>G16*$D$19</f>
        <v>8445065.8943470698</v>
      </c>
      <c r="I16" s="4">
        <f>$B$16</f>
        <v>4500000</v>
      </c>
      <c r="J16" s="4">
        <f>G16+H16-I16</f>
        <v>137655766.75239328</v>
      </c>
    </row>
    <row r="17" spans="1:10" x14ac:dyDescent="0.25">
      <c r="A17" t="s">
        <v>9</v>
      </c>
      <c r="B17" s="6">
        <v>6.5000000000000002E-2</v>
      </c>
      <c r="C17" t="s">
        <v>10</v>
      </c>
      <c r="D17" s="4">
        <f>$B$16</f>
        <v>4500000</v>
      </c>
      <c r="F17">
        <v>3</v>
      </c>
      <c r="G17" s="4">
        <f>J16</f>
        <v>137655766.75239328</v>
      </c>
      <c r="H17" s="4">
        <f>G17*$D$19</f>
        <v>8694233.2476067953</v>
      </c>
      <c r="I17" s="4">
        <f>D18</f>
        <v>146350000</v>
      </c>
      <c r="J17" s="7">
        <f>G17+H17-I17</f>
        <v>0</v>
      </c>
    </row>
    <row r="18" spans="1:10" ht="15.75" thickBot="1" x14ac:dyDescent="0.3">
      <c r="A18" t="s">
        <v>11</v>
      </c>
      <c r="B18">
        <v>3</v>
      </c>
      <c r="C18" t="s">
        <v>12</v>
      </c>
      <c r="D18" s="4">
        <f>D28</f>
        <v>146350000</v>
      </c>
    </row>
    <row r="19" spans="1:10" ht="15.75" thickBot="1" x14ac:dyDescent="0.3">
      <c r="B19" s="4"/>
      <c r="C19" s="8" t="s">
        <v>13</v>
      </c>
      <c r="D19" s="9">
        <f>IRR(D15:D18)</f>
        <v>6.3159237369586174E-2</v>
      </c>
      <c r="F19" s="10" t="s">
        <v>14</v>
      </c>
      <c r="G19" s="11"/>
      <c r="H19" s="11"/>
      <c r="I19" s="12"/>
    </row>
    <row r="20" spans="1:10" x14ac:dyDescent="0.25">
      <c r="B20" s="4"/>
      <c r="F20" s="2" t="s">
        <v>15</v>
      </c>
      <c r="G20" s="2" t="s">
        <v>16</v>
      </c>
      <c r="H20" s="2" t="s">
        <v>17</v>
      </c>
      <c r="I20" s="2" t="s">
        <v>18</v>
      </c>
    </row>
    <row r="21" spans="1:10" x14ac:dyDescent="0.25">
      <c r="D21" s="4"/>
      <c r="F21">
        <v>122505</v>
      </c>
      <c r="G21" t="s">
        <v>19</v>
      </c>
      <c r="H21" s="4">
        <f>G15</f>
        <v>130000000</v>
      </c>
    </row>
    <row r="22" spans="1:10" ht="15.75" thickBot="1" x14ac:dyDescent="0.3">
      <c r="F22">
        <v>1120</v>
      </c>
      <c r="G22" t="s">
        <v>20</v>
      </c>
      <c r="I22" s="4">
        <f>H21</f>
        <v>130000000</v>
      </c>
    </row>
    <row r="23" spans="1:10" ht="15.75" thickBot="1" x14ac:dyDescent="0.3">
      <c r="D23" s="13" t="s">
        <v>21</v>
      </c>
      <c r="F23">
        <v>122505</v>
      </c>
      <c r="G23" t="s">
        <v>19</v>
      </c>
      <c r="H23" s="4">
        <f>H15</f>
        <v>8210700.8580462029</v>
      </c>
    </row>
    <row r="24" spans="1:10" x14ac:dyDescent="0.25">
      <c r="D24" s="4">
        <f>+B15-B16</f>
        <v>3950000</v>
      </c>
      <c r="F24">
        <v>4150</v>
      </c>
      <c r="G24" t="s">
        <v>22</v>
      </c>
      <c r="I24" s="4">
        <f>H23</f>
        <v>8210700.8580462029</v>
      </c>
    </row>
    <row r="25" spans="1:10" x14ac:dyDescent="0.25">
      <c r="D25" s="4">
        <f>+D24</f>
        <v>3950000</v>
      </c>
      <c r="F25">
        <v>122505</v>
      </c>
      <c r="G25" t="s">
        <v>19</v>
      </c>
      <c r="I25" s="4">
        <f>I15</f>
        <v>4500000</v>
      </c>
    </row>
    <row r="26" spans="1:10" x14ac:dyDescent="0.25">
      <c r="D26" s="4">
        <f>+B15</f>
        <v>8450000</v>
      </c>
      <c r="F26">
        <v>1120</v>
      </c>
      <c r="G26" t="s">
        <v>20</v>
      </c>
      <c r="H26" s="4">
        <f>I25</f>
        <v>4500000</v>
      </c>
    </row>
    <row r="27" spans="1:10" x14ac:dyDescent="0.25">
      <c r="D27" s="1">
        <v>130000000</v>
      </c>
      <c r="F27">
        <v>122505</v>
      </c>
      <c r="G27" t="s">
        <v>19</v>
      </c>
      <c r="H27" s="4">
        <f>H16</f>
        <v>8445065.8943470698</v>
      </c>
    </row>
    <row r="28" spans="1:10" x14ac:dyDescent="0.25">
      <c r="D28" s="7">
        <f>SUM(D24:D27)</f>
        <v>146350000</v>
      </c>
      <c r="F28">
        <v>4150</v>
      </c>
      <c r="G28" t="s">
        <v>22</v>
      </c>
      <c r="I28" s="4">
        <f>H27</f>
        <v>8445065.8943470698</v>
      </c>
    </row>
    <row r="29" spans="1:10" x14ac:dyDescent="0.25">
      <c r="D29" s="14"/>
      <c r="F29">
        <v>122505</v>
      </c>
      <c r="G29" t="s">
        <v>19</v>
      </c>
      <c r="I29" s="4">
        <f>I16</f>
        <v>4500000</v>
      </c>
    </row>
    <row r="30" spans="1:10" x14ac:dyDescent="0.25">
      <c r="F30">
        <v>1120</v>
      </c>
      <c r="G30" t="s">
        <v>20</v>
      </c>
      <c r="H30" s="4">
        <f>I29</f>
        <v>4500000</v>
      </c>
    </row>
    <row r="31" spans="1:10" x14ac:dyDescent="0.25">
      <c r="F31">
        <v>122505</v>
      </c>
      <c r="G31" t="s">
        <v>19</v>
      </c>
      <c r="H31" s="4">
        <f>H17</f>
        <v>8694233.2476067953</v>
      </c>
    </row>
    <row r="32" spans="1:10" x14ac:dyDescent="0.25">
      <c r="F32">
        <v>4150</v>
      </c>
      <c r="G32" t="s">
        <v>22</v>
      </c>
      <c r="I32" s="4">
        <f>H31</f>
        <v>8694233.2476067953</v>
      </c>
    </row>
    <row r="33" spans="6:9" x14ac:dyDescent="0.25">
      <c r="F33">
        <v>122505</v>
      </c>
      <c r="G33" t="s">
        <v>19</v>
      </c>
      <c r="I33" s="4">
        <f>I17</f>
        <v>146350000</v>
      </c>
    </row>
    <row r="34" spans="6:9" x14ac:dyDescent="0.25">
      <c r="F34">
        <v>1120</v>
      </c>
      <c r="G34" t="s">
        <v>20</v>
      </c>
      <c r="H34" s="4">
        <f>I33</f>
        <v>146350000</v>
      </c>
    </row>
  </sheetData>
  <mergeCells count="1">
    <mergeCell ref="F19:I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ICOLVEN</dc:creator>
  <cp:lastModifiedBy>SALA ICOLVEN</cp:lastModifiedBy>
  <dcterms:created xsi:type="dcterms:W3CDTF">2023-11-08T00:12:42Z</dcterms:created>
  <dcterms:modified xsi:type="dcterms:W3CDTF">2023-11-08T00:13:23Z</dcterms:modified>
</cp:coreProperties>
</file>