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192D48E-147F-4734-9110-DE1FECBCF1FC}" xr6:coauthVersionLast="47" xr6:coauthVersionMax="47" xr10:uidLastSave="{00000000-0000-0000-0000-000000000000}"/>
  <bookViews>
    <workbookView xWindow="-120" yWindow="-120" windowWidth="20730" windowHeight="11040" activeTab="1" xr2:uid="{BABA6408-A21C-6C40-BED1-3D1982004AC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1" i="2"/>
  <c r="F11" i="2"/>
  <c r="G10" i="2"/>
  <c r="G7" i="2"/>
  <c r="F10" i="2"/>
  <c r="G8" i="2"/>
  <c r="G6" i="2"/>
  <c r="G5" i="2"/>
  <c r="G4" i="2"/>
  <c r="G9" i="2" l="1"/>
</calcChain>
</file>

<file path=xl/sharedStrings.xml><?xml version="1.0" encoding="utf-8"?>
<sst xmlns="http://schemas.openxmlformats.org/spreadsheetml/2006/main" count="60" uniqueCount="59">
  <si>
    <t xml:space="preserve">CERTIFICADO DE ORIGEN DE ARTICULOS </t>
  </si>
  <si>
    <t>(Instrucciones al reverso)</t>
  </si>
  <si>
    <t>1. Nombre y Domicilio del Exportador.</t>
  </si>
  <si>
    <t xml:space="preserve">Numero de Registro Fiscal: </t>
  </si>
  <si>
    <t>2. Nombre y Domicilio del Importador.</t>
  </si>
  <si>
    <t>Numero de Registro Fiscal:</t>
  </si>
  <si>
    <t xml:space="preserve">3. Clasificacion </t>
  </si>
  <si>
    <t>4. Descripcion de la mercancia, cantidad y unidad de medida.</t>
  </si>
  <si>
    <t>7. Observaciones:</t>
  </si>
  <si>
    <t xml:space="preserve">8. VALIDACION DEL CERTIFICADO DE ORIGEN </t>
  </si>
  <si>
    <t>( EXCLUSIVO PARA USO OFICIAL)</t>
  </si>
  <si>
    <t>( Pais, lugar y fecha, nombre, firma y sello)</t>
  </si>
  <si>
    <t xml:space="preserve">9. DECLARACION DEL EXPORTADOR </t>
  </si>
  <si>
    <t>El que suscribe declara que las mercancias arriba descritas cumplan las condisiones exigidas para la expedicion del presente certificado.</t>
  </si>
  <si>
    <t>Lugar y Fecha</t>
  </si>
  <si>
    <t xml:space="preserve">Firma </t>
  </si>
  <si>
    <t xml:space="preserve">Nombre </t>
  </si>
  <si>
    <t>Empresa</t>
  </si>
  <si>
    <t xml:space="preserve">Cargo </t>
  </si>
  <si>
    <t xml:space="preserve">Telefono/ Fax </t>
  </si>
  <si>
    <t>Correo electronico</t>
  </si>
  <si>
    <t xml:space="preserve">Avofruit S.A.S </t>
  </si>
  <si>
    <t xml:space="preserve">Pereira, Risaralda- Colombia </t>
  </si>
  <si>
    <t>0804.40.00.00</t>
  </si>
  <si>
    <t>Aguacate Hass</t>
  </si>
  <si>
    <t>arancelaria.</t>
  </si>
  <si>
    <t xml:space="preserve">Nature's Pride </t>
  </si>
  <si>
    <t>Maasdijk, Paises Bajos</t>
  </si>
  <si>
    <t>Aguacate Hass, tiene tamaño pequeño con promedio de 180gr por fruto, esféricos, ovalados, con corteza gruesa y quebradiza; la pulpa es cremosa, con excelente sabor y sin fibra; la semilla es pequeña (bien pegada a la cavidad) y se pela fácilmente.</t>
  </si>
  <si>
    <t xml:space="preserve">5. Criterio de origen </t>
  </si>
  <si>
    <t>6. Numero de factura</t>
  </si>
  <si>
    <t>^Tramite de exportacion de  la Aduana (Solicitud de Autorizacion de Embarque).</t>
  </si>
  <si>
    <t>^Adhesibos codigo de seguridad.</t>
  </si>
  <si>
    <t xml:space="preserve">^Codex Alimentarios. </t>
  </si>
  <si>
    <t>^Rut del Exportador.</t>
  </si>
  <si>
    <t>^Certificado de Inspeccion Sanitaria (Invima).</t>
  </si>
  <si>
    <t>^Certificado de Exportacion Sanitaria (Invima).</t>
  </si>
  <si>
    <t>^Certificado Fitosaniatario, sellos y tratamientos terminicos (ICA).</t>
  </si>
  <si>
    <t>No. 222-66</t>
  </si>
  <si>
    <t xml:space="preserve">Tener en cuenta que el tiempo de maduracion del aguacate depende, en gran medida, de la temperatura. La temperatura adecuada es un ambiente es decir, una igual o ligeramente superior a los 5ºC. </t>
  </si>
  <si>
    <t>Tener en cuenta que siendo un producto delicado, el aguacate necesita de mucho cuidado a la hora de tratarlo.</t>
  </si>
  <si>
    <t>La cantidad establecida por cada caja son 16 unidades de agucate. Teniendo la unidad de medida de g y kg.</t>
  </si>
  <si>
    <t>Pereira, Risaralda 15/03/2024</t>
  </si>
  <si>
    <t>Avofruit S.A.S</t>
  </si>
  <si>
    <t xml:space="preserve">Hellen Castellar </t>
  </si>
  <si>
    <t>Gerente General</t>
  </si>
  <si>
    <t>Avofruit@gmail.com</t>
  </si>
  <si>
    <t xml:space="preserve">CONCEPTO </t>
  </si>
  <si>
    <t xml:space="preserve">Valor contenerizadas 12 estibas por contenedor </t>
  </si>
  <si>
    <t xml:space="preserve">TOTAL VALOR COSTO </t>
  </si>
  <si>
    <t>VALOR FOB TOTAL</t>
  </si>
  <si>
    <t>Valor producción 16 aguacates (unidad de embarque)</t>
  </si>
  <si>
    <t xml:space="preserve">Valor embalaje caja por 16 aguacates </t>
  </si>
  <si>
    <t xml:space="preserve">CÁLCULO </t>
  </si>
  <si>
    <t>Utilidad despues del costo 64,5%</t>
  </si>
  <si>
    <t>Transporte a puerto Cartagena del contenedor</t>
  </si>
  <si>
    <t xml:space="preserve">Valor embalaje de 300 cajas por estiba </t>
  </si>
  <si>
    <t>TC 3.884,64</t>
  </si>
  <si>
    <t xml:space="preserve">Gastos icluidos intermedación Aduanera 12% luego de C y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</si>
</sst>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&quot;$&quot;\ * #,##0_-;\-&quot;$&quot;\ * #,##0_-;_-&quot;$&quot;\ * &quot;-&quot;??_-;_-@_-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Brush Script MT Italic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 applyAlignment="1">
      <alignment horizontal="center"/>
    </xf>
    <xf numFmtId="0" fontId="6" fillId="0" borderId="8" xfId="0" applyFont="1" applyBorder="1"/>
    <xf numFmtId="0" fontId="3" fillId="0" borderId="10" xfId="0" applyFont="1" applyBorder="1"/>
    <xf numFmtId="0" fontId="7" fillId="0" borderId="8" xfId="2" applyFont="1" applyBorder="1"/>
    <xf numFmtId="0" fontId="3" fillId="0" borderId="9" xfId="0" applyFont="1" applyBorder="1"/>
    <xf numFmtId="0" fontId="2" fillId="0" borderId="1" xfId="0" applyFont="1" applyBorder="1"/>
    <xf numFmtId="164" fontId="0" fillId="0" borderId="0" xfId="1" applyFont="1"/>
    <xf numFmtId="2" fontId="0" fillId="0" borderId="0" xfId="0" applyNumberFormat="1"/>
    <xf numFmtId="164" fontId="0" fillId="0" borderId="11" xfId="1" applyFont="1" applyBorder="1"/>
    <xf numFmtId="165" fontId="0" fillId="0" borderId="1" xfId="3" applyNumberFormat="1" applyFont="1" applyBorder="1"/>
    <xf numFmtId="164" fontId="0" fillId="0" borderId="15" xfId="0" applyNumberFormat="1" applyBorder="1"/>
    <xf numFmtId="165" fontId="0" fillId="0" borderId="14" xfId="3" applyNumberFormat="1" applyFont="1" applyBorder="1"/>
    <xf numFmtId="165" fontId="0" fillId="0" borderId="1" xfId="3" applyNumberFormat="1" applyFont="1" applyBorder="1" applyAlignment="1">
      <alignment horizontal="right"/>
    </xf>
    <xf numFmtId="165" fontId="0" fillId="0" borderId="15" xfId="3" applyNumberFormat="1" applyFont="1" applyBorder="1"/>
    <xf numFmtId="0" fontId="4" fillId="0" borderId="0" xfId="0" applyFont="1" applyAlignment="1">
      <alignment horizontal="right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5" fontId="0" fillId="0" borderId="14" xfId="3" applyNumberFormat="1" applyFont="1" applyBorder="1" applyAlignment="1">
      <alignment horizontal="right"/>
    </xf>
    <xf numFmtId="165" fontId="0" fillId="0" borderId="13" xfId="3" applyNumberFormat="1" applyFont="1" applyBorder="1" applyAlignment="1">
      <alignment horizontal="right"/>
    </xf>
    <xf numFmtId="165" fontId="0" fillId="0" borderId="14" xfId="3" applyNumberFormat="1" applyFont="1" applyBorder="1" applyAlignment="1">
      <alignment horizontal="center"/>
    </xf>
    <xf numFmtId="165" fontId="0" fillId="0" borderId="13" xfId="3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0" xfId="0" applyFont="1" applyBorder="1"/>
    <xf numFmtId="0" fontId="2" fillId="0" borderId="11" xfId="0" applyFont="1" applyBorder="1"/>
  </cellXfs>
  <cellStyles count="4">
    <cellStyle name="Hipervínculo" xfId="2" builtinId="8"/>
    <cellStyle name="Moneda" xfId="3" builtinId="4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ofru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F90C-F04D-834A-A016-AE08073F874F}">
  <dimension ref="B2:L50"/>
  <sheetViews>
    <sheetView showGridLines="0" zoomScale="75" zoomScaleNormal="75" workbookViewId="0">
      <selection activeCell="R22" sqref="R22"/>
    </sheetView>
  </sheetViews>
  <sheetFormatPr baseColWidth="10" defaultRowHeight="15.75"/>
  <cols>
    <col min="3" max="3" width="12" customWidth="1"/>
    <col min="4" max="4" width="13.5" bestFit="1" customWidth="1"/>
    <col min="7" max="7" width="22.875" customWidth="1"/>
    <col min="8" max="8" width="4.125" customWidth="1"/>
    <col min="9" max="9" width="12.625" customWidth="1"/>
  </cols>
  <sheetData>
    <row r="2" spans="2:12" ht="21">
      <c r="D2" s="34" t="s">
        <v>0</v>
      </c>
      <c r="E2" s="34"/>
      <c r="F2" s="34"/>
      <c r="G2" s="34"/>
      <c r="H2" s="34"/>
      <c r="I2" s="1"/>
    </row>
    <row r="3" spans="2:12" ht="21">
      <c r="D3" s="44" t="s">
        <v>1</v>
      </c>
      <c r="E3" s="44"/>
      <c r="F3" s="44"/>
      <c r="G3" s="44"/>
      <c r="H3" s="44"/>
      <c r="I3" s="44"/>
    </row>
    <row r="5" spans="2:12" ht="18.75">
      <c r="B5" s="6" t="s">
        <v>2</v>
      </c>
      <c r="C5" s="7"/>
      <c r="D5" s="7"/>
      <c r="E5" s="7"/>
      <c r="F5" s="7"/>
      <c r="G5" s="6" t="s">
        <v>4</v>
      </c>
      <c r="H5" s="7"/>
      <c r="I5" s="7"/>
      <c r="J5" s="2"/>
      <c r="K5" s="2"/>
      <c r="L5" s="3"/>
    </row>
    <row r="6" spans="2:12" ht="18.75">
      <c r="B6" s="8" t="s">
        <v>21</v>
      </c>
      <c r="C6" s="9"/>
      <c r="D6" s="9"/>
      <c r="E6" s="9"/>
      <c r="F6" s="9"/>
      <c r="G6" s="8" t="s">
        <v>26</v>
      </c>
      <c r="H6" s="9"/>
      <c r="I6" s="9"/>
      <c r="L6" s="4"/>
    </row>
    <row r="7" spans="2:12" ht="18.75">
      <c r="B7" s="8" t="s">
        <v>22</v>
      </c>
      <c r="C7" s="9"/>
      <c r="D7" s="9"/>
      <c r="E7" s="9"/>
      <c r="F7" s="9"/>
      <c r="G7" s="8" t="s">
        <v>27</v>
      </c>
      <c r="H7" s="9"/>
      <c r="I7" s="9"/>
      <c r="L7" s="4"/>
    </row>
    <row r="8" spans="2:12" ht="18.75">
      <c r="B8" s="8"/>
      <c r="C8" s="9"/>
      <c r="D8" s="9"/>
      <c r="E8" s="9"/>
      <c r="F8" s="9"/>
      <c r="G8" s="8"/>
      <c r="H8" s="9"/>
      <c r="I8" s="9"/>
      <c r="L8" s="4"/>
    </row>
    <row r="9" spans="2:12" ht="18.75">
      <c r="B9" s="8"/>
      <c r="C9" s="9"/>
      <c r="D9" s="9"/>
      <c r="E9" s="9"/>
      <c r="F9" s="9"/>
      <c r="G9" s="8"/>
      <c r="H9" s="9"/>
      <c r="I9" s="9"/>
      <c r="L9" s="4"/>
    </row>
    <row r="10" spans="2:12" ht="18.75">
      <c r="B10" s="8" t="s">
        <v>3</v>
      </c>
      <c r="C10" s="9"/>
      <c r="D10" s="9">
        <v>900799976</v>
      </c>
      <c r="E10" s="9"/>
      <c r="F10" s="9"/>
      <c r="G10" s="8" t="s">
        <v>5</v>
      </c>
      <c r="H10" s="9"/>
      <c r="I10" s="9"/>
      <c r="L10" s="4"/>
    </row>
    <row r="11" spans="2:12" ht="18.75">
      <c r="B11" s="6" t="s">
        <v>6</v>
      </c>
      <c r="C11" s="7"/>
      <c r="D11" s="6" t="s">
        <v>7</v>
      </c>
      <c r="E11" s="7"/>
      <c r="F11" s="7"/>
      <c r="G11" s="7"/>
      <c r="H11" s="10"/>
      <c r="I11" s="6" t="s">
        <v>29</v>
      </c>
      <c r="J11" s="10"/>
      <c r="K11" s="7" t="s">
        <v>30</v>
      </c>
      <c r="L11" s="10"/>
    </row>
    <row r="12" spans="2:12" ht="18.75">
      <c r="B12" s="8" t="s">
        <v>25</v>
      </c>
      <c r="C12" s="9"/>
      <c r="D12" s="8"/>
      <c r="E12" s="9"/>
      <c r="F12" s="9"/>
      <c r="G12" s="9"/>
      <c r="H12" s="11"/>
      <c r="I12" s="8"/>
      <c r="J12" s="11"/>
      <c r="K12" s="9"/>
      <c r="L12" s="11"/>
    </row>
    <row r="13" spans="2:12" ht="15.95" customHeight="1">
      <c r="B13" s="8"/>
      <c r="C13" s="9"/>
      <c r="D13" s="37" t="s">
        <v>28</v>
      </c>
      <c r="E13" s="38"/>
      <c r="F13" s="38"/>
      <c r="G13" s="38"/>
      <c r="H13" s="39"/>
      <c r="I13" s="40" t="s">
        <v>31</v>
      </c>
      <c r="J13" s="41"/>
      <c r="K13" s="16" t="s">
        <v>38</v>
      </c>
      <c r="L13" s="15"/>
    </row>
    <row r="14" spans="2:12" ht="18.75">
      <c r="B14" s="8" t="s">
        <v>23</v>
      </c>
      <c r="C14" s="9"/>
      <c r="D14" s="37"/>
      <c r="E14" s="38"/>
      <c r="F14" s="38"/>
      <c r="G14" s="38"/>
      <c r="H14" s="39"/>
      <c r="I14" s="40"/>
      <c r="J14" s="41"/>
      <c r="K14" s="17"/>
      <c r="L14" s="15"/>
    </row>
    <row r="15" spans="2:12" ht="18.75">
      <c r="B15" s="8" t="s">
        <v>24</v>
      </c>
      <c r="C15" s="9"/>
      <c r="D15" s="37"/>
      <c r="E15" s="38"/>
      <c r="F15" s="38"/>
      <c r="G15" s="38"/>
      <c r="H15" s="39"/>
      <c r="I15" s="40"/>
      <c r="J15" s="41"/>
      <c r="K15" s="17"/>
      <c r="L15" s="15"/>
    </row>
    <row r="16" spans="2:12" ht="17.100000000000001" customHeight="1">
      <c r="B16" s="8"/>
      <c r="C16" s="9"/>
      <c r="D16" s="37"/>
      <c r="E16" s="38"/>
      <c r="F16" s="38"/>
      <c r="G16" s="38"/>
      <c r="H16" s="39"/>
      <c r="I16" s="40" t="s">
        <v>35</v>
      </c>
      <c r="J16" s="41"/>
      <c r="K16" s="9"/>
      <c r="L16" s="11"/>
    </row>
    <row r="17" spans="2:12" ht="15.95" customHeight="1">
      <c r="B17" s="8"/>
      <c r="C17" s="9"/>
      <c r="D17" s="37"/>
      <c r="E17" s="38"/>
      <c r="F17" s="38"/>
      <c r="G17" s="38"/>
      <c r="H17" s="39"/>
      <c r="I17" s="40"/>
      <c r="J17" s="41"/>
      <c r="K17" s="9"/>
      <c r="L17" s="11"/>
    </row>
    <row r="18" spans="2:12" ht="15.95" customHeight="1">
      <c r="B18" s="8"/>
      <c r="C18" s="9"/>
      <c r="D18" s="37" t="s">
        <v>41</v>
      </c>
      <c r="E18" s="38"/>
      <c r="F18" s="38"/>
      <c r="G18" s="38"/>
      <c r="H18" s="39"/>
      <c r="I18" s="40" t="s">
        <v>36</v>
      </c>
      <c r="J18" s="41"/>
      <c r="K18" s="9"/>
      <c r="L18" s="11"/>
    </row>
    <row r="19" spans="2:12" ht="18.75">
      <c r="B19" s="8"/>
      <c r="C19" s="9"/>
      <c r="D19" s="37"/>
      <c r="E19" s="38"/>
      <c r="F19" s="38"/>
      <c r="G19" s="38"/>
      <c r="H19" s="39"/>
      <c r="I19" s="40"/>
      <c r="J19" s="41"/>
      <c r="K19" s="9"/>
      <c r="L19" s="11"/>
    </row>
    <row r="20" spans="2:12" ht="18.75">
      <c r="B20" s="8"/>
      <c r="C20" s="9"/>
      <c r="D20" s="12"/>
      <c r="E20" s="13"/>
      <c r="F20" s="13"/>
      <c r="G20" s="13"/>
      <c r="H20" s="14"/>
      <c r="I20" s="40" t="s">
        <v>37</v>
      </c>
      <c r="J20" s="41"/>
      <c r="K20" s="9"/>
      <c r="L20" s="11"/>
    </row>
    <row r="21" spans="2:12" ht="18.75">
      <c r="B21" s="8"/>
      <c r="C21" s="9"/>
      <c r="D21" s="8"/>
      <c r="E21" s="9"/>
      <c r="F21" s="9"/>
      <c r="G21" s="9"/>
      <c r="H21" s="11"/>
      <c r="I21" s="40"/>
      <c r="J21" s="41"/>
      <c r="K21" s="9"/>
      <c r="L21" s="11"/>
    </row>
    <row r="22" spans="2:12" ht="18.75">
      <c r="B22" s="8"/>
      <c r="C22" s="9"/>
      <c r="D22" s="8"/>
      <c r="E22" s="9"/>
      <c r="F22" s="9"/>
      <c r="G22" s="9"/>
      <c r="H22" s="11"/>
      <c r="I22" s="40"/>
      <c r="J22" s="41"/>
      <c r="K22" s="9"/>
      <c r="L22" s="11"/>
    </row>
    <row r="23" spans="2:12" ht="18.75">
      <c r="B23" s="8"/>
      <c r="C23" s="9"/>
      <c r="D23" s="8"/>
      <c r="E23" s="9"/>
      <c r="F23" s="9"/>
      <c r="G23" s="9"/>
      <c r="H23" s="11"/>
      <c r="I23" s="40" t="s">
        <v>32</v>
      </c>
      <c r="J23" s="41"/>
      <c r="K23" s="9"/>
      <c r="L23" s="11"/>
    </row>
    <row r="24" spans="2:12" ht="18.75">
      <c r="B24" s="8"/>
      <c r="C24" s="9"/>
      <c r="D24" s="8"/>
      <c r="E24" s="9"/>
      <c r="F24" s="9"/>
      <c r="G24" s="9"/>
      <c r="H24" s="11"/>
      <c r="I24" s="40"/>
      <c r="J24" s="41"/>
      <c r="K24" s="9"/>
      <c r="L24" s="11"/>
    </row>
    <row r="25" spans="2:12" ht="18.75">
      <c r="B25" s="8"/>
      <c r="C25" s="9"/>
      <c r="D25" s="8"/>
      <c r="E25" s="9"/>
      <c r="F25" s="9"/>
      <c r="G25" s="9"/>
      <c r="H25" s="11"/>
      <c r="I25" s="8" t="s">
        <v>33</v>
      </c>
      <c r="J25" s="11"/>
      <c r="K25" s="9"/>
      <c r="L25" s="11"/>
    </row>
    <row r="26" spans="2:12" ht="18.75">
      <c r="B26" s="8"/>
      <c r="C26" s="9"/>
      <c r="D26" s="8"/>
      <c r="E26" s="9"/>
      <c r="F26" s="9"/>
      <c r="G26" s="9"/>
      <c r="H26" s="11"/>
      <c r="I26" s="8" t="s">
        <v>34</v>
      </c>
      <c r="J26" s="11"/>
      <c r="K26" s="9"/>
      <c r="L26" s="11"/>
    </row>
    <row r="27" spans="2:12" ht="18.75">
      <c r="B27" s="8"/>
      <c r="C27" s="9"/>
      <c r="D27" s="8"/>
      <c r="E27" s="9"/>
      <c r="F27" s="9"/>
      <c r="G27" s="9"/>
      <c r="H27" s="11"/>
      <c r="I27" s="8"/>
      <c r="J27" s="11"/>
      <c r="K27" s="9"/>
      <c r="L27" s="11"/>
    </row>
    <row r="28" spans="2:12" ht="18.75">
      <c r="B28" s="8"/>
      <c r="C28" s="9"/>
      <c r="D28" s="8"/>
      <c r="E28" s="9"/>
      <c r="F28" s="9"/>
      <c r="G28" s="9"/>
      <c r="H28" s="11"/>
      <c r="I28" s="8"/>
      <c r="J28" s="11"/>
      <c r="K28" s="9"/>
      <c r="L28" s="11"/>
    </row>
    <row r="29" spans="2:12" ht="18.75">
      <c r="B29" s="8"/>
      <c r="C29" s="9"/>
      <c r="D29" s="18"/>
      <c r="E29" s="19"/>
      <c r="F29" s="19"/>
      <c r="G29" s="19"/>
      <c r="H29" s="24"/>
      <c r="I29" s="18"/>
      <c r="J29" s="24"/>
      <c r="K29" s="9"/>
      <c r="L29" s="11"/>
    </row>
    <row r="30" spans="2:12" ht="18.75">
      <c r="B30" s="6" t="s">
        <v>8</v>
      </c>
      <c r="C30" s="7"/>
      <c r="D30" s="9"/>
      <c r="E30" s="9"/>
      <c r="F30" s="9"/>
      <c r="G30" s="9"/>
      <c r="H30" s="9"/>
      <c r="I30" s="7"/>
      <c r="J30" s="7"/>
      <c r="K30" s="7"/>
      <c r="L30" s="10"/>
    </row>
    <row r="31" spans="2:12">
      <c r="B31" s="40" t="s">
        <v>39</v>
      </c>
      <c r="C31" s="46"/>
      <c r="D31" s="46"/>
      <c r="E31" s="46"/>
      <c r="F31" s="46"/>
      <c r="G31" s="46"/>
      <c r="H31" s="46"/>
      <c r="I31" s="46"/>
      <c r="J31" s="46"/>
      <c r="K31" s="46"/>
      <c r="L31" s="41"/>
    </row>
    <row r="32" spans="2:12">
      <c r="B32" s="40"/>
      <c r="C32" s="46"/>
      <c r="D32" s="46"/>
      <c r="E32" s="46"/>
      <c r="F32" s="46"/>
      <c r="G32" s="46"/>
      <c r="H32" s="46"/>
      <c r="I32" s="46"/>
      <c r="J32" s="46"/>
      <c r="K32" s="46"/>
      <c r="L32" s="41"/>
    </row>
    <row r="33" spans="2:12" ht="18.75">
      <c r="B33" s="8" t="s">
        <v>40</v>
      </c>
      <c r="C33" s="9"/>
      <c r="D33" s="9"/>
      <c r="E33" s="9"/>
      <c r="F33" s="9"/>
      <c r="G33" s="9"/>
      <c r="H33" s="9"/>
      <c r="I33" s="9"/>
      <c r="J33" s="9"/>
      <c r="K33" s="9"/>
      <c r="L33" s="11"/>
    </row>
    <row r="34" spans="2:12" ht="18.75">
      <c r="B34" s="8"/>
      <c r="C34" s="9"/>
      <c r="D34" s="9"/>
      <c r="E34" s="9"/>
      <c r="F34" s="9"/>
      <c r="G34" s="9"/>
      <c r="H34" s="9"/>
      <c r="I34" s="9"/>
      <c r="J34" s="9"/>
      <c r="K34" s="9"/>
      <c r="L34" s="11"/>
    </row>
    <row r="35" spans="2:12" ht="18.75">
      <c r="B35" s="8"/>
      <c r="C35" s="9"/>
      <c r="D35" s="9"/>
      <c r="E35" s="9"/>
      <c r="F35" s="9"/>
      <c r="G35" s="9"/>
      <c r="H35" s="9"/>
      <c r="I35" s="9"/>
      <c r="J35" s="9"/>
      <c r="K35" s="9"/>
      <c r="L35" s="11"/>
    </row>
    <row r="36" spans="2:12" ht="18.75">
      <c r="B36" s="18"/>
      <c r="C36" s="19"/>
      <c r="D36" s="19"/>
      <c r="E36" s="19"/>
      <c r="F36" s="19"/>
      <c r="G36" s="9"/>
      <c r="H36" s="9"/>
      <c r="I36" s="9"/>
      <c r="J36" s="9"/>
      <c r="K36" s="9"/>
      <c r="L36" s="11"/>
    </row>
    <row r="37" spans="2:12" ht="18.75">
      <c r="B37" s="8" t="s">
        <v>9</v>
      </c>
      <c r="C37" s="9"/>
      <c r="D37" s="9"/>
      <c r="E37" s="9"/>
      <c r="F37" s="9"/>
      <c r="G37" s="6" t="s">
        <v>12</v>
      </c>
      <c r="H37" s="7"/>
      <c r="I37" s="7"/>
      <c r="J37" s="7"/>
      <c r="K37" s="7"/>
      <c r="L37" s="10"/>
    </row>
    <row r="38" spans="2:12" ht="18.75">
      <c r="B38" s="8" t="s">
        <v>10</v>
      </c>
      <c r="C38" s="9"/>
      <c r="D38" s="9"/>
      <c r="E38" s="9"/>
      <c r="F38" s="9"/>
      <c r="G38" s="35" t="s">
        <v>13</v>
      </c>
      <c r="H38" s="36"/>
      <c r="I38" s="36"/>
      <c r="J38" s="36"/>
      <c r="K38" s="36"/>
      <c r="L38" s="11"/>
    </row>
    <row r="39" spans="2:12" ht="18.75">
      <c r="B39" s="8"/>
      <c r="C39" s="9"/>
      <c r="D39" s="9"/>
      <c r="E39" s="9"/>
      <c r="F39" s="9"/>
      <c r="G39" s="35"/>
      <c r="H39" s="36"/>
      <c r="I39" s="36"/>
      <c r="J39" s="36"/>
      <c r="K39" s="36"/>
      <c r="L39" s="11"/>
    </row>
    <row r="40" spans="2:12" ht="18.75">
      <c r="B40" s="8"/>
      <c r="C40" s="9"/>
      <c r="D40" s="9"/>
      <c r="E40" s="9"/>
      <c r="F40" s="9"/>
      <c r="G40" s="35"/>
      <c r="H40" s="36"/>
      <c r="I40" s="36"/>
      <c r="J40" s="36"/>
      <c r="K40" s="36"/>
      <c r="L40" s="11"/>
    </row>
    <row r="41" spans="2:12" ht="18.75">
      <c r="B41" s="8"/>
      <c r="C41" s="9"/>
      <c r="D41" s="9"/>
      <c r="E41" s="9"/>
      <c r="F41" s="9"/>
      <c r="G41" s="20" t="s">
        <v>14</v>
      </c>
      <c r="H41" s="47" t="s">
        <v>42</v>
      </c>
      <c r="I41" s="48"/>
      <c r="J41" s="48"/>
      <c r="K41" s="19"/>
      <c r="L41" s="11"/>
    </row>
    <row r="42" spans="2:12" ht="14.1" customHeight="1">
      <c r="B42" s="8"/>
      <c r="C42" s="9"/>
      <c r="D42" s="9"/>
      <c r="E42" s="9"/>
      <c r="F42" s="9"/>
      <c r="G42" s="8"/>
      <c r="H42" s="7"/>
      <c r="I42" s="9"/>
      <c r="J42" s="9"/>
      <c r="K42" s="9"/>
      <c r="L42" s="11"/>
    </row>
    <row r="43" spans="2:12" ht="15" customHeight="1">
      <c r="B43" s="8"/>
      <c r="C43" s="9"/>
      <c r="D43" s="9"/>
      <c r="E43" s="9"/>
      <c r="F43" s="9"/>
      <c r="G43" s="8" t="s">
        <v>15</v>
      </c>
      <c r="H43" s="21" t="s">
        <v>44</v>
      </c>
      <c r="I43" s="21"/>
      <c r="J43" s="19"/>
      <c r="K43" s="19"/>
      <c r="L43" s="11"/>
    </row>
    <row r="44" spans="2:12" ht="23.1" customHeight="1">
      <c r="B44" s="8"/>
      <c r="C44" s="9"/>
      <c r="D44" s="9"/>
      <c r="E44" s="9"/>
      <c r="F44" s="9"/>
      <c r="G44" s="8" t="s">
        <v>16</v>
      </c>
      <c r="H44" s="22" t="s">
        <v>44</v>
      </c>
      <c r="I44" s="22"/>
      <c r="J44" s="22"/>
      <c r="K44" s="22"/>
      <c r="L44" s="11"/>
    </row>
    <row r="45" spans="2:12" ht="20.100000000000001" customHeight="1">
      <c r="B45" s="8"/>
      <c r="C45" s="9"/>
      <c r="D45" s="9"/>
      <c r="E45" s="9"/>
      <c r="F45" s="9"/>
      <c r="G45" s="8" t="s">
        <v>17</v>
      </c>
      <c r="H45" s="22" t="s">
        <v>43</v>
      </c>
      <c r="I45" s="22"/>
      <c r="J45" s="22"/>
      <c r="K45" s="22"/>
      <c r="L45" s="11"/>
    </row>
    <row r="46" spans="2:12" ht="21.95" customHeight="1">
      <c r="B46" s="8"/>
      <c r="C46" s="9"/>
      <c r="D46" s="9"/>
      <c r="E46" s="9"/>
      <c r="F46" s="9"/>
      <c r="G46" s="8" t="s">
        <v>18</v>
      </c>
      <c r="H46" s="22" t="s">
        <v>45</v>
      </c>
      <c r="I46" s="22"/>
      <c r="J46" s="22"/>
      <c r="K46" s="22"/>
      <c r="L46" s="11"/>
    </row>
    <row r="47" spans="2:12" ht="23.1" customHeight="1">
      <c r="B47" s="8"/>
      <c r="C47" s="9"/>
      <c r="D47" s="9"/>
      <c r="E47" s="9"/>
      <c r="F47" s="9"/>
      <c r="G47" s="8" t="s">
        <v>19</v>
      </c>
      <c r="H47" s="45">
        <v>3147942692</v>
      </c>
      <c r="I47" s="45"/>
      <c r="J47" s="22"/>
      <c r="K47" s="22"/>
      <c r="L47" s="11"/>
    </row>
    <row r="48" spans="2:12" ht="21.95" customHeight="1">
      <c r="B48" s="8"/>
      <c r="C48" s="9"/>
      <c r="D48" s="9"/>
      <c r="E48" s="9"/>
      <c r="F48" s="9"/>
      <c r="G48" s="8" t="s">
        <v>20</v>
      </c>
      <c r="H48" s="23" t="s">
        <v>46</v>
      </c>
      <c r="I48" s="19"/>
      <c r="J48" s="19"/>
      <c r="K48" s="19"/>
      <c r="L48" s="11"/>
    </row>
    <row r="49" spans="2:12" ht="18.75">
      <c r="B49" s="8"/>
      <c r="C49" s="9"/>
      <c r="D49" s="9"/>
      <c r="E49" s="9"/>
      <c r="F49" s="9"/>
      <c r="G49" s="42"/>
      <c r="H49" s="43"/>
      <c r="I49" s="9"/>
      <c r="J49" s="9"/>
      <c r="K49" s="9"/>
      <c r="L49" s="11"/>
    </row>
    <row r="50" spans="2:12" ht="18.75">
      <c r="B50" s="18" t="s">
        <v>11</v>
      </c>
      <c r="C50" s="19"/>
      <c r="D50" s="19"/>
      <c r="E50" s="19"/>
      <c r="F50" s="19"/>
      <c r="G50" s="18"/>
      <c r="H50" s="19"/>
      <c r="I50" s="19"/>
      <c r="J50" s="19"/>
      <c r="K50" s="19"/>
      <c r="L50" s="24"/>
    </row>
  </sheetData>
  <mergeCells count="14">
    <mergeCell ref="G49:H49"/>
    <mergeCell ref="D3:I3"/>
    <mergeCell ref="H47:I47"/>
    <mergeCell ref="I20:J22"/>
    <mergeCell ref="I23:J24"/>
    <mergeCell ref="B31:L32"/>
    <mergeCell ref="D18:H19"/>
    <mergeCell ref="H41:J41"/>
    <mergeCell ref="D2:H2"/>
    <mergeCell ref="G38:K40"/>
    <mergeCell ref="D13:H17"/>
    <mergeCell ref="I13:J15"/>
    <mergeCell ref="I16:J17"/>
    <mergeCell ref="I18:J19"/>
  </mergeCells>
  <hyperlinks>
    <hyperlink ref="H48" r:id="rId1" xr:uid="{38868185-DA4D-5045-85DC-5F634F43C4AD}"/>
  </hyperlinks>
  <pageMargins left="0.7" right="0.7" top="0.75" bottom="0.75" header="0.3" footer="0.3"/>
  <pageSetup paperSize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7107-846A-5A4E-9CAC-F8A15F980B6E}">
  <dimension ref="B3:G20"/>
  <sheetViews>
    <sheetView tabSelected="1" zoomScaleNormal="100" workbookViewId="0">
      <selection activeCell="H11" sqref="H11"/>
    </sheetView>
  </sheetViews>
  <sheetFormatPr baseColWidth="10" defaultRowHeight="15.75"/>
  <cols>
    <col min="3" max="3" width="15" bestFit="1" customWidth="1"/>
    <col min="5" max="5" width="8.875" customWidth="1"/>
    <col min="6" max="6" width="14.125" bestFit="1" customWidth="1"/>
    <col min="7" max="7" width="17.75" bestFit="1" customWidth="1"/>
  </cols>
  <sheetData>
    <row r="3" spans="2:7">
      <c r="B3" s="68" t="s">
        <v>47</v>
      </c>
      <c r="C3" s="69"/>
      <c r="D3" s="69"/>
      <c r="E3" s="70"/>
      <c r="F3" s="25" t="s">
        <v>53</v>
      </c>
      <c r="G3" s="1"/>
    </row>
    <row r="4" spans="2:7">
      <c r="B4" s="65" t="s">
        <v>51</v>
      </c>
      <c r="C4" s="66"/>
      <c r="D4" s="66"/>
      <c r="E4" s="67"/>
      <c r="F4" s="32">
        <v>125000</v>
      </c>
      <c r="G4" s="29">
        <f>F4</f>
        <v>125000</v>
      </c>
    </row>
    <row r="5" spans="2:7">
      <c r="B5" s="65" t="s">
        <v>52</v>
      </c>
      <c r="C5" s="66"/>
      <c r="D5" s="66"/>
      <c r="E5" s="67"/>
      <c r="F5" s="32">
        <v>18500</v>
      </c>
      <c r="G5" s="29">
        <f>F5/1</f>
        <v>18500</v>
      </c>
    </row>
    <row r="6" spans="2:7">
      <c r="B6" s="65" t="s">
        <v>56</v>
      </c>
      <c r="C6" s="66"/>
      <c r="D6" s="66"/>
      <c r="E6" s="67"/>
      <c r="F6" s="32">
        <v>2150000</v>
      </c>
      <c r="G6" s="29">
        <f>F6/300</f>
        <v>7166.666666666667</v>
      </c>
    </row>
    <row r="7" spans="2:7">
      <c r="B7" s="65" t="s">
        <v>48</v>
      </c>
      <c r="C7" s="66"/>
      <c r="D7" s="66"/>
      <c r="E7" s="67"/>
      <c r="F7" s="29">
        <v>3200000</v>
      </c>
      <c r="G7" s="29">
        <f>F7/3600</f>
        <v>888.88888888888891</v>
      </c>
    </row>
    <row r="8" spans="2:7">
      <c r="B8" s="65" t="s">
        <v>55</v>
      </c>
      <c r="C8" s="66"/>
      <c r="D8" s="66"/>
      <c r="E8" s="67"/>
      <c r="F8" s="31">
        <v>4200000</v>
      </c>
      <c r="G8" s="31">
        <f>F8/3600</f>
        <v>1166.6666666666667</v>
      </c>
    </row>
    <row r="9" spans="2:7">
      <c r="B9" s="49" t="s">
        <v>49</v>
      </c>
      <c r="C9" s="50"/>
      <c r="D9" s="50"/>
      <c r="E9" s="55"/>
      <c r="F9" s="5"/>
      <c r="G9" s="28">
        <f>SUM(G4:G8)</f>
        <v>152722.22222222219</v>
      </c>
    </row>
    <row r="10" spans="2:7">
      <c r="B10" s="65" t="s">
        <v>54</v>
      </c>
      <c r="C10" s="66"/>
      <c r="D10" s="66"/>
      <c r="E10" s="67"/>
      <c r="F10" s="30">
        <f>G9</f>
        <v>152722.22222222219</v>
      </c>
      <c r="G10" s="33">
        <f>F10/0.355</f>
        <v>430203.44287949917</v>
      </c>
    </row>
    <row r="11" spans="2:7" ht="15.75" customHeight="1">
      <c r="B11" s="56" t="s">
        <v>58</v>
      </c>
      <c r="C11" s="57"/>
      <c r="D11" s="57"/>
      <c r="E11" s="58"/>
      <c r="F11" s="53">
        <f>G10</f>
        <v>430203.44287949917</v>
      </c>
      <c r="G11" s="51">
        <f>G10*12%</f>
        <v>51624.413145539897</v>
      </c>
    </row>
    <row r="12" spans="2:7">
      <c r="B12" s="59"/>
      <c r="C12" s="60"/>
      <c r="D12" s="60"/>
      <c r="E12" s="61"/>
      <c r="F12" s="54"/>
      <c r="G12" s="52"/>
    </row>
    <row r="13" spans="2:7">
      <c r="B13" s="49" t="s">
        <v>50</v>
      </c>
      <c r="C13" s="50"/>
      <c r="D13" s="50"/>
      <c r="E13" s="50"/>
      <c r="F13" s="55"/>
      <c r="G13" s="29">
        <f>G10+G11</f>
        <v>481827.85602503904</v>
      </c>
    </row>
    <row r="14" spans="2:7">
      <c r="B14" s="62" t="s">
        <v>57</v>
      </c>
      <c r="C14" s="63"/>
      <c r="D14" s="63"/>
      <c r="E14" s="63"/>
      <c r="F14" s="63"/>
      <c r="G14" s="64"/>
    </row>
    <row r="16" spans="2:7">
      <c r="C16" s="26"/>
    </row>
    <row r="19" spans="3:3">
      <c r="C19" s="27"/>
    </row>
    <row r="20" spans="3:3">
      <c r="C20" s="26"/>
    </row>
  </sheetData>
  <mergeCells count="13">
    <mergeCell ref="B3:E3"/>
    <mergeCell ref="F11:F12"/>
    <mergeCell ref="B4:E4"/>
    <mergeCell ref="B5:E5"/>
    <mergeCell ref="B6:E6"/>
    <mergeCell ref="B7:E7"/>
    <mergeCell ref="B8:E8"/>
    <mergeCell ref="B10:E10"/>
    <mergeCell ref="B14:G14"/>
    <mergeCell ref="B13:F13"/>
    <mergeCell ref="G11:G12"/>
    <mergeCell ref="B11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Meliza Rueda</dc:creator>
  <cp:lastModifiedBy>hp</cp:lastModifiedBy>
  <dcterms:created xsi:type="dcterms:W3CDTF">2024-03-15T19:15:58Z</dcterms:created>
  <dcterms:modified xsi:type="dcterms:W3CDTF">2024-03-18T00:31:04Z</dcterms:modified>
</cp:coreProperties>
</file>