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<sst xmlns="http://schemas.openxmlformats.org/spreadsheetml/2006/main" count="84" uniqueCount="42">
  <si>
    <t># complexes with largest grad on ligand</t>
  </si>
  <si>
    <t>Gradient</t>
  </si>
  <si>
    <t>ave improv</t>
  </si>
  <si>
    <t>FF-helps</t>
  </si>
  <si>
    <t>M-L help</t>
  </si>
  <si>
    <t>(a)</t>
  </si>
  <si>
    <t>No opt.</t>
  </si>
  <si>
    <t>Ligand</t>
  </si>
  <si>
    <t>(b)</t>
  </si>
  <si>
    <t>(e)</t>
  </si>
  <si>
    <t>(e) </t>
  </si>
  <si>
    <t>B+A opt.</t>
  </si>
  <si>
    <t>Acetoacetate</t>
  </si>
  <si>
    <t>YES</t>
  </si>
  <si>
    <t>NA</t>
  </si>
  <si>
    <t>B+A opt., M-L = sum cov rad</t>
  </si>
  <si>
    <t>Bipyridine</t>
  </si>
  <si>
    <t>Carbonyl</t>
  </si>
  <si>
    <t>NO</t>
  </si>
  <si>
    <t>Carboxylate</t>
  </si>
  <si>
    <t>Hartrees/bohr</t>
  </si>
  <si>
    <t>Chloride</t>
  </si>
  <si>
    <t>Cyanide</t>
  </si>
  <si>
    <t>Hydrocyanide</t>
  </si>
  <si>
    <t>Hydroisocyanide</t>
  </si>
  <si>
    <t>Imidazole</t>
  </si>
  <si>
    <t>NUM_A</t>
  </si>
  <si>
    <t>Imine</t>
  </si>
  <si>
    <t>NUM_B</t>
  </si>
  <si>
    <t>Nitro</t>
  </si>
  <si>
    <t>NUM_C</t>
  </si>
  <si>
    <t>Oxalate</t>
  </si>
  <si>
    <t>P-bulky</t>
  </si>
  <si>
    <t>Thiocyanate</t>
  </si>
  <si>
    <t>Phenanthroline</t>
  </si>
  <si>
    <t>Pyridine</t>
  </si>
  <si>
    <t>Terpyridine</t>
  </si>
  <si>
    <t>Thiol</t>
  </si>
  <si>
    <t>Trimethylphosphine</t>
  </si>
  <si>
    <t>-</t>
  </si>
  <si>
    <t>Metal</t>
  </si>
  <si>
    <t>20 ligands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</si>
</sst>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%"/>
    <numFmt numFmtId="167" formatCode="0.0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b val="true"/>
      <sz val="10"/>
      <color rgb="FF006600"/>
      <name val="Arial"/>
      <family val="2"/>
    </font>
    <font>
      <b val="true"/>
      <sz val="10"/>
      <color rgb="FFFF33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37" activeCellId="0" sqref="F37"/>
    </sheetView>
  </sheetViews>
  <sheetFormatPr defaultRowHeight="12.8"/>
  <cols>
    <col collapsed="false" hidden="false" max="1" min="1" style="0" width="18.6989795918367"/>
    <col collapsed="false" hidden="false" max="2" min="2" style="0" width="7.45408163265306"/>
    <col collapsed="false" hidden="false" max="3" min="3" style="0" width="4.9234693877551"/>
    <col collapsed="false" hidden="false" max="4" min="4" style="0" width="9.8469387755102"/>
    <col collapsed="false" hidden="false" max="5" min="5" style="0" width="12.3724489795918"/>
    <col collapsed="false" hidden="false" max="6" min="6" style="0" width="10.4744897959184"/>
    <col collapsed="false" hidden="false" max="7" min="7" style="0" width="13.5102040816327"/>
    <col collapsed="false" hidden="false" max="8" min="8" style="0" width="9.96938775510204"/>
    <col collapsed="false" hidden="false" max="9" min="9" style="0" width="10.8622448979592"/>
    <col collapsed="false" hidden="false" max="1025" min="10" style="0" width="11.5204081632653"/>
  </cols>
  <sheetData>
    <row r="1" customFormat="false" ht="35.2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  <c r="G1" s="3"/>
      <c r="H1" s="0" t="s">
        <v>2</v>
      </c>
      <c r="J1" s="0" t="s">
        <v>3</v>
      </c>
      <c r="K1" s="0" t="s">
        <v>4</v>
      </c>
      <c r="O1" s="0" t="s">
        <v>5</v>
      </c>
      <c r="P1" s="0" t="s">
        <v>6</v>
      </c>
    </row>
    <row r="2" customFormat="false" ht="12.8" hidden="false" customHeight="false" outlineLevel="0" collapsed="false">
      <c r="A2" s="4" t="s">
        <v>7</v>
      </c>
      <c r="B2" s="1" t="s">
        <v>5</v>
      </c>
      <c r="C2" s="1" t="s">
        <v>8</v>
      </c>
      <c r="D2" s="1" t="s">
        <v>9</v>
      </c>
      <c r="E2" s="1" t="s">
        <v>5</v>
      </c>
      <c r="F2" s="1" t="s">
        <v>8</v>
      </c>
      <c r="G2" s="1" t="s">
        <v>10</v>
      </c>
      <c r="O2" s="0" t="s">
        <v>8</v>
      </c>
      <c r="P2" s="0" t="s">
        <v>11</v>
      </c>
    </row>
    <row r="3" customFormat="false" ht="12.8" hidden="false" customHeight="false" outlineLevel="0" collapsed="false">
      <c r="A3" s="5" t="s">
        <v>12</v>
      </c>
      <c r="B3" s="5" t="n">
        <v>18</v>
      </c>
      <c r="C3" s="5" t="n">
        <v>14</v>
      </c>
      <c r="D3" s="6"/>
      <c r="E3" s="7" t="n">
        <v>0.1064</v>
      </c>
      <c r="F3" s="7" t="n">
        <v>0.0688</v>
      </c>
      <c r="G3" s="7"/>
      <c r="H3" s="8" t="n">
        <f aca="false">(F3-E3)/E3</f>
        <v>-0.353383458646617</v>
      </c>
      <c r="I3" s="9"/>
      <c r="J3" s="10" t="s">
        <v>13</v>
      </c>
      <c r="K3" s="0" t="s">
        <v>14</v>
      </c>
      <c r="O3" s="0" t="s">
        <v>9</v>
      </c>
      <c r="P3" s="0" t="s">
        <v>15</v>
      </c>
      <c r="T3" s="0" t="n">
        <v>16</v>
      </c>
    </row>
    <row r="4" customFormat="false" ht="12.8" hidden="false" customHeight="false" outlineLevel="0" collapsed="false">
      <c r="A4" s="5" t="s">
        <v>16</v>
      </c>
      <c r="B4" s="5" t="n">
        <v>17</v>
      </c>
      <c r="C4" s="5" t="n">
        <v>8</v>
      </c>
      <c r="D4" s="6"/>
      <c r="E4" s="7" t="n">
        <v>0.0669</v>
      </c>
      <c r="F4" s="7" t="n">
        <v>0.0669</v>
      </c>
      <c r="G4" s="7"/>
      <c r="H4" s="9" t="n">
        <f aca="false">(F4-E4)/E4</f>
        <v>0</v>
      </c>
      <c r="I4" s="9"/>
      <c r="J4" s="0" t="s">
        <v>14</v>
      </c>
      <c r="K4" s="0" t="s">
        <v>14</v>
      </c>
      <c r="T4" s="0" t="n">
        <v>13</v>
      </c>
    </row>
    <row r="5" customFormat="false" ht="12.8" hidden="false" customHeight="false" outlineLevel="0" collapsed="false">
      <c r="A5" s="5" t="s">
        <v>17</v>
      </c>
      <c r="B5" s="5" t="n">
        <v>10</v>
      </c>
      <c r="C5" s="5" t="n">
        <v>80</v>
      </c>
      <c r="D5" s="5" t="n">
        <v>70</v>
      </c>
      <c r="E5" s="7" t="n">
        <v>0.0779</v>
      </c>
      <c r="F5" s="11" t="n">
        <v>0.2544</v>
      </c>
      <c r="G5" s="11" t="n">
        <v>0.2677</v>
      </c>
      <c r="H5" s="9"/>
      <c r="I5" s="9" t="n">
        <f aca="false">(F5-G5)/G5</f>
        <v>-0.0496824803884945</v>
      </c>
      <c r="J5" s="12" t="s">
        <v>18</v>
      </c>
      <c r="K5" s="10" t="s">
        <v>13</v>
      </c>
      <c r="T5" s="0" t="n">
        <v>53</v>
      </c>
    </row>
    <row r="6" customFormat="false" ht="12.8" hidden="false" customHeight="false" outlineLevel="0" collapsed="false">
      <c r="A6" s="5" t="s">
        <v>19</v>
      </c>
      <c r="B6" s="5" t="n">
        <v>177</v>
      </c>
      <c r="C6" s="5" t="n">
        <v>56</v>
      </c>
      <c r="D6" s="5" t="n">
        <v>29</v>
      </c>
      <c r="E6" s="7" t="n">
        <v>0.103095454150369</v>
      </c>
      <c r="F6" s="7" t="n">
        <v>0.0635428571428571</v>
      </c>
      <c r="G6" s="7" t="n">
        <v>0.0697379310344828</v>
      </c>
      <c r="H6" s="8" t="n">
        <f aca="false">(F6-E6)/E6</f>
        <v>-0.383650252413875</v>
      </c>
      <c r="I6" s="8" t="n">
        <f aca="false">(F6-G6)/G6</f>
        <v>-0.0888336347197107</v>
      </c>
      <c r="J6" s="10" t="s">
        <v>13</v>
      </c>
      <c r="K6" s="10" t="s">
        <v>13</v>
      </c>
      <c r="N6" s="0" t="s">
        <v>20</v>
      </c>
      <c r="T6" s="0" t="n">
        <v>87</v>
      </c>
    </row>
    <row r="7" customFormat="false" ht="12.8" hidden="false" customHeight="false" outlineLevel="0" collapsed="false">
      <c r="A7" s="5" t="s">
        <v>21</v>
      </c>
      <c r="B7" s="5" t="n">
        <v>5</v>
      </c>
      <c r="C7" s="5" t="n">
        <v>54</v>
      </c>
      <c r="D7" s="5" t="n">
        <v>13</v>
      </c>
      <c r="E7" s="7" t="n">
        <v>0.0653</v>
      </c>
      <c r="F7" s="7" t="n">
        <v>0.0567574074074074</v>
      </c>
      <c r="G7" s="7" t="n">
        <v>0.0562846153846154</v>
      </c>
      <c r="H7" s="8" t="n">
        <f aca="false">(F7-E7)/E7</f>
        <v>-0.130820713515966</v>
      </c>
      <c r="I7" s="9" t="n">
        <f aca="false">(F7-G7)/G7</f>
        <v>0.00840002227182769</v>
      </c>
      <c r="J7" s="10" t="s">
        <v>13</v>
      </c>
      <c r="K7" s="0" t="s">
        <v>14</v>
      </c>
      <c r="T7" s="0" t="n">
        <v>24</v>
      </c>
    </row>
    <row r="8" customFormat="false" ht="12.8" hidden="false" customHeight="false" outlineLevel="0" collapsed="false">
      <c r="A8" s="5" t="s">
        <v>22</v>
      </c>
      <c r="B8" s="5" t="n">
        <v>5</v>
      </c>
      <c r="C8" s="5" t="n">
        <v>53</v>
      </c>
      <c r="D8" s="5" t="n">
        <v>66</v>
      </c>
      <c r="E8" s="7" t="n">
        <v>0.0794</v>
      </c>
      <c r="F8" s="11" t="n">
        <v>0.1775</v>
      </c>
      <c r="G8" s="11" t="n">
        <v>0.1773</v>
      </c>
      <c r="H8" s="9"/>
      <c r="I8" s="9" t="n">
        <f aca="false">(F8-G8)/G8</f>
        <v>0.00112803158488441</v>
      </c>
      <c r="J8" s="12" t="s">
        <v>18</v>
      </c>
      <c r="K8" s="0" t="s">
        <v>14</v>
      </c>
      <c r="T8" s="0" t="n">
        <v>41</v>
      </c>
    </row>
    <row r="9" customFormat="false" ht="12.8" hidden="false" customHeight="false" outlineLevel="0" collapsed="false">
      <c r="A9" s="5" t="s">
        <v>23</v>
      </c>
      <c r="B9" s="5" t="n">
        <v>33</v>
      </c>
      <c r="C9" s="5" t="n">
        <v>1</v>
      </c>
      <c r="D9" s="5" t="n">
        <v>8</v>
      </c>
      <c r="E9" s="7" t="n">
        <v>0.0779818181818182</v>
      </c>
      <c r="F9" s="7" t="n">
        <v>0.0317</v>
      </c>
      <c r="G9" s="7" t="n">
        <v>0.050875</v>
      </c>
      <c r="H9" s="8" t="n">
        <f aca="false">(F9-E9)/E9</f>
        <v>-0.593494987176498</v>
      </c>
      <c r="I9" s="8" t="n">
        <f aca="false">(F9-G9)/G9</f>
        <v>-0.376904176904177</v>
      </c>
      <c r="J9" s="10" t="s">
        <v>13</v>
      </c>
      <c r="K9" s="10" t="s">
        <v>13</v>
      </c>
      <c r="T9" s="0" t="n">
        <v>14</v>
      </c>
    </row>
    <row r="10" customFormat="false" ht="12.8" hidden="false" customHeight="false" outlineLevel="0" collapsed="false">
      <c r="A10" s="5" t="s">
        <v>24</v>
      </c>
      <c r="B10" s="5" t="n">
        <v>7</v>
      </c>
      <c r="C10" s="5" t="n">
        <v>1</v>
      </c>
      <c r="D10" s="5" t="n">
        <v>2</v>
      </c>
      <c r="E10" s="7" t="n">
        <v>0.0745</v>
      </c>
      <c r="F10" s="7" t="n">
        <v>0.0542</v>
      </c>
      <c r="G10" s="7" t="n">
        <v>0.0512</v>
      </c>
      <c r="H10" s="8" t="n">
        <f aca="false">(F10-E10)/E10</f>
        <v>-0.27248322147651</v>
      </c>
      <c r="I10" s="9" t="n">
        <f aca="false">(F10-G10)/G10</f>
        <v>0.0585937499999999</v>
      </c>
      <c r="J10" s="10" t="s">
        <v>13</v>
      </c>
      <c r="K10" s="0" t="s">
        <v>14</v>
      </c>
      <c r="T10" s="0" t="n">
        <v>3</v>
      </c>
    </row>
    <row r="11" customFormat="false" ht="12.8" hidden="false" customHeight="false" outlineLevel="0" collapsed="false">
      <c r="A11" s="5" t="s">
        <v>25</v>
      </c>
      <c r="B11" s="5" t="n">
        <v>43</v>
      </c>
      <c r="C11" s="5" t="n">
        <v>4</v>
      </c>
      <c r="D11" s="5" t="n">
        <v>2</v>
      </c>
      <c r="E11" s="7" t="n">
        <v>0.0701767441860465</v>
      </c>
      <c r="F11" s="7" t="n">
        <v>0.0498</v>
      </c>
      <c r="G11" s="7" t="n">
        <v>0.0349</v>
      </c>
      <c r="H11" s="8" t="n">
        <f aca="false">(F11-E11)/E11</f>
        <v>-0.290363202545069</v>
      </c>
      <c r="I11" s="9" t="n">
        <f aca="false">(F11-G11)/G11</f>
        <v>0.426934097421203</v>
      </c>
      <c r="J11" s="10" t="s">
        <v>13</v>
      </c>
      <c r="K11" s="12" t="s">
        <v>18</v>
      </c>
      <c r="M11" s="0" t="s">
        <v>26</v>
      </c>
      <c r="N11" s="1" t="n">
        <v>6</v>
      </c>
      <c r="O11" s="1" t="n">
        <v>29</v>
      </c>
      <c r="P11" s="1" t="n">
        <v>18</v>
      </c>
      <c r="Q11" s="1" t="n">
        <v>0.1001</v>
      </c>
      <c r="R11" s="1" t="n">
        <v>0.0594</v>
      </c>
      <c r="S11" s="13" t="n">
        <v>0.0704</v>
      </c>
      <c r="T11" s="0" t="n">
        <v>16</v>
      </c>
    </row>
    <row r="12" customFormat="false" ht="12.8" hidden="false" customHeight="false" outlineLevel="0" collapsed="false">
      <c r="A12" s="5" t="s">
        <v>27</v>
      </c>
      <c r="B12" s="5" t="n">
        <v>1</v>
      </c>
      <c r="C12" s="5" t="n">
        <v>12</v>
      </c>
      <c r="D12" s="5" t="n">
        <v>36</v>
      </c>
      <c r="E12" s="7" t="n">
        <v>0.06</v>
      </c>
      <c r="F12" s="7" t="n">
        <v>0.0479666666666667</v>
      </c>
      <c r="G12" s="7" t="n">
        <v>0.0638333333333333</v>
      </c>
      <c r="H12" s="8" t="n">
        <f aca="false">(F12-E12)/E12</f>
        <v>-0.200555555555555</v>
      </c>
      <c r="I12" s="8" t="n">
        <f aca="false">(F12-G12)/G12</f>
        <v>-0.248563968668407</v>
      </c>
      <c r="J12" s="10" t="s">
        <v>13</v>
      </c>
      <c r="K12" s="10" t="s">
        <v>13</v>
      </c>
      <c r="M12" s="0" t="s">
        <v>28</v>
      </c>
      <c r="N12" s="1" t="n">
        <v>9</v>
      </c>
      <c r="O12" s="1" t="n">
        <v>50</v>
      </c>
      <c r="P12" s="1" t="n">
        <v>44</v>
      </c>
      <c r="Q12" s="1" t="n">
        <v>0.0752</v>
      </c>
      <c r="R12" s="1" t="n">
        <v>0.0611</v>
      </c>
      <c r="S12" s="1" t="n">
        <v>0.0703</v>
      </c>
      <c r="T12" s="0" t="n">
        <v>16</v>
      </c>
    </row>
    <row r="13" customFormat="false" ht="12.8" hidden="false" customHeight="false" outlineLevel="0" collapsed="false">
      <c r="A13" s="5" t="s">
        <v>29</v>
      </c>
      <c r="B13" s="5" t="n">
        <v>89</v>
      </c>
      <c r="C13" s="5" t="n">
        <v>111</v>
      </c>
      <c r="D13" s="5" t="n">
        <v>97</v>
      </c>
      <c r="E13" s="7" t="n">
        <v>0.100283146067416</v>
      </c>
      <c r="F13" s="11" t="n">
        <v>0.133947747747748</v>
      </c>
      <c r="G13" s="11" t="n">
        <v>0.154805154639175</v>
      </c>
      <c r="H13" s="9" t="n">
        <f aca="false">(F13-E13)/E13</f>
        <v>0.335695508173436</v>
      </c>
      <c r="I13" s="8" t="n">
        <f aca="false">(F13-G13)/G13</f>
        <v>-0.134733284172886</v>
      </c>
      <c r="J13" s="12" t="s">
        <v>18</v>
      </c>
      <c r="K13" s="10" t="s">
        <v>13</v>
      </c>
      <c r="M13" s="0" t="s">
        <v>30</v>
      </c>
      <c r="N13" s="1" t="n">
        <v>10</v>
      </c>
      <c r="O13" s="1" t="n">
        <v>7</v>
      </c>
      <c r="Q13" s="1" t="n">
        <v>0.1215</v>
      </c>
      <c r="R13" s="1" t="n">
        <v>0.1455</v>
      </c>
      <c r="T13" s="0" t="n">
        <v>99</v>
      </c>
    </row>
    <row r="14" customFormat="false" ht="12.8" hidden="false" customHeight="false" outlineLevel="0" collapsed="false">
      <c r="A14" s="5" t="s">
        <v>31</v>
      </c>
      <c r="B14" s="5" t="n">
        <v>12</v>
      </c>
      <c r="C14" s="5" t="n">
        <v>14</v>
      </c>
      <c r="D14" s="6"/>
      <c r="E14" s="7" t="n">
        <v>0.0962</v>
      </c>
      <c r="F14" s="7" t="n">
        <v>0.0688</v>
      </c>
      <c r="G14" s="7"/>
      <c r="H14" s="8" t="n">
        <f aca="false">(F14-E14)/E14</f>
        <v>-0.284823284823285</v>
      </c>
      <c r="I14" s="9"/>
      <c r="J14" s="10" t="s">
        <v>13</v>
      </c>
      <c r="K14" s="0" t="s">
        <v>14</v>
      </c>
      <c r="T14" s="0" t="n">
        <v>13</v>
      </c>
    </row>
    <row r="15" customFormat="false" ht="12.8" hidden="false" customHeight="false" outlineLevel="0" collapsed="false">
      <c r="A15" s="5" t="s">
        <v>32</v>
      </c>
      <c r="B15" s="5" t="n">
        <v>62</v>
      </c>
      <c r="C15" s="5" t="n">
        <v>7</v>
      </c>
      <c r="D15" s="5" t="n">
        <v>10</v>
      </c>
      <c r="E15" s="7" t="n">
        <v>0.0978</v>
      </c>
      <c r="F15" s="7" t="n">
        <v>0.0607</v>
      </c>
      <c r="G15" s="7" t="n">
        <v>0.07</v>
      </c>
      <c r="H15" s="8" t="n">
        <f aca="false">(F15-E15)/E15</f>
        <v>-0.379345603271984</v>
      </c>
      <c r="I15" s="8" t="n">
        <f aca="false">(F15-G15)/G15</f>
        <v>-0.132857142857143</v>
      </c>
      <c r="J15" s="10" t="s">
        <v>13</v>
      </c>
      <c r="K15" s="10" t="s">
        <v>13</v>
      </c>
      <c r="N15" s="0" t="n">
        <f aca="false">SUM(N11:N13)</f>
        <v>25</v>
      </c>
      <c r="O15" s="0" t="n">
        <f aca="false">SUM(O11:O13)</f>
        <v>86</v>
      </c>
      <c r="P15" s="0" t="n">
        <f aca="false">SUM(P11:P13)</f>
        <v>62</v>
      </c>
      <c r="Q15" s="0" t="n">
        <f aca="false">(N11/(SUM(N11:N13)))*Q11+(N12/(SUM(N11:N13)))*Q12+(N13/(SUM(N11:N13)))*Q13</f>
        <v>0.099696</v>
      </c>
      <c r="R15" s="0" t="n">
        <f aca="false">(O11/(SUM(O11:O13)))*R11+(O12/(SUM(O11:O13)))*R12+(O13/(SUM(O11:O13)))*R13</f>
        <v>0.067396511627907</v>
      </c>
      <c r="S15" s="0" t="n">
        <f aca="false">(P11/(SUM(P11:P13)))*S11+(P12/(SUM(P11:P13)))*S12+(P13/(SUM(P11:P13)))*S13</f>
        <v>0.0703290322580645</v>
      </c>
      <c r="T15" s="0" t="n">
        <v>26</v>
      </c>
    </row>
    <row r="16" customFormat="false" ht="12.8" hidden="false" customHeight="false" outlineLevel="0" collapsed="false">
      <c r="A16" s="5" t="s">
        <v>33</v>
      </c>
      <c r="B16" s="5" t="n">
        <v>31</v>
      </c>
      <c r="C16" s="5" t="n">
        <v>24</v>
      </c>
      <c r="D16" s="5" t="n">
        <v>22</v>
      </c>
      <c r="E16" s="7" t="n">
        <v>0.0883</v>
      </c>
      <c r="F16" s="11" t="n">
        <v>0.0931</v>
      </c>
      <c r="G16" s="11" t="n">
        <v>0.0889</v>
      </c>
      <c r="H16" s="9" t="n">
        <f aca="false">(F16-E16)/E16</f>
        <v>0.0543601359003397</v>
      </c>
      <c r="I16" s="9" t="n">
        <f aca="false">(F16-G16)/G16</f>
        <v>0.0472440944881889</v>
      </c>
      <c r="J16" s="12" t="s">
        <v>18</v>
      </c>
      <c r="K16" s="12" t="s">
        <v>18</v>
      </c>
      <c r="T16" s="0" t="n">
        <v>26</v>
      </c>
    </row>
    <row r="17" customFormat="false" ht="12.8" hidden="false" customHeight="false" outlineLevel="0" collapsed="false">
      <c r="A17" s="5" t="s">
        <v>34</v>
      </c>
      <c r="B17" s="5" t="n">
        <v>13</v>
      </c>
      <c r="C17" s="5" t="n">
        <v>11</v>
      </c>
      <c r="D17" s="6"/>
      <c r="E17" s="7" t="n">
        <v>0.0775</v>
      </c>
      <c r="F17" s="7" t="n">
        <v>0.0453</v>
      </c>
      <c r="G17" s="7"/>
      <c r="H17" s="8" t="n">
        <f aca="false">(F17-E17)/E17</f>
        <v>-0.415483870967742</v>
      </c>
      <c r="I17" s="9"/>
      <c r="J17" s="10" t="s">
        <v>13</v>
      </c>
      <c r="K17" s="0" t="s">
        <v>14</v>
      </c>
      <c r="T17" s="0" t="n">
        <v>12</v>
      </c>
    </row>
    <row r="18" customFormat="false" ht="12.8" hidden="false" customHeight="false" outlineLevel="0" collapsed="false">
      <c r="A18" s="6" t="s">
        <v>35</v>
      </c>
      <c r="B18" s="6" t="n">
        <v>69</v>
      </c>
      <c r="C18" s="6" t="n">
        <v>27</v>
      </c>
      <c r="D18" s="6" t="n">
        <v>6</v>
      </c>
      <c r="E18" s="14" t="n">
        <v>0.0805420289855072</v>
      </c>
      <c r="F18" s="7" t="n">
        <v>0.0533222222222222</v>
      </c>
      <c r="G18" s="7" t="n">
        <v>0.0522</v>
      </c>
      <c r="H18" s="8" t="n">
        <f aca="false">(F18-E18)/E18</f>
        <v>-0.33795779801106</v>
      </c>
      <c r="I18" s="9" t="n">
        <f aca="false">(F18-G18)/G18</f>
        <v>0.0214985100042569</v>
      </c>
      <c r="J18" s="10" t="s">
        <v>13</v>
      </c>
      <c r="K18" s="0" t="s">
        <v>14</v>
      </c>
      <c r="T18" s="0" t="n">
        <v>34</v>
      </c>
    </row>
    <row r="19" customFormat="false" ht="12.8" hidden="false" customHeight="false" outlineLevel="0" collapsed="false">
      <c r="A19" s="5" t="s">
        <v>36</v>
      </c>
      <c r="B19" s="5" t="n">
        <v>8</v>
      </c>
      <c r="C19" s="5" t="n">
        <v>11</v>
      </c>
      <c r="D19" s="6"/>
      <c r="E19" s="7" t="n">
        <v>0.1332</v>
      </c>
      <c r="F19" s="7" t="n">
        <v>0.1382</v>
      </c>
      <c r="G19" s="7"/>
      <c r="H19" s="9" t="n">
        <f aca="false">(F19-E19)/E19</f>
        <v>0.0375375375375376</v>
      </c>
      <c r="I19" s="9"/>
      <c r="J19" s="0" t="s">
        <v>14</v>
      </c>
      <c r="K19" s="0" t="s">
        <v>14</v>
      </c>
      <c r="T19" s="0" t="n">
        <v>10</v>
      </c>
    </row>
    <row r="20" customFormat="false" ht="12.8" hidden="false" customHeight="false" outlineLevel="0" collapsed="false">
      <c r="A20" s="5" t="s">
        <v>37</v>
      </c>
      <c r="B20" s="5" t="n">
        <v>11</v>
      </c>
      <c r="C20" s="5" t="n">
        <v>2</v>
      </c>
      <c r="D20" s="6"/>
      <c r="E20" s="7" t="n">
        <v>0.0642</v>
      </c>
      <c r="F20" s="7" t="n">
        <v>0.0598</v>
      </c>
      <c r="G20" s="7"/>
      <c r="H20" s="8" t="n">
        <f aca="false">(F20-E20)/E20</f>
        <v>-0.0685358255451712</v>
      </c>
      <c r="I20" s="9"/>
      <c r="J20" s="10" t="s">
        <v>13</v>
      </c>
      <c r="K20" s="0" t="s">
        <v>14</v>
      </c>
      <c r="T20" s="0" t="n">
        <v>7</v>
      </c>
    </row>
    <row r="21" customFormat="false" ht="12.8" hidden="false" customHeight="false" outlineLevel="0" collapsed="false">
      <c r="A21" s="5" t="s">
        <v>38</v>
      </c>
      <c r="B21" s="5" t="n">
        <v>0</v>
      </c>
      <c r="C21" s="5" t="n">
        <v>8</v>
      </c>
      <c r="D21" s="5" t="n">
        <v>3</v>
      </c>
      <c r="E21" s="7" t="s">
        <v>39</v>
      </c>
      <c r="F21" s="7" t="n">
        <v>0.044</v>
      </c>
      <c r="G21" s="7" t="n">
        <v>0.0588</v>
      </c>
      <c r="H21" s="9"/>
      <c r="I21" s="8" t="n">
        <f aca="false">(F21-G21)/G21</f>
        <v>-0.251700680272109</v>
      </c>
      <c r="J21" s="0" t="s">
        <v>14</v>
      </c>
      <c r="K21" s="10" t="s">
        <v>13</v>
      </c>
      <c r="T21" s="0" t="n">
        <v>4</v>
      </c>
    </row>
    <row r="22" customFormat="false" ht="12.8" hidden="false" customHeight="false" outlineLevel="0" collapsed="false">
      <c r="A22" s="6" t="s">
        <v>40</v>
      </c>
      <c r="B22" s="6" t="n">
        <v>25</v>
      </c>
      <c r="C22" s="6" t="n">
        <v>86</v>
      </c>
      <c r="D22" s="6" t="n">
        <v>62</v>
      </c>
      <c r="E22" s="7" t="n">
        <v>0.099696</v>
      </c>
      <c r="F22" s="7" t="n">
        <v>0.067396511627907</v>
      </c>
      <c r="G22" s="7" t="n">
        <v>0.0703290322580645</v>
      </c>
      <c r="H22" s="8" t="n">
        <f aca="false">(F22-E22)/E22</f>
        <v>-0.323979782258998</v>
      </c>
      <c r="I22" s="8" t="n">
        <f aca="false">(F22-G22)/G22</f>
        <v>-0.0416971560108632</v>
      </c>
      <c r="J22" s="10" t="s">
        <v>13</v>
      </c>
      <c r="K22" s="10" t="s">
        <v>13</v>
      </c>
      <c r="T22" s="0" t="n">
        <v>58</v>
      </c>
    </row>
    <row r="24" customFormat="false" ht="12.8" hidden="false" customHeight="false" outlineLevel="0" collapsed="false">
      <c r="A24" s="0" t="s">
        <v>41</v>
      </c>
      <c r="T24" s="0" t="n">
        <f aca="false">SUM(T2:T22)</f>
        <v>572</v>
      </c>
    </row>
    <row r="25" customFormat="false" ht="12.8" hidden="false" customHeight="false" outlineLevel="0" collapsed="false">
      <c r="B25" s="0" t="n">
        <f aca="false">SUM(B3:B22)</f>
        <v>636</v>
      </c>
      <c r="C25" s="0" t="n">
        <f aca="false">SUM(C3:C22)</f>
        <v>584</v>
      </c>
      <c r="D25" s="0" t="n">
        <f aca="false">SUM(D3:D22)</f>
        <v>426</v>
      </c>
    </row>
    <row r="26" customFormat="false" ht="12.8" hidden="false" customHeight="false" outlineLevel="0" collapsed="false">
      <c r="H26" s="15" t="n">
        <f aca="false">AVERAGE(H3:H22)</f>
        <v>-0.212193198505707</v>
      </c>
      <c r="I26" s="15" t="n">
        <f aca="false">AVERAGE(I3:I22)</f>
        <v>-0.0543695727302449</v>
      </c>
    </row>
  </sheetData>
  <mergeCells count="2">
    <mergeCell ref="B1:D1"/>
    <mergeCell ref="E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2016-03-16T14:48:09Z</dcterms:created>
  <dc:language>en-US</dc:language>
  <dcterms:modified xsi:type="dcterms:W3CDTF">2016-03-16T14:56:36Z</dcterms:modified>
  <cp:revision>1</cp:revision>
</cp:coreProperties>
</file>