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Z:\ToJson\nodejs\table\"/>
    </mc:Choice>
  </mc:AlternateContent>
  <bookViews>
    <workbookView xWindow="8355" yWindow="8505" windowWidth="34155" windowHeight="17685" activeTab="5"/>
  </bookViews>
  <sheets>
    <sheet name="char" sheetId="3" r:id="rId1"/>
    <sheet name="weapon" sheetId="5" r:id="rId2"/>
    <sheet name="armor" sheetId="6" r:id="rId3"/>
    <sheet name="material" sheetId="7" r:id="rId4"/>
    <sheet name="lvup_exp" sheetId="4" r:id="rId5"/>
    <sheet name="char_save" sheetId="8" r:id="rId6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D5" i="3" l="1"/>
  <c r="AD6" i="3"/>
  <c r="AD7" i="3"/>
  <c r="AD8" i="3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8" i="3"/>
  <c r="AC29" i="3"/>
  <c r="AC4" i="3"/>
  <c r="AB5" i="3"/>
  <c r="AB6" i="3"/>
  <c r="AB7" i="3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4" i="3"/>
  <c r="G29" i="3"/>
  <c r="H29" i="3"/>
  <c r="Q29" i="3"/>
  <c r="R29" i="3"/>
  <c r="G28" i="3"/>
  <c r="H28" i="3"/>
  <c r="Q28" i="3"/>
  <c r="R28" i="3"/>
  <c r="G27" i="3"/>
  <c r="H27" i="3"/>
  <c r="Q27" i="3"/>
  <c r="R27" i="3"/>
  <c r="G26" i="3"/>
  <c r="H26" i="3"/>
  <c r="Q26" i="3"/>
  <c r="R26" i="3"/>
  <c r="G25" i="3"/>
  <c r="H25" i="3"/>
  <c r="Q25" i="3"/>
  <c r="R25" i="3"/>
  <c r="G24" i="3"/>
  <c r="H24" i="3"/>
  <c r="Q24" i="3"/>
  <c r="R24" i="3"/>
  <c r="G23" i="3"/>
  <c r="H23" i="3"/>
  <c r="Q23" i="3"/>
  <c r="R23" i="3"/>
  <c r="G22" i="3"/>
  <c r="H22" i="3"/>
  <c r="Q22" i="3"/>
  <c r="R22" i="3"/>
  <c r="G21" i="3"/>
  <c r="H21" i="3"/>
  <c r="Q21" i="3"/>
  <c r="R21" i="3"/>
  <c r="G20" i="3"/>
  <c r="H20" i="3"/>
  <c r="Q20" i="3"/>
  <c r="R20" i="3"/>
  <c r="G19" i="3"/>
  <c r="H19" i="3"/>
  <c r="Q19" i="3"/>
  <c r="R19" i="3"/>
  <c r="G18" i="3"/>
  <c r="H18" i="3"/>
  <c r="Q18" i="3"/>
  <c r="R18" i="3"/>
  <c r="G17" i="3"/>
  <c r="H17" i="3"/>
  <c r="Q17" i="3"/>
  <c r="R17" i="3"/>
  <c r="G16" i="3"/>
  <c r="H16" i="3"/>
  <c r="Q16" i="3"/>
  <c r="R16" i="3"/>
  <c r="G15" i="3"/>
  <c r="H15" i="3"/>
  <c r="Q15" i="3"/>
  <c r="R15" i="3"/>
  <c r="G14" i="3"/>
  <c r="H14" i="3"/>
  <c r="Q14" i="3"/>
  <c r="R14" i="3"/>
  <c r="G13" i="3"/>
  <c r="H13" i="3"/>
  <c r="Q13" i="3"/>
  <c r="R13" i="3"/>
  <c r="G12" i="3"/>
  <c r="H12" i="3"/>
  <c r="Q12" i="3"/>
  <c r="R12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4" i="3"/>
  <c r="M12" i="6"/>
  <c r="L12" i="6"/>
  <c r="J12" i="6"/>
  <c r="I12" i="6"/>
  <c r="H12" i="6"/>
  <c r="G12" i="6"/>
  <c r="M11" i="6"/>
  <c r="L11" i="6"/>
  <c r="J11" i="6"/>
  <c r="I11" i="6"/>
  <c r="H11" i="6"/>
  <c r="G11" i="6"/>
  <c r="M10" i="6"/>
  <c r="L10" i="6"/>
  <c r="J10" i="6"/>
  <c r="I10" i="6"/>
  <c r="H10" i="6"/>
  <c r="G10" i="6"/>
  <c r="M9" i="6"/>
  <c r="L9" i="6"/>
  <c r="J9" i="6"/>
  <c r="I9" i="6"/>
  <c r="H9" i="6"/>
  <c r="G9" i="6"/>
  <c r="M8" i="6"/>
  <c r="L8" i="6"/>
  <c r="J8" i="6"/>
  <c r="I8" i="6"/>
  <c r="H8" i="6"/>
  <c r="G8" i="6"/>
  <c r="M7" i="6"/>
  <c r="L7" i="6"/>
  <c r="J7" i="6"/>
  <c r="I7" i="6"/>
  <c r="H7" i="6"/>
  <c r="G7" i="6"/>
  <c r="M6" i="6"/>
  <c r="L6" i="6"/>
  <c r="J6" i="6"/>
  <c r="I6" i="6"/>
  <c r="H6" i="6"/>
  <c r="G6" i="6"/>
  <c r="M5" i="6"/>
  <c r="L5" i="6"/>
  <c r="J5" i="6"/>
  <c r="I5" i="6"/>
  <c r="H5" i="6"/>
  <c r="G5" i="6"/>
  <c r="M4" i="6"/>
  <c r="L4" i="6"/>
  <c r="J4" i="6"/>
  <c r="I4" i="6"/>
  <c r="H4" i="6"/>
  <c r="G4" i="6"/>
  <c r="J30" i="5"/>
  <c r="J31" i="5"/>
  <c r="J32" i="5"/>
  <c r="J33" i="5"/>
  <c r="J34" i="5"/>
  <c r="J35" i="5"/>
  <c r="J36" i="5"/>
  <c r="J37" i="5"/>
  <c r="J38" i="5"/>
  <c r="I30" i="5"/>
  <c r="I31" i="5"/>
  <c r="I32" i="5"/>
  <c r="I33" i="5"/>
  <c r="I34" i="5"/>
  <c r="I35" i="5"/>
  <c r="I36" i="5"/>
  <c r="I37" i="5"/>
  <c r="I38" i="5"/>
  <c r="G38" i="5"/>
  <c r="H38" i="5"/>
  <c r="L38" i="5"/>
  <c r="M38" i="5"/>
  <c r="G37" i="5"/>
  <c r="H37" i="5"/>
  <c r="L37" i="5"/>
  <c r="M37" i="5"/>
  <c r="G36" i="5"/>
  <c r="H36" i="5"/>
  <c r="L36" i="5"/>
  <c r="M36" i="5"/>
  <c r="G35" i="5"/>
  <c r="H35" i="5"/>
  <c r="L35" i="5"/>
  <c r="M35" i="5"/>
  <c r="G34" i="5"/>
  <c r="H34" i="5"/>
  <c r="L34" i="5"/>
  <c r="M34" i="5"/>
  <c r="G33" i="5"/>
  <c r="H33" i="5"/>
  <c r="L33" i="5"/>
  <c r="M33" i="5"/>
  <c r="G32" i="5"/>
  <c r="H32" i="5"/>
  <c r="L32" i="5"/>
  <c r="M32" i="5"/>
  <c r="G31" i="5"/>
  <c r="H31" i="5"/>
  <c r="L31" i="5"/>
  <c r="M31" i="5"/>
  <c r="G30" i="5"/>
  <c r="H30" i="5"/>
  <c r="L30" i="5"/>
  <c r="M30" i="5"/>
  <c r="M29" i="5"/>
  <c r="L29" i="5"/>
  <c r="J29" i="5"/>
  <c r="I29" i="5"/>
  <c r="H29" i="5"/>
  <c r="G29" i="5"/>
  <c r="M28" i="5"/>
  <c r="L28" i="5"/>
  <c r="J28" i="5"/>
  <c r="I28" i="5"/>
  <c r="H28" i="5"/>
  <c r="G28" i="5"/>
  <c r="M27" i="5"/>
  <c r="L27" i="5"/>
  <c r="J27" i="5"/>
  <c r="I27" i="5"/>
  <c r="H27" i="5"/>
  <c r="G27" i="5"/>
  <c r="M26" i="5"/>
  <c r="L26" i="5"/>
  <c r="J26" i="5"/>
  <c r="I26" i="5"/>
  <c r="H26" i="5"/>
  <c r="G26" i="5"/>
  <c r="M25" i="5"/>
  <c r="L25" i="5"/>
  <c r="J25" i="5"/>
  <c r="I25" i="5"/>
  <c r="H25" i="5"/>
  <c r="G25" i="5"/>
  <c r="M24" i="5"/>
  <c r="L24" i="5"/>
  <c r="J24" i="5"/>
  <c r="I24" i="5"/>
  <c r="H24" i="5"/>
  <c r="G24" i="5"/>
  <c r="M23" i="5"/>
  <c r="L23" i="5"/>
  <c r="J23" i="5"/>
  <c r="I23" i="5"/>
  <c r="H23" i="5"/>
  <c r="G23" i="5"/>
  <c r="M22" i="5"/>
  <c r="L22" i="5"/>
  <c r="J22" i="5"/>
  <c r="I22" i="5"/>
  <c r="H22" i="5"/>
  <c r="G22" i="5"/>
  <c r="M21" i="5"/>
  <c r="L21" i="5"/>
  <c r="J21" i="5"/>
  <c r="I21" i="5"/>
  <c r="H21" i="5"/>
  <c r="G21" i="5"/>
  <c r="M20" i="5"/>
  <c r="L20" i="5"/>
  <c r="J20" i="5"/>
  <c r="I20" i="5"/>
  <c r="H20" i="5"/>
  <c r="G20" i="5"/>
  <c r="M19" i="5"/>
  <c r="L19" i="5"/>
  <c r="J19" i="5"/>
  <c r="I19" i="5"/>
  <c r="H19" i="5"/>
  <c r="G19" i="5"/>
  <c r="M18" i="5"/>
  <c r="L18" i="5"/>
  <c r="J18" i="5"/>
  <c r="I18" i="5"/>
  <c r="H18" i="5"/>
  <c r="G18" i="5"/>
  <c r="M17" i="5"/>
  <c r="L17" i="5"/>
  <c r="J17" i="5"/>
  <c r="I17" i="5"/>
  <c r="H17" i="5"/>
  <c r="G17" i="5"/>
  <c r="M16" i="5"/>
  <c r="L16" i="5"/>
  <c r="J16" i="5"/>
  <c r="I16" i="5"/>
  <c r="H16" i="5"/>
  <c r="G16" i="5"/>
  <c r="M15" i="5"/>
  <c r="L15" i="5"/>
  <c r="J15" i="5"/>
  <c r="I15" i="5"/>
  <c r="H15" i="5"/>
  <c r="G15" i="5"/>
  <c r="M14" i="5"/>
  <c r="L14" i="5"/>
  <c r="J14" i="5"/>
  <c r="I14" i="5"/>
  <c r="H14" i="5"/>
  <c r="G14" i="5"/>
  <c r="M13" i="5"/>
  <c r="L13" i="5"/>
  <c r="J13" i="5"/>
  <c r="I13" i="5"/>
  <c r="H13" i="5"/>
  <c r="G13" i="5"/>
  <c r="M12" i="5"/>
  <c r="L12" i="5"/>
  <c r="J12" i="5"/>
  <c r="I12" i="5"/>
  <c r="H12" i="5"/>
  <c r="G12" i="5"/>
  <c r="M11" i="5"/>
  <c r="L11" i="5"/>
  <c r="J11" i="5"/>
  <c r="I11" i="5"/>
  <c r="H11" i="5"/>
  <c r="G11" i="5"/>
  <c r="M10" i="5"/>
  <c r="L10" i="5"/>
  <c r="J10" i="5"/>
  <c r="I10" i="5"/>
  <c r="H10" i="5"/>
  <c r="G10" i="5"/>
  <c r="M9" i="5"/>
  <c r="L9" i="5"/>
  <c r="J9" i="5"/>
  <c r="I9" i="5"/>
  <c r="H9" i="5"/>
  <c r="G9" i="5"/>
  <c r="M8" i="5"/>
  <c r="L8" i="5"/>
  <c r="J8" i="5"/>
  <c r="I8" i="5"/>
  <c r="H8" i="5"/>
  <c r="G8" i="5"/>
  <c r="M7" i="5"/>
  <c r="L7" i="5"/>
  <c r="J7" i="5"/>
  <c r="I7" i="5"/>
  <c r="H7" i="5"/>
  <c r="G7" i="5"/>
  <c r="M6" i="5"/>
  <c r="L6" i="5"/>
  <c r="J6" i="5"/>
  <c r="I6" i="5"/>
  <c r="H6" i="5"/>
  <c r="G6" i="5"/>
  <c r="M5" i="5"/>
  <c r="L5" i="5"/>
  <c r="J5" i="5"/>
  <c r="I5" i="5"/>
  <c r="H5" i="5"/>
  <c r="G5" i="5"/>
  <c r="M4" i="5"/>
  <c r="L4" i="5"/>
  <c r="J4" i="5"/>
  <c r="I4" i="5"/>
  <c r="H4" i="5"/>
  <c r="G4" i="5"/>
  <c r="R5" i="3"/>
  <c r="R6" i="3"/>
  <c r="R7" i="3"/>
  <c r="R8" i="3"/>
  <c r="R9" i="3"/>
  <c r="R10" i="3"/>
  <c r="R11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" i="3"/>
  <c r="J5" i="3"/>
  <c r="J6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" i="3"/>
  <c r="I5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" i="3"/>
  <c r="H5" i="3"/>
  <c r="H6" i="3"/>
  <c r="H7" i="3"/>
  <c r="H8" i="3"/>
  <c r="H9" i="3"/>
  <c r="H10" i="3"/>
  <c r="H11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" i="3"/>
  <c r="G5" i="3"/>
  <c r="G6" i="3"/>
  <c r="G7" i="3"/>
  <c r="G8" i="3"/>
  <c r="G9" i="3"/>
  <c r="G10" i="3"/>
  <c r="G11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" i="3"/>
  <c r="Q47" i="3"/>
  <c r="Q46" i="3"/>
  <c r="Q45" i="3"/>
  <c r="Q44" i="3"/>
  <c r="Q43" i="3"/>
  <c r="Q42" i="3"/>
  <c r="Q41" i="3"/>
  <c r="Q40" i="3"/>
  <c r="Q39" i="3"/>
  <c r="Q38" i="3"/>
  <c r="Q37" i="3"/>
  <c r="Q36" i="3"/>
  <c r="Q35" i="3"/>
  <c r="Q34" i="3"/>
  <c r="Q33" i="3"/>
  <c r="Q32" i="3"/>
  <c r="Q31" i="3"/>
  <c r="Q30" i="3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Q5" i="3"/>
  <c r="Q6" i="3"/>
  <c r="Q7" i="3"/>
  <c r="Q8" i="3"/>
  <c r="Q9" i="3"/>
  <c r="Q10" i="3"/>
  <c r="Q11" i="3"/>
  <c r="Q4" i="3"/>
</calcChain>
</file>

<file path=xl/sharedStrings.xml><?xml version="1.0" encoding="utf-8"?>
<sst xmlns="http://schemas.openxmlformats.org/spreadsheetml/2006/main" count="438" uniqueCount="235">
  <si>
    <t>name</t>
    <phoneticPr fontId="1" type="noConversion"/>
  </si>
  <si>
    <t>id</t>
    <phoneticPr fontId="1" type="noConversion"/>
  </si>
  <si>
    <t>ID</t>
    <phoneticPr fontId="1" type="noConversion"/>
  </si>
  <si>
    <t>技能1</t>
    <phoneticPr fontId="1" type="noConversion"/>
  </si>
  <si>
    <t>技能2</t>
  </si>
  <si>
    <t>强化素材经验</t>
    <phoneticPr fontId="1" type="noConversion"/>
  </si>
  <si>
    <t>exp</t>
    <phoneticPr fontId="1" type="noConversion"/>
  </si>
  <si>
    <t>hp</t>
    <phoneticPr fontId="1" type="noConversion"/>
  </si>
  <si>
    <t>hp_growth</t>
    <phoneticPr fontId="1" type="noConversion"/>
  </si>
  <si>
    <t>物攻</t>
    <phoneticPr fontId="1" type="noConversion"/>
  </si>
  <si>
    <t>魔攻</t>
    <phoneticPr fontId="1" type="noConversion"/>
  </si>
  <si>
    <t>物防</t>
    <phoneticPr fontId="1" type="noConversion"/>
  </si>
  <si>
    <t>魔防</t>
    <phoneticPr fontId="1" type="noConversion"/>
  </si>
  <si>
    <t>生命</t>
    <phoneticPr fontId="1" type="noConversion"/>
  </si>
  <si>
    <t>物攻成长率</t>
    <phoneticPr fontId="1" type="noConversion"/>
  </si>
  <si>
    <t>魔攻成长率</t>
    <phoneticPr fontId="1" type="noConversion"/>
  </si>
  <si>
    <t>物防成长率</t>
    <phoneticPr fontId="1" type="noConversion"/>
  </si>
  <si>
    <t>魔防成长率</t>
    <phoneticPr fontId="1" type="noConversion"/>
  </si>
  <si>
    <t>生命成长率</t>
    <phoneticPr fontId="1" type="noConversion"/>
  </si>
  <si>
    <t>角色名</t>
    <phoneticPr fontId="1" type="noConversion"/>
  </si>
  <si>
    <t>atk</t>
    <phoneticPr fontId="1" type="noConversion"/>
  </si>
  <si>
    <t>def</t>
    <phoneticPr fontId="1" type="noConversion"/>
  </si>
  <si>
    <t>mdf</t>
    <phoneticPr fontId="1" type="noConversion"/>
  </si>
  <si>
    <t>atk_growth</t>
    <phoneticPr fontId="1" type="noConversion"/>
  </si>
  <si>
    <t>mat</t>
    <phoneticPr fontId="1" type="noConversion"/>
  </si>
  <si>
    <t>mat_growth</t>
    <phoneticPr fontId="1" type="noConversion"/>
  </si>
  <si>
    <t>def_growth</t>
    <phoneticPr fontId="1" type="noConversion"/>
  </si>
  <si>
    <t>mdf_growth</t>
    <phoneticPr fontId="1" type="noConversion"/>
  </si>
  <si>
    <t>elemental</t>
    <phoneticPr fontId="1" type="noConversion"/>
  </si>
  <si>
    <t>weapon</t>
    <phoneticPr fontId="1" type="noConversion"/>
  </si>
  <si>
    <t>可用武器种类
1=sword
2=spear
3=bow
4=gun
5=rod
6=orb
7=stuff
8=dagger</t>
    <phoneticPr fontId="1" type="noConversion"/>
  </si>
  <si>
    <t>armor</t>
    <phoneticPr fontId="1" type="noConversion"/>
  </si>
  <si>
    <t>稀有度</t>
    <phoneticPr fontId="1" type="noConversion"/>
  </si>
  <si>
    <t>rarity</t>
    <phoneticPr fontId="1" type="noConversion"/>
  </si>
  <si>
    <t>初期等级上限</t>
    <phoneticPr fontId="1" type="noConversion"/>
  </si>
  <si>
    <t>等级可突破次数</t>
    <phoneticPr fontId="1" type="noConversion"/>
  </si>
  <si>
    <t>lv_break</t>
    <phoneticPr fontId="1" type="noConversion"/>
  </si>
  <si>
    <t>lv_max</t>
    <phoneticPr fontId="1" type="noConversion"/>
  </si>
  <si>
    <t>lv_each_break</t>
    <phoneticPr fontId="1" type="noConversion"/>
  </si>
  <si>
    <t>每次突破提升等级上限</t>
    <phoneticPr fontId="1" type="noConversion"/>
  </si>
  <si>
    <t>skill_1</t>
    <phoneticPr fontId="1" type="noConversion"/>
  </si>
  <si>
    <t>skill_2</t>
    <phoneticPr fontId="1" type="noConversion"/>
  </si>
  <si>
    <t>favorite_item</t>
    <phoneticPr fontId="1" type="noConversion"/>
  </si>
  <si>
    <t>最喜好的物品id</t>
    <phoneticPr fontId="1" type="noConversion"/>
  </si>
  <si>
    <t>price</t>
    <phoneticPr fontId="1" type="noConversion"/>
  </si>
  <si>
    <t>卖出价格</t>
    <phoneticPr fontId="1" type="noConversion"/>
  </si>
  <si>
    <t>lv</t>
    <phoneticPr fontId="1" type="noConversion"/>
  </si>
  <si>
    <t>等级</t>
    <phoneticPr fontId="1" type="noConversion"/>
  </si>
  <si>
    <t>lv_exp</t>
    <phoneticPr fontId="1" type="noConversion"/>
  </si>
  <si>
    <t>所需exp</t>
    <phoneticPr fontId="1" type="noConversion"/>
  </si>
  <si>
    <t>当前值=初期值+成长率*（等级-1）</t>
    <phoneticPr fontId="1" type="noConversion"/>
  </si>
  <si>
    <t>skill_leader</t>
    <phoneticPr fontId="1" type="noConversion"/>
  </si>
  <si>
    <t>队长技能</t>
    <phoneticPr fontId="1" type="noConversion"/>
  </si>
  <si>
    <t>cost</t>
    <phoneticPr fontId="1" type="noConversion"/>
  </si>
  <si>
    <t>COST</t>
    <phoneticPr fontId="1" type="noConversion"/>
  </si>
  <si>
    <t>spd</t>
    <phoneticPr fontId="1" type="noConversion"/>
  </si>
  <si>
    <t>速度</t>
    <phoneticPr fontId="1" type="noConversion"/>
  </si>
  <si>
    <t>bonus_max</t>
    <phoneticPr fontId="1" type="noConversion"/>
  </si>
  <si>
    <t>追加能力值上限</t>
    <phoneticPr fontId="1" type="noConversion"/>
  </si>
  <si>
    <t>职业
1=warrior
2=archer
3=priest
4=mage
99=素材</t>
    <phoneticPr fontId="1" type="noConversion"/>
  </si>
  <si>
    <t>装备名</t>
    <phoneticPr fontId="1" type="noConversion"/>
  </si>
  <si>
    <t>分类
1=武器
99=素材</t>
    <phoneticPr fontId="1" type="noConversion"/>
  </si>
  <si>
    <t>剣の精（小）</t>
    <phoneticPr fontId="1" type="noConversion"/>
  </si>
  <si>
    <t>剣の精（中）</t>
    <phoneticPr fontId="1" type="noConversion"/>
  </si>
  <si>
    <t>剣の精（大）</t>
    <phoneticPr fontId="1" type="noConversion"/>
  </si>
  <si>
    <t>槍の精（小）</t>
    <phoneticPr fontId="1" type="noConversion"/>
  </si>
  <si>
    <t>槍の精（中）</t>
    <phoneticPr fontId="1" type="noConversion"/>
  </si>
  <si>
    <t>槍の精（大）</t>
    <phoneticPr fontId="1" type="noConversion"/>
  </si>
  <si>
    <t>弓の精（小）</t>
    <phoneticPr fontId="1" type="noConversion"/>
  </si>
  <si>
    <t>弓の精（中）</t>
    <phoneticPr fontId="1" type="noConversion"/>
  </si>
  <si>
    <t>弓の精（大）</t>
    <phoneticPr fontId="1" type="noConversion"/>
  </si>
  <si>
    <t>銃の精（小）</t>
    <phoneticPr fontId="1" type="noConversion"/>
  </si>
  <si>
    <t>銃の精（中）</t>
    <phoneticPr fontId="1" type="noConversion"/>
  </si>
  <si>
    <t>銃の精（大）</t>
    <phoneticPr fontId="1" type="noConversion"/>
  </si>
  <si>
    <t>ロードの精（小）</t>
    <phoneticPr fontId="1" type="noConversion"/>
  </si>
  <si>
    <t>ロードの精（中）</t>
    <phoneticPr fontId="1" type="noConversion"/>
  </si>
  <si>
    <t>ロードの精（大）</t>
    <phoneticPr fontId="1" type="noConversion"/>
  </si>
  <si>
    <t>オーブの精（小）</t>
    <phoneticPr fontId="1" type="noConversion"/>
  </si>
  <si>
    <t>オーブの精（中）</t>
    <phoneticPr fontId="1" type="noConversion"/>
  </si>
  <si>
    <t>オーブの精（大）</t>
    <phoneticPr fontId="1" type="noConversion"/>
  </si>
  <si>
    <t>杖の精（小）</t>
    <phoneticPr fontId="1" type="noConversion"/>
  </si>
  <si>
    <t>杖の精（中）</t>
    <phoneticPr fontId="1" type="noConversion"/>
  </si>
  <si>
    <t>杖の精（大）</t>
    <phoneticPr fontId="1" type="noConversion"/>
  </si>
  <si>
    <t>短剣の精（小）</t>
    <phoneticPr fontId="1" type="noConversion"/>
  </si>
  <si>
    <t>短剣の精（中）</t>
    <phoneticPr fontId="1" type="noConversion"/>
  </si>
  <si>
    <t>短剣の精（大）</t>
    <phoneticPr fontId="1" type="noConversion"/>
  </si>
  <si>
    <t>武器の精（小）</t>
    <phoneticPr fontId="1" type="noConversion"/>
  </si>
  <si>
    <t>武器の精（中）</t>
    <phoneticPr fontId="1" type="noConversion"/>
  </si>
  <si>
    <t>武器の精（大）</t>
    <phoneticPr fontId="1" type="noConversion"/>
  </si>
  <si>
    <t>銀の剣(火)</t>
    <phoneticPr fontId="1" type="noConversion"/>
  </si>
  <si>
    <t>鉄の槍(風)</t>
    <phoneticPr fontId="1" type="noConversion"/>
  </si>
  <si>
    <t>鉄の弓(水)</t>
    <phoneticPr fontId="1" type="noConversion"/>
  </si>
  <si>
    <t>銅の銃(火)</t>
    <phoneticPr fontId="1" type="noConversion"/>
  </si>
  <si>
    <t>鉄のロード(闇)</t>
    <phoneticPr fontId="1" type="noConversion"/>
  </si>
  <si>
    <t>鉄のオーブ(光)</t>
    <phoneticPr fontId="1" type="noConversion"/>
  </si>
  <si>
    <t>銀の杖(闇)</t>
    <phoneticPr fontId="1" type="noConversion"/>
  </si>
  <si>
    <t>銅の短剣(風)</t>
    <phoneticPr fontId="1" type="noConversion"/>
  </si>
  <si>
    <t>分类
1=防具
99=素材</t>
    <phoneticPr fontId="1" type="noConversion"/>
  </si>
  <si>
    <t>type</t>
    <phoneticPr fontId="1" type="noConversion"/>
  </si>
  <si>
    <t>种类
1=sword
2=spear
3=bow
4=gun
5=rod
6=orb
7=stuff
8=dagger
99=none</t>
    <phoneticPr fontId="1" type="noConversion"/>
  </si>
  <si>
    <t>鉄の鎧(風)</t>
    <phoneticPr fontId="1" type="noConversion"/>
  </si>
  <si>
    <t>銅の鎧(火)</t>
    <phoneticPr fontId="1" type="noConversion"/>
  </si>
  <si>
    <t>銅の帯(水)</t>
    <phoneticPr fontId="1" type="noConversion"/>
  </si>
  <si>
    <t>鉄の帯(火)</t>
    <phoneticPr fontId="1" type="noConversion"/>
  </si>
  <si>
    <t>銅の衣(闇)</t>
    <phoneticPr fontId="1" type="noConversion"/>
  </si>
  <si>
    <t>鉄の衣(光)</t>
    <phoneticPr fontId="1" type="noConversion"/>
  </si>
  <si>
    <t>防具の精（小）</t>
    <phoneticPr fontId="1" type="noConversion"/>
  </si>
  <si>
    <t>防具の精（中）</t>
    <phoneticPr fontId="1" type="noConversion"/>
  </si>
  <si>
    <t>防具の精（大）</t>
    <phoneticPr fontId="1" type="noConversion"/>
  </si>
  <si>
    <t>种类
1=heavy
2=light
3=rope
4=none</t>
    <phoneticPr fontId="1" type="noConversion"/>
  </si>
  <si>
    <t>素材名</t>
    <phoneticPr fontId="1" type="noConversion"/>
  </si>
  <si>
    <t>素材经验</t>
    <phoneticPr fontId="1" type="noConversion"/>
  </si>
  <si>
    <t>進化の種A</t>
    <phoneticPr fontId="1" type="noConversion"/>
  </si>
  <si>
    <t>進化の種B</t>
    <phoneticPr fontId="1" type="noConversion"/>
  </si>
  <si>
    <t>進化の種C</t>
    <phoneticPr fontId="1" type="noConversion"/>
  </si>
  <si>
    <t>進化の種D</t>
    <phoneticPr fontId="1" type="noConversion"/>
  </si>
  <si>
    <t>進化の霊A</t>
    <phoneticPr fontId="1" type="noConversion"/>
  </si>
  <si>
    <t>進化の霊B</t>
    <phoneticPr fontId="1" type="noConversion"/>
  </si>
  <si>
    <t>進化の霊C</t>
    <phoneticPr fontId="1" type="noConversion"/>
  </si>
  <si>
    <t>進化の霊D</t>
    <phoneticPr fontId="1" type="noConversion"/>
  </si>
  <si>
    <t>プレゼントA</t>
    <phoneticPr fontId="1" type="noConversion"/>
  </si>
  <si>
    <t>プレゼントB</t>
    <phoneticPr fontId="1" type="noConversion"/>
  </si>
  <si>
    <t>プレゼントC</t>
    <phoneticPr fontId="1" type="noConversion"/>
  </si>
  <si>
    <t>プレゼントD</t>
    <phoneticPr fontId="1" type="noConversion"/>
  </si>
  <si>
    <t>進化の塊A</t>
    <phoneticPr fontId="1" type="noConversion"/>
  </si>
  <si>
    <t>進化の塊B</t>
    <phoneticPr fontId="1" type="noConversion"/>
  </si>
  <si>
    <t>進化の塊C</t>
    <phoneticPr fontId="1" type="noConversion"/>
  </si>
  <si>
    <t>進化の塊D</t>
    <phoneticPr fontId="1" type="noConversion"/>
  </si>
  <si>
    <t>火能 美優</t>
    <phoneticPr fontId="1" type="noConversion"/>
  </si>
  <si>
    <t>氷室 きょうこ</t>
    <phoneticPr fontId="1" type="noConversion"/>
  </si>
  <si>
    <t>name_kana</t>
    <phoneticPr fontId="1" type="noConversion"/>
  </si>
  <si>
    <t>木闇 アンナ</t>
    <phoneticPr fontId="1" type="noConversion"/>
  </si>
  <si>
    <t>ノア バティス</t>
    <phoneticPr fontId="1" type="noConversion"/>
  </si>
  <si>
    <t>水卜 明未</t>
    <phoneticPr fontId="1" type="noConversion"/>
  </si>
  <si>
    <t>セレーネ シュヴァルツェ</t>
    <phoneticPr fontId="1" type="noConversion"/>
  </si>
  <si>
    <t>艶光寺 麗香</t>
    <phoneticPr fontId="1" type="noConversion"/>
  </si>
  <si>
    <t>アクア イルラーゴ</t>
    <phoneticPr fontId="1" type="noConversion"/>
  </si>
  <si>
    <t>雷滝 真里亜</t>
    <phoneticPr fontId="1" type="noConversion"/>
  </si>
  <si>
    <t>神凪 至代</t>
    <phoneticPr fontId="1" type="noConversion"/>
  </si>
  <si>
    <t>輝星院 アルネ</t>
    <phoneticPr fontId="1" type="noConversion"/>
  </si>
  <si>
    <t>フラム エンティティ</t>
    <phoneticPr fontId="1" type="noConversion"/>
  </si>
  <si>
    <t>鳴海 藍</t>
    <phoneticPr fontId="1" type="noConversion"/>
  </si>
  <si>
    <t>北風原 明音</t>
    <phoneticPr fontId="1" type="noConversion"/>
  </si>
  <si>
    <t>西風原 愛未</t>
    <phoneticPr fontId="1" type="noConversion"/>
  </si>
  <si>
    <t>カノウ ミユ</t>
    <phoneticPr fontId="1" type="noConversion"/>
  </si>
  <si>
    <t>ヒムロ キョウコ</t>
    <phoneticPr fontId="1" type="noConversion"/>
  </si>
  <si>
    <t>ライクボ カナ</t>
    <phoneticPr fontId="1" type="noConversion"/>
  </si>
  <si>
    <t>コチワ ナユナ</t>
    <phoneticPr fontId="1" type="noConversion"/>
  </si>
  <si>
    <t>キヤミ アンナ</t>
    <phoneticPr fontId="1" type="noConversion"/>
  </si>
  <si>
    <t>ホムラ カオル</t>
    <phoneticPr fontId="1" type="noConversion"/>
  </si>
  <si>
    <t>リョウデン ホウカ</t>
    <phoneticPr fontId="1" type="noConversion"/>
  </si>
  <si>
    <t>ミウラ アケミ</t>
    <phoneticPr fontId="1" type="noConversion"/>
  </si>
  <si>
    <t>ハエバル マイカ</t>
    <phoneticPr fontId="1" type="noConversion"/>
  </si>
  <si>
    <t>エンコウジ レイカ</t>
    <phoneticPr fontId="1" type="noConversion"/>
  </si>
  <si>
    <t>ホノヤ ユキ</t>
    <phoneticPr fontId="1" type="noConversion"/>
  </si>
  <si>
    <t>ライタキ マリア</t>
    <phoneticPr fontId="1" type="noConversion"/>
  </si>
  <si>
    <t>カンナギ イヨ</t>
    <phoneticPr fontId="1" type="noConversion"/>
  </si>
  <si>
    <t>アンザイ マユ</t>
    <phoneticPr fontId="1" type="noConversion"/>
  </si>
  <si>
    <t>ナルミ アイ</t>
    <phoneticPr fontId="1" type="noConversion"/>
  </si>
  <si>
    <t>ライドウ クオン</t>
    <phoneticPr fontId="1" type="noConversion"/>
  </si>
  <si>
    <t>ナライハラ アカネ</t>
    <phoneticPr fontId="1" type="noConversion"/>
  </si>
  <si>
    <t>シャクヤ ベニオ</t>
    <phoneticPr fontId="1" type="noConversion"/>
  </si>
  <si>
    <t>ミツゾノ マアヤ</t>
    <phoneticPr fontId="1" type="noConversion"/>
  </si>
  <si>
    <t>シデン アキ</t>
    <phoneticPr fontId="1" type="noConversion"/>
  </si>
  <si>
    <t>サエバラ アミ</t>
    <phoneticPr fontId="1" type="noConversion"/>
  </si>
  <si>
    <t>属性
1=fire
2=water
3=wind
4=thunder
5=light
6=dark
99=none</t>
    <phoneticPr fontId="1" type="noConversion"/>
  </si>
  <si>
    <t>雷久保 かな</t>
    <phoneticPr fontId="1" type="noConversion"/>
  </si>
  <si>
    <t>東風原 那結奈</t>
    <phoneticPr fontId="1" type="noConversion"/>
  </si>
  <si>
    <t>焔 薫</t>
    <phoneticPr fontId="1" type="noConversion"/>
  </si>
  <si>
    <t>菱電 奉花</t>
    <phoneticPr fontId="1" type="noConversion"/>
  </si>
  <si>
    <t>南風原 舞歌</t>
    <phoneticPr fontId="1" type="noConversion"/>
  </si>
  <si>
    <t>炎耶 友希</t>
    <phoneticPr fontId="1" type="noConversion"/>
  </si>
  <si>
    <t>闇斎 繭</t>
    <phoneticPr fontId="1" type="noConversion"/>
  </si>
  <si>
    <t>雷堂 久遠</t>
    <phoneticPr fontId="1" type="noConversion"/>
  </si>
  <si>
    <t>水津園 真綾</t>
    <phoneticPr fontId="1" type="noConversion"/>
  </si>
  <si>
    <t>紫電 アキ</t>
    <phoneticPr fontId="1" type="noConversion"/>
  </si>
  <si>
    <t>火の精</t>
    <phoneticPr fontId="1" type="noConversion"/>
  </si>
  <si>
    <t>火の精</t>
    <phoneticPr fontId="1" type="noConversion"/>
  </si>
  <si>
    <t>水の精</t>
    <phoneticPr fontId="1" type="noConversion"/>
  </si>
  <si>
    <t>水の精</t>
    <phoneticPr fontId="1" type="noConversion"/>
  </si>
  <si>
    <t>水の精</t>
    <phoneticPr fontId="1" type="noConversion"/>
  </si>
  <si>
    <t>風の精</t>
    <phoneticPr fontId="1" type="noConversion"/>
  </si>
  <si>
    <t>風の精</t>
    <phoneticPr fontId="1" type="noConversion"/>
  </si>
  <si>
    <t>雷の精</t>
    <phoneticPr fontId="1" type="noConversion"/>
  </si>
  <si>
    <t>雷の精</t>
    <phoneticPr fontId="1" type="noConversion"/>
  </si>
  <si>
    <t>光の精</t>
    <phoneticPr fontId="1" type="noConversion"/>
  </si>
  <si>
    <t>光の精</t>
    <phoneticPr fontId="1" type="noConversion"/>
  </si>
  <si>
    <t>光の精</t>
    <phoneticPr fontId="1" type="noConversion"/>
  </si>
  <si>
    <t>闇の精</t>
    <phoneticPr fontId="1" type="noConversion"/>
  </si>
  <si>
    <t>闇の精</t>
    <phoneticPr fontId="1" type="noConversion"/>
  </si>
  <si>
    <t>イミテート</t>
    <phoneticPr fontId="1" type="noConversion"/>
  </si>
  <si>
    <t>プレゼントE</t>
    <phoneticPr fontId="1" type="noConversion"/>
  </si>
  <si>
    <t>プレゼントF</t>
    <phoneticPr fontId="1" type="noConversion"/>
  </si>
  <si>
    <t>可用防具种类
0=无
1=heavy
2=light
3=rope</t>
    <phoneticPr fontId="1" type="noConversion"/>
  </si>
  <si>
    <t>灼屋 紅緒</t>
    <phoneticPr fontId="1" type="noConversion"/>
  </si>
  <si>
    <t>キジョウイン アルネ</t>
    <phoneticPr fontId="1" type="noConversion"/>
  </si>
  <si>
    <t>int</t>
    <phoneticPr fontId="1" type="noConversion"/>
  </si>
  <si>
    <t>string</t>
    <phoneticPr fontId="1" type="noConversion"/>
  </si>
  <si>
    <t>string</t>
    <phoneticPr fontId="1" type="noConversion"/>
  </si>
  <si>
    <t>int</t>
    <phoneticPr fontId="1" type="noConversion"/>
  </si>
  <si>
    <t>string</t>
    <phoneticPr fontId="1" type="noConversion"/>
  </si>
  <si>
    <t>int</t>
    <phoneticPr fontId="1" type="noConversion"/>
  </si>
  <si>
    <t>int</t>
    <phoneticPr fontId="1" type="noConversion"/>
  </si>
  <si>
    <t>int</t>
    <phoneticPr fontId="1" type="noConversion"/>
  </si>
  <si>
    <t>string</t>
    <phoneticPr fontId="1" type="noConversion"/>
  </si>
  <si>
    <t>int</t>
    <phoneticPr fontId="1" type="noConversion"/>
  </si>
  <si>
    <t>int</t>
    <phoneticPr fontId="1" type="noConversion"/>
  </si>
  <si>
    <t>id</t>
    <phoneticPr fontId="1" type="noConversion"/>
  </si>
  <si>
    <t>lv</t>
    <phoneticPr fontId="1" type="noConversion"/>
  </si>
  <si>
    <t>exp</t>
    <phoneticPr fontId="1" type="noConversion"/>
  </si>
  <si>
    <t>lv_break</t>
    <phoneticPr fontId="1" type="noConversion"/>
  </si>
  <si>
    <t>lv_love</t>
    <phoneticPr fontId="1" type="noConversion"/>
  </si>
  <si>
    <t>exp_love</t>
    <phoneticPr fontId="1" type="noConversion"/>
  </si>
  <si>
    <t>atk_bonus</t>
    <phoneticPr fontId="1" type="noConversion"/>
  </si>
  <si>
    <t>mat_bonus</t>
    <phoneticPr fontId="1" type="noConversion"/>
  </si>
  <si>
    <t>def_bonus</t>
    <phoneticPr fontId="1" type="noConversion"/>
  </si>
  <si>
    <t>mdf_bonus</t>
    <phoneticPr fontId="1" type="noConversion"/>
  </si>
  <si>
    <t>hp_bonus</t>
    <phoneticPr fontId="1" type="noConversion"/>
  </si>
  <si>
    <t>locked</t>
    <phoneticPr fontId="1" type="noConversion"/>
  </si>
  <si>
    <t>ID</t>
    <phoneticPr fontId="1" type="noConversion"/>
  </si>
  <si>
    <t>当前等级</t>
    <phoneticPr fontId="1" type="noConversion"/>
  </si>
  <si>
    <t>当前经验值</t>
    <phoneticPr fontId="1" type="noConversion"/>
  </si>
  <si>
    <t>等级已突破次数</t>
    <phoneticPr fontId="1" type="noConversion"/>
  </si>
  <si>
    <t>好感度等级</t>
    <phoneticPr fontId="1" type="noConversion"/>
  </si>
  <si>
    <t>好感度经验值</t>
    <phoneticPr fontId="1" type="noConversion"/>
  </si>
  <si>
    <t>物攻追加值</t>
    <phoneticPr fontId="1" type="noConversion"/>
  </si>
  <si>
    <t>魔攻追加值</t>
    <phoneticPr fontId="1" type="noConversion"/>
  </si>
  <si>
    <t>物防追加值</t>
    <phoneticPr fontId="1" type="noConversion"/>
  </si>
  <si>
    <t>魔防追加值</t>
    <phoneticPr fontId="1" type="noConversion"/>
  </si>
  <si>
    <t>HP追加值</t>
    <phoneticPr fontId="1" type="noConversion"/>
  </si>
  <si>
    <t>是否锁定</t>
    <phoneticPr fontId="1" type="noConversion"/>
  </si>
  <si>
    <t>当前值=初期值+成长率*（等级-1）</t>
    <phoneticPr fontId="1" type="noConversion"/>
  </si>
  <si>
    <t>int</t>
    <phoneticPr fontId="1" type="noConversion"/>
  </si>
  <si>
    <t>type</t>
    <phoneticPr fontId="1" type="noConversion"/>
  </si>
  <si>
    <t>material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</si>
</sst>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u/>
      <sz val="11"/>
      <color theme="1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i/>
      <sz val="10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>
      <alignment vertical="center"/>
    </xf>
    <xf numFmtId="0" fontId="5" fillId="0" borderId="0" xfId="0" applyFont="1" applyAlignment="1">
      <alignment vertical="center" wrapText="1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7">
    <dxf>
      <font>
        <b val="0"/>
        <i val="0"/>
      </font>
      <fill>
        <patternFill>
          <bgColor rgb="FF99FF99"/>
        </patternFill>
      </fill>
    </dxf>
    <dxf>
      <font>
        <color theme="0"/>
      </font>
      <fill>
        <patternFill>
          <bgColor rgb="FFFF0066"/>
        </patternFill>
      </fill>
    </dxf>
    <dxf>
      <font>
        <color theme="0"/>
      </font>
      <fill>
        <patternFill>
          <bgColor rgb="FF00B0F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bgColor rgb="FFCC00CC"/>
        </patternFill>
      </fill>
    </dxf>
    <dxf>
      <fill>
        <patternFill>
          <bgColor rgb="FFFFFFCC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F0066"/>
      <color rgb="FF99FF99"/>
      <color rgb="FFFFFFCC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7"/>
  <sheetViews>
    <sheetView workbookViewId="0">
      <selection activeCell="D1" sqref="D1"/>
    </sheetView>
  </sheetViews>
  <sheetFormatPr defaultColWidth="8.875" defaultRowHeight="16.5" x14ac:dyDescent="0.15"/>
  <cols>
    <col min="1" max="1" width="8.875" style="1"/>
    <col min="2" max="3" width="26.625" style="1" customWidth="1"/>
    <col min="4" max="4" width="12.625" style="1" customWidth="1"/>
    <col min="5" max="5" width="11.125" style="1" customWidth="1"/>
    <col min="6" max="7" width="6.625" style="1" customWidth="1"/>
    <col min="8" max="10" width="11.125" style="1" customWidth="1"/>
    <col min="11" max="11" width="12.875" style="1" customWidth="1"/>
    <col min="12" max="12" width="12.375" style="1" customWidth="1"/>
    <col min="13" max="15" width="8.875" style="1"/>
    <col min="16" max="16" width="14.875" style="1" customWidth="1"/>
    <col min="17" max="17" width="12.125" style="6" customWidth="1"/>
    <col min="18" max="18" width="9.375" style="1" customWidth="1"/>
    <col min="19" max="24" width="8.875" style="1"/>
    <col min="25" max="25" width="9.625" style="1" bestFit="1" customWidth="1"/>
    <col min="26" max="26" width="12.125" style="1" customWidth="1"/>
    <col min="27" max="27" width="12.625" style="1" customWidth="1"/>
    <col min="28" max="28" width="12.875" style="1" customWidth="1"/>
    <col min="29" max="29" width="13.125" style="1" customWidth="1"/>
    <col min="30" max="30" width="12.5" style="1" customWidth="1"/>
    <col min="31" max="31" width="13.625" style="1" customWidth="1"/>
    <col min="32" max="16384" width="8.875" style="1"/>
  </cols>
  <sheetData>
    <row r="1" spans="1:31" s="7" customFormat="1" ht="15.95" x14ac:dyDescent="0.15">
      <c r="A1" s="7" t="s">
        <v>1</v>
      </c>
      <c r="B1" s="7" t="s">
        <v>0</v>
      </c>
      <c r="C1" s="7" t="s">
        <v>130</v>
      </c>
      <c r="D1" s="7" t="s">
        <v>233</v>
      </c>
      <c r="E1" s="7" t="s">
        <v>28</v>
      </c>
      <c r="F1" s="7" t="s">
        <v>33</v>
      </c>
      <c r="G1" s="7" t="s">
        <v>53</v>
      </c>
      <c r="H1" s="7" t="s">
        <v>37</v>
      </c>
      <c r="I1" s="7" t="s">
        <v>36</v>
      </c>
      <c r="J1" s="7" t="s">
        <v>38</v>
      </c>
      <c r="K1" s="7" t="s">
        <v>29</v>
      </c>
      <c r="L1" s="7" t="s">
        <v>31</v>
      </c>
      <c r="M1" s="7" t="s">
        <v>40</v>
      </c>
      <c r="N1" s="7" t="s">
        <v>41</v>
      </c>
      <c r="O1" s="7" t="s">
        <v>51</v>
      </c>
      <c r="P1" s="7" t="s">
        <v>42</v>
      </c>
      <c r="Q1" s="8" t="s">
        <v>44</v>
      </c>
      <c r="R1" s="7" t="s">
        <v>6</v>
      </c>
      <c r="S1" s="7" t="s">
        <v>20</v>
      </c>
      <c r="T1" s="7" t="s">
        <v>24</v>
      </c>
      <c r="U1" s="7" t="s">
        <v>21</v>
      </c>
      <c r="V1" s="7" t="s">
        <v>22</v>
      </c>
      <c r="W1" s="7" t="s">
        <v>7</v>
      </c>
      <c r="X1" s="7" t="s">
        <v>55</v>
      </c>
      <c r="Y1" s="7" t="s">
        <v>57</v>
      </c>
      <c r="Z1" s="7" t="s">
        <v>23</v>
      </c>
      <c r="AA1" s="7" t="s">
        <v>25</v>
      </c>
      <c r="AB1" s="7" t="s">
        <v>26</v>
      </c>
      <c r="AC1" s="7" t="s">
        <v>27</v>
      </c>
      <c r="AD1" s="7" t="s">
        <v>8</v>
      </c>
    </row>
    <row r="2" spans="1:31" s="9" customFormat="1" ht="15.95" x14ac:dyDescent="0.15">
      <c r="A2" s="9" t="s">
        <v>196</v>
      </c>
      <c r="B2" s="9" t="s">
        <v>197</v>
      </c>
      <c r="C2" s="9" t="s">
        <v>198</v>
      </c>
      <c r="D2" s="9" t="s">
        <v>199</v>
      </c>
      <c r="E2" s="9" t="s">
        <v>199</v>
      </c>
      <c r="F2" s="9" t="s">
        <v>199</v>
      </c>
      <c r="G2" s="9" t="s">
        <v>199</v>
      </c>
      <c r="H2" s="9" t="s">
        <v>199</v>
      </c>
      <c r="I2" s="9" t="s">
        <v>199</v>
      </c>
      <c r="J2" s="9" t="s">
        <v>199</v>
      </c>
      <c r="K2" s="9" t="s">
        <v>200</v>
      </c>
      <c r="L2" s="9" t="s">
        <v>201</v>
      </c>
      <c r="M2" s="9" t="s">
        <v>201</v>
      </c>
      <c r="N2" s="9" t="s">
        <v>201</v>
      </c>
      <c r="O2" s="9" t="s">
        <v>201</v>
      </c>
      <c r="P2" s="9" t="s">
        <v>201</v>
      </c>
      <c r="Q2" s="9" t="s">
        <v>201</v>
      </c>
      <c r="R2" s="9" t="s">
        <v>201</v>
      </c>
      <c r="S2" s="9" t="s">
        <v>201</v>
      </c>
      <c r="T2" s="9" t="s">
        <v>201</v>
      </c>
      <c r="U2" s="9" t="s">
        <v>201</v>
      </c>
      <c r="V2" s="9" t="s">
        <v>201</v>
      </c>
      <c r="W2" s="9" t="s">
        <v>201</v>
      </c>
      <c r="X2" s="9" t="s">
        <v>201</v>
      </c>
      <c r="Y2" s="9" t="s">
        <v>201</v>
      </c>
      <c r="Z2" s="9" t="s">
        <v>201</v>
      </c>
      <c r="AA2" s="9" t="s">
        <v>201</v>
      </c>
      <c r="AB2" s="9" t="s">
        <v>201</v>
      </c>
      <c r="AC2" s="9" t="s">
        <v>201</v>
      </c>
      <c r="AD2" s="9" t="s">
        <v>201</v>
      </c>
    </row>
    <row r="3" spans="1:31" s="2" customFormat="1" ht="148.5" x14ac:dyDescent="0.15">
      <c r="A3" s="2" t="s">
        <v>2</v>
      </c>
      <c r="B3" s="2" t="s">
        <v>19</v>
      </c>
      <c r="D3" s="2" t="s">
        <v>59</v>
      </c>
      <c r="E3" s="2" t="s">
        <v>165</v>
      </c>
      <c r="F3" s="2" t="s">
        <v>32</v>
      </c>
      <c r="G3" s="2" t="s">
        <v>54</v>
      </c>
      <c r="H3" s="2" t="s">
        <v>34</v>
      </c>
      <c r="I3" s="2" t="s">
        <v>35</v>
      </c>
      <c r="J3" s="2" t="s">
        <v>39</v>
      </c>
      <c r="K3" s="2" t="s">
        <v>30</v>
      </c>
      <c r="L3" s="2" t="s">
        <v>193</v>
      </c>
      <c r="M3" s="2" t="s">
        <v>3</v>
      </c>
      <c r="N3" s="2" t="s">
        <v>4</v>
      </c>
      <c r="O3" s="2" t="s">
        <v>52</v>
      </c>
      <c r="P3" s="2" t="s">
        <v>43</v>
      </c>
      <c r="Q3" s="3" t="s">
        <v>45</v>
      </c>
      <c r="R3" s="2" t="s">
        <v>5</v>
      </c>
      <c r="S3" s="2" t="s">
        <v>9</v>
      </c>
      <c r="T3" s="2" t="s">
        <v>10</v>
      </c>
      <c r="U3" s="2" t="s">
        <v>11</v>
      </c>
      <c r="V3" s="2" t="s">
        <v>12</v>
      </c>
      <c r="W3" s="2" t="s">
        <v>13</v>
      </c>
      <c r="X3" s="2" t="s">
        <v>56</v>
      </c>
      <c r="Y3" s="2" t="s">
        <v>58</v>
      </c>
      <c r="Z3" s="2" t="s">
        <v>14</v>
      </c>
      <c r="AA3" s="2" t="s">
        <v>15</v>
      </c>
      <c r="AB3" s="2" t="s">
        <v>16</v>
      </c>
      <c r="AC3" s="2" t="s">
        <v>17</v>
      </c>
      <c r="AD3" s="2" t="s">
        <v>18</v>
      </c>
      <c r="AE3" s="2" t="s">
        <v>50</v>
      </c>
    </row>
    <row r="4" spans="1:31" x14ac:dyDescent="0.35">
      <c r="A4" s="1">
        <v>1</v>
      </c>
      <c r="B4" s="1" t="s">
        <v>128</v>
      </c>
      <c r="C4" s="1" t="s">
        <v>144</v>
      </c>
      <c r="D4" s="1">
        <v>1</v>
      </c>
      <c r="E4" s="1">
        <v>1</v>
      </c>
      <c r="F4" s="1">
        <v>4</v>
      </c>
      <c r="G4" s="1">
        <f>IF(D4=99,99,F4*3)</f>
        <v>12</v>
      </c>
      <c r="H4" s="1">
        <f>IF(D4=99,1,F4*10)</f>
        <v>40</v>
      </c>
      <c r="I4" s="1">
        <f>IF(D4=99,1,4)</f>
        <v>4</v>
      </c>
      <c r="J4" s="1">
        <f>IF(D4=99,0,10)</f>
        <v>10</v>
      </c>
      <c r="K4" s="1" t="str">
        <f>LOOKUP(D4,{1,2,3,4},{"1,2","3,4","5,6","7,8"})</f>
        <v>1,2</v>
      </c>
      <c r="L4" s="1">
        <f>LOOKUP(D4,{1,2,3,4,99},{1,2,3,3,0})</f>
        <v>1</v>
      </c>
      <c r="M4" s="4">
        <v>10001</v>
      </c>
      <c r="N4" s="4">
        <v>10002</v>
      </c>
      <c r="O4" s="4">
        <f>1000+E4</f>
        <v>1001</v>
      </c>
      <c r="P4" s="4">
        <f>9100+E4</f>
        <v>9101</v>
      </c>
      <c r="Q4" s="5">
        <f>F4*100</f>
        <v>400</v>
      </c>
      <c r="R4" s="1">
        <f>IF(D4&lt;&gt;99,F4*1000,F4*10000)</f>
        <v>4000</v>
      </c>
      <c r="S4" s="1">
        <f>LOOKUP(D4,{1,2,3,4},{40,50,20,10})+F4*10</f>
        <v>80</v>
      </c>
      <c r="T4" s="1">
        <f>LOOKUP(D4,{1,2,3,4},{10,20,30,50})+F4*10</f>
        <v>50</v>
      </c>
      <c r="U4" s="1">
        <f>LOOKUP(D4,{1,2,3,4},{50,30,20,10})+F4*10</f>
        <v>90</v>
      </c>
      <c r="V4" s="1">
        <f>LOOKUP(D4,{1,2,3,4},{10,20,30,50})+F4*10</f>
        <v>50</v>
      </c>
      <c r="W4" s="1">
        <f>LOOKUP(D4,{1,2,3,4},{300,200,200,100})+F4*100</f>
        <v>700</v>
      </c>
      <c r="X4" s="1">
        <f>LOOKUP(D4,{1,2,3,4},{30,50,20,10})+F4*10</f>
        <v>70</v>
      </c>
      <c r="Y4" s="1">
        <f>LOOKUP(F4,{1,2,3,4,5},{100,200,500,1000,2000})</f>
        <v>1000</v>
      </c>
      <c r="Z4" s="1">
        <f>LOOKUP(D4,{1,2,3,4},{4,5,2,1})+F4</f>
        <v>8</v>
      </c>
      <c r="AA4" s="1">
        <f>LOOKUP(D4,{1,2,3,4},{1,2,3,5})+F4</f>
        <v>5</v>
      </c>
      <c r="AB4" s="1">
        <f>LOOKUP(D4,{1,2,3,4},{5,3,2,1})+F4</f>
        <v>9</v>
      </c>
      <c r="AC4" s="1">
        <f>LOOKUP(D4,{1,2,3,4},{1,2,3,5})+F4</f>
        <v>5</v>
      </c>
      <c r="AD4" s="1">
        <f>LOOKUP(D4,{1,2,3,4},{50,30,30,10})+F4*10</f>
        <v>90</v>
      </c>
    </row>
    <row r="5" spans="1:31" x14ac:dyDescent="0.35">
      <c r="A5" s="1">
        <v>2</v>
      </c>
      <c r="B5" s="1" t="s">
        <v>166</v>
      </c>
      <c r="C5" s="1" t="s">
        <v>146</v>
      </c>
      <c r="D5" s="1">
        <v>1</v>
      </c>
      <c r="E5" s="1">
        <v>4</v>
      </c>
      <c r="F5" s="1">
        <v>3</v>
      </c>
      <c r="G5" s="1">
        <f t="shared" ref="G5:G47" si="0">IF(D5=99,99,F5*3)</f>
        <v>9</v>
      </c>
      <c r="H5" s="1">
        <f t="shared" ref="H5:H47" si="1">IF(D5=99,1,F5*10)</f>
        <v>30</v>
      </c>
      <c r="I5" s="1">
        <f t="shared" ref="I5:I47" si="2">IF(D5=99,1,4)</f>
        <v>4</v>
      </c>
      <c r="J5" s="1">
        <f t="shared" ref="J5:J47" si="3">IF(D5=99,0,10)</f>
        <v>10</v>
      </c>
      <c r="K5" s="1" t="str">
        <f>LOOKUP(D5,{1,2,3,4},{"1,2","3,4","5,6","7,8"})</f>
        <v>1,2</v>
      </c>
      <c r="L5" s="1">
        <f>LOOKUP(D5,{1,2,3,4,99},{1,2,3,3,0})</f>
        <v>1</v>
      </c>
      <c r="M5" s="4">
        <v>10001</v>
      </c>
      <c r="N5" s="4">
        <v>10002</v>
      </c>
      <c r="O5" s="4">
        <f t="shared" ref="O5:O29" si="4">1000+E5</f>
        <v>1004</v>
      </c>
      <c r="P5" s="4">
        <f t="shared" ref="P5:P29" si="5">9100+E5</f>
        <v>9104</v>
      </c>
      <c r="Q5" s="5">
        <f t="shared" ref="Q5:Q47" si="6">F5*100</f>
        <v>300</v>
      </c>
      <c r="R5" s="1">
        <f t="shared" ref="R5:R47" si="7">IF(D5&lt;&gt;99,F5*1000,F5*10000)</f>
        <v>3000</v>
      </c>
      <c r="S5" s="1">
        <f>LOOKUP(D5,{1,2,3,4},{40,50,20,10})+F5*10</f>
        <v>70</v>
      </c>
      <c r="T5" s="1">
        <f>LOOKUP(D5,{1,2,3,4},{10,20,30,50})+F5*10</f>
        <v>40</v>
      </c>
      <c r="U5" s="1">
        <f>LOOKUP(D5,{1,2,3,4},{50,30,20,10})+F5*10</f>
        <v>80</v>
      </c>
      <c r="V5" s="1">
        <f>LOOKUP(D5,{1,2,3,4},{10,20,30,50})+F5*10</f>
        <v>40</v>
      </c>
      <c r="W5" s="1">
        <f>LOOKUP(D5,{1,2,3,4},{300,200,200,100})+F5*100</f>
        <v>600</v>
      </c>
      <c r="X5" s="1">
        <f>LOOKUP(D5,{1,2,3,4},{30,50,20,10})+F5*10</f>
        <v>60</v>
      </c>
      <c r="Y5" s="1">
        <f>LOOKUP(F5,{1,2,3,4,5},{100,200,500,1000,2000})</f>
        <v>500</v>
      </c>
      <c r="Z5" s="1">
        <f>LOOKUP(D5,{1,2,3,4},{4,5,2,1})+F5</f>
        <v>7</v>
      </c>
      <c r="AA5" s="1">
        <f>LOOKUP(D5,{1,2,3,4},{1,2,3,5})+F5</f>
        <v>4</v>
      </c>
      <c r="AB5" s="1">
        <f>LOOKUP(D5,{1,2,3,4},{5,3,2,1})+F5</f>
        <v>8</v>
      </c>
      <c r="AC5" s="1">
        <f>LOOKUP(D5,{1,2,3,4},{1,2,3,5})+F5</f>
        <v>4</v>
      </c>
      <c r="AD5" s="1">
        <f>LOOKUP(D5,{1,2,3,4},{50,30,30,10})+F5*10</f>
        <v>80</v>
      </c>
    </row>
    <row r="6" spans="1:31" x14ac:dyDescent="0.35">
      <c r="A6" s="1">
        <v>3</v>
      </c>
      <c r="B6" s="1" t="s">
        <v>129</v>
      </c>
      <c r="C6" s="1" t="s">
        <v>145</v>
      </c>
      <c r="D6" s="1">
        <v>2</v>
      </c>
      <c r="E6" s="1">
        <v>2</v>
      </c>
      <c r="F6" s="1">
        <v>3</v>
      </c>
      <c r="G6" s="1">
        <f t="shared" si="0"/>
        <v>9</v>
      </c>
      <c r="H6" s="1">
        <f t="shared" si="1"/>
        <v>30</v>
      </c>
      <c r="I6" s="1">
        <f t="shared" si="2"/>
        <v>4</v>
      </c>
      <c r="J6" s="1">
        <f t="shared" si="3"/>
        <v>10</v>
      </c>
      <c r="K6" s="1" t="str">
        <f>LOOKUP(D6,{1,2,3,4},{"1,2","3,4","5,6","7,8"})</f>
        <v>3,4</v>
      </c>
      <c r="L6" s="1">
        <f>LOOKUP(D6,{1,2,3,4,99},{1,2,3,3,0})</f>
        <v>2</v>
      </c>
      <c r="M6" s="4">
        <v>10001</v>
      </c>
      <c r="N6" s="4">
        <v>10002</v>
      </c>
      <c r="O6" s="4">
        <f t="shared" si="4"/>
        <v>1002</v>
      </c>
      <c r="P6" s="4">
        <f t="shared" si="5"/>
        <v>9102</v>
      </c>
      <c r="Q6" s="5">
        <f t="shared" si="6"/>
        <v>300</v>
      </c>
      <c r="R6" s="1">
        <f t="shared" si="7"/>
        <v>3000</v>
      </c>
      <c r="S6" s="1">
        <f>LOOKUP(D6,{1,2,3,4},{40,50,20,10})+F6*10</f>
        <v>80</v>
      </c>
      <c r="T6" s="1">
        <f>LOOKUP(D6,{1,2,3,4},{10,20,30,50})+F6*10</f>
        <v>50</v>
      </c>
      <c r="U6" s="1">
        <f>LOOKUP(D6,{1,2,3,4},{50,30,20,10})+F6*10</f>
        <v>60</v>
      </c>
      <c r="V6" s="1">
        <f>LOOKUP(D6,{1,2,3,4},{10,20,30,50})+F6*10</f>
        <v>50</v>
      </c>
      <c r="W6" s="1">
        <f>LOOKUP(D6,{1,2,3,4},{300,200,200,100})+F6*100</f>
        <v>500</v>
      </c>
      <c r="X6" s="1">
        <f>LOOKUP(D6,{1,2,3,4},{30,50,20,10})+F6*10</f>
        <v>80</v>
      </c>
      <c r="Y6" s="1">
        <f>LOOKUP(F6,{1,2,3,4,5},{100,200,500,1000,2000})</f>
        <v>500</v>
      </c>
      <c r="Z6" s="1">
        <f>LOOKUP(D6,{1,2,3,4},{4,5,2,1})+F6</f>
        <v>8</v>
      </c>
      <c r="AA6" s="1">
        <f>LOOKUP(D6,{1,2,3,4},{1,2,3,5})+F6</f>
        <v>5</v>
      </c>
      <c r="AB6" s="1">
        <f>LOOKUP(D6,{1,2,3,4},{5,3,2,1})+F6</f>
        <v>6</v>
      </c>
      <c r="AC6" s="1">
        <f>LOOKUP(D6,{1,2,3,4},{1,2,3,5})+F6</f>
        <v>5</v>
      </c>
      <c r="AD6" s="1">
        <f>LOOKUP(D6,{1,2,3,4},{50,30,30,10})+F6*10</f>
        <v>60</v>
      </c>
    </row>
    <row r="7" spans="1:31" x14ac:dyDescent="0.35">
      <c r="A7" s="1">
        <v>4</v>
      </c>
      <c r="B7" s="1" t="s">
        <v>167</v>
      </c>
      <c r="C7" s="1" t="s">
        <v>147</v>
      </c>
      <c r="D7" s="1">
        <v>2</v>
      </c>
      <c r="E7" s="1">
        <v>3</v>
      </c>
      <c r="F7" s="1">
        <v>2</v>
      </c>
      <c r="G7" s="1">
        <f t="shared" si="0"/>
        <v>6</v>
      </c>
      <c r="H7" s="1">
        <f t="shared" si="1"/>
        <v>20</v>
      </c>
      <c r="I7" s="1">
        <f t="shared" si="2"/>
        <v>4</v>
      </c>
      <c r="J7" s="1">
        <f t="shared" si="3"/>
        <v>10</v>
      </c>
      <c r="K7" s="1" t="str">
        <f>LOOKUP(D7,{1,2,3,4},{"1,2","3,4","5,6","7,8"})</f>
        <v>3,4</v>
      </c>
      <c r="L7" s="1">
        <f>LOOKUP(D7,{1,2,3,4,99},{1,2,3,3,0})</f>
        <v>2</v>
      </c>
      <c r="M7" s="4">
        <v>10001</v>
      </c>
      <c r="N7" s="4">
        <v>10002</v>
      </c>
      <c r="O7" s="4">
        <f t="shared" si="4"/>
        <v>1003</v>
      </c>
      <c r="P7" s="4">
        <f t="shared" si="5"/>
        <v>9103</v>
      </c>
      <c r="Q7" s="5">
        <f t="shared" si="6"/>
        <v>200</v>
      </c>
      <c r="R7" s="1">
        <f t="shared" si="7"/>
        <v>2000</v>
      </c>
      <c r="S7" s="1">
        <f>LOOKUP(D7,{1,2,3,4},{40,50,20,10})+F7*10</f>
        <v>70</v>
      </c>
      <c r="T7" s="1">
        <f>LOOKUP(D7,{1,2,3,4},{10,20,30,50})+F7*10</f>
        <v>40</v>
      </c>
      <c r="U7" s="1">
        <f>LOOKUP(D7,{1,2,3,4},{50,30,20,10})+F7*10</f>
        <v>50</v>
      </c>
      <c r="V7" s="1">
        <f>LOOKUP(D7,{1,2,3,4},{10,20,30,50})+F7*10</f>
        <v>40</v>
      </c>
      <c r="W7" s="1">
        <f>LOOKUP(D7,{1,2,3,4},{300,200,200,100})+F7*100</f>
        <v>400</v>
      </c>
      <c r="X7" s="1">
        <f>LOOKUP(D7,{1,2,3,4},{30,50,20,10})+F7*10</f>
        <v>70</v>
      </c>
      <c r="Y7" s="1">
        <f>LOOKUP(F7,{1,2,3,4,5},{100,200,500,1000,2000})</f>
        <v>200</v>
      </c>
      <c r="Z7" s="1">
        <f>LOOKUP(D7,{1,2,3,4},{4,5,2,1})+F7</f>
        <v>7</v>
      </c>
      <c r="AA7" s="1">
        <f>LOOKUP(D7,{1,2,3,4},{1,2,3,5})+F7</f>
        <v>4</v>
      </c>
      <c r="AB7" s="1">
        <f>LOOKUP(D7,{1,2,3,4},{5,3,2,1})+F7</f>
        <v>5</v>
      </c>
      <c r="AC7" s="1">
        <f>LOOKUP(D7,{1,2,3,4},{1,2,3,5})+F7</f>
        <v>4</v>
      </c>
      <c r="AD7" s="1">
        <f>LOOKUP(D7,{1,2,3,4},{50,30,30,10})+F7*10</f>
        <v>50</v>
      </c>
    </row>
    <row r="8" spans="1:31" x14ac:dyDescent="0.35">
      <c r="A8" s="1">
        <v>5</v>
      </c>
      <c r="B8" s="1" t="s">
        <v>131</v>
      </c>
      <c r="C8" s="1" t="s">
        <v>148</v>
      </c>
      <c r="D8" s="1">
        <v>3</v>
      </c>
      <c r="E8" s="1">
        <v>6</v>
      </c>
      <c r="F8" s="1">
        <v>3</v>
      </c>
      <c r="G8" s="1">
        <f t="shared" si="0"/>
        <v>9</v>
      </c>
      <c r="H8" s="1">
        <f t="shared" si="1"/>
        <v>30</v>
      </c>
      <c r="I8" s="1">
        <f t="shared" si="2"/>
        <v>4</v>
      </c>
      <c r="J8" s="1">
        <f t="shared" si="3"/>
        <v>10</v>
      </c>
      <c r="K8" s="1" t="str">
        <f>LOOKUP(D8,{1,2,3,4},{"1,2","3,4","5,6","7,8"})</f>
        <v>5,6</v>
      </c>
      <c r="L8" s="1">
        <f>LOOKUP(D8,{1,2,3,4,99},{1,2,3,3,0})</f>
        <v>3</v>
      </c>
      <c r="M8" s="4">
        <v>10001</v>
      </c>
      <c r="N8" s="4">
        <v>10002</v>
      </c>
      <c r="O8" s="4">
        <f t="shared" si="4"/>
        <v>1006</v>
      </c>
      <c r="P8" s="4">
        <f t="shared" si="5"/>
        <v>9106</v>
      </c>
      <c r="Q8" s="5">
        <f t="shared" si="6"/>
        <v>300</v>
      </c>
      <c r="R8" s="1">
        <f t="shared" si="7"/>
        <v>3000</v>
      </c>
      <c r="S8" s="1">
        <f>LOOKUP(D8,{1,2,3,4},{40,50,20,10})+F8*10</f>
        <v>50</v>
      </c>
      <c r="T8" s="1">
        <f>LOOKUP(D8,{1,2,3,4},{10,20,30,50})+F8*10</f>
        <v>60</v>
      </c>
      <c r="U8" s="1">
        <f>LOOKUP(D8,{1,2,3,4},{50,30,20,10})+F8*10</f>
        <v>50</v>
      </c>
      <c r="V8" s="1">
        <f>LOOKUP(D8,{1,2,3,4},{10,20,30,50})+F8*10</f>
        <v>60</v>
      </c>
      <c r="W8" s="1">
        <f>LOOKUP(D8,{1,2,3,4},{300,200,200,100})+F8*100</f>
        <v>500</v>
      </c>
      <c r="X8" s="1">
        <f>LOOKUP(D8,{1,2,3,4},{30,50,20,10})+F8*10</f>
        <v>50</v>
      </c>
      <c r="Y8" s="1">
        <f>LOOKUP(F8,{1,2,3,4,5},{100,200,500,1000,2000})</f>
        <v>500</v>
      </c>
      <c r="Z8" s="1">
        <f>LOOKUP(D8,{1,2,3,4},{4,5,2,1})+F8</f>
        <v>5</v>
      </c>
      <c r="AA8" s="1">
        <f>LOOKUP(D8,{1,2,3,4},{1,2,3,5})+F8</f>
        <v>6</v>
      </c>
      <c r="AB8" s="1">
        <f>LOOKUP(D8,{1,2,3,4},{5,3,2,1})+F8</f>
        <v>5</v>
      </c>
      <c r="AC8" s="1">
        <f>LOOKUP(D8,{1,2,3,4},{1,2,3,5})+F8</f>
        <v>6</v>
      </c>
      <c r="AD8" s="1">
        <f>LOOKUP(D8,{1,2,3,4},{50,30,30,10})+F8*10</f>
        <v>60</v>
      </c>
    </row>
    <row r="9" spans="1:31" x14ac:dyDescent="0.35">
      <c r="A9" s="1">
        <v>6</v>
      </c>
      <c r="B9" s="1" t="s">
        <v>132</v>
      </c>
      <c r="D9" s="1">
        <v>3</v>
      </c>
      <c r="E9" s="1">
        <v>5</v>
      </c>
      <c r="F9" s="1">
        <v>3</v>
      </c>
      <c r="G9" s="1">
        <f t="shared" si="0"/>
        <v>9</v>
      </c>
      <c r="H9" s="1">
        <f t="shared" si="1"/>
        <v>30</v>
      </c>
      <c r="I9" s="1">
        <f t="shared" si="2"/>
        <v>4</v>
      </c>
      <c r="J9" s="1">
        <f t="shared" si="3"/>
        <v>10</v>
      </c>
      <c r="K9" s="1" t="str">
        <f>LOOKUP(D9,{1,2,3,4},{"1,2","3,4","5,6","7,8"})</f>
        <v>5,6</v>
      </c>
      <c r="L9" s="1">
        <f>LOOKUP(D9,{1,2,3,4,99},{1,2,3,3,0})</f>
        <v>3</v>
      </c>
      <c r="M9" s="4">
        <v>10001</v>
      </c>
      <c r="N9" s="4">
        <v>10002</v>
      </c>
      <c r="O9" s="4">
        <f t="shared" si="4"/>
        <v>1005</v>
      </c>
      <c r="P9" s="4">
        <f t="shared" si="5"/>
        <v>9105</v>
      </c>
      <c r="Q9" s="5">
        <f t="shared" si="6"/>
        <v>300</v>
      </c>
      <c r="R9" s="1">
        <f t="shared" si="7"/>
        <v>3000</v>
      </c>
      <c r="S9" s="1">
        <f>LOOKUP(D9,{1,2,3,4},{40,50,20,10})+F9*10</f>
        <v>50</v>
      </c>
      <c r="T9" s="1">
        <f>LOOKUP(D9,{1,2,3,4},{10,20,30,50})+F9*10</f>
        <v>60</v>
      </c>
      <c r="U9" s="1">
        <f>LOOKUP(D9,{1,2,3,4},{50,30,20,10})+F9*10</f>
        <v>50</v>
      </c>
      <c r="V9" s="1">
        <f>LOOKUP(D9,{1,2,3,4},{10,20,30,50})+F9*10</f>
        <v>60</v>
      </c>
      <c r="W9" s="1">
        <f>LOOKUP(D9,{1,2,3,4},{300,200,200,100})+F9*100</f>
        <v>500</v>
      </c>
      <c r="X9" s="1">
        <f>LOOKUP(D9,{1,2,3,4},{30,50,20,10})+F9*10</f>
        <v>50</v>
      </c>
      <c r="Y9" s="1">
        <f>LOOKUP(F9,{1,2,3,4,5},{100,200,500,1000,2000})</f>
        <v>500</v>
      </c>
      <c r="Z9" s="1">
        <f>LOOKUP(D9,{1,2,3,4},{4,5,2,1})+F9</f>
        <v>5</v>
      </c>
      <c r="AA9" s="1">
        <f>LOOKUP(D9,{1,2,3,4},{1,2,3,5})+F9</f>
        <v>6</v>
      </c>
      <c r="AB9" s="1">
        <f>LOOKUP(D9,{1,2,3,4},{5,3,2,1})+F9</f>
        <v>5</v>
      </c>
      <c r="AC9" s="1">
        <f>LOOKUP(D9,{1,2,3,4},{1,2,3,5})+F9</f>
        <v>6</v>
      </c>
      <c r="AD9" s="1">
        <f>LOOKUP(D9,{1,2,3,4},{50,30,30,10})+F9*10</f>
        <v>60</v>
      </c>
    </row>
    <row r="10" spans="1:31" x14ac:dyDescent="0.35">
      <c r="A10" s="1">
        <v>7</v>
      </c>
      <c r="B10" s="1" t="s">
        <v>168</v>
      </c>
      <c r="C10" s="1" t="s">
        <v>149</v>
      </c>
      <c r="D10" s="1">
        <v>4</v>
      </c>
      <c r="E10" s="1">
        <v>1</v>
      </c>
      <c r="F10" s="1">
        <v>4</v>
      </c>
      <c r="G10" s="1">
        <f t="shared" si="0"/>
        <v>12</v>
      </c>
      <c r="H10" s="1">
        <f t="shared" si="1"/>
        <v>40</v>
      </c>
      <c r="I10" s="1">
        <f t="shared" si="2"/>
        <v>4</v>
      </c>
      <c r="J10" s="1">
        <f t="shared" si="3"/>
        <v>10</v>
      </c>
      <c r="K10" s="1" t="str">
        <f>LOOKUP(D10,{1,2,3,4},{"1,2","3,4","5,6","7,8"})</f>
        <v>7,8</v>
      </c>
      <c r="L10" s="1">
        <f>LOOKUP(D10,{1,2,3,4,99},{1,2,3,3,0})</f>
        <v>3</v>
      </c>
      <c r="M10" s="4">
        <v>10001</v>
      </c>
      <c r="N10" s="4">
        <v>10002</v>
      </c>
      <c r="O10" s="4">
        <f t="shared" si="4"/>
        <v>1001</v>
      </c>
      <c r="P10" s="4">
        <f t="shared" si="5"/>
        <v>9101</v>
      </c>
      <c r="Q10" s="5">
        <f t="shared" si="6"/>
        <v>400</v>
      </c>
      <c r="R10" s="1">
        <f t="shared" si="7"/>
        <v>4000</v>
      </c>
      <c r="S10" s="1">
        <f>LOOKUP(D10,{1,2,3,4},{40,50,20,10})+F10*10</f>
        <v>50</v>
      </c>
      <c r="T10" s="1">
        <f>LOOKUP(D10,{1,2,3,4},{10,20,30,50})+F10*10</f>
        <v>90</v>
      </c>
      <c r="U10" s="1">
        <f>LOOKUP(D10,{1,2,3,4},{50,30,20,10})+F10*10</f>
        <v>50</v>
      </c>
      <c r="V10" s="1">
        <f>LOOKUP(D10,{1,2,3,4},{10,20,30,50})+F10*10</f>
        <v>90</v>
      </c>
      <c r="W10" s="1">
        <f>LOOKUP(D10,{1,2,3,4},{300,200,200,100})+F10*100</f>
        <v>500</v>
      </c>
      <c r="X10" s="1">
        <f>LOOKUP(D10,{1,2,3,4},{30,50,20,10})+F10*10</f>
        <v>50</v>
      </c>
      <c r="Y10" s="1">
        <f>LOOKUP(F10,{1,2,3,4,5},{100,200,500,1000,2000})</f>
        <v>1000</v>
      </c>
      <c r="Z10" s="1">
        <f>LOOKUP(D10,{1,2,3,4},{4,5,2,1})+F10</f>
        <v>5</v>
      </c>
      <c r="AA10" s="1">
        <f>LOOKUP(D10,{1,2,3,4},{1,2,3,5})+F10</f>
        <v>9</v>
      </c>
      <c r="AB10" s="1">
        <f>LOOKUP(D10,{1,2,3,4},{5,3,2,1})+F10</f>
        <v>5</v>
      </c>
      <c r="AC10" s="1">
        <f>LOOKUP(D10,{1,2,3,4},{1,2,3,5})+F10</f>
        <v>9</v>
      </c>
      <c r="AD10" s="1">
        <f>LOOKUP(D10,{1,2,3,4},{50,30,30,10})+F10*10</f>
        <v>50</v>
      </c>
    </row>
    <row r="11" spans="1:31" x14ac:dyDescent="0.35">
      <c r="A11" s="1">
        <v>8</v>
      </c>
      <c r="B11" s="1" t="s">
        <v>169</v>
      </c>
      <c r="C11" s="1" t="s">
        <v>150</v>
      </c>
      <c r="D11" s="1">
        <v>4</v>
      </c>
      <c r="E11" s="1">
        <v>4</v>
      </c>
      <c r="F11" s="1">
        <v>2</v>
      </c>
      <c r="G11" s="1">
        <f t="shared" si="0"/>
        <v>6</v>
      </c>
      <c r="H11" s="1">
        <f t="shared" si="1"/>
        <v>20</v>
      </c>
      <c r="I11" s="1">
        <f t="shared" si="2"/>
        <v>4</v>
      </c>
      <c r="J11" s="1">
        <f t="shared" si="3"/>
        <v>10</v>
      </c>
      <c r="K11" s="1" t="str">
        <f>LOOKUP(D11,{1,2,3,4},{"1,2","3,4","5,6","7,8"})</f>
        <v>7,8</v>
      </c>
      <c r="L11" s="1">
        <f>LOOKUP(D11,{1,2,3,4,99},{1,2,3,3,0})</f>
        <v>3</v>
      </c>
      <c r="M11" s="4">
        <v>10001</v>
      </c>
      <c r="N11" s="4">
        <v>10002</v>
      </c>
      <c r="O11" s="4">
        <f t="shared" si="4"/>
        <v>1004</v>
      </c>
      <c r="P11" s="4">
        <f t="shared" si="5"/>
        <v>9104</v>
      </c>
      <c r="Q11" s="5">
        <f t="shared" si="6"/>
        <v>200</v>
      </c>
      <c r="R11" s="1">
        <f t="shared" si="7"/>
        <v>2000</v>
      </c>
      <c r="S11" s="1">
        <f>LOOKUP(D11,{1,2,3,4},{40,50,20,10})+F11*10</f>
        <v>30</v>
      </c>
      <c r="T11" s="1">
        <f>LOOKUP(D11,{1,2,3,4},{10,20,30,50})+F11*10</f>
        <v>70</v>
      </c>
      <c r="U11" s="1">
        <f>LOOKUP(D11,{1,2,3,4},{50,30,20,10})+F11*10</f>
        <v>30</v>
      </c>
      <c r="V11" s="1">
        <f>LOOKUP(D11,{1,2,3,4},{10,20,30,50})+F11*10</f>
        <v>70</v>
      </c>
      <c r="W11" s="1">
        <f>LOOKUP(D11,{1,2,3,4},{300,200,200,100})+F11*100</f>
        <v>300</v>
      </c>
      <c r="X11" s="1">
        <f>LOOKUP(D11,{1,2,3,4},{30,50,20,10})+F11*10</f>
        <v>30</v>
      </c>
      <c r="Y11" s="1">
        <f>LOOKUP(F11,{1,2,3,4,5},{100,200,500,1000,2000})</f>
        <v>200</v>
      </c>
      <c r="Z11" s="1">
        <f>LOOKUP(D11,{1,2,3,4},{4,5,2,1})+F11</f>
        <v>3</v>
      </c>
      <c r="AA11" s="1">
        <f>LOOKUP(D11,{1,2,3,4},{1,2,3,5})+F11</f>
        <v>7</v>
      </c>
      <c r="AB11" s="1">
        <f>LOOKUP(D11,{1,2,3,4},{5,3,2,1})+F11</f>
        <v>3</v>
      </c>
      <c r="AC11" s="1">
        <f>LOOKUP(D11,{1,2,3,4},{1,2,3,5})+F11</f>
        <v>7</v>
      </c>
      <c r="AD11" s="1">
        <f>LOOKUP(D11,{1,2,3,4},{50,30,30,10})+F11*10</f>
        <v>30</v>
      </c>
    </row>
    <row r="12" spans="1:31" x14ac:dyDescent="0.35">
      <c r="A12" s="1">
        <v>9</v>
      </c>
      <c r="B12" s="1" t="s">
        <v>133</v>
      </c>
      <c r="C12" s="1" t="s">
        <v>151</v>
      </c>
      <c r="D12" s="1">
        <v>1</v>
      </c>
      <c r="E12" s="1">
        <v>2</v>
      </c>
      <c r="F12" s="1">
        <v>4</v>
      </c>
      <c r="G12" s="1">
        <f t="shared" si="0"/>
        <v>12</v>
      </c>
      <c r="H12" s="1">
        <f t="shared" si="1"/>
        <v>40</v>
      </c>
      <c r="I12" s="1">
        <f t="shared" si="2"/>
        <v>4</v>
      </c>
      <c r="J12" s="1">
        <f t="shared" si="3"/>
        <v>10</v>
      </c>
      <c r="K12" s="1" t="str">
        <f>LOOKUP(D12,{1,2,3,4},{"1,2","3,4","5,6","7,8"})</f>
        <v>1,2</v>
      </c>
      <c r="L12" s="1">
        <f>LOOKUP(D12,{1,2,3,4,99},{1,2,3,3,0})</f>
        <v>1</v>
      </c>
      <c r="M12" s="4">
        <v>10001</v>
      </c>
      <c r="N12" s="4">
        <v>10002</v>
      </c>
      <c r="O12" s="4">
        <f t="shared" si="4"/>
        <v>1002</v>
      </c>
      <c r="P12" s="4">
        <f t="shared" si="5"/>
        <v>9102</v>
      </c>
      <c r="Q12" s="5">
        <f t="shared" si="6"/>
        <v>400</v>
      </c>
      <c r="R12" s="1">
        <f t="shared" si="7"/>
        <v>4000</v>
      </c>
      <c r="S12" s="1">
        <f>LOOKUP(D12,{1,2,3,4},{40,50,20,10})+F12*10</f>
        <v>80</v>
      </c>
      <c r="T12" s="1">
        <f>LOOKUP(D12,{1,2,3,4},{10,20,30,50})+F12*10</f>
        <v>50</v>
      </c>
      <c r="U12" s="1">
        <f>LOOKUP(D12,{1,2,3,4},{50,30,20,10})+F12*10</f>
        <v>90</v>
      </c>
      <c r="V12" s="1">
        <f>LOOKUP(D12,{1,2,3,4},{10,20,30,50})+F12*10</f>
        <v>50</v>
      </c>
      <c r="W12" s="1">
        <f>LOOKUP(D12,{1,2,3,4},{300,200,200,100})+F12*100</f>
        <v>700</v>
      </c>
      <c r="X12" s="1">
        <f>LOOKUP(D12,{1,2,3,4},{30,50,20,10})+F12*10</f>
        <v>70</v>
      </c>
      <c r="Y12" s="1">
        <f>LOOKUP(F12,{1,2,3,4,5},{100,200,500,1000,2000})</f>
        <v>1000</v>
      </c>
      <c r="Z12" s="1">
        <f>LOOKUP(D12,{1,2,3,4},{4,5,2,1})+F12</f>
        <v>8</v>
      </c>
      <c r="AA12" s="1">
        <f>LOOKUP(D12,{1,2,3,4},{1,2,3,5})+F12</f>
        <v>5</v>
      </c>
      <c r="AB12" s="1">
        <f>LOOKUP(D12,{1,2,3,4},{5,3,2,1})+F12</f>
        <v>9</v>
      </c>
      <c r="AC12" s="1">
        <f>LOOKUP(D12,{1,2,3,4},{1,2,3,5})+F12</f>
        <v>5</v>
      </c>
      <c r="AD12" s="1">
        <f>LOOKUP(D12,{1,2,3,4},{50,30,30,10})+F12*10</f>
        <v>90</v>
      </c>
    </row>
    <row r="13" spans="1:31" x14ac:dyDescent="0.35">
      <c r="A13" s="1">
        <v>10</v>
      </c>
      <c r="B13" s="1" t="s">
        <v>170</v>
      </c>
      <c r="C13" s="1" t="s">
        <v>152</v>
      </c>
      <c r="D13" s="1">
        <v>1</v>
      </c>
      <c r="E13" s="1">
        <v>3</v>
      </c>
      <c r="F13" s="1">
        <v>2</v>
      </c>
      <c r="G13" s="1">
        <f t="shared" si="0"/>
        <v>6</v>
      </c>
      <c r="H13" s="1">
        <f t="shared" si="1"/>
        <v>20</v>
      </c>
      <c r="I13" s="1">
        <f t="shared" si="2"/>
        <v>4</v>
      </c>
      <c r="J13" s="1">
        <f t="shared" si="3"/>
        <v>10</v>
      </c>
      <c r="K13" s="1" t="str">
        <f>LOOKUP(D13,{1,2,3,4},{"1,2","3,4","5,6","7,8"})</f>
        <v>1,2</v>
      </c>
      <c r="L13" s="1">
        <f>LOOKUP(D13,{1,2,3,4,99},{1,2,3,3,0})</f>
        <v>1</v>
      </c>
      <c r="M13" s="4">
        <v>10001</v>
      </c>
      <c r="N13" s="4">
        <v>10002</v>
      </c>
      <c r="O13" s="4">
        <f t="shared" si="4"/>
        <v>1003</v>
      </c>
      <c r="P13" s="4">
        <f t="shared" si="5"/>
        <v>9103</v>
      </c>
      <c r="Q13" s="5">
        <f t="shared" si="6"/>
        <v>200</v>
      </c>
      <c r="R13" s="1">
        <f t="shared" si="7"/>
        <v>2000</v>
      </c>
      <c r="S13" s="1">
        <f>LOOKUP(D13,{1,2,3,4},{40,50,20,10})+F13*10</f>
        <v>60</v>
      </c>
      <c r="T13" s="1">
        <f>LOOKUP(D13,{1,2,3,4},{10,20,30,50})+F13*10</f>
        <v>30</v>
      </c>
      <c r="U13" s="1">
        <f>LOOKUP(D13,{1,2,3,4},{50,30,20,10})+F13*10</f>
        <v>70</v>
      </c>
      <c r="V13" s="1">
        <f>LOOKUP(D13,{1,2,3,4},{10,20,30,50})+F13*10</f>
        <v>30</v>
      </c>
      <c r="W13" s="1">
        <f>LOOKUP(D13,{1,2,3,4},{300,200,200,100})+F13*100</f>
        <v>500</v>
      </c>
      <c r="X13" s="1">
        <f>LOOKUP(D13,{1,2,3,4},{30,50,20,10})+F13*10</f>
        <v>50</v>
      </c>
      <c r="Y13" s="1">
        <f>LOOKUP(F13,{1,2,3,4,5},{100,200,500,1000,2000})</f>
        <v>200</v>
      </c>
      <c r="Z13" s="1">
        <f>LOOKUP(D13,{1,2,3,4},{4,5,2,1})+F13</f>
        <v>6</v>
      </c>
      <c r="AA13" s="1">
        <f>LOOKUP(D13,{1,2,3,4},{1,2,3,5})+F13</f>
        <v>3</v>
      </c>
      <c r="AB13" s="1">
        <f>LOOKUP(D13,{1,2,3,4},{5,3,2,1})+F13</f>
        <v>7</v>
      </c>
      <c r="AC13" s="1">
        <f>LOOKUP(D13,{1,2,3,4},{1,2,3,5})+F13</f>
        <v>3</v>
      </c>
      <c r="AD13" s="1">
        <f>LOOKUP(D13,{1,2,3,4},{50,30,30,10})+F13*10</f>
        <v>70</v>
      </c>
    </row>
    <row r="14" spans="1:31" x14ac:dyDescent="0.35">
      <c r="A14" s="1">
        <v>11</v>
      </c>
      <c r="B14" s="1" t="s">
        <v>134</v>
      </c>
      <c r="D14" s="1">
        <v>2</v>
      </c>
      <c r="E14" s="1">
        <v>6</v>
      </c>
      <c r="F14" s="1">
        <v>2</v>
      </c>
      <c r="G14" s="1">
        <f t="shared" si="0"/>
        <v>6</v>
      </c>
      <c r="H14" s="1">
        <f t="shared" si="1"/>
        <v>20</v>
      </c>
      <c r="I14" s="1">
        <f t="shared" si="2"/>
        <v>4</v>
      </c>
      <c r="J14" s="1">
        <f t="shared" si="3"/>
        <v>10</v>
      </c>
      <c r="K14" s="1" t="str">
        <f>LOOKUP(D14,{1,2,3,4},{"1,2","3,4","5,6","7,8"})</f>
        <v>3,4</v>
      </c>
      <c r="L14" s="1">
        <f>LOOKUP(D14,{1,2,3,4,99},{1,2,3,3,0})</f>
        <v>2</v>
      </c>
      <c r="M14" s="4">
        <v>10001</v>
      </c>
      <c r="N14" s="4">
        <v>10002</v>
      </c>
      <c r="O14" s="4">
        <f t="shared" si="4"/>
        <v>1006</v>
      </c>
      <c r="P14" s="4">
        <f t="shared" si="5"/>
        <v>9106</v>
      </c>
      <c r="Q14" s="5">
        <f t="shared" si="6"/>
        <v>200</v>
      </c>
      <c r="R14" s="1">
        <f t="shared" si="7"/>
        <v>2000</v>
      </c>
      <c r="S14" s="1">
        <f>LOOKUP(D14,{1,2,3,4},{40,50,20,10})+F14*10</f>
        <v>70</v>
      </c>
      <c r="T14" s="1">
        <f>LOOKUP(D14,{1,2,3,4},{10,20,30,50})+F14*10</f>
        <v>40</v>
      </c>
      <c r="U14" s="1">
        <f>LOOKUP(D14,{1,2,3,4},{50,30,20,10})+F14*10</f>
        <v>50</v>
      </c>
      <c r="V14" s="1">
        <f>LOOKUP(D14,{1,2,3,4},{10,20,30,50})+F14*10</f>
        <v>40</v>
      </c>
      <c r="W14" s="1">
        <f>LOOKUP(D14,{1,2,3,4},{300,200,200,100})+F14*100</f>
        <v>400</v>
      </c>
      <c r="X14" s="1">
        <f>LOOKUP(D14,{1,2,3,4},{30,50,20,10})+F14*10</f>
        <v>70</v>
      </c>
      <c r="Y14" s="1">
        <f>LOOKUP(F14,{1,2,3,4,5},{100,200,500,1000,2000})</f>
        <v>200</v>
      </c>
      <c r="Z14" s="1">
        <f>LOOKUP(D14,{1,2,3,4},{4,5,2,1})+F14</f>
        <v>7</v>
      </c>
      <c r="AA14" s="1">
        <f>LOOKUP(D14,{1,2,3,4},{1,2,3,5})+F14</f>
        <v>4</v>
      </c>
      <c r="AB14" s="1">
        <f>LOOKUP(D14,{1,2,3,4},{5,3,2,1})+F14</f>
        <v>5</v>
      </c>
      <c r="AC14" s="1">
        <f>LOOKUP(D14,{1,2,3,4},{1,2,3,5})+F14</f>
        <v>4</v>
      </c>
      <c r="AD14" s="1">
        <f>LOOKUP(D14,{1,2,3,4},{50,30,30,10})+F14*10</f>
        <v>50</v>
      </c>
    </row>
    <row r="15" spans="1:31" x14ac:dyDescent="0.35">
      <c r="A15" s="1">
        <v>12</v>
      </c>
      <c r="B15" s="1" t="s">
        <v>135</v>
      </c>
      <c r="C15" s="1" t="s">
        <v>153</v>
      </c>
      <c r="D15" s="1">
        <v>2</v>
      </c>
      <c r="E15" s="1">
        <v>5</v>
      </c>
      <c r="F15" s="1">
        <v>3</v>
      </c>
      <c r="G15" s="1">
        <f t="shared" si="0"/>
        <v>9</v>
      </c>
      <c r="H15" s="1">
        <f t="shared" si="1"/>
        <v>30</v>
      </c>
      <c r="I15" s="1">
        <f t="shared" si="2"/>
        <v>4</v>
      </c>
      <c r="J15" s="1">
        <f t="shared" si="3"/>
        <v>10</v>
      </c>
      <c r="K15" s="1" t="str">
        <f>LOOKUP(D15,{1,2,3,4},{"1,2","3,4","5,6","7,8"})</f>
        <v>3,4</v>
      </c>
      <c r="L15" s="1">
        <f>LOOKUP(D15,{1,2,3,4,99},{1,2,3,3,0})</f>
        <v>2</v>
      </c>
      <c r="M15" s="4">
        <v>10001</v>
      </c>
      <c r="N15" s="4">
        <v>10002</v>
      </c>
      <c r="O15" s="4">
        <f t="shared" si="4"/>
        <v>1005</v>
      </c>
      <c r="P15" s="4">
        <f t="shared" si="5"/>
        <v>9105</v>
      </c>
      <c r="Q15" s="5">
        <f t="shared" si="6"/>
        <v>300</v>
      </c>
      <c r="R15" s="1">
        <f t="shared" si="7"/>
        <v>3000</v>
      </c>
      <c r="S15" s="1">
        <f>LOOKUP(D15,{1,2,3,4},{40,50,20,10})+F15*10</f>
        <v>80</v>
      </c>
      <c r="T15" s="1">
        <f>LOOKUP(D15,{1,2,3,4},{10,20,30,50})+F15*10</f>
        <v>50</v>
      </c>
      <c r="U15" s="1">
        <f>LOOKUP(D15,{1,2,3,4},{50,30,20,10})+F15*10</f>
        <v>60</v>
      </c>
      <c r="V15" s="1">
        <f>LOOKUP(D15,{1,2,3,4},{10,20,30,50})+F15*10</f>
        <v>50</v>
      </c>
      <c r="W15" s="1">
        <f>LOOKUP(D15,{1,2,3,4},{300,200,200,100})+F15*100</f>
        <v>500</v>
      </c>
      <c r="X15" s="1">
        <f>LOOKUP(D15,{1,2,3,4},{30,50,20,10})+F15*10</f>
        <v>80</v>
      </c>
      <c r="Y15" s="1">
        <f>LOOKUP(F15,{1,2,3,4,5},{100,200,500,1000,2000})</f>
        <v>500</v>
      </c>
      <c r="Z15" s="1">
        <f>LOOKUP(D15,{1,2,3,4},{4,5,2,1})+F15</f>
        <v>8</v>
      </c>
      <c r="AA15" s="1">
        <f>LOOKUP(D15,{1,2,3,4},{1,2,3,5})+F15</f>
        <v>5</v>
      </c>
      <c r="AB15" s="1">
        <f>LOOKUP(D15,{1,2,3,4},{5,3,2,1})+F15</f>
        <v>6</v>
      </c>
      <c r="AC15" s="1">
        <f>LOOKUP(D15,{1,2,3,4},{1,2,3,5})+F15</f>
        <v>5</v>
      </c>
      <c r="AD15" s="1">
        <f>LOOKUP(D15,{1,2,3,4},{50,30,30,10})+F15*10</f>
        <v>60</v>
      </c>
    </row>
    <row r="16" spans="1:31" x14ac:dyDescent="0.35">
      <c r="A16" s="1">
        <v>13</v>
      </c>
      <c r="B16" s="1" t="s">
        <v>171</v>
      </c>
      <c r="C16" s="1" t="s">
        <v>154</v>
      </c>
      <c r="D16" s="1">
        <v>3</v>
      </c>
      <c r="E16" s="1">
        <v>1</v>
      </c>
      <c r="F16" s="1">
        <v>2</v>
      </c>
      <c r="G16" s="1">
        <f t="shared" si="0"/>
        <v>6</v>
      </c>
      <c r="H16" s="1">
        <f t="shared" si="1"/>
        <v>20</v>
      </c>
      <c r="I16" s="1">
        <f t="shared" si="2"/>
        <v>4</v>
      </c>
      <c r="J16" s="1">
        <f t="shared" si="3"/>
        <v>10</v>
      </c>
      <c r="K16" s="1" t="str">
        <f>LOOKUP(D16,{1,2,3,4},{"1,2","3,4","5,6","7,8"})</f>
        <v>5,6</v>
      </c>
      <c r="L16" s="1">
        <f>LOOKUP(D16,{1,2,3,4,99},{1,2,3,3,0})</f>
        <v>3</v>
      </c>
      <c r="M16" s="4">
        <v>10001</v>
      </c>
      <c r="N16" s="4">
        <v>10002</v>
      </c>
      <c r="O16" s="4">
        <f t="shared" si="4"/>
        <v>1001</v>
      </c>
      <c r="P16" s="4">
        <f t="shared" si="5"/>
        <v>9101</v>
      </c>
      <c r="Q16" s="5">
        <f t="shared" si="6"/>
        <v>200</v>
      </c>
      <c r="R16" s="1">
        <f t="shared" si="7"/>
        <v>2000</v>
      </c>
      <c r="S16" s="1">
        <f>LOOKUP(D16,{1,2,3,4},{40,50,20,10})+F16*10</f>
        <v>40</v>
      </c>
      <c r="T16" s="1">
        <f>LOOKUP(D16,{1,2,3,4},{10,20,30,50})+F16*10</f>
        <v>50</v>
      </c>
      <c r="U16" s="1">
        <f>LOOKUP(D16,{1,2,3,4},{50,30,20,10})+F16*10</f>
        <v>40</v>
      </c>
      <c r="V16" s="1">
        <f>LOOKUP(D16,{1,2,3,4},{10,20,30,50})+F16*10</f>
        <v>50</v>
      </c>
      <c r="W16" s="1">
        <f>LOOKUP(D16,{1,2,3,4},{300,200,200,100})+F16*100</f>
        <v>400</v>
      </c>
      <c r="X16" s="1">
        <f>LOOKUP(D16,{1,2,3,4},{30,50,20,10})+F16*10</f>
        <v>40</v>
      </c>
      <c r="Y16" s="1">
        <f>LOOKUP(F16,{1,2,3,4,5},{100,200,500,1000,2000})</f>
        <v>200</v>
      </c>
      <c r="Z16" s="1">
        <f>LOOKUP(D16,{1,2,3,4},{4,5,2,1})+F16</f>
        <v>4</v>
      </c>
      <c r="AA16" s="1">
        <f>LOOKUP(D16,{1,2,3,4},{1,2,3,5})+F16</f>
        <v>5</v>
      </c>
      <c r="AB16" s="1">
        <f>LOOKUP(D16,{1,2,3,4},{5,3,2,1})+F16</f>
        <v>4</v>
      </c>
      <c r="AC16" s="1">
        <f>LOOKUP(D16,{1,2,3,4},{1,2,3,5})+F16</f>
        <v>5</v>
      </c>
      <c r="AD16" s="1">
        <f>LOOKUP(D16,{1,2,3,4},{50,30,30,10})+F16*10</f>
        <v>50</v>
      </c>
    </row>
    <row r="17" spans="1:30" x14ac:dyDescent="0.35">
      <c r="A17" s="1">
        <v>14</v>
      </c>
      <c r="B17" s="1" t="s">
        <v>136</v>
      </c>
      <c r="C17" s="1" t="s">
        <v>136</v>
      </c>
      <c r="D17" s="1">
        <v>3</v>
      </c>
      <c r="E17" s="1">
        <v>2</v>
      </c>
      <c r="F17" s="1">
        <v>3</v>
      </c>
      <c r="G17" s="1">
        <f t="shared" si="0"/>
        <v>9</v>
      </c>
      <c r="H17" s="1">
        <f t="shared" si="1"/>
        <v>30</v>
      </c>
      <c r="I17" s="1">
        <f t="shared" si="2"/>
        <v>4</v>
      </c>
      <c r="J17" s="1">
        <f t="shared" si="3"/>
        <v>10</v>
      </c>
      <c r="K17" s="1" t="str">
        <f>LOOKUP(D17,{1,2,3,4},{"1,2","3,4","5,6","7,8"})</f>
        <v>5,6</v>
      </c>
      <c r="L17" s="1">
        <f>LOOKUP(D17,{1,2,3,4,99},{1,2,3,3,0})</f>
        <v>3</v>
      </c>
      <c r="M17" s="4">
        <v>10001</v>
      </c>
      <c r="N17" s="4">
        <v>10002</v>
      </c>
      <c r="O17" s="4">
        <f t="shared" si="4"/>
        <v>1002</v>
      </c>
      <c r="P17" s="4">
        <f t="shared" si="5"/>
        <v>9102</v>
      </c>
      <c r="Q17" s="5">
        <f t="shared" si="6"/>
        <v>300</v>
      </c>
      <c r="R17" s="1">
        <f t="shared" si="7"/>
        <v>3000</v>
      </c>
      <c r="S17" s="1">
        <f>LOOKUP(D17,{1,2,3,4},{40,50,20,10})+F17*10</f>
        <v>50</v>
      </c>
      <c r="T17" s="1">
        <f>LOOKUP(D17,{1,2,3,4},{10,20,30,50})+F17*10</f>
        <v>60</v>
      </c>
      <c r="U17" s="1">
        <f>LOOKUP(D17,{1,2,3,4},{50,30,20,10})+F17*10</f>
        <v>50</v>
      </c>
      <c r="V17" s="1">
        <f>LOOKUP(D17,{1,2,3,4},{10,20,30,50})+F17*10</f>
        <v>60</v>
      </c>
      <c r="W17" s="1">
        <f>LOOKUP(D17,{1,2,3,4},{300,200,200,100})+F17*100</f>
        <v>500</v>
      </c>
      <c r="X17" s="1">
        <f>LOOKUP(D17,{1,2,3,4},{30,50,20,10})+F17*10</f>
        <v>50</v>
      </c>
      <c r="Y17" s="1">
        <f>LOOKUP(F17,{1,2,3,4,5},{100,200,500,1000,2000})</f>
        <v>500</v>
      </c>
      <c r="Z17" s="1">
        <f>LOOKUP(D17,{1,2,3,4},{4,5,2,1})+F17</f>
        <v>5</v>
      </c>
      <c r="AA17" s="1">
        <f>LOOKUP(D17,{1,2,3,4},{1,2,3,5})+F17</f>
        <v>6</v>
      </c>
      <c r="AB17" s="1">
        <f>LOOKUP(D17,{1,2,3,4},{5,3,2,1})+F17</f>
        <v>5</v>
      </c>
      <c r="AC17" s="1">
        <f>LOOKUP(D17,{1,2,3,4},{1,2,3,5})+F17</f>
        <v>6</v>
      </c>
      <c r="AD17" s="1">
        <f>LOOKUP(D17,{1,2,3,4},{50,30,30,10})+F17*10</f>
        <v>60</v>
      </c>
    </row>
    <row r="18" spans="1:30" x14ac:dyDescent="0.35">
      <c r="A18" s="1">
        <v>15</v>
      </c>
      <c r="B18" s="1" t="s">
        <v>137</v>
      </c>
      <c r="C18" s="1" t="s">
        <v>155</v>
      </c>
      <c r="D18" s="1">
        <v>4</v>
      </c>
      <c r="E18" s="1">
        <v>4</v>
      </c>
      <c r="F18" s="1">
        <v>4</v>
      </c>
      <c r="G18" s="1">
        <f t="shared" si="0"/>
        <v>12</v>
      </c>
      <c r="H18" s="1">
        <f t="shared" si="1"/>
        <v>40</v>
      </c>
      <c r="I18" s="1">
        <f t="shared" si="2"/>
        <v>4</v>
      </c>
      <c r="J18" s="1">
        <f t="shared" si="3"/>
        <v>10</v>
      </c>
      <c r="K18" s="1" t="str">
        <f>LOOKUP(D18,{1,2,3,4},{"1,2","3,4","5,6","7,8"})</f>
        <v>7,8</v>
      </c>
      <c r="L18" s="1">
        <f>LOOKUP(D18,{1,2,3,4,99},{1,2,3,3,0})</f>
        <v>3</v>
      </c>
      <c r="M18" s="4">
        <v>10001</v>
      </c>
      <c r="N18" s="4">
        <v>10002</v>
      </c>
      <c r="O18" s="4">
        <f t="shared" si="4"/>
        <v>1004</v>
      </c>
      <c r="P18" s="4">
        <f t="shared" si="5"/>
        <v>9104</v>
      </c>
      <c r="Q18" s="5">
        <f t="shared" si="6"/>
        <v>400</v>
      </c>
      <c r="R18" s="1">
        <f t="shared" si="7"/>
        <v>4000</v>
      </c>
      <c r="S18" s="1">
        <f>LOOKUP(D18,{1,2,3,4},{40,50,20,10})+F18*10</f>
        <v>50</v>
      </c>
      <c r="T18" s="1">
        <f>LOOKUP(D18,{1,2,3,4},{10,20,30,50})+F18*10</f>
        <v>90</v>
      </c>
      <c r="U18" s="1">
        <f>LOOKUP(D18,{1,2,3,4},{50,30,20,10})+F18*10</f>
        <v>50</v>
      </c>
      <c r="V18" s="1">
        <f>LOOKUP(D18,{1,2,3,4},{10,20,30,50})+F18*10</f>
        <v>90</v>
      </c>
      <c r="W18" s="1">
        <f>LOOKUP(D18,{1,2,3,4},{300,200,200,100})+F18*100</f>
        <v>500</v>
      </c>
      <c r="X18" s="1">
        <f>LOOKUP(D18,{1,2,3,4},{30,50,20,10})+F18*10</f>
        <v>50</v>
      </c>
      <c r="Y18" s="1">
        <f>LOOKUP(F18,{1,2,3,4,5},{100,200,500,1000,2000})</f>
        <v>1000</v>
      </c>
      <c r="Z18" s="1">
        <f>LOOKUP(D18,{1,2,3,4},{4,5,2,1})+F18</f>
        <v>5</v>
      </c>
      <c r="AA18" s="1">
        <f>LOOKUP(D18,{1,2,3,4},{1,2,3,5})+F18</f>
        <v>9</v>
      </c>
      <c r="AB18" s="1">
        <f>LOOKUP(D18,{1,2,3,4},{5,3,2,1})+F18</f>
        <v>5</v>
      </c>
      <c r="AC18" s="1">
        <f>LOOKUP(D18,{1,2,3,4},{1,2,3,5})+F18</f>
        <v>9</v>
      </c>
      <c r="AD18" s="1">
        <f>LOOKUP(D18,{1,2,3,4},{50,30,30,10})+F18*10</f>
        <v>50</v>
      </c>
    </row>
    <row r="19" spans="1:30" x14ac:dyDescent="0.35">
      <c r="A19" s="1">
        <v>16</v>
      </c>
      <c r="B19" s="1" t="s">
        <v>138</v>
      </c>
      <c r="C19" s="1" t="s">
        <v>156</v>
      </c>
      <c r="D19" s="1">
        <v>4</v>
      </c>
      <c r="E19" s="1">
        <v>3</v>
      </c>
      <c r="F19" s="1">
        <v>2</v>
      </c>
      <c r="G19" s="1">
        <f t="shared" si="0"/>
        <v>6</v>
      </c>
      <c r="H19" s="1">
        <f t="shared" si="1"/>
        <v>20</v>
      </c>
      <c r="I19" s="1">
        <f t="shared" si="2"/>
        <v>4</v>
      </c>
      <c r="J19" s="1">
        <f t="shared" si="3"/>
        <v>10</v>
      </c>
      <c r="K19" s="1" t="str">
        <f>LOOKUP(D19,{1,2,3,4},{"1,2","3,4","5,6","7,8"})</f>
        <v>7,8</v>
      </c>
      <c r="L19" s="1">
        <f>LOOKUP(D19,{1,2,3,4,99},{1,2,3,3,0})</f>
        <v>3</v>
      </c>
      <c r="M19" s="4">
        <v>10001</v>
      </c>
      <c r="N19" s="4">
        <v>10002</v>
      </c>
      <c r="O19" s="4">
        <f t="shared" si="4"/>
        <v>1003</v>
      </c>
      <c r="P19" s="4">
        <f t="shared" si="5"/>
        <v>9103</v>
      </c>
      <c r="Q19" s="5">
        <f t="shared" si="6"/>
        <v>200</v>
      </c>
      <c r="R19" s="1">
        <f t="shared" si="7"/>
        <v>2000</v>
      </c>
      <c r="S19" s="1">
        <f>LOOKUP(D19,{1,2,3,4},{40,50,20,10})+F19*10</f>
        <v>30</v>
      </c>
      <c r="T19" s="1">
        <f>LOOKUP(D19,{1,2,3,4},{10,20,30,50})+F19*10</f>
        <v>70</v>
      </c>
      <c r="U19" s="1">
        <f>LOOKUP(D19,{1,2,3,4},{50,30,20,10})+F19*10</f>
        <v>30</v>
      </c>
      <c r="V19" s="1">
        <f>LOOKUP(D19,{1,2,3,4},{10,20,30,50})+F19*10</f>
        <v>70</v>
      </c>
      <c r="W19" s="1">
        <f>LOOKUP(D19,{1,2,3,4},{300,200,200,100})+F19*100</f>
        <v>300</v>
      </c>
      <c r="X19" s="1">
        <f>LOOKUP(D19,{1,2,3,4},{30,50,20,10})+F19*10</f>
        <v>30</v>
      </c>
      <c r="Y19" s="1">
        <f>LOOKUP(F19,{1,2,3,4,5},{100,200,500,1000,2000})</f>
        <v>200</v>
      </c>
      <c r="Z19" s="1">
        <f>LOOKUP(D19,{1,2,3,4},{4,5,2,1})+F19</f>
        <v>3</v>
      </c>
      <c r="AA19" s="1">
        <f>LOOKUP(D19,{1,2,3,4},{1,2,3,5})+F19</f>
        <v>7</v>
      </c>
      <c r="AB19" s="1">
        <f>LOOKUP(D19,{1,2,3,4},{5,3,2,1})+F19</f>
        <v>3</v>
      </c>
      <c r="AC19" s="1">
        <f>LOOKUP(D19,{1,2,3,4},{1,2,3,5})+F19</f>
        <v>7</v>
      </c>
      <c r="AD19" s="1">
        <f>LOOKUP(D19,{1,2,3,4},{50,30,30,10})+F19*10</f>
        <v>30</v>
      </c>
    </row>
    <row r="20" spans="1:30" x14ac:dyDescent="0.35">
      <c r="A20" s="1">
        <v>17</v>
      </c>
      <c r="B20" s="1" t="s">
        <v>172</v>
      </c>
      <c r="C20" s="1" t="s">
        <v>157</v>
      </c>
      <c r="D20" s="1">
        <v>1</v>
      </c>
      <c r="E20" s="1">
        <v>6</v>
      </c>
      <c r="F20" s="1">
        <v>3</v>
      </c>
      <c r="G20" s="1">
        <f t="shared" si="0"/>
        <v>9</v>
      </c>
      <c r="H20" s="1">
        <f t="shared" si="1"/>
        <v>30</v>
      </c>
      <c r="I20" s="1">
        <f t="shared" si="2"/>
        <v>4</v>
      </c>
      <c r="J20" s="1">
        <f t="shared" si="3"/>
        <v>10</v>
      </c>
      <c r="K20" s="1" t="str">
        <f>LOOKUP(D20,{1,2,3,4},{"1,2","3,4","5,6","7,8"})</f>
        <v>1,2</v>
      </c>
      <c r="L20" s="1">
        <f>LOOKUP(D20,{1,2,3,4,99},{1,2,3,3,0})</f>
        <v>1</v>
      </c>
      <c r="M20" s="4">
        <v>10001</v>
      </c>
      <c r="N20" s="4">
        <v>10002</v>
      </c>
      <c r="O20" s="4">
        <f t="shared" si="4"/>
        <v>1006</v>
      </c>
      <c r="P20" s="4">
        <f t="shared" si="5"/>
        <v>9106</v>
      </c>
      <c r="Q20" s="5">
        <f t="shared" si="6"/>
        <v>300</v>
      </c>
      <c r="R20" s="1">
        <f t="shared" si="7"/>
        <v>3000</v>
      </c>
      <c r="S20" s="1">
        <f>LOOKUP(D20,{1,2,3,4},{40,50,20,10})+F20*10</f>
        <v>70</v>
      </c>
      <c r="T20" s="1">
        <f>LOOKUP(D20,{1,2,3,4},{10,20,30,50})+F20*10</f>
        <v>40</v>
      </c>
      <c r="U20" s="1">
        <f>LOOKUP(D20,{1,2,3,4},{50,30,20,10})+F20*10</f>
        <v>80</v>
      </c>
      <c r="V20" s="1">
        <f>LOOKUP(D20,{1,2,3,4},{10,20,30,50})+F20*10</f>
        <v>40</v>
      </c>
      <c r="W20" s="1">
        <f>LOOKUP(D20,{1,2,3,4},{300,200,200,100})+F20*100</f>
        <v>600</v>
      </c>
      <c r="X20" s="1">
        <f>LOOKUP(D20,{1,2,3,4},{30,50,20,10})+F20*10</f>
        <v>60</v>
      </c>
      <c r="Y20" s="1">
        <f>LOOKUP(F20,{1,2,3,4,5},{100,200,500,1000,2000})</f>
        <v>500</v>
      </c>
      <c r="Z20" s="1">
        <f>LOOKUP(D20,{1,2,3,4},{4,5,2,1})+F20</f>
        <v>7</v>
      </c>
      <c r="AA20" s="1">
        <f>LOOKUP(D20,{1,2,3,4},{1,2,3,5})+F20</f>
        <v>4</v>
      </c>
      <c r="AB20" s="1">
        <f>LOOKUP(D20,{1,2,3,4},{5,3,2,1})+F20</f>
        <v>8</v>
      </c>
      <c r="AC20" s="1">
        <f>LOOKUP(D20,{1,2,3,4},{1,2,3,5})+F20</f>
        <v>4</v>
      </c>
      <c r="AD20" s="1">
        <f>LOOKUP(D20,{1,2,3,4},{50,30,30,10})+F20*10</f>
        <v>80</v>
      </c>
    </row>
    <row r="21" spans="1:30" x14ac:dyDescent="0.35">
      <c r="A21" s="1">
        <v>18</v>
      </c>
      <c r="B21" s="1" t="s">
        <v>139</v>
      </c>
      <c r="C21" s="1" t="s">
        <v>195</v>
      </c>
      <c r="D21" s="1">
        <v>4</v>
      </c>
      <c r="E21" s="1">
        <v>5</v>
      </c>
      <c r="F21" s="1">
        <v>5</v>
      </c>
      <c r="G21" s="1">
        <f t="shared" si="0"/>
        <v>15</v>
      </c>
      <c r="H21" s="1">
        <f t="shared" si="1"/>
        <v>50</v>
      </c>
      <c r="I21" s="1">
        <f t="shared" si="2"/>
        <v>4</v>
      </c>
      <c r="J21" s="1">
        <f t="shared" si="3"/>
        <v>10</v>
      </c>
      <c r="K21" s="1" t="str">
        <f>LOOKUP(D21,{1,2,3,4},{"1,2","3,4","5,6","7,8"})</f>
        <v>7,8</v>
      </c>
      <c r="L21" s="1">
        <f>LOOKUP(D21,{1,2,3,4,99},{1,2,3,3,0})</f>
        <v>3</v>
      </c>
      <c r="M21" s="4">
        <v>10001</v>
      </c>
      <c r="N21" s="4">
        <v>10002</v>
      </c>
      <c r="O21" s="4">
        <f t="shared" si="4"/>
        <v>1005</v>
      </c>
      <c r="P21" s="4">
        <f t="shared" si="5"/>
        <v>9105</v>
      </c>
      <c r="Q21" s="5">
        <f t="shared" si="6"/>
        <v>500</v>
      </c>
      <c r="R21" s="1">
        <f t="shared" si="7"/>
        <v>5000</v>
      </c>
      <c r="S21" s="1">
        <f>LOOKUP(D21,{1,2,3,4},{40,50,20,10})+F21*10</f>
        <v>60</v>
      </c>
      <c r="T21" s="1">
        <f>LOOKUP(D21,{1,2,3,4},{10,20,30,50})+F21*10</f>
        <v>100</v>
      </c>
      <c r="U21" s="1">
        <f>LOOKUP(D21,{1,2,3,4},{50,30,20,10})+F21*10</f>
        <v>60</v>
      </c>
      <c r="V21" s="1">
        <f>LOOKUP(D21,{1,2,3,4},{10,20,30,50})+F21*10</f>
        <v>100</v>
      </c>
      <c r="W21" s="1">
        <f>LOOKUP(D21,{1,2,3,4},{300,200,200,100})+F21*100</f>
        <v>600</v>
      </c>
      <c r="X21" s="1">
        <f>LOOKUP(D21,{1,2,3,4},{30,50,20,10})+F21*10</f>
        <v>60</v>
      </c>
      <c r="Y21" s="1">
        <f>LOOKUP(F21,{1,2,3,4,5},{100,200,500,1000,2000})</f>
        <v>2000</v>
      </c>
      <c r="Z21" s="1">
        <f>LOOKUP(D21,{1,2,3,4},{4,5,2,1})+F21</f>
        <v>6</v>
      </c>
      <c r="AA21" s="1">
        <f>LOOKUP(D21,{1,2,3,4},{1,2,3,5})+F21</f>
        <v>10</v>
      </c>
      <c r="AB21" s="1">
        <f>LOOKUP(D21,{1,2,3,4},{5,3,2,1})+F21</f>
        <v>6</v>
      </c>
      <c r="AC21" s="1">
        <f>LOOKUP(D21,{1,2,3,4},{1,2,3,5})+F21</f>
        <v>10</v>
      </c>
      <c r="AD21" s="1">
        <f>LOOKUP(D21,{1,2,3,4},{50,30,30,10})+F21*10</f>
        <v>60</v>
      </c>
    </row>
    <row r="22" spans="1:30" x14ac:dyDescent="0.35">
      <c r="A22" s="1">
        <v>19</v>
      </c>
      <c r="B22" s="1" t="s">
        <v>140</v>
      </c>
      <c r="D22" s="1">
        <v>2</v>
      </c>
      <c r="E22" s="1">
        <v>1</v>
      </c>
      <c r="F22" s="1">
        <v>3</v>
      </c>
      <c r="G22" s="1">
        <f t="shared" si="0"/>
        <v>9</v>
      </c>
      <c r="H22" s="1">
        <f t="shared" si="1"/>
        <v>30</v>
      </c>
      <c r="I22" s="1">
        <f t="shared" si="2"/>
        <v>4</v>
      </c>
      <c r="J22" s="1">
        <f t="shared" si="3"/>
        <v>10</v>
      </c>
      <c r="K22" s="1" t="str">
        <f>LOOKUP(D22,{1,2,3,4},{"1,2","3,4","5,6","7,8"})</f>
        <v>3,4</v>
      </c>
      <c r="L22" s="1">
        <f>LOOKUP(D22,{1,2,3,4,99},{1,2,3,3,0})</f>
        <v>2</v>
      </c>
      <c r="M22" s="4">
        <v>10001</v>
      </c>
      <c r="N22" s="4">
        <v>10002</v>
      </c>
      <c r="O22" s="4">
        <f t="shared" si="4"/>
        <v>1001</v>
      </c>
      <c r="P22" s="4">
        <f t="shared" si="5"/>
        <v>9101</v>
      </c>
      <c r="Q22" s="5">
        <f t="shared" si="6"/>
        <v>300</v>
      </c>
      <c r="R22" s="1">
        <f t="shared" si="7"/>
        <v>3000</v>
      </c>
      <c r="S22" s="1">
        <f>LOOKUP(D22,{1,2,3,4},{40,50,20,10})+F22*10</f>
        <v>80</v>
      </c>
      <c r="T22" s="1">
        <f>LOOKUP(D22,{1,2,3,4},{10,20,30,50})+F22*10</f>
        <v>50</v>
      </c>
      <c r="U22" s="1">
        <f>LOOKUP(D22,{1,2,3,4},{50,30,20,10})+F22*10</f>
        <v>60</v>
      </c>
      <c r="V22" s="1">
        <f>LOOKUP(D22,{1,2,3,4},{10,20,30,50})+F22*10</f>
        <v>50</v>
      </c>
      <c r="W22" s="1">
        <f>LOOKUP(D22,{1,2,3,4},{300,200,200,100})+F22*100</f>
        <v>500</v>
      </c>
      <c r="X22" s="1">
        <f>LOOKUP(D22,{1,2,3,4},{30,50,20,10})+F22*10</f>
        <v>80</v>
      </c>
      <c r="Y22" s="1">
        <f>LOOKUP(F22,{1,2,3,4,5},{100,200,500,1000,2000})</f>
        <v>500</v>
      </c>
      <c r="Z22" s="1">
        <f>LOOKUP(D22,{1,2,3,4},{4,5,2,1})+F22</f>
        <v>8</v>
      </c>
      <c r="AA22" s="1">
        <f>LOOKUP(D22,{1,2,3,4},{1,2,3,5})+F22</f>
        <v>5</v>
      </c>
      <c r="AB22" s="1">
        <f>LOOKUP(D22,{1,2,3,4},{5,3,2,1})+F22</f>
        <v>6</v>
      </c>
      <c r="AC22" s="1">
        <f>LOOKUP(D22,{1,2,3,4},{1,2,3,5})+F22</f>
        <v>5</v>
      </c>
      <c r="AD22" s="1">
        <f>LOOKUP(D22,{1,2,3,4},{50,30,30,10})+F22*10</f>
        <v>60</v>
      </c>
    </row>
    <row r="23" spans="1:30" x14ac:dyDescent="0.35">
      <c r="A23" s="1">
        <v>20</v>
      </c>
      <c r="B23" s="1" t="s">
        <v>141</v>
      </c>
      <c r="C23" s="1" t="s">
        <v>158</v>
      </c>
      <c r="D23" s="1">
        <v>3</v>
      </c>
      <c r="E23" s="1">
        <v>2</v>
      </c>
      <c r="F23" s="1">
        <v>2</v>
      </c>
      <c r="G23" s="1">
        <f t="shared" si="0"/>
        <v>6</v>
      </c>
      <c r="H23" s="1">
        <f t="shared" si="1"/>
        <v>20</v>
      </c>
      <c r="I23" s="1">
        <f t="shared" si="2"/>
        <v>4</v>
      </c>
      <c r="J23" s="1">
        <f t="shared" si="3"/>
        <v>10</v>
      </c>
      <c r="K23" s="1" t="str">
        <f>LOOKUP(D23,{1,2,3,4},{"1,2","3,4","5,6","7,8"})</f>
        <v>5,6</v>
      </c>
      <c r="L23" s="1">
        <f>LOOKUP(D23,{1,2,3,4,99},{1,2,3,3,0})</f>
        <v>3</v>
      </c>
      <c r="M23" s="4">
        <v>10001</v>
      </c>
      <c r="N23" s="4">
        <v>10002</v>
      </c>
      <c r="O23" s="4">
        <f t="shared" si="4"/>
        <v>1002</v>
      </c>
      <c r="P23" s="4">
        <f t="shared" si="5"/>
        <v>9102</v>
      </c>
      <c r="Q23" s="5">
        <f t="shared" si="6"/>
        <v>200</v>
      </c>
      <c r="R23" s="1">
        <f t="shared" si="7"/>
        <v>2000</v>
      </c>
      <c r="S23" s="1">
        <f>LOOKUP(D23,{1,2,3,4},{40,50,20,10})+F23*10</f>
        <v>40</v>
      </c>
      <c r="T23" s="1">
        <f>LOOKUP(D23,{1,2,3,4},{10,20,30,50})+F23*10</f>
        <v>50</v>
      </c>
      <c r="U23" s="1">
        <f>LOOKUP(D23,{1,2,3,4},{50,30,20,10})+F23*10</f>
        <v>40</v>
      </c>
      <c r="V23" s="1">
        <f>LOOKUP(D23,{1,2,3,4},{10,20,30,50})+F23*10</f>
        <v>50</v>
      </c>
      <c r="W23" s="1">
        <f>LOOKUP(D23,{1,2,3,4},{300,200,200,100})+F23*100</f>
        <v>400</v>
      </c>
      <c r="X23" s="1">
        <f>LOOKUP(D23,{1,2,3,4},{30,50,20,10})+F23*10</f>
        <v>40</v>
      </c>
      <c r="Y23" s="1">
        <f>LOOKUP(F23,{1,2,3,4,5},{100,200,500,1000,2000})</f>
        <v>200</v>
      </c>
      <c r="Z23" s="1">
        <f>LOOKUP(D23,{1,2,3,4},{4,5,2,1})+F23</f>
        <v>4</v>
      </c>
      <c r="AA23" s="1">
        <f>LOOKUP(D23,{1,2,3,4},{1,2,3,5})+F23</f>
        <v>5</v>
      </c>
      <c r="AB23" s="1">
        <f>LOOKUP(D23,{1,2,3,4},{5,3,2,1})+F23</f>
        <v>4</v>
      </c>
      <c r="AC23" s="1">
        <f>LOOKUP(D23,{1,2,3,4},{1,2,3,5})+F23</f>
        <v>5</v>
      </c>
      <c r="AD23" s="1">
        <f>LOOKUP(D23,{1,2,3,4},{50,30,30,10})+F23*10</f>
        <v>50</v>
      </c>
    </row>
    <row r="24" spans="1:30" x14ac:dyDescent="0.35">
      <c r="A24" s="1">
        <v>21</v>
      </c>
      <c r="B24" s="1" t="s">
        <v>173</v>
      </c>
      <c r="C24" s="1" t="s">
        <v>159</v>
      </c>
      <c r="D24" s="1">
        <v>4</v>
      </c>
      <c r="E24" s="1">
        <v>4</v>
      </c>
      <c r="F24" s="1">
        <v>4</v>
      </c>
      <c r="G24" s="1">
        <f t="shared" si="0"/>
        <v>12</v>
      </c>
      <c r="H24" s="1">
        <f t="shared" si="1"/>
        <v>40</v>
      </c>
      <c r="I24" s="1">
        <f t="shared" si="2"/>
        <v>4</v>
      </c>
      <c r="J24" s="1">
        <f t="shared" si="3"/>
        <v>10</v>
      </c>
      <c r="K24" s="1" t="str">
        <f>LOOKUP(D24,{1,2,3,4},{"1,2","3,4","5,6","7,8"})</f>
        <v>7,8</v>
      </c>
      <c r="L24" s="1">
        <f>LOOKUP(D24,{1,2,3,4,99},{1,2,3,3,0})</f>
        <v>3</v>
      </c>
      <c r="M24" s="4">
        <v>10001</v>
      </c>
      <c r="N24" s="4">
        <v>10002</v>
      </c>
      <c r="O24" s="4">
        <f t="shared" si="4"/>
        <v>1004</v>
      </c>
      <c r="P24" s="4">
        <f t="shared" si="5"/>
        <v>9104</v>
      </c>
      <c r="Q24" s="5">
        <f t="shared" si="6"/>
        <v>400</v>
      </c>
      <c r="R24" s="1">
        <f t="shared" si="7"/>
        <v>4000</v>
      </c>
      <c r="S24" s="1">
        <f>LOOKUP(D24,{1,2,3,4},{40,50,20,10})+F24*10</f>
        <v>50</v>
      </c>
      <c r="T24" s="1">
        <f>LOOKUP(D24,{1,2,3,4},{10,20,30,50})+F24*10</f>
        <v>90</v>
      </c>
      <c r="U24" s="1">
        <f>LOOKUP(D24,{1,2,3,4},{50,30,20,10})+F24*10</f>
        <v>50</v>
      </c>
      <c r="V24" s="1">
        <f>LOOKUP(D24,{1,2,3,4},{10,20,30,50})+F24*10</f>
        <v>90</v>
      </c>
      <c r="W24" s="1">
        <f>LOOKUP(D24,{1,2,3,4},{300,200,200,100})+F24*100</f>
        <v>500</v>
      </c>
      <c r="X24" s="1">
        <f>LOOKUP(D24,{1,2,3,4},{30,50,20,10})+F24*10</f>
        <v>50</v>
      </c>
      <c r="Y24" s="1">
        <f>LOOKUP(F24,{1,2,3,4,5},{100,200,500,1000,2000})</f>
        <v>1000</v>
      </c>
      <c r="Z24" s="1">
        <f>LOOKUP(D24,{1,2,3,4},{4,5,2,1})+F24</f>
        <v>5</v>
      </c>
      <c r="AA24" s="1">
        <f>LOOKUP(D24,{1,2,3,4},{1,2,3,5})+F24</f>
        <v>9</v>
      </c>
      <c r="AB24" s="1">
        <f>LOOKUP(D24,{1,2,3,4},{5,3,2,1})+F24</f>
        <v>5</v>
      </c>
      <c r="AC24" s="1">
        <f>LOOKUP(D24,{1,2,3,4},{1,2,3,5})+F24</f>
        <v>9</v>
      </c>
      <c r="AD24" s="1">
        <f>LOOKUP(D24,{1,2,3,4},{50,30,30,10})+F24*10</f>
        <v>50</v>
      </c>
    </row>
    <row r="25" spans="1:30" x14ac:dyDescent="0.35">
      <c r="A25" s="1">
        <v>22</v>
      </c>
      <c r="B25" s="1" t="s">
        <v>142</v>
      </c>
      <c r="C25" s="1" t="s">
        <v>160</v>
      </c>
      <c r="D25" s="1">
        <v>2</v>
      </c>
      <c r="E25" s="1">
        <v>3</v>
      </c>
      <c r="F25" s="1">
        <v>3</v>
      </c>
      <c r="G25" s="1">
        <f t="shared" si="0"/>
        <v>9</v>
      </c>
      <c r="H25" s="1">
        <f t="shared" si="1"/>
        <v>30</v>
      </c>
      <c r="I25" s="1">
        <f t="shared" si="2"/>
        <v>4</v>
      </c>
      <c r="J25" s="1">
        <f t="shared" si="3"/>
        <v>10</v>
      </c>
      <c r="K25" s="1" t="str">
        <f>LOOKUP(D25,{1,2,3,4},{"1,2","3,4","5,6","7,8"})</f>
        <v>3,4</v>
      </c>
      <c r="L25" s="1">
        <f>LOOKUP(D25,{1,2,3,4,99},{1,2,3,3,0})</f>
        <v>2</v>
      </c>
      <c r="M25" s="4">
        <v>10001</v>
      </c>
      <c r="N25" s="4">
        <v>10002</v>
      </c>
      <c r="O25" s="4">
        <f t="shared" si="4"/>
        <v>1003</v>
      </c>
      <c r="P25" s="4">
        <f t="shared" si="5"/>
        <v>9103</v>
      </c>
      <c r="Q25" s="5">
        <f t="shared" si="6"/>
        <v>300</v>
      </c>
      <c r="R25" s="1">
        <f t="shared" si="7"/>
        <v>3000</v>
      </c>
      <c r="S25" s="1">
        <f>LOOKUP(D25,{1,2,3,4},{40,50,20,10})+F25*10</f>
        <v>80</v>
      </c>
      <c r="T25" s="1">
        <f>LOOKUP(D25,{1,2,3,4},{10,20,30,50})+F25*10</f>
        <v>50</v>
      </c>
      <c r="U25" s="1">
        <f>LOOKUP(D25,{1,2,3,4},{50,30,20,10})+F25*10</f>
        <v>60</v>
      </c>
      <c r="V25" s="1">
        <f>LOOKUP(D25,{1,2,3,4},{10,20,30,50})+F25*10</f>
        <v>50</v>
      </c>
      <c r="W25" s="1">
        <f>LOOKUP(D25,{1,2,3,4},{300,200,200,100})+F25*100</f>
        <v>500</v>
      </c>
      <c r="X25" s="1">
        <f>LOOKUP(D25,{1,2,3,4},{30,50,20,10})+F25*10</f>
        <v>80</v>
      </c>
      <c r="Y25" s="1">
        <f>LOOKUP(F25,{1,2,3,4,5},{100,200,500,1000,2000})</f>
        <v>500</v>
      </c>
      <c r="Z25" s="1">
        <f>LOOKUP(D25,{1,2,3,4},{4,5,2,1})+F25</f>
        <v>8</v>
      </c>
      <c r="AA25" s="1">
        <f>LOOKUP(D25,{1,2,3,4},{1,2,3,5})+F25</f>
        <v>5</v>
      </c>
      <c r="AB25" s="1">
        <f>LOOKUP(D25,{1,2,3,4},{5,3,2,1})+F25</f>
        <v>6</v>
      </c>
      <c r="AC25" s="1">
        <f>LOOKUP(D25,{1,2,3,4},{1,2,3,5})+F25</f>
        <v>5</v>
      </c>
      <c r="AD25" s="1">
        <f>LOOKUP(D25,{1,2,3,4},{50,30,30,10})+F25*10</f>
        <v>60</v>
      </c>
    </row>
    <row r="26" spans="1:30" x14ac:dyDescent="0.35">
      <c r="A26" s="1">
        <v>23</v>
      </c>
      <c r="B26" s="1" t="s">
        <v>194</v>
      </c>
      <c r="C26" s="1" t="s">
        <v>161</v>
      </c>
      <c r="D26" s="1">
        <v>3</v>
      </c>
      <c r="E26" s="1">
        <v>1</v>
      </c>
      <c r="F26" s="1">
        <v>3</v>
      </c>
      <c r="G26" s="1">
        <f t="shared" si="0"/>
        <v>9</v>
      </c>
      <c r="H26" s="1">
        <f t="shared" si="1"/>
        <v>30</v>
      </c>
      <c r="I26" s="1">
        <f t="shared" si="2"/>
        <v>4</v>
      </c>
      <c r="J26" s="1">
        <f t="shared" si="3"/>
        <v>10</v>
      </c>
      <c r="K26" s="1" t="str">
        <f>LOOKUP(D26,{1,2,3,4},{"1,2","3,4","5,6","7,8"})</f>
        <v>5,6</v>
      </c>
      <c r="L26" s="1">
        <f>LOOKUP(D26,{1,2,3,4,99},{1,2,3,3,0})</f>
        <v>3</v>
      </c>
      <c r="M26" s="4">
        <v>10001</v>
      </c>
      <c r="N26" s="4">
        <v>10002</v>
      </c>
      <c r="O26" s="4">
        <f t="shared" si="4"/>
        <v>1001</v>
      </c>
      <c r="P26" s="4">
        <f t="shared" si="5"/>
        <v>9101</v>
      </c>
      <c r="Q26" s="5">
        <f t="shared" si="6"/>
        <v>300</v>
      </c>
      <c r="R26" s="1">
        <f t="shared" si="7"/>
        <v>3000</v>
      </c>
      <c r="S26" s="1">
        <f>LOOKUP(D26,{1,2,3,4},{40,50,20,10})+F26*10</f>
        <v>50</v>
      </c>
      <c r="T26" s="1">
        <f>LOOKUP(D26,{1,2,3,4},{10,20,30,50})+F26*10</f>
        <v>60</v>
      </c>
      <c r="U26" s="1">
        <f>LOOKUP(D26,{1,2,3,4},{50,30,20,10})+F26*10</f>
        <v>50</v>
      </c>
      <c r="V26" s="1">
        <f>LOOKUP(D26,{1,2,3,4},{10,20,30,50})+F26*10</f>
        <v>60</v>
      </c>
      <c r="W26" s="1">
        <f>LOOKUP(D26,{1,2,3,4},{300,200,200,100})+F26*100</f>
        <v>500</v>
      </c>
      <c r="X26" s="1">
        <f>LOOKUP(D26,{1,2,3,4},{30,50,20,10})+F26*10</f>
        <v>50</v>
      </c>
      <c r="Y26" s="1">
        <f>LOOKUP(F26,{1,2,3,4,5},{100,200,500,1000,2000})</f>
        <v>500</v>
      </c>
      <c r="Z26" s="1">
        <f>LOOKUP(D26,{1,2,3,4},{4,5,2,1})+F26</f>
        <v>5</v>
      </c>
      <c r="AA26" s="1">
        <f>LOOKUP(D26,{1,2,3,4},{1,2,3,5})+F26</f>
        <v>6</v>
      </c>
      <c r="AB26" s="1">
        <f>LOOKUP(D26,{1,2,3,4},{5,3,2,1})+F26</f>
        <v>5</v>
      </c>
      <c r="AC26" s="1">
        <f>LOOKUP(D26,{1,2,3,4},{1,2,3,5})+F26</f>
        <v>6</v>
      </c>
      <c r="AD26" s="1">
        <f>LOOKUP(D26,{1,2,3,4},{50,30,30,10})+F26*10</f>
        <v>60</v>
      </c>
    </row>
    <row r="27" spans="1:30" x14ac:dyDescent="0.35">
      <c r="A27" s="1">
        <v>24</v>
      </c>
      <c r="B27" s="1" t="s">
        <v>174</v>
      </c>
      <c r="C27" s="1" t="s">
        <v>162</v>
      </c>
      <c r="D27" s="1">
        <v>3</v>
      </c>
      <c r="E27" s="1">
        <v>2</v>
      </c>
      <c r="F27" s="1">
        <v>2</v>
      </c>
      <c r="G27" s="1">
        <f t="shared" si="0"/>
        <v>6</v>
      </c>
      <c r="H27" s="1">
        <f t="shared" si="1"/>
        <v>20</v>
      </c>
      <c r="I27" s="1">
        <f t="shared" si="2"/>
        <v>4</v>
      </c>
      <c r="J27" s="1">
        <f t="shared" si="3"/>
        <v>10</v>
      </c>
      <c r="K27" s="1" t="str">
        <f>LOOKUP(D27,{1,2,3,4},{"1,2","3,4","5,6","7,8"})</f>
        <v>5,6</v>
      </c>
      <c r="L27" s="1">
        <f>LOOKUP(D27,{1,2,3,4,99},{1,2,3,3,0})</f>
        <v>3</v>
      </c>
      <c r="M27" s="4">
        <v>10001</v>
      </c>
      <c r="N27" s="4">
        <v>10002</v>
      </c>
      <c r="O27" s="4">
        <f t="shared" si="4"/>
        <v>1002</v>
      </c>
      <c r="P27" s="4">
        <f t="shared" si="5"/>
        <v>9102</v>
      </c>
      <c r="Q27" s="5">
        <f t="shared" si="6"/>
        <v>200</v>
      </c>
      <c r="R27" s="1">
        <f t="shared" si="7"/>
        <v>2000</v>
      </c>
      <c r="S27" s="1">
        <f>LOOKUP(D27,{1,2,3,4},{40,50,20,10})+F27*10</f>
        <v>40</v>
      </c>
      <c r="T27" s="1">
        <f>LOOKUP(D27,{1,2,3,4},{10,20,30,50})+F27*10</f>
        <v>50</v>
      </c>
      <c r="U27" s="1">
        <f>LOOKUP(D27,{1,2,3,4},{50,30,20,10})+F27*10</f>
        <v>40</v>
      </c>
      <c r="V27" s="1">
        <f>LOOKUP(D27,{1,2,3,4},{10,20,30,50})+F27*10</f>
        <v>50</v>
      </c>
      <c r="W27" s="1">
        <f>LOOKUP(D27,{1,2,3,4},{300,200,200,100})+F27*100</f>
        <v>400</v>
      </c>
      <c r="X27" s="1">
        <f>LOOKUP(D27,{1,2,3,4},{30,50,20,10})+F27*10</f>
        <v>40</v>
      </c>
      <c r="Y27" s="1">
        <f>LOOKUP(F27,{1,2,3,4,5},{100,200,500,1000,2000})</f>
        <v>200</v>
      </c>
      <c r="Z27" s="1">
        <f>LOOKUP(D27,{1,2,3,4},{4,5,2,1})+F27</f>
        <v>4</v>
      </c>
      <c r="AA27" s="1">
        <f>LOOKUP(D27,{1,2,3,4},{1,2,3,5})+F27</f>
        <v>5</v>
      </c>
      <c r="AB27" s="1">
        <f>LOOKUP(D27,{1,2,3,4},{5,3,2,1})+F27</f>
        <v>4</v>
      </c>
      <c r="AC27" s="1">
        <f>LOOKUP(D27,{1,2,3,4},{1,2,3,5})+F27</f>
        <v>5</v>
      </c>
      <c r="AD27" s="1">
        <f>LOOKUP(D27,{1,2,3,4},{50,30,30,10})+F27*10</f>
        <v>50</v>
      </c>
    </row>
    <row r="28" spans="1:30" x14ac:dyDescent="0.35">
      <c r="A28" s="1">
        <v>25</v>
      </c>
      <c r="B28" s="1" t="s">
        <v>175</v>
      </c>
      <c r="C28" s="1" t="s">
        <v>163</v>
      </c>
      <c r="D28" s="1">
        <v>2</v>
      </c>
      <c r="E28" s="1">
        <v>4</v>
      </c>
      <c r="F28" s="1">
        <v>3</v>
      </c>
      <c r="G28" s="1">
        <f t="shared" si="0"/>
        <v>9</v>
      </c>
      <c r="H28" s="1">
        <f t="shared" si="1"/>
        <v>30</v>
      </c>
      <c r="I28" s="1">
        <f t="shared" si="2"/>
        <v>4</v>
      </c>
      <c r="J28" s="1">
        <f t="shared" si="3"/>
        <v>10</v>
      </c>
      <c r="K28" s="1" t="str">
        <f>LOOKUP(D28,{1,2,3,4},{"1,2","3,4","5,6","7,8"})</f>
        <v>3,4</v>
      </c>
      <c r="L28" s="1">
        <f>LOOKUP(D28,{1,2,3,4,99},{1,2,3,3,0})</f>
        <v>2</v>
      </c>
      <c r="M28" s="4">
        <v>10001</v>
      </c>
      <c r="N28" s="4">
        <v>10002</v>
      </c>
      <c r="O28" s="4">
        <f t="shared" si="4"/>
        <v>1004</v>
      </c>
      <c r="P28" s="4">
        <f t="shared" si="5"/>
        <v>9104</v>
      </c>
      <c r="Q28" s="5">
        <f t="shared" si="6"/>
        <v>300</v>
      </c>
      <c r="R28" s="1">
        <f t="shared" si="7"/>
        <v>3000</v>
      </c>
      <c r="S28" s="1">
        <f>LOOKUP(D28,{1,2,3,4},{40,50,20,10})+F28*10</f>
        <v>80</v>
      </c>
      <c r="T28" s="1">
        <f>LOOKUP(D28,{1,2,3,4},{10,20,30,50})+F28*10</f>
        <v>50</v>
      </c>
      <c r="U28" s="1">
        <f>LOOKUP(D28,{1,2,3,4},{50,30,20,10})+F28*10</f>
        <v>60</v>
      </c>
      <c r="V28" s="1">
        <f>LOOKUP(D28,{1,2,3,4},{10,20,30,50})+F28*10</f>
        <v>50</v>
      </c>
      <c r="W28" s="1">
        <f>LOOKUP(D28,{1,2,3,4},{300,200,200,100})+F28*100</f>
        <v>500</v>
      </c>
      <c r="X28" s="1">
        <f>LOOKUP(D28,{1,2,3,4},{30,50,20,10})+F28*10</f>
        <v>80</v>
      </c>
      <c r="Y28" s="1">
        <f>LOOKUP(F28,{1,2,3,4,5},{100,200,500,1000,2000})</f>
        <v>500</v>
      </c>
      <c r="Z28" s="1">
        <f>LOOKUP(D28,{1,2,3,4},{4,5,2,1})+F28</f>
        <v>8</v>
      </c>
      <c r="AA28" s="1">
        <f>LOOKUP(D28,{1,2,3,4},{1,2,3,5})+F28</f>
        <v>5</v>
      </c>
      <c r="AB28" s="1">
        <f>LOOKUP(D28,{1,2,3,4},{5,3,2,1})+F28</f>
        <v>6</v>
      </c>
      <c r="AC28" s="1">
        <f>LOOKUP(D28,{1,2,3,4},{1,2,3,5})+F28</f>
        <v>5</v>
      </c>
      <c r="AD28" s="1">
        <f>LOOKUP(D28,{1,2,3,4},{50,30,30,10})+F28*10</f>
        <v>60</v>
      </c>
    </row>
    <row r="29" spans="1:30" x14ac:dyDescent="0.35">
      <c r="A29" s="1">
        <v>26</v>
      </c>
      <c r="B29" s="1" t="s">
        <v>143</v>
      </c>
      <c r="C29" s="1" t="s">
        <v>164</v>
      </c>
      <c r="D29" s="1">
        <v>1</v>
      </c>
      <c r="E29" s="1">
        <v>3</v>
      </c>
      <c r="F29" s="1">
        <v>2</v>
      </c>
      <c r="G29" s="1">
        <f t="shared" si="0"/>
        <v>6</v>
      </c>
      <c r="H29" s="1">
        <f t="shared" si="1"/>
        <v>20</v>
      </c>
      <c r="I29" s="1">
        <f t="shared" si="2"/>
        <v>4</v>
      </c>
      <c r="J29" s="1">
        <f t="shared" si="3"/>
        <v>10</v>
      </c>
      <c r="K29" s="1" t="str">
        <f>LOOKUP(D29,{1,2,3,4},{"1,2","3,4","5,6","7,8"})</f>
        <v>1,2</v>
      </c>
      <c r="L29" s="1">
        <f>LOOKUP(D29,{1,2,3,4,99},{1,2,3,3,0})</f>
        <v>1</v>
      </c>
      <c r="M29" s="4">
        <v>10001</v>
      </c>
      <c r="N29" s="4">
        <v>10002</v>
      </c>
      <c r="O29" s="4">
        <f t="shared" si="4"/>
        <v>1003</v>
      </c>
      <c r="P29" s="4">
        <f t="shared" si="5"/>
        <v>9103</v>
      </c>
      <c r="Q29" s="5">
        <f t="shared" si="6"/>
        <v>200</v>
      </c>
      <c r="R29" s="1">
        <f t="shared" si="7"/>
        <v>2000</v>
      </c>
      <c r="S29" s="1">
        <f>LOOKUP(D29,{1,2,3,4},{40,50,20,10})+F29*10</f>
        <v>60</v>
      </c>
      <c r="T29" s="1">
        <f>LOOKUP(D29,{1,2,3,4},{10,20,30,50})+F29*10</f>
        <v>30</v>
      </c>
      <c r="U29" s="1">
        <f>LOOKUP(D29,{1,2,3,4},{50,30,20,10})+F29*10</f>
        <v>70</v>
      </c>
      <c r="V29" s="1">
        <f>LOOKUP(D29,{1,2,3,4},{10,20,30,50})+F29*10</f>
        <v>30</v>
      </c>
      <c r="W29" s="1">
        <f>LOOKUP(D29,{1,2,3,4},{300,200,200,100})+F29*100</f>
        <v>500</v>
      </c>
      <c r="X29" s="1">
        <f>LOOKUP(D29,{1,2,3,4},{30,50,20,10})+F29*10</f>
        <v>50</v>
      </c>
      <c r="Y29" s="1">
        <f>LOOKUP(F29,{1,2,3,4,5},{100,200,500,1000,2000})</f>
        <v>200</v>
      </c>
      <c r="Z29" s="1">
        <f>LOOKUP(D29,{1,2,3,4},{4,5,2,1})+F29</f>
        <v>6</v>
      </c>
      <c r="AA29" s="1">
        <f>LOOKUP(D29,{1,2,3,4},{1,2,3,5})+F29</f>
        <v>3</v>
      </c>
      <c r="AB29" s="1">
        <f>LOOKUP(D29,{1,2,3,4},{5,3,2,1})+F29</f>
        <v>7</v>
      </c>
      <c r="AC29" s="1">
        <f>LOOKUP(D29,{1,2,3,4},{1,2,3,5})+F29</f>
        <v>3</v>
      </c>
      <c r="AD29" s="1">
        <f>LOOKUP(D29,{1,2,3,4},{50,30,30,10})+F29*10</f>
        <v>70</v>
      </c>
    </row>
    <row r="30" spans="1:30" x14ac:dyDescent="0.15">
      <c r="A30" s="1">
        <v>1001</v>
      </c>
      <c r="B30" s="1" t="s">
        <v>176</v>
      </c>
      <c r="C30" s="1" t="s">
        <v>190</v>
      </c>
      <c r="D30" s="1">
        <v>99</v>
      </c>
      <c r="E30" s="1">
        <v>1</v>
      </c>
      <c r="F30" s="1">
        <v>1</v>
      </c>
      <c r="G30" s="1">
        <f t="shared" si="0"/>
        <v>99</v>
      </c>
      <c r="H30" s="1">
        <f t="shared" si="1"/>
        <v>1</v>
      </c>
      <c r="I30" s="1">
        <f t="shared" si="2"/>
        <v>1</v>
      </c>
      <c r="J30" s="1">
        <f t="shared" si="3"/>
        <v>0</v>
      </c>
      <c r="L30" s="1">
        <f>LOOKUP(D30,{1,2,3,4,99},{1,2,3,3,0})</f>
        <v>0</v>
      </c>
      <c r="Q30" s="6">
        <f t="shared" si="6"/>
        <v>100</v>
      </c>
      <c r="R30" s="1">
        <f t="shared" si="7"/>
        <v>10000</v>
      </c>
      <c r="S30" s="1">
        <v>1</v>
      </c>
      <c r="T30" s="1">
        <v>1</v>
      </c>
      <c r="U30" s="1">
        <v>1</v>
      </c>
      <c r="V30" s="1">
        <v>1</v>
      </c>
      <c r="W30" s="1">
        <v>1</v>
      </c>
      <c r="X30" s="1">
        <v>1</v>
      </c>
      <c r="Y30" s="1">
        <v>0</v>
      </c>
      <c r="Z30" s="1">
        <v>0</v>
      </c>
      <c r="AA30" s="1">
        <v>0</v>
      </c>
      <c r="AB30" s="1">
        <v>0</v>
      </c>
      <c r="AC30" s="1">
        <v>0</v>
      </c>
      <c r="AD30" s="1">
        <v>0</v>
      </c>
    </row>
    <row r="31" spans="1:30" x14ac:dyDescent="0.15">
      <c r="A31" s="1">
        <v>1002</v>
      </c>
      <c r="B31" s="1" t="s">
        <v>176</v>
      </c>
      <c r="C31" s="1" t="s">
        <v>190</v>
      </c>
      <c r="D31" s="1">
        <v>99</v>
      </c>
      <c r="E31" s="1">
        <v>1</v>
      </c>
      <c r="F31" s="1">
        <v>3</v>
      </c>
      <c r="G31" s="1">
        <f t="shared" si="0"/>
        <v>99</v>
      </c>
      <c r="H31" s="1">
        <f t="shared" si="1"/>
        <v>1</v>
      </c>
      <c r="I31" s="1">
        <f t="shared" si="2"/>
        <v>1</v>
      </c>
      <c r="J31" s="1">
        <f t="shared" si="3"/>
        <v>0</v>
      </c>
      <c r="L31" s="1">
        <f>LOOKUP(D31,{1,2,3,4,99},{1,2,3,3,0})</f>
        <v>0</v>
      </c>
      <c r="Q31" s="6">
        <f t="shared" si="6"/>
        <v>300</v>
      </c>
      <c r="R31" s="1">
        <f t="shared" si="7"/>
        <v>30000</v>
      </c>
      <c r="S31" s="1">
        <v>1</v>
      </c>
      <c r="T31" s="1">
        <v>1</v>
      </c>
      <c r="U31" s="1">
        <v>1</v>
      </c>
      <c r="V31" s="1">
        <v>1</v>
      </c>
      <c r="W31" s="1">
        <v>1</v>
      </c>
      <c r="X31" s="1">
        <v>1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>
        <v>0</v>
      </c>
    </row>
    <row r="32" spans="1:30" x14ac:dyDescent="0.15">
      <c r="A32" s="1">
        <v>1003</v>
      </c>
      <c r="B32" s="1" t="s">
        <v>177</v>
      </c>
      <c r="C32" s="1" t="s">
        <v>190</v>
      </c>
      <c r="D32" s="1">
        <v>99</v>
      </c>
      <c r="E32" s="1">
        <v>1</v>
      </c>
      <c r="F32" s="1">
        <v>5</v>
      </c>
      <c r="G32" s="1">
        <f t="shared" si="0"/>
        <v>99</v>
      </c>
      <c r="H32" s="1">
        <f t="shared" si="1"/>
        <v>1</v>
      </c>
      <c r="I32" s="1">
        <f t="shared" si="2"/>
        <v>1</v>
      </c>
      <c r="J32" s="1">
        <f t="shared" si="3"/>
        <v>0</v>
      </c>
      <c r="L32" s="1">
        <f>LOOKUP(D32,{1,2,3,4,99},{1,2,3,3,0})</f>
        <v>0</v>
      </c>
      <c r="Q32" s="6">
        <f t="shared" si="6"/>
        <v>500</v>
      </c>
      <c r="R32" s="1">
        <f t="shared" si="7"/>
        <v>50000</v>
      </c>
      <c r="S32" s="1">
        <v>1</v>
      </c>
      <c r="T32" s="1">
        <v>1</v>
      </c>
      <c r="U32" s="1">
        <v>1</v>
      </c>
      <c r="V32" s="1">
        <v>1</v>
      </c>
      <c r="W32" s="1">
        <v>1</v>
      </c>
      <c r="X32" s="1">
        <v>1</v>
      </c>
      <c r="Y32" s="1">
        <v>0</v>
      </c>
      <c r="Z32" s="1">
        <v>0</v>
      </c>
      <c r="AA32" s="1">
        <v>0</v>
      </c>
      <c r="AB32" s="1">
        <v>0</v>
      </c>
      <c r="AC32" s="1">
        <v>0</v>
      </c>
      <c r="AD32" s="1">
        <v>0</v>
      </c>
    </row>
    <row r="33" spans="1:30" x14ac:dyDescent="0.15">
      <c r="A33" s="1">
        <v>1006</v>
      </c>
      <c r="B33" s="1" t="s">
        <v>178</v>
      </c>
      <c r="C33" s="1" t="s">
        <v>190</v>
      </c>
      <c r="D33" s="1">
        <v>99</v>
      </c>
      <c r="E33" s="1">
        <v>2</v>
      </c>
      <c r="F33" s="1">
        <v>1</v>
      </c>
      <c r="G33" s="1">
        <f t="shared" si="0"/>
        <v>99</v>
      </c>
      <c r="H33" s="1">
        <f t="shared" si="1"/>
        <v>1</v>
      </c>
      <c r="I33" s="1">
        <f t="shared" si="2"/>
        <v>1</v>
      </c>
      <c r="J33" s="1">
        <f t="shared" si="3"/>
        <v>0</v>
      </c>
      <c r="L33" s="1">
        <f>LOOKUP(D33,{1,2,3,4,99},{1,2,3,3,0})</f>
        <v>0</v>
      </c>
      <c r="Q33" s="6">
        <f t="shared" si="6"/>
        <v>100</v>
      </c>
      <c r="R33" s="1">
        <f t="shared" si="7"/>
        <v>10000</v>
      </c>
      <c r="S33" s="1">
        <v>1</v>
      </c>
      <c r="T33" s="1">
        <v>1</v>
      </c>
      <c r="U33" s="1">
        <v>1</v>
      </c>
      <c r="V33" s="1">
        <v>1</v>
      </c>
      <c r="W33" s="1">
        <v>1</v>
      </c>
      <c r="X33" s="1">
        <v>1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</row>
    <row r="34" spans="1:30" x14ac:dyDescent="0.15">
      <c r="A34" s="1">
        <v>1007</v>
      </c>
      <c r="B34" s="1" t="s">
        <v>179</v>
      </c>
      <c r="C34" s="1" t="s">
        <v>190</v>
      </c>
      <c r="D34" s="1">
        <v>99</v>
      </c>
      <c r="E34" s="1">
        <v>2</v>
      </c>
      <c r="F34" s="1">
        <v>3</v>
      </c>
      <c r="G34" s="1">
        <f t="shared" si="0"/>
        <v>99</v>
      </c>
      <c r="H34" s="1">
        <f t="shared" si="1"/>
        <v>1</v>
      </c>
      <c r="I34" s="1">
        <f t="shared" si="2"/>
        <v>1</v>
      </c>
      <c r="J34" s="1">
        <f t="shared" si="3"/>
        <v>0</v>
      </c>
      <c r="L34" s="1">
        <f>LOOKUP(D34,{1,2,3,4,99},{1,2,3,3,0})</f>
        <v>0</v>
      </c>
      <c r="Q34" s="6">
        <f t="shared" si="6"/>
        <v>300</v>
      </c>
      <c r="R34" s="1">
        <f t="shared" si="7"/>
        <v>30000</v>
      </c>
      <c r="S34" s="1">
        <v>1</v>
      </c>
      <c r="T34" s="1">
        <v>1</v>
      </c>
      <c r="U34" s="1">
        <v>1</v>
      </c>
      <c r="V34" s="1">
        <v>1</v>
      </c>
      <c r="W34" s="1">
        <v>1</v>
      </c>
      <c r="X34" s="1">
        <v>1</v>
      </c>
      <c r="Y34" s="1">
        <v>0</v>
      </c>
      <c r="Z34" s="1">
        <v>0</v>
      </c>
      <c r="AA34" s="1">
        <v>0</v>
      </c>
      <c r="AB34" s="1">
        <v>0</v>
      </c>
      <c r="AC34" s="1">
        <v>0</v>
      </c>
      <c r="AD34" s="1">
        <v>0</v>
      </c>
    </row>
    <row r="35" spans="1:30" x14ac:dyDescent="0.15">
      <c r="A35" s="1">
        <v>1008</v>
      </c>
      <c r="B35" s="1" t="s">
        <v>180</v>
      </c>
      <c r="C35" s="1" t="s">
        <v>190</v>
      </c>
      <c r="D35" s="1">
        <v>99</v>
      </c>
      <c r="E35" s="1">
        <v>2</v>
      </c>
      <c r="F35" s="1">
        <v>5</v>
      </c>
      <c r="G35" s="1">
        <f t="shared" si="0"/>
        <v>99</v>
      </c>
      <c r="H35" s="1">
        <f t="shared" si="1"/>
        <v>1</v>
      </c>
      <c r="I35" s="1">
        <f t="shared" si="2"/>
        <v>1</v>
      </c>
      <c r="J35" s="1">
        <f t="shared" si="3"/>
        <v>0</v>
      </c>
      <c r="L35" s="1">
        <f>LOOKUP(D35,{1,2,3,4,99},{1,2,3,3,0})</f>
        <v>0</v>
      </c>
      <c r="Q35" s="6">
        <f t="shared" si="6"/>
        <v>500</v>
      </c>
      <c r="R35" s="1">
        <f t="shared" si="7"/>
        <v>50000</v>
      </c>
      <c r="S35" s="1">
        <v>1</v>
      </c>
      <c r="T35" s="1">
        <v>1</v>
      </c>
      <c r="U35" s="1">
        <v>1</v>
      </c>
      <c r="V35" s="1">
        <v>1</v>
      </c>
      <c r="W35" s="1">
        <v>1</v>
      </c>
      <c r="X35" s="1">
        <v>1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</row>
    <row r="36" spans="1:30" x14ac:dyDescent="0.15">
      <c r="A36" s="1">
        <v>1011</v>
      </c>
      <c r="B36" s="1" t="s">
        <v>181</v>
      </c>
      <c r="C36" s="1" t="s">
        <v>190</v>
      </c>
      <c r="D36" s="1">
        <v>99</v>
      </c>
      <c r="E36" s="1">
        <v>3</v>
      </c>
      <c r="F36" s="1">
        <v>1</v>
      </c>
      <c r="G36" s="1">
        <f t="shared" si="0"/>
        <v>99</v>
      </c>
      <c r="H36" s="1">
        <f t="shared" si="1"/>
        <v>1</v>
      </c>
      <c r="I36" s="1">
        <f t="shared" si="2"/>
        <v>1</v>
      </c>
      <c r="J36" s="1">
        <f t="shared" si="3"/>
        <v>0</v>
      </c>
      <c r="L36" s="1">
        <f>LOOKUP(D36,{1,2,3,4,99},{1,2,3,3,0})</f>
        <v>0</v>
      </c>
      <c r="Q36" s="6">
        <f t="shared" si="6"/>
        <v>100</v>
      </c>
      <c r="R36" s="1">
        <f t="shared" si="7"/>
        <v>10000</v>
      </c>
      <c r="S36" s="1">
        <v>1</v>
      </c>
      <c r="T36" s="1">
        <v>1</v>
      </c>
      <c r="U36" s="1">
        <v>1</v>
      </c>
      <c r="V36" s="1">
        <v>1</v>
      </c>
      <c r="W36" s="1">
        <v>1</v>
      </c>
      <c r="X36" s="1">
        <v>1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</row>
    <row r="37" spans="1:30" x14ac:dyDescent="0.15">
      <c r="A37" s="1">
        <v>1012</v>
      </c>
      <c r="B37" s="1" t="s">
        <v>181</v>
      </c>
      <c r="C37" s="1" t="s">
        <v>190</v>
      </c>
      <c r="D37" s="1">
        <v>99</v>
      </c>
      <c r="E37" s="1">
        <v>3</v>
      </c>
      <c r="F37" s="1">
        <v>3</v>
      </c>
      <c r="G37" s="1">
        <f t="shared" si="0"/>
        <v>99</v>
      </c>
      <c r="H37" s="1">
        <f t="shared" si="1"/>
        <v>1</v>
      </c>
      <c r="I37" s="1">
        <f t="shared" si="2"/>
        <v>1</v>
      </c>
      <c r="J37" s="1">
        <f t="shared" si="3"/>
        <v>0</v>
      </c>
      <c r="L37" s="1">
        <f>LOOKUP(D37,{1,2,3,4,99},{1,2,3,3,0})</f>
        <v>0</v>
      </c>
      <c r="Q37" s="6">
        <f t="shared" si="6"/>
        <v>300</v>
      </c>
      <c r="R37" s="1">
        <f t="shared" si="7"/>
        <v>30000</v>
      </c>
      <c r="S37" s="1">
        <v>1</v>
      </c>
      <c r="T37" s="1">
        <v>1</v>
      </c>
      <c r="U37" s="1">
        <v>1</v>
      </c>
      <c r="V37" s="1">
        <v>1</v>
      </c>
      <c r="W37" s="1">
        <v>1</v>
      </c>
      <c r="X37" s="1">
        <v>1</v>
      </c>
      <c r="Y37" s="1">
        <v>0</v>
      </c>
      <c r="Z37" s="1">
        <v>0</v>
      </c>
      <c r="AA37" s="1">
        <v>0</v>
      </c>
      <c r="AB37" s="1">
        <v>0</v>
      </c>
      <c r="AC37" s="1">
        <v>0</v>
      </c>
      <c r="AD37" s="1">
        <v>0</v>
      </c>
    </row>
    <row r="38" spans="1:30" x14ac:dyDescent="0.15">
      <c r="A38" s="1">
        <v>1013</v>
      </c>
      <c r="B38" s="1" t="s">
        <v>182</v>
      </c>
      <c r="C38" s="1" t="s">
        <v>190</v>
      </c>
      <c r="D38" s="1">
        <v>99</v>
      </c>
      <c r="E38" s="1">
        <v>3</v>
      </c>
      <c r="F38" s="1">
        <v>5</v>
      </c>
      <c r="G38" s="1">
        <f t="shared" si="0"/>
        <v>99</v>
      </c>
      <c r="H38" s="1">
        <f t="shared" si="1"/>
        <v>1</v>
      </c>
      <c r="I38" s="1">
        <f t="shared" si="2"/>
        <v>1</v>
      </c>
      <c r="J38" s="1">
        <f t="shared" si="3"/>
        <v>0</v>
      </c>
      <c r="L38" s="1">
        <f>LOOKUP(D38,{1,2,3,4,99},{1,2,3,3,0})</f>
        <v>0</v>
      </c>
      <c r="Q38" s="6">
        <f t="shared" si="6"/>
        <v>500</v>
      </c>
      <c r="R38" s="1">
        <f t="shared" si="7"/>
        <v>50000</v>
      </c>
      <c r="S38" s="1">
        <v>1</v>
      </c>
      <c r="T38" s="1">
        <v>1</v>
      </c>
      <c r="U38" s="1">
        <v>1</v>
      </c>
      <c r="V38" s="1">
        <v>1</v>
      </c>
      <c r="W38" s="1">
        <v>1</v>
      </c>
      <c r="X38" s="1">
        <v>1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>
        <v>0</v>
      </c>
    </row>
    <row r="39" spans="1:30" x14ac:dyDescent="0.15">
      <c r="A39" s="1">
        <v>1016</v>
      </c>
      <c r="B39" s="1" t="s">
        <v>183</v>
      </c>
      <c r="C39" s="1" t="s">
        <v>190</v>
      </c>
      <c r="D39" s="1">
        <v>99</v>
      </c>
      <c r="E39" s="1">
        <v>4</v>
      </c>
      <c r="F39" s="1">
        <v>1</v>
      </c>
      <c r="G39" s="1">
        <f t="shared" si="0"/>
        <v>99</v>
      </c>
      <c r="H39" s="1">
        <f t="shared" si="1"/>
        <v>1</v>
      </c>
      <c r="I39" s="1">
        <f t="shared" si="2"/>
        <v>1</v>
      </c>
      <c r="J39" s="1">
        <f t="shared" si="3"/>
        <v>0</v>
      </c>
      <c r="L39" s="1">
        <f>LOOKUP(D39,{1,2,3,4,99},{1,2,3,3,0})</f>
        <v>0</v>
      </c>
      <c r="Q39" s="6">
        <f t="shared" si="6"/>
        <v>100</v>
      </c>
      <c r="R39" s="1">
        <f t="shared" si="7"/>
        <v>10000</v>
      </c>
      <c r="S39" s="1">
        <v>1</v>
      </c>
      <c r="T39" s="1">
        <v>1</v>
      </c>
      <c r="U39" s="1">
        <v>1</v>
      </c>
      <c r="V39" s="1">
        <v>1</v>
      </c>
      <c r="W39" s="1">
        <v>1</v>
      </c>
      <c r="X39" s="1">
        <v>1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">
        <v>0</v>
      </c>
    </row>
    <row r="40" spans="1:30" x14ac:dyDescent="0.15">
      <c r="A40" s="1">
        <v>1017</v>
      </c>
      <c r="B40" s="1" t="s">
        <v>184</v>
      </c>
      <c r="C40" s="1" t="s">
        <v>190</v>
      </c>
      <c r="D40" s="1">
        <v>99</v>
      </c>
      <c r="E40" s="1">
        <v>4</v>
      </c>
      <c r="F40" s="1">
        <v>3</v>
      </c>
      <c r="G40" s="1">
        <f t="shared" si="0"/>
        <v>99</v>
      </c>
      <c r="H40" s="1">
        <f t="shared" si="1"/>
        <v>1</v>
      </c>
      <c r="I40" s="1">
        <f t="shared" si="2"/>
        <v>1</v>
      </c>
      <c r="J40" s="1">
        <f t="shared" si="3"/>
        <v>0</v>
      </c>
      <c r="L40" s="1">
        <f>LOOKUP(D40,{1,2,3,4,99},{1,2,3,3,0})</f>
        <v>0</v>
      </c>
      <c r="Q40" s="6">
        <f t="shared" si="6"/>
        <v>300</v>
      </c>
      <c r="R40" s="1">
        <f t="shared" si="7"/>
        <v>30000</v>
      </c>
      <c r="S40" s="1">
        <v>1</v>
      </c>
      <c r="T40" s="1">
        <v>1</v>
      </c>
      <c r="U40" s="1">
        <v>1</v>
      </c>
      <c r="V40" s="1">
        <v>1</v>
      </c>
      <c r="W40" s="1">
        <v>1</v>
      </c>
      <c r="X40" s="1">
        <v>1</v>
      </c>
      <c r="Y40" s="1">
        <v>0</v>
      </c>
      <c r="Z40" s="1">
        <v>0</v>
      </c>
      <c r="AA40" s="1">
        <v>0</v>
      </c>
      <c r="AB40" s="1">
        <v>0</v>
      </c>
      <c r="AC40" s="1">
        <v>0</v>
      </c>
      <c r="AD40" s="1">
        <v>0</v>
      </c>
    </row>
    <row r="41" spans="1:30" x14ac:dyDescent="0.15">
      <c r="A41" s="1">
        <v>1018</v>
      </c>
      <c r="B41" s="1" t="s">
        <v>184</v>
      </c>
      <c r="C41" s="1" t="s">
        <v>190</v>
      </c>
      <c r="D41" s="1">
        <v>99</v>
      </c>
      <c r="E41" s="1">
        <v>4</v>
      </c>
      <c r="F41" s="1">
        <v>5</v>
      </c>
      <c r="G41" s="1">
        <f t="shared" si="0"/>
        <v>99</v>
      </c>
      <c r="H41" s="1">
        <f t="shared" si="1"/>
        <v>1</v>
      </c>
      <c r="I41" s="1">
        <f t="shared" si="2"/>
        <v>1</v>
      </c>
      <c r="J41" s="1">
        <f t="shared" si="3"/>
        <v>0</v>
      </c>
      <c r="L41" s="1">
        <f>LOOKUP(D41,{1,2,3,4,99},{1,2,3,3,0})</f>
        <v>0</v>
      </c>
      <c r="Q41" s="6">
        <f t="shared" si="6"/>
        <v>500</v>
      </c>
      <c r="R41" s="1">
        <f t="shared" si="7"/>
        <v>50000</v>
      </c>
      <c r="S41" s="1">
        <v>1</v>
      </c>
      <c r="T41" s="1">
        <v>1</v>
      </c>
      <c r="U41" s="1">
        <v>1</v>
      </c>
      <c r="V41" s="1">
        <v>1</v>
      </c>
      <c r="W41" s="1">
        <v>1</v>
      </c>
      <c r="X41" s="1">
        <v>1</v>
      </c>
      <c r="Y41" s="1">
        <v>0</v>
      </c>
      <c r="Z41" s="1">
        <v>0</v>
      </c>
      <c r="AA41" s="1">
        <v>0</v>
      </c>
      <c r="AB41" s="1">
        <v>0</v>
      </c>
      <c r="AC41" s="1">
        <v>0</v>
      </c>
      <c r="AD41" s="1">
        <v>0</v>
      </c>
    </row>
    <row r="42" spans="1:30" x14ac:dyDescent="0.15">
      <c r="A42" s="1">
        <v>1021</v>
      </c>
      <c r="B42" s="1" t="s">
        <v>185</v>
      </c>
      <c r="C42" s="1" t="s">
        <v>190</v>
      </c>
      <c r="D42" s="1">
        <v>99</v>
      </c>
      <c r="E42" s="1">
        <v>5</v>
      </c>
      <c r="F42" s="1">
        <v>1</v>
      </c>
      <c r="G42" s="1">
        <f t="shared" si="0"/>
        <v>99</v>
      </c>
      <c r="H42" s="1">
        <f t="shared" si="1"/>
        <v>1</v>
      </c>
      <c r="I42" s="1">
        <f t="shared" si="2"/>
        <v>1</v>
      </c>
      <c r="J42" s="1">
        <f t="shared" si="3"/>
        <v>0</v>
      </c>
      <c r="L42" s="1">
        <f>LOOKUP(D42,{1,2,3,4,99},{1,2,3,3,0})</f>
        <v>0</v>
      </c>
      <c r="Q42" s="6">
        <f t="shared" si="6"/>
        <v>100</v>
      </c>
      <c r="R42" s="1">
        <f t="shared" si="7"/>
        <v>10000</v>
      </c>
      <c r="S42" s="1">
        <v>1</v>
      </c>
      <c r="T42" s="1">
        <v>1</v>
      </c>
      <c r="U42" s="1">
        <v>1</v>
      </c>
      <c r="V42" s="1">
        <v>1</v>
      </c>
      <c r="W42" s="1">
        <v>1</v>
      </c>
      <c r="X42" s="1">
        <v>1</v>
      </c>
      <c r="Y42" s="1">
        <v>0</v>
      </c>
      <c r="Z42" s="1">
        <v>0</v>
      </c>
      <c r="AA42" s="1">
        <v>0</v>
      </c>
      <c r="AB42" s="1">
        <v>0</v>
      </c>
      <c r="AC42" s="1">
        <v>0</v>
      </c>
      <c r="AD42" s="1">
        <v>0</v>
      </c>
    </row>
    <row r="43" spans="1:30" x14ac:dyDescent="0.15">
      <c r="A43" s="1">
        <v>1022</v>
      </c>
      <c r="B43" s="1" t="s">
        <v>186</v>
      </c>
      <c r="C43" s="1" t="s">
        <v>190</v>
      </c>
      <c r="D43" s="1">
        <v>99</v>
      </c>
      <c r="E43" s="1">
        <v>5</v>
      </c>
      <c r="F43" s="1">
        <v>3</v>
      </c>
      <c r="G43" s="1">
        <f t="shared" si="0"/>
        <v>99</v>
      </c>
      <c r="H43" s="1">
        <f t="shared" si="1"/>
        <v>1</v>
      </c>
      <c r="I43" s="1">
        <f t="shared" si="2"/>
        <v>1</v>
      </c>
      <c r="J43" s="1">
        <f t="shared" si="3"/>
        <v>0</v>
      </c>
      <c r="L43" s="1">
        <f>LOOKUP(D43,{1,2,3,4,99},{1,2,3,3,0})</f>
        <v>0</v>
      </c>
      <c r="Q43" s="6">
        <f t="shared" si="6"/>
        <v>300</v>
      </c>
      <c r="R43" s="1">
        <f t="shared" si="7"/>
        <v>30000</v>
      </c>
      <c r="S43" s="1">
        <v>1</v>
      </c>
      <c r="T43" s="1">
        <v>1</v>
      </c>
      <c r="U43" s="1">
        <v>1</v>
      </c>
      <c r="V43" s="1">
        <v>1</v>
      </c>
      <c r="W43" s="1">
        <v>1</v>
      </c>
      <c r="X43" s="1">
        <v>1</v>
      </c>
      <c r="Y43" s="1">
        <v>0</v>
      </c>
      <c r="Z43" s="1">
        <v>0</v>
      </c>
      <c r="AA43" s="1">
        <v>0</v>
      </c>
      <c r="AB43" s="1">
        <v>0</v>
      </c>
      <c r="AC43" s="1">
        <v>0</v>
      </c>
      <c r="AD43" s="1">
        <v>0</v>
      </c>
    </row>
    <row r="44" spans="1:30" x14ac:dyDescent="0.15">
      <c r="A44" s="1">
        <v>1023</v>
      </c>
      <c r="B44" s="1" t="s">
        <v>187</v>
      </c>
      <c r="C44" s="1" t="s">
        <v>190</v>
      </c>
      <c r="D44" s="1">
        <v>99</v>
      </c>
      <c r="E44" s="1">
        <v>5</v>
      </c>
      <c r="F44" s="1">
        <v>5</v>
      </c>
      <c r="G44" s="1">
        <f t="shared" si="0"/>
        <v>99</v>
      </c>
      <c r="H44" s="1">
        <f t="shared" si="1"/>
        <v>1</v>
      </c>
      <c r="I44" s="1">
        <f t="shared" si="2"/>
        <v>1</v>
      </c>
      <c r="J44" s="1">
        <f t="shared" si="3"/>
        <v>0</v>
      </c>
      <c r="L44" s="1">
        <f>LOOKUP(D44,{1,2,3,4,99},{1,2,3,3,0})</f>
        <v>0</v>
      </c>
      <c r="Q44" s="6">
        <f t="shared" si="6"/>
        <v>500</v>
      </c>
      <c r="R44" s="1">
        <f t="shared" si="7"/>
        <v>50000</v>
      </c>
      <c r="S44" s="1">
        <v>1</v>
      </c>
      <c r="T44" s="1">
        <v>1</v>
      </c>
      <c r="U44" s="1">
        <v>1</v>
      </c>
      <c r="V44" s="1">
        <v>1</v>
      </c>
      <c r="W44" s="1">
        <v>1</v>
      </c>
      <c r="X44" s="1">
        <v>1</v>
      </c>
      <c r="Y44" s="1">
        <v>0</v>
      </c>
      <c r="Z44" s="1">
        <v>0</v>
      </c>
      <c r="AA44" s="1">
        <v>0</v>
      </c>
      <c r="AB44" s="1">
        <v>0</v>
      </c>
      <c r="AC44" s="1">
        <v>0</v>
      </c>
      <c r="AD44" s="1">
        <v>0</v>
      </c>
    </row>
    <row r="45" spans="1:30" x14ac:dyDescent="0.15">
      <c r="A45" s="1">
        <v>1026</v>
      </c>
      <c r="B45" s="1" t="s">
        <v>188</v>
      </c>
      <c r="C45" s="1" t="s">
        <v>190</v>
      </c>
      <c r="D45" s="1">
        <v>99</v>
      </c>
      <c r="E45" s="1">
        <v>6</v>
      </c>
      <c r="F45" s="1">
        <v>1</v>
      </c>
      <c r="G45" s="1">
        <f t="shared" si="0"/>
        <v>99</v>
      </c>
      <c r="H45" s="1">
        <f t="shared" si="1"/>
        <v>1</v>
      </c>
      <c r="I45" s="1">
        <f t="shared" si="2"/>
        <v>1</v>
      </c>
      <c r="J45" s="1">
        <f t="shared" si="3"/>
        <v>0</v>
      </c>
      <c r="L45" s="1">
        <f>LOOKUP(D45,{1,2,3,4,99},{1,2,3,3,0})</f>
        <v>0</v>
      </c>
      <c r="Q45" s="6">
        <f t="shared" si="6"/>
        <v>100</v>
      </c>
      <c r="R45" s="1">
        <f t="shared" si="7"/>
        <v>10000</v>
      </c>
      <c r="S45" s="1">
        <v>1</v>
      </c>
      <c r="T45" s="1">
        <v>1</v>
      </c>
      <c r="U45" s="1">
        <v>1</v>
      </c>
      <c r="V45" s="1">
        <v>1</v>
      </c>
      <c r="W45" s="1">
        <v>1</v>
      </c>
      <c r="X45" s="1">
        <v>1</v>
      </c>
      <c r="Y45" s="1">
        <v>0</v>
      </c>
      <c r="Z45" s="1">
        <v>0</v>
      </c>
      <c r="AA45" s="1">
        <v>0</v>
      </c>
      <c r="AB45" s="1">
        <v>0</v>
      </c>
      <c r="AC45" s="1">
        <v>0</v>
      </c>
      <c r="AD45" s="1">
        <v>0</v>
      </c>
    </row>
    <row r="46" spans="1:30" x14ac:dyDescent="0.15">
      <c r="A46" s="1">
        <v>1027</v>
      </c>
      <c r="B46" s="1" t="s">
        <v>189</v>
      </c>
      <c r="C46" s="1" t="s">
        <v>190</v>
      </c>
      <c r="D46" s="1">
        <v>99</v>
      </c>
      <c r="E46" s="1">
        <v>6</v>
      </c>
      <c r="F46" s="1">
        <v>3</v>
      </c>
      <c r="G46" s="1">
        <f t="shared" si="0"/>
        <v>99</v>
      </c>
      <c r="H46" s="1">
        <f t="shared" si="1"/>
        <v>1</v>
      </c>
      <c r="I46" s="1">
        <f t="shared" si="2"/>
        <v>1</v>
      </c>
      <c r="J46" s="1">
        <f t="shared" si="3"/>
        <v>0</v>
      </c>
      <c r="L46" s="1">
        <f>LOOKUP(D46,{1,2,3,4,99},{1,2,3,3,0})</f>
        <v>0</v>
      </c>
      <c r="Q46" s="6">
        <f t="shared" si="6"/>
        <v>300</v>
      </c>
      <c r="R46" s="1">
        <f t="shared" si="7"/>
        <v>30000</v>
      </c>
      <c r="S46" s="1">
        <v>1</v>
      </c>
      <c r="T46" s="1">
        <v>1</v>
      </c>
      <c r="U46" s="1">
        <v>1</v>
      </c>
      <c r="V46" s="1">
        <v>1</v>
      </c>
      <c r="W46" s="1">
        <v>1</v>
      </c>
      <c r="X46" s="1">
        <v>1</v>
      </c>
      <c r="Y46" s="1">
        <v>0</v>
      </c>
      <c r="Z46" s="1">
        <v>0</v>
      </c>
      <c r="AA46" s="1">
        <v>0</v>
      </c>
      <c r="AB46" s="1">
        <v>0</v>
      </c>
      <c r="AC46" s="1">
        <v>0</v>
      </c>
      <c r="AD46" s="1">
        <v>0</v>
      </c>
    </row>
    <row r="47" spans="1:30" x14ac:dyDescent="0.15">
      <c r="A47" s="1">
        <v>1028</v>
      </c>
      <c r="B47" s="1" t="s">
        <v>189</v>
      </c>
      <c r="C47" s="1" t="s">
        <v>190</v>
      </c>
      <c r="D47" s="1">
        <v>99</v>
      </c>
      <c r="E47" s="1">
        <v>6</v>
      </c>
      <c r="F47" s="1">
        <v>5</v>
      </c>
      <c r="G47" s="1">
        <f t="shared" si="0"/>
        <v>99</v>
      </c>
      <c r="H47" s="1">
        <f t="shared" si="1"/>
        <v>1</v>
      </c>
      <c r="I47" s="1">
        <f t="shared" si="2"/>
        <v>1</v>
      </c>
      <c r="J47" s="1">
        <f t="shared" si="3"/>
        <v>0</v>
      </c>
      <c r="L47" s="1">
        <f>LOOKUP(D47,{1,2,3,4,99},{1,2,3,3,0})</f>
        <v>0</v>
      </c>
      <c r="Q47" s="6">
        <f t="shared" si="6"/>
        <v>500</v>
      </c>
      <c r="R47" s="1">
        <f t="shared" si="7"/>
        <v>50000</v>
      </c>
      <c r="S47" s="1">
        <v>1</v>
      </c>
      <c r="T47" s="1">
        <v>1</v>
      </c>
      <c r="U47" s="1">
        <v>1</v>
      </c>
      <c r="V47" s="1">
        <v>1</v>
      </c>
      <c r="W47" s="1">
        <v>1</v>
      </c>
      <c r="X47" s="1">
        <v>1</v>
      </c>
      <c r="Y47" s="1">
        <v>0</v>
      </c>
      <c r="Z47" s="1">
        <v>0</v>
      </c>
      <c r="AA47" s="1">
        <v>0</v>
      </c>
      <c r="AB47" s="1">
        <v>0</v>
      </c>
      <c r="AC47" s="1">
        <v>0</v>
      </c>
      <c r="AD47" s="1">
        <v>0</v>
      </c>
    </row>
  </sheetData>
  <phoneticPr fontId="1" type="noConversion"/>
  <conditionalFormatting sqref="E25">
    <cfRule type="expression" dxfId="6" priority="7">
      <formula>"IF($E$24=3,1,0)"</formula>
    </cfRule>
  </conditionalFormatting>
  <conditionalFormatting sqref="B4:B47">
    <cfRule type="expression" dxfId="5" priority="1">
      <formula>IF(E4=5,1,0)</formula>
    </cfRule>
    <cfRule type="expression" dxfId="4" priority="2">
      <formula>IF(E4=6,1,0)</formula>
    </cfRule>
    <cfRule type="expression" dxfId="3" priority="3">
      <formula>IF(E4=4,1,0)</formula>
    </cfRule>
    <cfRule type="expression" dxfId="2" priority="4">
      <formula>IF(E4=2,1,0)</formula>
    </cfRule>
    <cfRule type="expression" dxfId="1" priority="5">
      <formula>IF(E4=1,1,0)</formula>
    </cfRule>
    <cfRule type="expression" dxfId="0" priority="6">
      <formula>IF(E4=3,1,0)</formula>
    </cfRule>
  </conditionalFormatting>
  <pageMargins left="0.7" right="0.7" top="0.75" bottom="0.75" header="0.3" footer="0.3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workbookViewId="0">
      <selection activeCell="F3" sqref="F3"/>
    </sheetView>
  </sheetViews>
  <sheetFormatPr defaultColWidth="8.875" defaultRowHeight="16.5" x14ac:dyDescent="0.15"/>
  <cols>
    <col min="1" max="1" width="8.875" style="1"/>
    <col min="2" max="2" width="16.375" style="1" customWidth="1"/>
    <col min="3" max="3" width="12.625" style="1" customWidth="1"/>
    <col min="4" max="4" width="11.125" style="1" customWidth="1"/>
    <col min="5" max="5" width="12.875" style="1" customWidth="1"/>
    <col min="6" max="7" width="6.625" style="1" customWidth="1"/>
    <col min="8" max="10" width="11.125" style="1" customWidth="1"/>
    <col min="11" max="11" width="8.875" style="1"/>
    <col min="12" max="12" width="12.125" style="1" customWidth="1"/>
    <col min="13" max="13" width="9.375" style="1" customWidth="1"/>
    <col min="14" max="19" width="8.875" style="1"/>
    <col min="20" max="20" width="12.125" style="1" customWidth="1"/>
    <col min="21" max="21" width="14.125" style="1" customWidth="1"/>
    <col min="22" max="24" width="8.875" style="1"/>
    <col min="25" max="25" width="13.625" style="1" customWidth="1"/>
    <col min="26" max="16384" width="8.875" style="1"/>
  </cols>
  <sheetData>
    <row r="1" spans="1:25" s="7" customFormat="1" ht="15.95" x14ac:dyDescent="0.15">
      <c r="A1" s="7" t="s">
        <v>1</v>
      </c>
      <c r="B1" s="7" t="s">
        <v>0</v>
      </c>
      <c r="C1" s="7" t="s">
        <v>98</v>
      </c>
      <c r="D1" s="7" t="s">
        <v>28</v>
      </c>
      <c r="E1" s="7" t="s">
        <v>234</v>
      </c>
      <c r="F1" s="7" t="s">
        <v>33</v>
      </c>
      <c r="G1" s="7" t="s">
        <v>53</v>
      </c>
      <c r="H1" s="7" t="s">
        <v>37</v>
      </c>
      <c r="I1" s="7" t="s">
        <v>36</v>
      </c>
      <c r="J1" s="7" t="s">
        <v>38</v>
      </c>
      <c r="K1" s="7" t="s">
        <v>40</v>
      </c>
      <c r="L1" s="7" t="s">
        <v>44</v>
      </c>
      <c r="M1" s="7" t="s">
        <v>6</v>
      </c>
      <c r="N1" s="7" t="s">
        <v>20</v>
      </c>
      <c r="O1" s="7" t="s">
        <v>24</v>
      </c>
      <c r="P1" s="7" t="s">
        <v>21</v>
      </c>
      <c r="Q1" s="7" t="s">
        <v>22</v>
      </c>
      <c r="R1" s="7" t="s">
        <v>7</v>
      </c>
      <c r="S1" s="7" t="s">
        <v>55</v>
      </c>
      <c r="T1" s="7" t="s">
        <v>23</v>
      </c>
      <c r="U1" s="7" t="s">
        <v>25</v>
      </c>
      <c r="V1" s="7" t="s">
        <v>26</v>
      </c>
      <c r="W1" s="7" t="s">
        <v>27</v>
      </c>
      <c r="X1" s="7" t="s">
        <v>8</v>
      </c>
    </row>
    <row r="2" spans="1:25" s="9" customFormat="1" ht="15.95" x14ac:dyDescent="0.15">
      <c r="A2" s="9" t="s">
        <v>202</v>
      </c>
      <c r="B2" s="9" t="s">
        <v>197</v>
      </c>
      <c r="C2" s="9" t="s">
        <v>203</v>
      </c>
      <c r="D2" s="9" t="s">
        <v>203</v>
      </c>
      <c r="E2" s="9" t="s">
        <v>203</v>
      </c>
      <c r="F2" s="9" t="s">
        <v>203</v>
      </c>
      <c r="G2" s="9" t="s">
        <v>203</v>
      </c>
      <c r="H2" s="9" t="s">
        <v>203</v>
      </c>
      <c r="I2" s="9" t="s">
        <v>203</v>
      </c>
      <c r="J2" s="9" t="s">
        <v>203</v>
      </c>
      <c r="K2" s="9" t="s">
        <v>203</v>
      </c>
      <c r="L2" s="9" t="s">
        <v>203</v>
      </c>
      <c r="M2" s="9" t="s">
        <v>203</v>
      </c>
      <c r="N2" s="9" t="s">
        <v>203</v>
      </c>
      <c r="O2" s="9" t="s">
        <v>203</v>
      </c>
      <c r="P2" s="9" t="s">
        <v>203</v>
      </c>
      <c r="Q2" s="9" t="s">
        <v>203</v>
      </c>
      <c r="R2" s="9" t="s">
        <v>203</v>
      </c>
      <c r="S2" s="9" t="s">
        <v>203</v>
      </c>
      <c r="T2" s="9" t="s">
        <v>203</v>
      </c>
      <c r="U2" s="9" t="s">
        <v>203</v>
      </c>
      <c r="V2" s="9" t="s">
        <v>203</v>
      </c>
      <c r="W2" s="9" t="s">
        <v>203</v>
      </c>
      <c r="X2" s="9" t="s">
        <v>203</v>
      </c>
    </row>
    <row r="3" spans="1:25" s="2" customFormat="1" ht="165" x14ac:dyDescent="0.15">
      <c r="A3" s="2" t="s">
        <v>2</v>
      </c>
      <c r="B3" s="2" t="s">
        <v>60</v>
      </c>
      <c r="C3" s="2" t="s">
        <v>61</v>
      </c>
      <c r="D3" s="2" t="s">
        <v>165</v>
      </c>
      <c r="E3" s="2" t="s">
        <v>99</v>
      </c>
      <c r="F3" s="2" t="s">
        <v>32</v>
      </c>
      <c r="G3" s="2" t="s">
        <v>54</v>
      </c>
      <c r="H3" s="2" t="s">
        <v>34</v>
      </c>
      <c r="I3" s="2" t="s">
        <v>35</v>
      </c>
      <c r="J3" s="2" t="s">
        <v>39</v>
      </c>
      <c r="K3" s="2" t="s">
        <v>3</v>
      </c>
      <c r="L3" s="2" t="s">
        <v>45</v>
      </c>
      <c r="M3" s="2" t="s">
        <v>5</v>
      </c>
      <c r="N3" s="2" t="s">
        <v>9</v>
      </c>
      <c r="O3" s="2" t="s">
        <v>10</v>
      </c>
      <c r="P3" s="2" t="s">
        <v>11</v>
      </c>
      <c r="Q3" s="2" t="s">
        <v>12</v>
      </c>
      <c r="R3" s="2" t="s">
        <v>13</v>
      </c>
      <c r="S3" s="2" t="s">
        <v>56</v>
      </c>
      <c r="T3" s="2" t="s">
        <v>14</v>
      </c>
      <c r="U3" s="2" t="s">
        <v>15</v>
      </c>
      <c r="V3" s="2" t="s">
        <v>16</v>
      </c>
      <c r="W3" s="2" t="s">
        <v>17</v>
      </c>
      <c r="X3" s="2" t="s">
        <v>18</v>
      </c>
      <c r="Y3" s="2" t="s">
        <v>50</v>
      </c>
    </row>
    <row r="4" spans="1:25" x14ac:dyDescent="0.35">
      <c r="A4" s="1">
        <v>2001</v>
      </c>
      <c r="B4" s="1" t="s">
        <v>89</v>
      </c>
      <c r="C4" s="1">
        <v>1</v>
      </c>
      <c r="D4" s="1">
        <v>1</v>
      </c>
      <c r="E4" s="1">
        <v>1</v>
      </c>
      <c r="F4" s="1">
        <v>4</v>
      </c>
      <c r="G4" s="1">
        <f>IF(C4=99,99,F4*3)</f>
        <v>12</v>
      </c>
      <c r="H4" s="1">
        <f>IF(C4=99,1,F4*10)</f>
        <v>40</v>
      </c>
      <c r="I4" s="1">
        <f>IF(C4=99,1,4)</f>
        <v>4</v>
      </c>
      <c r="J4" s="1">
        <f>IF(C4=99,0,10)</f>
        <v>10</v>
      </c>
      <c r="K4" s="4">
        <v>1</v>
      </c>
      <c r="L4" s="4">
        <f>F4*100</f>
        <v>400</v>
      </c>
      <c r="M4" s="1">
        <f>IF(C4&lt;&gt;99,F4*1000,F4*10000)</f>
        <v>4000</v>
      </c>
      <c r="N4" s="1">
        <v>60</v>
      </c>
      <c r="O4" s="1">
        <v>0</v>
      </c>
      <c r="P4" s="1">
        <v>0</v>
      </c>
      <c r="Q4" s="1">
        <v>0</v>
      </c>
      <c r="R4" s="1">
        <v>100</v>
      </c>
      <c r="S4" s="1">
        <v>35</v>
      </c>
      <c r="T4" s="1">
        <v>5</v>
      </c>
      <c r="U4" s="1">
        <v>1</v>
      </c>
      <c r="V4" s="1">
        <v>0</v>
      </c>
      <c r="W4" s="1">
        <v>0</v>
      </c>
      <c r="X4" s="1">
        <v>10</v>
      </c>
    </row>
    <row r="5" spans="1:25" x14ac:dyDescent="0.35">
      <c r="A5" s="1">
        <v>2102</v>
      </c>
      <c r="B5" s="1" t="s">
        <v>90</v>
      </c>
      <c r="C5" s="1">
        <v>1</v>
      </c>
      <c r="D5" s="1">
        <v>2</v>
      </c>
      <c r="E5" s="1">
        <v>2</v>
      </c>
      <c r="F5" s="1">
        <v>3</v>
      </c>
      <c r="G5" s="1">
        <f t="shared" ref="G5:G38" si="0">IF(C5=99,99,F5*3)</f>
        <v>9</v>
      </c>
      <c r="H5" s="1">
        <f t="shared" ref="H5:H38" si="1">IF(C5=99,1,F5*10)</f>
        <v>30</v>
      </c>
      <c r="I5" s="1">
        <f t="shared" ref="I5:I38" si="2">IF(C5=99,1,4)</f>
        <v>4</v>
      </c>
      <c r="J5" s="1">
        <f t="shared" ref="J5:J38" si="3">IF(C5=99,0,10)</f>
        <v>10</v>
      </c>
      <c r="K5" s="4">
        <v>1</v>
      </c>
      <c r="L5" s="4">
        <f t="shared" ref="L5:L38" si="4">F5*100</f>
        <v>300</v>
      </c>
      <c r="M5" s="1">
        <f t="shared" ref="M5:M38" si="5">IF(C5&lt;&gt;99,F5*1000,F5*10000)</f>
        <v>3000</v>
      </c>
      <c r="N5" s="1">
        <v>50</v>
      </c>
      <c r="O5" s="1">
        <v>0</v>
      </c>
      <c r="P5" s="1">
        <v>0</v>
      </c>
      <c r="Q5" s="1">
        <v>0</v>
      </c>
      <c r="R5" s="1">
        <v>50</v>
      </c>
      <c r="S5" s="1">
        <v>30</v>
      </c>
      <c r="T5" s="1">
        <v>5</v>
      </c>
      <c r="U5" s="1">
        <v>1</v>
      </c>
      <c r="V5" s="1">
        <v>0</v>
      </c>
      <c r="W5" s="1">
        <v>0</v>
      </c>
      <c r="X5" s="1">
        <v>5</v>
      </c>
    </row>
    <row r="6" spans="1:25" x14ac:dyDescent="0.35">
      <c r="A6" s="1">
        <v>2303</v>
      </c>
      <c r="B6" s="1" t="s">
        <v>91</v>
      </c>
      <c r="C6" s="1">
        <v>2</v>
      </c>
      <c r="D6" s="1">
        <v>3</v>
      </c>
      <c r="E6" s="1">
        <v>3</v>
      </c>
      <c r="F6" s="1">
        <v>3</v>
      </c>
      <c r="G6" s="1">
        <f t="shared" si="0"/>
        <v>9</v>
      </c>
      <c r="H6" s="1">
        <f t="shared" si="1"/>
        <v>30</v>
      </c>
      <c r="I6" s="1">
        <f t="shared" si="2"/>
        <v>4</v>
      </c>
      <c r="J6" s="1">
        <f t="shared" si="3"/>
        <v>10</v>
      </c>
      <c r="K6" s="4">
        <v>1</v>
      </c>
      <c r="L6" s="4">
        <f t="shared" si="4"/>
        <v>300</v>
      </c>
      <c r="M6" s="1">
        <f t="shared" si="5"/>
        <v>3000</v>
      </c>
      <c r="N6" s="1">
        <v>30</v>
      </c>
      <c r="O6" s="1">
        <v>0</v>
      </c>
      <c r="P6" s="1">
        <v>0</v>
      </c>
      <c r="Q6" s="1">
        <v>0</v>
      </c>
      <c r="R6" s="1">
        <v>50</v>
      </c>
      <c r="S6" s="1">
        <v>40</v>
      </c>
      <c r="T6" s="1">
        <v>4</v>
      </c>
      <c r="U6" s="1">
        <v>2</v>
      </c>
      <c r="V6" s="1">
        <v>0</v>
      </c>
      <c r="W6" s="1">
        <v>0</v>
      </c>
      <c r="X6" s="1">
        <v>5</v>
      </c>
    </row>
    <row r="7" spans="1:25" x14ac:dyDescent="0.35">
      <c r="A7" s="1">
        <v>2404</v>
      </c>
      <c r="B7" s="1" t="s">
        <v>92</v>
      </c>
      <c r="C7" s="1">
        <v>2</v>
      </c>
      <c r="D7" s="1">
        <v>1</v>
      </c>
      <c r="E7" s="1">
        <v>4</v>
      </c>
      <c r="F7" s="1">
        <v>2</v>
      </c>
      <c r="G7" s="1">
        <f t="shared" si="0"/>
        <v>6</v>
      </c>
      <c r="H7" s="1">
        <f t="shared" si="1"/>
        <v>20</v>
      </c>
      <c r="I7" s="1">
        <f t="shared" si="2"/>
        <v>4</v>
      </c>
      <c r="J7" s="1">
        <f t="shared" si="3"/>
        <v>10</v>
      </c>
      <c r="K7" s="4">
        <v>1</v>
      </c>
      <c r="L7" s="4">
        <f t="shared" si="4"/>
        <v>200</v>
      </c>
      <c r="M7" s="1">
        <f t="shared" si="5"/>
        <v>2000</v>
      </c>
      <c r="N7" s="1">
        <v>20</v>
      </c>
      <c r="O7" s="1">
        <v>0</v>
      </c>
      <c r="P7" s="1">
        <v>0</v>
      </c>
      <c r="Q7" s="1">
        <v>0</v>
      </c>
      <c r="R7" s="1">
        <v>0</v>
      </c>
      <c r="S7" s="1">
        <v>35</v>
      </c>
      <c r="T7" s="1">
        <v>4</v>
      </c>
      <c r="U7" s="1">
        <v>2</v>
      </c>
      <c r="V7" s="1">
        <v>0</v>
      </c>
      <c r="W7" s="1">
        <v>0</v>
      </c>
      <c r="X7" s="1">
        <v>1</v>
      </c>
    </row>
    <row r="8" spans="1:25" x14ac:dyDescent="0.35">
      <c r="A8" s="1">
        <v>2505</v>
      </c>
      <c r="B8" s="1" t="s">
        <v>93</v>
      </c>
      <c r="C8" s="1">
        <v>3</v>
      </c>
      <c r="D8" s="1">
        <v>6</v>
      </c>
      <c r="E8" s="1">
        <v>5</v>
      </c>
      <c r="F8" s="1">
        <v>3</v>
      </c>
      <c r="G8" s="1">
        <f t="shared" si="0"/>
        <v>9</v>
      </c>
      <c r="H8" s="1">
        <f t="shared" si="1"/>
        <v>30</v>
      </c>
      <c r="I8" s="1">
        <f t="shared" si="2"/>
        <v>4</v>
      </c>
      <c r="J8" s="1">
        <f t="shared" si="3"/>
        <v>10</v>
      </c>
      <c r="K8" s="4">
        <v>1</v>
      </c>
      <c r="L8" s="4">
        <f t="shared" si="4"/>
        <v>300</v>
      </c>
      <c r="M8" s="1">
        <f t="shared" si="5"/>
        <v>3000</v>
      </c>
      <c r="N8" s="1">
        <v>5</v>
      </c>
      <c r="O8" s="1">
        <v>40</v>
      </c>
      <c r="P8" s="1">
        <v>0</v>
      </c>
      <c r="Q8" s="1">
        <v>0</v>
      </c>
      <c r="R8" s="1">
        <v>50</v>
      </c>
      <c r="S8" s="1">
        <v>20</v>
      </c>
      <c r="T8" s="1">
        <v>2</v>
      </c>
      <c r="U8" s="1">
        <v>4</v>
      </c>
      <c r="V8" s="1">
        <v>0</v>
      </c>
      <c r="W8" s="1">
        <v>0</v>
      </c>
      <c r="X8" s="1">
        <v>5</v>
      </c>
    </row>
    <row r="9" spans="1:25" x14ac:dyDescent="0.35">
      <c r="A9" s="1">
        <v>2606</v>
      </c>
      <c r="B9" s="1" t="s">
        <v>94</v>
      </c>
      <c r="C9" s="1">
        <v>3</v>
      </c>
      <c r="D9" s="1">
        <v>5</v>
      </c>
      <c r="E9" s="1">
        <v>6</v>
      </c>
      <c r="F9" s="1">
        <v>3</v>
      </c>
      <c r="G9" s="1">
        <f t="shared" si="0"/>
        <v>9</v>
      </c>
      <c r="H9" s="1">
        <f t="shared" si="1"/>
        <v>30</v>
      </c>
      <c r="I9" s="1">
        <f t="shared" si="2"/>
        <v>4</v>
      </c>
      <c r="J9" s="1">
        <f t="shared" si="3"/>
        <v>10</v>
      </c>
      <c r="K9" s="4">
        <v>1</v>
      </c>
      <c r="L9" s="4">
        <f t="shared" si="4"/>
        <v>300</v>
      </c>
      <c r="M9" s="1">
        <f t="shared" si="5"/>
        <v>3000</v>
      </c>
      <c r="N9" s="1">
        <v>5</v>
      </c>
      <c r="O9" s="1">
        <v>40</v>
      </c>
      <c r="P9" s="1">
        <v>0</v>
      </c>
      <c r="Q9" s="1">
        <v>0</v>
      </c>
      <c r="R9" s="1">
        <v>50</v>
      </c>
      <c r="S9" s="1">
        <v>20</v>
      </c>
      <c r="T9" s="1">
        <v>2</v>
      </c>
      <c r="U9" s="1">
        <v>4</v>
      </c>
      <c r="V9" s="1">
        <v>0</v>
      </c>
      <c r="W9" s="1">
        <v>0</v>
      </c>
      <c r="X9" s="1">
        <v>5</v>
      </c>
    </row>
    <row r="10" spans="1:25" x14ac:dyDescent="0.35">
      <c r="A10" s="1">
        <v>2707</v>
      </c>
      <c r="B10" s="1" t="s">
        <v>95</v>
      </c>
      <c r="C10" s="1">
        <v>4</v>
      </c>
      <c r="D10" s="1">
        <v>6</v>
      </c>
      <c r="E10" s="1">
        <v>7</v>
      </c>
      <c r="F10" s="1">
        <v>4</v>
      </c>
      <c r="G10" s="1">
        <f t="shared" si="0"/>
        <v>12</v>
      </c>
      <c r="H10" s="1">
        <f t="shared" si="1"/>
        <v>40</v>
      </c>
      <c r="I10" s="1">
        <f t="shared" si="2"/>
        <v>4</v>
      </c>
      <c r="J10" s="1">
        <f t="shared" si="3"/>
        <v>10</v>
      </c>
      <c r="K10" s="4">
        <v>1</v>
      </c>
      <c r="L10" s="4">
        <f t="shared" si="4"/>
        <v>400</v>
      </c>
      <c r="M10" s="1">
        <f t="shared" si="5"/>
        <v>4000</v>
      </c>
      <c r="N10" s="1">
        <v>10</v>
      </c>
      <c r="O10" s="1">
        <v>60</v>
      </c>
      <c r="P10" s="1">
        <v>0</v>
      </c>
      <c r="Q10" s="1">
        <v>0</v>
      </c>
      <c r="R10" s="1">
        <v>100</v>
      </c>
      <c r="S10" s="1">
        <v>25</v>
      </c>
      <c r="T10" s="1">
        <v>1</v>
      </c>
      <c r="U10" s="1">
        <v>5</v>
      </c>
      <c r="V10" s="1">
        <v>0</v>
      </c>
      <c r="W10" s="1">
        <v>0</v>
      </c>
      <c r="X10" s="1">
        <v>10</v>
      </c>
    </row>
    <row r="11" spans="1:25" x14ac:dyDescent="0.35">
      <c r="A11" s="1">
        <v>2808</v>
      </c>
      <c r="B11" s="1" t="s">
        <v>96</v>
      </c>
      <c r="C11" s="1">
        <v>4</v>
      </c>
      <c r="D11" s="1">
        <v>2</v>
      </c>
      <c r="E11" s="1">
        <v>8</v>
      </c>
      <c r="F11" s="1">
        <v>2</v>
      </c>
      <c r="G11" s="1">
        <f t="shared" si="0"/>
        <v>6</v>
      </c>
      <c r="H11" s="1">
        <f t="shared" si="1"/>
        <v>20</v>
      </c>
      <c r="I11" s="1">
        <f t="shared" si="2"/>
        <v>4</v>
      </c>
      <c r="J11" s="1">
        <f t="shared" si="3"/>
        <v>10</v>
      </c>
      <c r="K11" s="4">
        <v>1</v>
      </c>
      <c r="L11" s="4">
        <f t="shared" si="4"/>
        <v>200</v>
      </c>
      <c r="M11" s="1">
        <f t="shared" si="5"/>
        <v>2000</v>
      </c>
      <c r="N11" s="1">
        <v>15</v>
      </c>
      <c r="O11" s="1">
        <v>50</v>
      </c>
      <c r="P11" s="1">
        <v>0</v>
      </c>
      <c r="Q11" s="1">
        <v>0</v>
      </c>
      <c r="R11" s="1">
        <v>0</v>
      </c>
      <c r="S11" s="1">
        <v>10</v>
      </c>
      <c r="T11" s="1">
        <v>1</v>
      </c>
      <c r="U11" s="1">
        <v>5</v>
      </c>
      <c r="V11" s="1">
        <v>0</v>
      </c>
      <c r="W11" s="1">
        <v>0</v>
      </c>
      <c r="X11" s="1">
        <v>1</v>
      </c>
    </row>
    <row r="12" spans="1:25" x14ac:dyDescent="0.15">
      <c r="A12" s="1">
        <v>2901</v>
      </c>
      <c r="B12" s="1" t="s">
        <v>62</v>
      </c>
      <c r="C12" s="1">
        <v>99</v>
      </c>
      <c r="D12" s="1">
        <v>99</v>
      </c>
      <c r="E12" s="1">
        <v>1</v>
      </c>
      <c r="F12" s="1">
        <v>3</v>
      </c>
      <c r="G12" s="1">
        <f t="shared" si="0"/>
        <v>99</v>
      </c>
      <c r="H12" s="1">
        <f t="shared" si="1"/>
        <v>1</v>
      </c>
      <c r="I12" s="1">
        <f t="shared" si="2"/>
        <v>1</v>
      </c>
      <c r="J12" s="1">
        <f t="shared" si="3"/>
        <v>0</v>
      </c>
      <c r="L12" s="1">
        <f t="shared" si="4"/>
        <v>300</v>
      </c>
      <c r="M12" s="1">
        <f t="shared" si="5"/>
        <v>30000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</row>
    <row r="13" spans="1:25" x14ac:dyDescent="0.15">
      <c r="A13" s="1">
        <v>2902</v>
      </c>
      <c r="B13" s="1" t="s">
        <v>63</v>
      </c>
      <c r="C13" s="1">
        <v>99</v>
      </c>
      <c r="D13" s="1">
        <v>99</v>
      </c>
      <c r="E13" s="1">
        <v>1</v>
      </c>
      <c r="F13" s="1">
        <v>4</v>
      </c>
      <c r="G13" s="1">
        <f t="shared" si="0"/>
        <v>99</v>
      </c>
      <c r="H13" s="1">
        <f t="shared" si="1"/>
        <v>1</v>
      </c>
      <c r="I13" s="1">
        <f t="shared" si="2"/>
        <v>1</v>
      </c>
      <c r="J13" s="1">
        <f t="shared" si="3"/>
        <v>0</v>
      </c>
      <c r="L13" s="1">
        <f t="shared" si="4"/>
        <v>400</v>
      </c>
      <c r="M13" s="1">
        <f t="shared" si="5"/>
        <v>40000</v>
      </c>
      <c r="N13" s="1">
        <v>1</v>
      </c>
      <c r="O13" s="1">
        <v>1</v>
      </c>
      <c r="P13" s="1">
        <v>1</v>
      </c>
      <c r="Q13" s="1">
        <v>1</v>
      </c>
      <c r="R13" s="1">
        <v>1</v>
      </c>
      <c r="S13" s="1">
        <v>1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</row>
    <row r="14" spans="1:25" x14ac:dyDescent="0.15">
      <c r="A14" s="1">
        <v>2903</v>
      </c>
      <c r="B14" s="1" t="s">
        <v>64</v>
      </c>
      <c r="C14" s="1">
        <v>99</v>
      </c>
      <c r="D14" s="1">
        <v>99</v>
      </c>
      <c r="E14" s="1">
        <v>1</v>
      </c>
      <c r="F14" s="1">
        <v>5</v>
      </c>
      <c r="G14" s="1">
        <f t="shared" si="0"/>
        <v>99</v>
      </c>
      <c r="H14" s="1">
        <f t="shared" si="1"/>
        <v>1</v>
      </c>
      <c r="I14" s="1">
        <f t="shared" si="2"/>
        <v>1</v>
      </c>
      <c r="J14" s="1">
        <f t="shared" si="3"/>
        <v>0</v>
      </c>
      <c r="L14" s="1">
        <f t="shared" si="4"/>
        <v>500</v>
      </c>
      <c r="M14" s="1">
        <f t="shared" si="5"/>
        <v>50000</v>
      </c>
      <c r="N14" s="1">
        <v>1</v>
      </c>
      <c r="O14" s="1">
        <v>1</v>
      </c>
      <c r="P14" s="1">
        <v>1</v>
      </c>
      <c r="Q14" s="1">
        <v>1</v>
      </c>
      <c r="R14" s="1">
        <v>1</v>
      </c>
      <c r="S14" s="1">
        <v>1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</row>
    <row r="15" spans="1:25" x14ac:dyDescent="0.15">
      <c r="A15" s="1">
        <v>2906</v>
      </c>
      <c r="B15" s="1" t="s">
        <v>65</v>
      </c>
      <c r="C15" s="1">
        <v>99</v>
      </c>
      <c r="D15" s="1">
        <v>99</v>
      </c>
      <c r="E15" s="1">
        <v>2</v>
      </c>
      <c r="F15" s="1">
        <v>3</v>
      </c>
      <c r="G15" s="1">
        <f t="shared" si="0"/>
        <v>99</v>
      </c>
      <c r="H15" s="1">
        <f t="shared" si="1"/>
        <v>1</v>
      </c>
      <c r="I15" s="1">
        <f t="shared" si="2"/>
        <v>1</v>
      </c>
      <c r="J15" s="1">
        <f t="shared" si="3"/>
        <v>0</v>
      </c>
      <c r="L15" s="1">
        <f t="shared" si="4"/>
        <v>300</v>
      </c>
      <c r="M15" s="1">
        <f t="shared" si="5"/>
        <v>30000</v>
      </c>
      <c r="N15" s="1">
        <v>1</v>
      </c>
      <c r="O15" s="1">
        <v>1</v>
      </c>
      <c r="P15" s="1">
        <v>1</v>
      </c>
      <c r="Q15" s="1">
        <v>1</v>
      </c>
      <c r="R15" s="1">
        <v>1</v>
      </c>
      <c r="S15" s="1">
        <v>1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</row>
    <row r="16" spans="1:25" x14ac:dyDescent="0.15">
      <c r="A16" s="1">
        <v>2907</v>
      </c>
      <c r="B16" s="1" t="s">
        <v>66</v>
      </c>
      <c r="C16" s="1">
        <v>99</v>
      </c>
      <c r="D16" s="1">
        <v>99</v>
      </c>
      <c r="E16" s="1">
        <v>2</v>
      </c>
      <c r="F16" s="1">
        <v>4</v>
      </c>
      <c r="G16" s="1">
        <f t="shared" si="0"/>
        <v>99</v>
      </c>
      <c r="H16" s="1">
        <f t="shared" si="1"/>
        <v>1</v>
      </c>
      <c r="I16" s="1">
        <f t="shared" si="2"/>
        <v>1</v>
      </c>
      <c r="J16" s="1">
        <f t="shared" si="3"/>
        <v>0</v>
      </c>
      <c r="L16" s="1">
        <f t="shared" si="4"/>
        <v>400</v>
      </c>
      <c r="M16" s="1">
        <f t="shared" si="5"/>
        <v>40000</v>
      </c>
      <c r="N16" s="1">
        <v>1</v>
      </c>
      <c r="O16" s="1">
        <v>1</v>
      </c>
      <c r="P16" s="1">
        <v>1</v>
      </c>
      <c r="Q16" s="1">
        <v>1</v>
      </c>
      <c r="R16" s="1">
        <v>1</v>
      </c>
      <c r="S16" s="1">
        <v>1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</row>
    <row r="17" spans="1:24" x14ac:dyDescent="0.15">
      <c r="A17" s="1">
        <v>2908</v>
      </c>
      <c r="B17" s="1" t="s">
        <v>67</v>
      </c>
      <c r="C17" s="1">
        <v>99</v>
      </c>
      <c r="D17" s="1">
        <v>99</v>
      </c>
      <c r="E17" s="1">
        <v>2</v>
      </c>
      <c r="F17" s="1">
        <v>5</v>
      </c>
      <c r="G17" s="1">
        <f t="shared" si="0"/>
        <v>99</v>
      </c>
      <c r="H17" s="1">
        <f t="shared" si="1"/>
        <v>1</v>
      </c>
      <c r="I17" s="1">
        <f t="shared" si="2"/>
        <v>1</v>
      </c>
      <c r="J17" s="1">
        <f t="shared" si="3"/>
        <v>0</v>
      </c>
      <c r="L17" s="1">
        <f t="shared" si="4"/>
        <v>500</v>
      </c>
      <c r="M17" s="1">
        <f t="shared" si="5"/>
        <v>50000</v>
      </c>
      <c r="N17" s="1">
        <v>1</v>
      </c>
      <c r="O17" s="1">
        <v>1</v>
      </c>
      <c r="P17" s="1">
        <v>1</v>
      </c>
      <c r="Q17" s="1">
        <v>1</v>
      </c>
      <c r="R17" s="1">
        <v>1</v>
      </c>
      <c r="S17" s="1">
        <v>1</v>
      </c>
      <c r="T17" s="1">
        <v>0</v>
      </c>
      <c r="U17" s="1">
        <v>0</v>
      </c>
      <c r="V17" s="1">
        <v>0</v>
      </c>
      <c r="W17" s="1">
        <v>0</v>
      </c>
      <c r="X17" s="1">
        <v>0</v>
      </c>
    </row>
    <row r="18" spans="1:24" x14ac:dyDescent="0.15">
      <c r="A18" s="1">
        <v>2911</v>
      </c>
      <c r="B18" s="1" t="s">
        <v>68</v>
      </c>
      <c r="C18" s="1">
        <v>99</v>
      </c>
      <c r="D18" s="1">
        <v>99</v>
      </c>
      <c r="E18" s="1">
        <v>3</v>
      </c>
      <c r="F18" s="1">
        <v>3</v>
      </c>
      <c r="G18" s="1">
        <f t="shared" si="0"/>
        <v>99</v>
      </c>
      <c r="H18" s="1">
        <f t="shared" si="1"/>
        <v>1</v>
      </c>
      <c r="I18" s="1">
        <f t="shared" si="2"/>
        <v>1</v>
      </c>
      <c r="J18" s="1">
        <f t="shared" si="3"/>
        <v>0</v>
      </c>
      <c r="L18" s="1">
        <f t="shared" si="4"/>
        <v>300</v>
      </c>
      <c r="M18" s="1">
        <f t="shared" si="5"/>
        <v>30000</v>
      </c>
      <c r="N18" s="1">
        <v>1</v>
      </c>
      <c r="O18" s="1">
        <v>1</v>
      </c>
      <c r="P18" s="1">
        <v>1</v>
      </c>
      <c r="Q18" s="1">
        <v>1</v>
      </c>
      <c r="R18" s="1">
        <v>1</v>
      </c>
      <c r="S18" s="1">
        <v>1</v>
      </c>
      <c r="T18" s="1">
        <v>0</v>
      </c>
      <c r="U18" s="1">
        <v>0</v>
      </c>
      <c r="V18" s="1">
        <v>0</v>
      </c>
      <c r="W18" s="1">
        <v>0</v>
      </c>
      <c r="X18" s="1">
        <v>0</v>
      </c>
    </row>
    <row r="19" spans="1:24" x14ac:dyDescent="0.15">
      <c r="A19" s="1">
        <v>2912</v>
      </c>
      <c r="B19" s="1" t="s">
        <v>69</v>
      </c>
      <c r="C19" s="1">
        <v>99</v>
      </c>
      <c r="D19" s="1">
        <v>99</v>
      </c>
      <c r="E19" s="1">
        <v>3</v>
      </c>
      <c r="F19" s="1">
        <v>4</v>
      </c>
      <c r="G19" s="1">
        <f t="shared" si="0"/>
        <v>99</v>
      </c>
      <c r="H19" s="1">
        <f t="shared" si="1"/>
        <v>1</v>
      </c>
      <c r="I19" s="1">
        <f t="shared" si="2"/>
        <v>1</v>
      </c>
      <c r="J19" s="1">
        <f t="shared" si="3"/>
        <v>0</v>
      </c>
      <c r="L19" s="1">
        <f t="shared" si="4"/>
        <v>400</v>
      </c>
      <c r="M19" s="1">
        <f t="shared" si="5"/>
        <v>40000</v>
      </c>
      <c r="N19" s="1">
        <v>1</v>
      </c>
      <c r="O19" s="1">
        <v>1</v>
      </c>
      <c r="P19" s="1">
        <v>1</v>
      </c>
      <c r="Q19" s="1">
        <v>1</v>
      </c>
      <c r="R19" s="1">
        <v>1</v>
      </c>
      <c r="S19" s="1">
        <v>1</v>
      </c>
      <c r="T19" s="1">
        <v>0</v>
      </c>
      <c r="U19" s="1">
        <v>0</v>
      </c>
      <c r="V19" s="1">
        <v>0</v>
      </c>
      <c r="W19" s="1">
        <v>0</v>
      </c>
      <c r="X19" s="1">
        <v>0</v>
      </c>
    </row>
    <row r="20" spans="1:24" x14ac:dyDescent="0.15">
      <c r="A20" s="1">
        <v>2913</v>
      </c>
      <c r="B20" s="1" t="s">
        <v>70</v>
      </c>
      <c r="C20" s="1">
        <v>99</v>
      </c>
      <c r="D20" s="1">
        <v>99</v>
      </c>
      <c r="E20" s="1">
        <v>3</v>
      </c>
      <c r="F20" s="1">
        <v>5</v>
      </c>
      <c r="G20" s="1">
        <f t="shared" si="0"/>
        <v>99</v>
      </c>
      <c r="H20" s="1">
        <f t="shared" si="1"/>
        <v>1</v>
      </c>
      <c r="I20" s="1">
        <f t="shared" si="2"/>
        <v>1</v>
      </c>
      <c r="J20" s="1">
        <f t="shared" si="3"/>
        <v>0</v>
      </c>
      <c r="L20" s="1">
        <f t="shared" si="4"/>
        <v>500</v>
      </c>
      <c r="M20" s="1">
        <f t="shared" si="5"/>
        <v>50000</v>
      </c>
      <c r="N20" s="1">
        <v>1</v>
      </c>
      <c r="O20" s="1">
        <v>1</v>
      </c>
      <c r="P20" s="1">
        <v>1</v>
      </c>
      <c r="Q20" s="1">
        <v>1</v>
      </c>
      <c r="R20" s="1">
        <v>1</v>
      </c>
      <c r="S20" s="1">
        <v>1</v>
      </c>
      <c r="T20" s="1">
        <v>0</v>
      </c>
      <c r="U20" s="1">
        <v>0</v>
      </c>
      <c r="V20" s="1">
        <v>0</v>
      </c>
      <c r="W20" s="1">
        <v>0</v>
      </c>
      <c r="X20" s="1">
        <v>0</v>
      </c>
    </row>
    <row r="21" spans="1:24" x14ac:dyDescent="0.15">
      <c r="A21" s="1">
        <v>2916</v>
      </c>
      <c r="B21" s="1" t="s">
        <v>71</v>
      </c>
      <c r="C21" s="1">
        <v>99</v>
      </c>
      <c r="D21" s="1">
        <v>99</v>
      </c>
      <c r="E21" s="1">
        <v>4</v>
      </c>
      <c r="F21" s="1">
        <v>3</v>
      </c>
      <c r="G21" s="1">
        <f t="shared" si="0"/>
        <v>99</v>
      </c>
      <c r="H21" s="1">
        <f t="shared" si="1"/>
        <v>1</v>
      </c>
      <c r="I21" s="1">
        <f t="shared" si="2"/>
        <v>1</v>
      </c>
      <c r="J21" s="1">
        <f t="shared" si="3"/>
        <v>0</v>
      </c>
      <c r="L21" s="1">
        <f t="shared" si="4"/>
        <v>300</v>
      </c>
      <c r="M21" s="1">
        <f t="shared" si="5"/>
        <v>30000</v>
      </c>
      <c r="N21" s="1">
        <v>1</v>
      </c>
      <c r="O21" s="1">
        <v>1</v>
      </c>
      <c r="P21" s="1">
        <v>1</v>
      </c>
      <c r="Q21" s="1">
        <v>1</v>
      </c>
      <c r="R21" s="1">
        <v>1</v>
      </c>
      <c r="S21" s="1">
        <v>1</v>
      </c>
      <c r="T21" s="1">
        <v>0</v>
      </c>
      <c r="U21" s="1">
        <v>0</v>
      </c>
      <c r="V21" s="1">
        <v>0</v>
      </c>
      <c r="W21" s="1">
        <v>0</v>
      </c>
      <c r="X21" s="1">
        <v>0</v>
      </c>
    </row>
    <row r="22" spans="1:24" x14ac:dyDescent="0.15">
      <c r="A22" s="1">
        <v>2917</v>
      </c>
      <c r="B22" s="1" t="s">
        <v>72</v>
      </c>
      <c r="C22" s="1">
        <v>99</v>
      </c>
      <c r="D22" s="1">
        <v>99</v>
      </c>
      <c r="E22" s="1">
        <v>4</v>
      </c>
      <c r="F22" s="1">
        <v>4</v>
      </c>
      <c r="G22" s="1">
        <f t="shared" si="0"/>
        <v>99</v>
      </c>
      <c r="H22" s="1">
        <f t="shared" si="1"/>
        <v>1</v>
      </c>
      <c r="I22" s="1">
        <f t="shared" si="2"/>
        <v>1</v>
      </c>
      <c r="J22" s="1">
        <f t="shared" si="3"/>
        <v>0</v>
      </c>
      <c r="L22" s="1">
        <f t="shared" si="4"/>
        <v>400</v>
      </c>
      <c r="M22" s="1">
        <f t="shared" si="5"/>
        <v>40000</v>
      </c>
      <c r="N22" s="1">
        <v>1</v>
      </c>
      <c r="O22" s="1">
        <v>1</v>
      </c>
      <c r="P22" s="1">
        <v>1</v>
      </c>
      <c r="Q22" s="1">
        <v>1</v>
      </c>
      <c r="R22" s="1">
        <v>1</v>
      </c>
      <c r="S22" s="1">
        <v>1</v>
      </c>
      <c r="T22" s="1">
        <v>0</v>
      </c>
      <c r="U22" s="1">
        <v>0</v>
      </c>
      <c r="V22" s="1">
        <v>0</v>
      </c>
      <c r="W22" s="1">
        <v>0</v>
      </c>
      <c r="X22" s="1">
        <v>0</v>
      </c>
    </row>
    <row r="23" spans="1:24" x14ac:dyDescent="0.15">
      <c r="A23" s="1">
        <v>2918</v>
      </c>
      <c r="B23" s="1" t="s">
        <v>73</v>
      </c>
      <c r="C23" s="1">
        <v>99</v>
      </c>
      <c r="D23" s="1">
        <v>99</v>
      </c>
      <c r="E23" s="1">
        <v>4</v>
      </c>
      <c r="F23" s="1">
        <v>5</v>
      </c>
      <c r="G23" s="1">
        <f t="shared" si="0"/>
        <v>99</v>
      </c>
      <c r="H23" s="1">
        <f t="shared" si="1"/>
        <v>1</v>
      </c>
      <c r="I23" s="1">
        <f t="shared" si="2"/>
        <v>1</v>
      </c>
      <c r="J23" s="1">
        <f t="shared" si="3"/>
        <v>0</v>
      </c>
      <c r="L23" s="1">
        <f t="shared" si="4"/>
        <v>500</v>
      </c>
      <c r="M23" s="1">
        <f t="shared" si="5"/>
        <v>50000</v>
      </c>
      <c r="N23" s="1">
        <v>1</v>
      </c>
      <c r="O23" s="1">
        <v>1</v>
      </c>
      <c r="P23" s="1">
        <v>1</v>
      </c>
      <c r="Q23" s="1">
        <v>1</v>
      </c>
      <c r="R23" s="1">
        <v>1</v>
      </c>
      <c r="S23" s="1">
        <v>1</v>
      </c>
      <c r="T23" s="1">
        <v>0</v>
      </c>
      <c r="U23" s="1">
        <v>0</v>
      </c>
      <c r="V23" s="1">
        <v>0</v>
      </c>
      <c r="W23" s="1">
        <v>0</v>
      </c>
      <c r="X23" s="1">
        <v>0</v>
      </c>
    </row>
    <row r="24" spans="1:24" x14ac:dyDescent="0.15">
      <c r="A24" s="1">
        <v>2921</v>
      </c>
      <c r="B24" s="1" t="s">
        <v>74</v>
      </c>
      <c r="C24" s="1">
        <v>99</v>
      </c>
      <c r="D24" s="1">
        <v>99</v>
      </c>
      <c r="E24" s="1">
        <v>5</v>
      </c>
      <c r="F24" s="1">
        <v>3</v>
      </c>
      <c r="G24" s="1">
        <f t="shared" si="0"/>
        <v>99</v>
      </c>
      <c r="H24" s="1">
        <f t="shared" si="1"/>
        <v>1</v>
      </c>
      <c r="I24" s="1">
        <f t="shared" si="2"/>
        <v>1</v>
      </c>
      <c r="J24" s="1">
        <f t="shared" si="3"/>
        <v>0</v>
      </c>
      <c r="L24" s="1">
        <f t="shared" si="4"/>
        <v>300</v>
      </c>
      <c r="M24" s="1">
        <f t="shared" si="5"/>
        <v>30000</v>
      </c>
      <c r="N24" s="1">
        <v>1</v>
      </c>
      <c r="O24" s="1">
        <v>1</v>
      </c>
      <c r="P24" s="1">
        <v>1</v>
      </c>
      <c r="Q24" s="1">
        <v>1</v>
      </c>
      <c r="R24" s="1">
        <v>1</v>
      </c>
      <c r="S24" s="1">
        <v>1</v>
      </c>
      <c r="T24" s="1">
        <v>0</v>
      </c>
      <c r="U24" s="1">
        <v>0</v>
      </c>
      <c r="V24" s="1">
        <v>0</v>
      </c>
      <c r="W24" s="1">
        <v>0</v>
      </c>
      <c r="X24" s="1">
        <v>0</v>
      </c>
    </row>
    <row r="25" spans="1:24" x14ac:dyDescent="0.15">
      <c r="A25" s="1">
        <v>2922</v>
      </c>
      <c r="B25" s="1" t="s">
        <v>75</v>
      </c>
      <c r="C25" s="1">
        <v>99</v>
      </c>
      <c r="D25" s="1">
        <v>99</v>
      </c>
      <c r="E25" s="1">
        <v>5</v>
      </c>
      <c r="F25" s="1">
        <v>4</v>
      </c>
      <c r="G25" s="1">
        <f t="shared" si="0"/>
        <v>99</v>
      </c>
      <c r="H25" s="1">
        <f t="shared" si="1"/>
        <v>1</v>
      </c>
      <c r="I25" s="1">
        <f t="shared" si="2"/>
        <v>1</v>
      </c>
      <c r="J25" s="1">
        <f t="shared" si="3"/>
        <v>0</v>
      </c>
      <c r="L25" s="1">
        <f t="shared" si="4"/>
        <v>400</v>
      </c>
      <c r="M25" s="1">
        <f t="shared" si="5"/>
        <v>40000</v>
      </c>
      <c r="N25" s="1">
        <v>1</v>
      </c>
      <c r="O25" s="1">
        <v>1</v>
      </c>
      <c r="P25" s="1">
        <v>1</v>
      </c>
      <c r="Q25" s="1">
        <v>1</v>
      </c>
      <c r="R25" s="1">
        <v>1</v>
      </c>
      <c r="S25" s="1">
        <v>1</v>
      </c>
      <c r="T25" s="1">
        <v>0</v>
      </c>
      <c r="U25" s="1">
        <v>0</v>
      </c>
      <c r="V25" s="1">
        <v>0</v>
      </c>
      <c r="W25" s="1">
        <v>0</v>
      </c>
      <c r="X25" s="1">
        <v>0</v>
      </c>
    </row>
    <row r="26" spans="1:24" x14ac:dyDescent="0.15">
      <c r="A26" s="1">
        <v>2923</v>
      </c>
      <c r="B26" s="1" t="s">
        <v>76</v>
      </c>
      <c r="C26" s="1">
        <v>99</v>
      </c>
      <c r="D26" s="1">
        <v>99</v>
      </c>
      <c r="E26" s="1">
        <v>5</v>
      </c>
      <c r="F26" s="1">
        <v>5</v>
      </c>
      <c r="G26" s="1">
        <f t="shared" si="0"/>
        <v>99</v>
      </c>
      <c r="H26" s="1">
        <f t="shared" si="1"/>
        <v>1</v>
      </c>
      <c r="I26" s="1">
        <f t="shared" si="2"/>
        <v>1</v>
      </c>
      <c r="J26" s="1">
        <f t="shared" si="3"/>
        <v>0</v>
      </c>
      <c r="L26" s="1">
        <f t="shared" si="4"/>
        <v>500</v>
      </c>
      <c r="M26" s="1">
        <f t="shared" si="5"/>
        <v>50000</v>
      </c>
      <c r="N26" s="1">
        <v>1</v>
      </c>
      <c r="O26" s="1">
        <v>1</v>
      </c>
      <c r="P26" s="1">
        <v>1</v>
      </c>
      <c r="Q26" s="1">
        <v>1</v>
      </c>
      <c r="R26" s="1">
        <v>1</v>
      </c>
      <c r="S26" s="1">
        <v>1</v>
      </c>
      <c r="T26" s="1">
        <v>0</v>
      </c>
      <c r="U26" s="1">
        <v>0</v>
      </c>
      <c r="V26" s="1">
        <v>0</v>
      </c>
      <c r="W26" s="1">
        <v>0</v>
      </c>
      <c r="X26" s="1">
        <v>0</v>
      </c>
    </row>
    <row r="27" spans="1:24" x14ac:dyDescent="0.15">
      <c r="A27" s="1">
        <v>2926</v>
      </c>
      <c r="B27" s="1" t="s">
        <v>77</v>
      </c>
      <c r="C27" s="1">
        <v>99</v>
      </c>
      <c r="D27" s="1">
        <v>99</v>
      </c>
      <c r="E27" s="1">
        <v>6</v>
      </c>
      <c r="F27" s="1">
        <v>3</v>
      </c>
      <c r="G27" s="1">
        <f t="shared" si="0"/>
        <v>99</v>
      </c>
      <c r="H27" s="1">
        <f t="shared" si="1"/>
        <v>1</v>
      </c>
      <c r="I27" s="1">
        <f t="shared" si="2"/>
        <v>1</v>
      </c>
      <c r="J27" s="1">
        <f t="shared" si="3"/>
        <v>0</v>
      </c>
      <c r="L27" s="1">
        <f t="shared" si="4"/>
        <v>300</v>
      </c>
      <c r="M27" s="1">
        <f t="shared" si="5"/>
        <v>30000</v>
      </c>
      <c r="N27" s="1">
        <v>1</v>
      </c>
      <c r="O27" s="1">
        <v>1</v>
      </c>
      <c r="P27" s="1">
        <v>1</v>
      </c>
      <c r="Q27" s="1">
        <v>1</v>
      </c>
      <c r="R27" s="1">
        <v>1</v>
      </c>
      <c r="S27" s="1">
        <v>1</v>
      </c>
      <c r="T27" s="1">
        <v>0</v>
      </c>
      <c r="U27" s="1">
        <v>0</v>
      </c>
      <c r="V27" s="1">
        <v>0</v>
      </c>
      <c r="W27" s="1">
        <v>0</v>
      </c>
      <c r="X27" s="1">
        <v>0</v>
      </c>
    </row>
    <row r="28" spans="1:24" x14ac:dyDescent="0.15">
      <c r="A28" s="1">
        <v>2927</v>
      </c>
      <c r="B28" s="1" t="s">
        <v>78</v>
      </c>
      <c r="C28" s="1">
        <v>99</v>
      </c>
      <c r="D28" s="1">
        <v>99</v>
      </c>
      <c r="E28" s="1">
        <v>6</v>
      </c>
      <c r="F28" s="1">
        <v>4</v>
      </c>
      <c r="G28" s="1">
        <f t="shared" si="0"/>
        <v>99</v>
      </c>
      <c r="H28" s="1">
        <f t="shared" si="1"/>
        <v>1</v>
      </c>
      <c r="I28" s="1">
        <f t="shared" si="2"/>
        <v>1</v>
      </c>
      <c r="J28" s="1">
        <f t="shared" si="3"/>
        <v>0</v>
      </c>
      <c r="L28" s="1">
        <f t="shared" si="4"/>
        <v>400</v>
      </c>
      <c r="M28" s="1">
        <f t="shared" si="5"/>
        <v>40000</v>
      </c>
      <c r="N28" s="1">
        <v>1</v>
      </c>
      <c r="O28" s="1">
        <v>1</v>
      </c>
      <c r="P28" s="1">
        <v>1</v>
      </c>
      <c r="Q28" s="1">
        <v>1</v>
      </c>
      <c r="R28" s="1">
        <v>1</v>
      </c>
      <c r="S28" s="1">
        <v>1</v>
      </c>
      <c r="T28" s="1">
        <v>0</v>
      </c>
      <c r="U28" s="1">
        <v>0</v>
      </c>
      <c r="V28" s="1">
        <v>0</v>
      </c>
      <c r="W28" s="1">
        <v>0</v>
      </c>
      <c r="X28" s="1">
        <v>0</v>
      </c>
    </row>
    <row r="29" spans="1:24" x14ac:dyDescent="0.15">
      <c r="A29" s="1">
        <v>2928</v>
      </c>
      <c r="B29" s="1" t="s">
        <v>79</v>
      </c>
      <c r="C29" s="1">
        <v>99</v>
      </c>
      <c r="D29" s="1">
        <v>99</v>
      </c>
      <c r="E29" s="1">
        <v>6</v>
      </c>
      <c r="F29" s="1">
        <v>5</v>
      </c>
      <c r="G29" s="1">
        <f t="shared" si="0"/>
        <v>99</v>
      </c>
      <c r="H29" s="1">
        <f t="shared" si="1"/>
        <v>1</v>
      </c>
      <c r="I29" s="1">
        <f t="shared" si="2"/>
        <v>1</v>
      </c>
      <c r="J29" s="1">
        <f t="shared" si="3"/>
        <v>0</v>
      </c>
      <c r="L29" s="1">
        <f t="shared" si="4"/>
        <v>500</v>
      </c>
      <c r="M29" s="1">
        <f t="shared" si="5"/>
        <v>50000</v>
      </c>
      <c r="N29" s="1">
        <v>1</v>
      </c>
      <c r="O29" s="1">
        <v>1</v>
      </c>
      <c r="P29" s="1">
        <v>1</v>
      </c>
      <c r="Q29" s="1">
        <v>1</v>
      </c>
      <c r="R29" s="1">
        <v>1</v>
      </c>
      <c r="S29" s="1">
        <v>1</v>
      </c>
      <c r="T29" s="1">
        <v>0</v>
      </c>
      <c r="U29" s="1">
        <v>0</v>
      </c>
      <c r="V29" s="1">
        <v>0</v>
      </c>
      <c r="W29" s="1">
        <v>0</v>
      </c>
      <c r="X29" s="1">
        <v>0</v>
      </c>
    </row>
    <row r="30" spans="1:24" x14ac:dyDescent="0.15">
      <c r="A30" s="1">
        <v>2931</v>
      </c>
      <c r="B30" s="1" t="s">
        <v>80</v>
      </c>
      <c r="C30" s="1">
        <v>99</v>
      </c>
      <c r="D30" s="1">
        <v>99</v>
      </c>
      <c r="E30" s="1">
        <v>7</v>
      </c>
      <c r="F30" s="1">
        <v>3</v>
      </c>
      <c r="G30" s="1">
        <f t="shared" si="0"/>
        <v>99</v>
      </c>
      <c r="H30" s="1">
        <f t="shared" si="1"/>
        <v>1</v>
      </c>
      <c r="I30" s="1">
        <f t="shared" si="2"/>
        <v>1</v>
      </c>
      <c r="J30" s="1">
        <f t="shared" si="3"/>
        <v>0</v>
      </c>
      <c r="L30" s="1">
        <f t="shared" si="4"/>
        <v>300</v>
      </c>
      <c r="M30" s="1">
        <f t="shared" si="5"/>
        <v>30000</v>
      </c>
      <c r="N30" s="1">
        <v>1</v>
      </c>
      <c r="O30" s="1">
        <v>1</v>
      </c>
      <c r="P30" s="1">
        <v>1</v>
      </c>
      <c r="Q30" s="1">
        <v>1</v>
      </c>
      <c r="R30" s="1">
        <v>1</v>
      </c>
      <c r="S30" s="1">
        <v>1</v>
      </c>
      <c r="T30" s="1">
        <v>0</v>
      </c>
      <c r="U30" s="1">
        <v>0</v>
      </c>
      <c r="V30" s="1">
        <v>0</v>
      </c>
      <c r="W30" s="1">
        <v>0</v>
      </c>
      <c r="X30" s="1">
        <v>0</v>
      </c>
    </row>
    <row r="31" spans="1:24" x14ac:dyDescent="0.15">
      <c r="A31" s="1">
        <v>2932</v>
      </c>
      <c r="B31" s="1" t="s">
        <v>81</v>
      </c>
      <c r="C31" s="1">
        <v>99</v>
      </c>
      <c r="D31" s="1">
        <v>99</v>
      </c>
      <c r="E31" s="1">
        <v>7</v>
      </c>
      <c r="F31" s="1">
        <v>4</v>
      </c>
      <c r="G31" s="1">
        <f t="shared" si="0"/>
        <v>99</v>
      </c>
      <c r="H31" s="1">
        <f t="shared" si="1"/>
        <v>1</v>
      </c>
      <c r="I31" s="1">
        <f t="shared" si="2"/>
        <v>1</v>
      </c>
      <c r="J31" s="1">
        <f t="shared" si="3"/>
        <v>0</v>
      </c>
      <c r="L31" s="1">
        <f t="shared" si="4"/>
        <v>400</v>
      </c>
      <c r="M31" s="1">
        <f t="shared" si="5"/>
        <v>40000</v>
      </c>
      <c r="N31" s="1">
        <v>1</v>
      </c>
      <c r="O31" s="1">
        <v>1</v>
      </c>
      <c r="P31" s="1">
        <v>1</v>
      </c>
      <c r="Q31" s="1">
        <v>1</v>
      </c>
      <c r="R31" s="1">
        <v>1</v>
      </c>
      <c r="S31" s="1">
        <v>1</v>
      </c>
      <c r="T31" s="1">
        <v>0</v>
      </c>
      <c r="U31" s="1">
        <v>0</v>
      </c>
      <c r="V31" s="1">
        <v>0</v>
      </c>
      <c r="W31" s="1">
        <v>0</v>
      </c>
      <c r="X31" s="1">
        <v>0</v>
      </c>
    </row>
    <row r="32" spans="1:24" x14ac:dyDescent="0.15">
      <c r="A32" s="1">
        <v>2933</v>
      </c>
      <c r="B32" s="1" t="s">
        <v>82</v>
      </c>
      <c r="C32" s="1">
        <v>99</v>
      </c>
      <c r="D32" s="1">
        <v>99</v>
      </c>
      <c r="E32" s="1">
        <v>7</v>
      </c>
      <c r="F32" s="1">
        <v>5</v>
      </c>
      <c r="G32" s="1">
        <f t="shared" si="0"/>
        <v>99</v>
      </c>
      <c r="H32" s="1">
        <f t="shared" si="1"/>
        <v>1</v>
      </c>
      <c r="I32" s="1">
        <f t="shared" si="2"/>
        <v>1</v>
      </c>
      <c r="J32" s="1">
        <f t="shared" si="3"/>
        <v>0</v>
      </c>
      <c r="L32" s="1">
        <f t="shared" si="4"/>
        <v>500</v>
      </c>
      <c r="M32" s="1">
        <f t="shared" si="5"/>
        <v>50000</v>
      </c>
      <c r="N32" s="1">
        <v>1</v>
      </c>
      <c r="O32" s="1">
        <v>1</v>
      </c>
      <c r="P32" s="1">
        <v>1</v>
      </c>
      <c r="Q32" s="1">
        <v>1</v>
      </c>
      <c r="R32" s="1">
        <v>1</v>
      </c>
      <c r="S32" s="1">
        <v>1</v>
      </c>
      <c r="T32" s="1">
        <v>0</v>
      </c>
      <c r="U32" s="1">
        <v>0</v>
      </c>
      <c r="V32" s="1">
        <v>0</v>
      </c>
      <c r="W32" s="1">
        <v>0</v>
      </c>
      <c r="X32" s="1">
        <v>0</v>
      </c>
    </row>
    <row r="33" spans="1:24" x14ac:dyDescent="0.15">
      <c r="A33" s="1">
        <v>2936</v>
      </c>
      <c r="B33" s="1" t="s">
        <v>83</v>
      </c>
      <c r="C33" s="1">
        <v>99</v>
      </c>
      <c r="D33" s="1">
        <v>99</v>
      </c>
      <c r="E33" s="1">
        <v>8</v>
      </c>
      <c r="F33" s="1">
        <v>3</v>
      </c>
      <c r="G33" s="1">
        <f t="shared" si="0"/>
        <v>99</v>
      </c>
      <c r="H33" s="1">
        <f t="shared" si="1"/>
        <v>1</v>
      </c>
      <c r="I33" s="1">
        <f t="shared" si="2"/>
        <v>1</v>
      </c>
      <c r="J33" s="1">
        <f t="shared" si="3"/>
        <v>0</v>
      </c>
      <c r="L33" s="1">
        <f t="shared" si="4"/>
        <v>300</v>
      </c>
      <c r="M33" s="1">
        <f t="shared" si="5"/>
        <v>30000</v>
      </c>
      <c r="N33" s="1">
        <v>1</v>
      </c>
      <c r="O33" s="1">
        <v>1</v>
      </c>
      <c r="P33" s="1">
        <v>1</v>
      </c>
      <c r="Q33" s="1">
        <v>1</v>
      </c>
      <c r="R33" s="1">
        <v>1</v>
      </c>
      <c r="S33" s="1">
        <v>1</v>
      </c>
      <c r="T33" s="1">
        <v>0</v>
      </c>
      <c r="U33" s="1">
        <v>0</v>
      </c>
      <c r="V33" s="1">
        <v>0</v>
      </c>
      <c r="W33" s="1">
        <v>0</v>
      </c>
      <c r="X33" s="1">
        <v>0</v>
      </c>
    </row>
    <row r="34" spans="1:24" x14ac:dyDescent="0.15">
      <c r="A34" s="1">
        <v>2937</v>
      </c>
      <c r="B34" s="1" t="s">
        <v>84</v>
      </c>
      <c r="C34" s="1">
        <v>99</v>
      </c>
      <c r="D34" s="1">
        <v>99</v>
      </c>
      <c r="E34" s="1">
        <v>8</v>
      </c>
      <c r="F34" s="1">
        <v>4</v>
      </c>
      <c r="G34" s="1">
        <f t="shared" si="0"/>
        <v>99</v>
      </c>
      <c r="H34" s="1">
        <f t="shared" si="1"/>
        <v>1</v>
      </c>
      <c r="I34" s="1">
        <f t="shared" si="2"/>
        <v>1</v>
      </c>
      <c r="J34" s="1">
        <f t="shared" si="3"/>
        <v>0</v>
      </c>
      <c r="L34" s="1">
        <f t="shared" si="4"/>
        <v>400</v>
      </c>
      <c r="M34" s="1">
        <f t="shared" si="5"/>
        <v>40000</v>
      </c>
      <c r="N34" s="1">
        <v>1</v>
      </c>
      <c r="O34" s="1">
        <v>1</v>
      </c>
      <c r="P34" s="1">
        <v>1</v>
      </c>
      <c r="Q34" s="1">
        <v>1</v>
      </c>
      <c r="R34" s="1">
        <v>1</v>
      </c>
      <c r="S34" s="1">
        <v>1</v>
      </c>
      <c r="T34" s="1">
        <v>0</v>
      </c>
      <c r="U34" s="1">
        <v>0</v>
      </c>
      <c r="V34" s="1">
        <v>0</v>
      </c>
      <c r="W34" s="1">
        <v>0</v>
      </c>
      <c r="X34" s="1">
        <v>0</v>
      </c>
    </row>
    <row r="35" spans="1:24" x14ac:dyDescent="0.15">
      <c r="A35" s="1">
        <v>2938</v>
      </c>
      <c r="B35" s="1" t="s">
        <v>85</v>
      </c>
      <c r="C35" s="1">
        <v>99</v>
      </c>
      <c r="D35" s="1">
        <v>99</v>
      </c>
      <c r="E35" s="1">
        <v>8</v>
      </c>
      <c r="F35" s="1">
        <v>5</v>
      </c>
      <c r="G35" s="1">
        <f t="shared" si="0"/>
        <v>99</v>
      </c>
      <c r="H35" s="1">
        <f t="shared" si="1"/>
        <v>1</v>
      </c>
      <c r="I35" s="1">
        <f t="shared" si="2"/>
        <v>1</v>
      </c>
      <c r="J35" s="1">
        <f t="shared" si="3"/>
        <v>0</v>
      </c>
      <c r="L35" s="1">
        <f t="shared" si="4"/>
        <v>500</v>
      </c>
      <c r="M35" s="1">
        <f t="shared" si="5"/>
        <v>50000</v>
      </c>
      <c r="N35" s="1">
        <v>1</v>
      </c>
      <c r="O35" s="1">
        <v>1</v>
      </c>
      <c r="P35" s="1">
        <v>1</v>
      </c>
      <c r="Q35" s="1">
        <v>1</v>
      </c>
      <c r="R35" s="1">
        <v>1</v>
      </c>
      <c r="S35" s="1">
        <v>1</v>
      </c>
      <c r="T35" s="1">
        <v>0</v>
      </c>
      <c r="U35" s="1">
        <v>0</v>
      </c>
      <c r="V35" s="1">
        <v>0</v>
      </c>
      <c r="W35" s="1">
        <v>0</v>
      </c>
      <c r="X35" s="1">
        <v>0</v>
      </c>
    </row>
    <row r="36" spans="1:24" x14ac:dyDescent="0.15">
      <c r="A36" s="1">
        <v>2941</v>
      </c>
      <c r="B36" s="1" t="s">
        <v>86</v>
      </c>
      <c r="C36" s="1">
        <v>99</v>
      </c>
      <c r="D36" s="1">
        <v>99</v>
      </c>
      <c r="E36" s="1">
        <v>99</v>
      </c>
      <c r="F36" s="1">
        <v>3</v>
      </c>
      <c r="G36" s="1">
        <f t="shared" si="0"/>
        <v>99</v>
      </c>
      <c r="H36" s="1">
        <f t="shared" si="1"/>
        <v>1</v>
      </c>
      <c r="I36" s="1">
        <f t="shared" si="2"/>
        <v>1</v>
      </c>
      <c r="J36" s="1">
        <f t="shared" si="3"/>
        <v>0</v>
      </c>
      <c r="L36" s="1">
        <f t="shared" si="4"/>
        <v>300</v>
      </c>
      <c r="M36" s="1">
        <f t="shared" si="5"/>
        <v>30000</v>
      </c>
      <c r="N36" s="1">
        <v>1</v>
      </c>
      <c r="O36" s="1">
        <v>1</v>
      </c>
      <c r="P36" s="1">
        <v>1</v>
      </c>
      <c r="Q36" s="1">
        <v>1</v>
      </c>
      <c r="R36" s="1">
        <v>1</v>
      </c>
      <c r="S36" s="1">
        <v>1</v>
      </c>
      <c r="T36" s="1">
        <v>0</v>
      </c>
      <c r="U36" s="1">
        <v>0</v>
      </c>
      <c r="V36" s="1">
        <v>0</v>
      </c>
      <c r="W36" s="1">
        <v>0</v>
      </c>
      <c r="X36" s="1">
        <v>0</v>
      </c>
    </row>
    <row r="37" spans="1:24" x14ac:dyDescent="0.15">
      <c r="A37" s="1">
        <v>2942</v>
      </c>
      <c r="B37" s="1" t="s">
        <v>87</v>
      </c>
      <c r="C37" s="1">
        <v>99</v>
      </c>
      <c r="D37" s="1">
        <v>99</v>
      </c>
      <c r="E37" s="1">
        <v>99</v>
      </c>
      <c r="F37" s="1">
        <v>4</v>
      </c>
      <c r="G37" s="1">
        <f t="shared" si="0"/>
        <v>99</v>
      </c>
      <c r="H37" s="1">
        <f t="shared" si="1"/>
        <v>1</v>
      </c>
      <c r="I37" s="1">
        <f t="shared" si="2"/>
        <v>1</v>
      </c>
      <c r="J37" s="1">
        <f t="shared" si="3"/>
        <v>0</v>
      </c>
      <c r="L37" s="1">
        <f t="shared" si="4"/>
        <v>400</v>
      </c>
      <c r="M37" s="1">
        <f t="shared" si="5"/>
        <v>40000</v>
      </c>
      <c r="N37" s="1">
        <v>1</v>
      </c>
      <c r="O37" s="1">
        <v>1</v>
      </c>
      <c r="P37" s="1">
        <v>1</v>
      </c>
      <c r="Q37" s="1">
        <v>1</v>
      </c>
      <c r="R37" s="1">
        <v>1</v>
      </c>
      <c r="S37" s="1">
        <v>1</v>
      </c>
      <c r="T37" s="1">
        <v>0</v>
      </c>
      <c r="U37" s="1">
        <v>0</v>
      </c>
      <c r="V37" s="1">
        <v>0</v>
      </c>
      <c r="W37" s="1">
        <v>0</v>
      </c>
      <c r="X37" s="1">
        <v>0</v>
      </c>
    </row>
    <row r="38" spans="1:24" x14ac:dyDescent="0.15">
      <c r="A38" s="1">
        <v>2943</v>
      </c>
      <c r="B38" s="1" t="s">
        <v>88</v>
      </c>
      <c r="C38" s="1">
        <v>99</v>
      </c>
      <c r="D38" s="1">
        <v>99</v>
      </c>
      <c r="E38" s="1">
        <v>99</v>
      </c>
      <c r="F38" s="1">
        <v>5</v>
      </c>
      <c r="G38" s="1">
        <f t="shared" si="0"/>
        <v>99</v>
      </c>
      <c r="H38" s="1">
        <f t="shared" si="1"/>
        <v>1</v>
      </c>
      <c r="I38" s="1">
        <f t="shared" si="2"/>
        <v>1</v>
      </c>
      <c r="J38" s="1">
        <f t="shared" si="3"/>
        <v>0</v>
      </c>
      <c r="L38" s="1">
        <f t="shared" si="4"/>
        <v>500</v>
      </c>
      <c r="M38" s="1">
        <f t="shared" si="5"/>
        <v>50000</v>
      </c>
      <c r="N38" s="1">
        <v>1</v>
      </c>
      <c r="O38" s="1">
        <v>1</v>
      </c>
      <c r="P38" s="1">
        <v>1</v>
      </c>
      <c r="Q38" s="1">
        <v>1</v>
      </c>
      <c r="R38" s="1">
        <v>1</v>
      </c>
      <c r="S38" s="1">
        <v>1</v>
      </c>
      <c r="T38" s="1">
        <v>0</v>
      </c>
      <c r="U38" s="1">
        <v>0</v>
      </c>
      <c r="V38" s="1">
        <v>0</v>
      </c>
      <c r="W38" s="1">
        <v>0</v>
      </c>
      <c r="X38" s="1">
        <v>0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"/>
  <sheetViews>
    <sheetView workbookViewId="0">
      <selection activeCell="C2" sqref="C2"/>
    </sheetView>
  </sheetViews>
  <sheetFormatPr defaultColWidth="8.875" defaultRowHeight="16.5" x14ac:dyDescent="0.15"/>
  <cols>
    <col min="1" max="1" width="8.875" style="1"/>
    <col min="2" max="2" width="16.375" style="1" customWidth="1"/>
    <col min="3" max="3" width="12.625" style="1" customWidth="1"/>
    <col min="4" max="4" width="11.125" style="1" customWidth="1"/>
    <col min="5" max="5" width="12.875" style="1" customWidth="1"/>
    <col min="6" max="7" width="6.625" style="1" customWidth="1"/>
    <col min="8" max="10" width="11.125" style="1" customWidth="1"/>
    <col min="11" max="11" width="8.875" style="1"/>
    <col min="12" max="12" width="12.125" style="1" customWidth="1"/>
    <col min="13" max="13" width="9.375" style="1" customWidth="1"/>
    <col min="14" max="19" width="8.875" style="1"/>
    <col min="20" max="20" width="12.125" style="1" customWidth="1"/>
    <col min="21" max="21" width="14.125" style="1" customWidth="1"/>
    <col min="22" max="24" width="8.875" style="1"/>
    <col min="25" max="25" width="13.625" style="1" customWidth="1"/>
    <col min="26" max="16384" width="8.875" style="1"/>
  </cols>
  <sheetData>
    <row r="1" spans="1:25" s="7" customFormat="1" ht="15.95" x14ac:dyDescent="0.15">
      <c r="A1" s="7" t="s">
        <v>1</v>
      </c>
      <c r="B1" s="7" t="s">
        <v>0</v>
      </c>
      <c r="C1" s="10" t="s">
        <v>234</v>
      </c>
      <c r="D1" s="7" t="s">
        <v>28</v>
      </c>
      <c r="E1" s="7" t="s">
        <v>98</v>
      </c>
      <c r="F1" s="7" t="s">
        <v>33</v>
      </c>
      <c r="G1" s="7" t="s">
        <v>53</v>
      </c>
      <c r="H1" s="7" t="s">
        <v>37</v>
      </c>
      <c r="I1" s="7" t="s">
        <v>36</v>
      </c>
      <c r="J1" s="7" t="s">
        <v>38</v>
      </c>
      <c r="K1" s="7" t="s">
        <v>40</v>
      </c>
      <c r="L1" s="7" t="s">
        <v>44</v>
      </c>
      <c r="M1" s="7" t="s">
        <v>6</v>
      </c>
      <c r="N1" s="7" t="s">
        <v>20</v>
      </c>
      <c r="O1" s="7" t="s">
        <v>24</v>
      </c>
      <c r="P1" s="7" t="s">
        <v>21</v>
      </c>
      <c r="Q1" s="7" t="s">
        <v>22</v>
      </c>
      <c r="R1" s="7" t="s">
        <v>7</v>
      </c>
      <c r="S1" s="7" t="s">
        <v>55</v>
      </c>
      <c r="T1" s="7" t="s">
        <v>23</v>
      </c>
      <c r="U1" s="7" t="s">
        <v>25</v>
      </c>
      <c r="V1" s="7" t="s">
        <v>26</v>
      </c>
      <c r="W1" s="7" t="s">
        <v>27</v>
      </c>
      <c r="X1" s="7" t="s">
        <v>8</v>
      </c>
    </row>
    <row r="2" spans="1:25" s="9" customFormat="1" ht="15.95" x14ac:dyDescent="0.15">
      <c r="A2" s="9" t="s">
        <v>202</v>
      </c>
      <c r="B2" s="9" t="s">
        <v>204</v>
      </c>
      <c r="C2" s="9" t="s">
        <v>196</v>
      </c>
      <c r="D2" s="9" t="s">
        <v>196</v>
      </c>
      <c r="E2" s="9" t="s">
        <v>196</v>
      </c>
      <c r="F2" s="9" t="s">
        <v>196</v>
      </c>
      <c r="G2" s="9" t="s">
        <v>196</v>
      </c>
      <c r="H2" s="9" t="s">
        <v>196</v>
      </c>
      <c r="I2" s="9" t="s">
        <v>196</v>
      </c>
      <c r="J2" s="9" t="s">
        <v>196</v>
      </c>
      <c r="K2" s="9" t="s">
        <v>196</v>
      </c>
      <c r="L2" s="9" t="s">
        <v>196</v>
      </c>
      <c r="M2" s="9" t="s">
        <v>196</v>
      </c>
      <c r="N2" s="9" t="s">
        <v>196</v>
      </c>
      <c r="O2" s="9" t="s">
        <v>196</v>
      </c>
      <c r="P2" s="9" t="s">
        <v>196</v>
      </c>
      <c r="Q2" s="9" t="s">
        <v>196</v>
      </c>
      <c r="R2" s="9" t="s">
        <v>196</v>
      </c>
      <c r="S2" s="9" t="s">
        <v>196</v>
      </c>
      <c r="T2" s="9" t="s">
        <v>196</v>
      </c>
      <c r="U2" s="9" t="s">
        <v>196</v>
      </c>
      <c r="V2" s="9" t="s">
        <v>196</v>
      </c>
      <c r="W2" s="9" t="s">
        <v>196</v>
      </c>
      <c r="X2" s="9" t="s">
        <v>196</v>
      </c>
    </row>
    <row r="3" spans="1:25" s="2" customFormat="1" ht="132" x14ac:dyDescent="0.15">
      <c r="A3" s="2" t="s">
        <v>2</v>
      </c>
      <c r="B3" s="2" t="s">
        <v>60</v>
      </c>
      <c r="C3" s="2" t="s">
        <v>97</v>
      </c>
      <c r="D3" s="2" t="s">
        <v>165</v>
      </c>
      <c r="E3" s="2" t="s">
        <v>109</v>
      </c>
      <c r="F3" s="2" t="s">
        <v>32</v>
      </c>
      <c r="G3" s="2" t="s">
        <v>54</v>
      </c>
      <c r="H3" s="2" t="s">
        <v>34</v>
      </c>
      <c r="I3" s="2" t="s">
        <v>35</v>
      </c>
      <c r="J3" s="2" t="s">
        <v>39</v>
      </c>
      <c r="K3" s="2" t="s">
        <v>3</v>
      </c>
      <c r="L3" s="2" t="s">
        <v>45</v>
      </c>
      <c r="M3" s="2" t="s">
        <v>5</v>
      </c>
      <c r="N3" s="2" t="s">
        <v>9</v>
      </c>
      <c r="O3" s="2" t="s">
        <v>10</v>
      </c>
      <c r="P3" s="2" t="s">
        <v>11</v>
      </c>
      <c r="Q3" s="2" t="s">
        <v>12</v>
      </c>
      <c r="R3" s="2" t="s">
        <v>13</v>
      </c>
      <c r="S3" s="2" t="s">
        <v>56</v>
      </c>
      <c r="T3" s="2" t="s">
        <v>14</v>
      </c>
      <c r="U3" s="2" t="s">
        <v>15</v>
      </c>
      <c r="V3" s="2" t="s">
        <v>16</v>
      </c>
      <c r="W3" s="2" t="s">
        <v>17</v>
      </c>
      <c r="X3" s="2" t="s">
        <v>18</v>
      </c>
      <c r="Y3" s="2" t="s">
        <v>50</v>
      </c>
    </row>
    <row r="4" spans="1:25" x14ac:dyDescent="0.35">
      <c r="A4" s="1">
        <v>3001</v>
      </c>
      <c r="B4" s="1" t="s">
        <v>101</v>
      </c>
      <c r="C4" s="1">
        <v>1</v>
      </c>
      <c r="D4" s="1">
        <v>1</v>
      </c>
      <c r="E4" s="1">
        <v>1</v>
      </c>
      <c r="F4" s="1">
        <v>2</v>
      </c>
      <c r="G4" s="1">
        <f>IF(C4=99,99,F4*3)</f>
        <v>6</v>
      </c>
      <c r="H4" s="1">
        <f>IF(C4=99,1,F4*10)</f>
        <v>20</v>
      </c>
      <c r="I4" s="1">
        <f>IF(C4=99,1,4)</f>
        <v>4</v>
      </c>
      <c r="J4" s="1">
        <f>IF(C4=99,0,10)</f>
        <v>10</v>
      </c>
      <c r="K4" s="4">
        <v>1</v>
      </c>
      <c r="L4" s="4">
        <f>F4*100</f>
        <v>200</v>
      </c>
      <c r="M4" s="1">
        <f>IF(C4&lt;&gt;99,F4*1000,F4*10000)</f>
        <v>2000</v>
      </c>
      <c r="N4" s="1">
        <v>0</v>
      </c>
      <c r="O4" s="1">
        <v>0</v>
      </c>
      <c r="P4" s="1">
        <v>100</v>
      </c>
      <c r="Q4" s="1">
        <v>0</v>
      </c>
      <c r="R4" s="1">
        <v>100</v>
      </c>
      <c r="S4" s="1">
        <v>0</v>
      </c>
      <c r="T4" s="1">
        <v>0</v>
      </c>
      <c r="U4" s="1">
        <v>0</v>
      </c>
      <c r="V4" s="1">
        <v>4</v>
      </c>
      <c r="W4" s="1">
        <v>0</v>
      </c>
      <c r="X4" s="1">
        <v>5</v>
      </c>
    </row>
    <row r="5" spans="1:25" x14ac:dyDescent="0.35">
      <c r="A5" s="1">
        <v>3002</v>
      </c>
      <c r="B5" s="1" t="s">
        <v>100</v>
      </c>
      <c r="C5" s="1">
        <v>1</v>
      </c>
      <c r="D5" s="1">
        <v>2</v>
      </c>
      <c r="E5" s="1">
        <v>1</v>
      </c>
      <c r="F5" s="1">
        <v>3</v>
      </c>
      <c r="G5" s="1">
        <f t="shared" ref="G5:G12" si="0">IF(C5=99,99,F5*3)</f>
        <v>9</v>
      </c>
      <c r="H5" s="1">
        <f t="shared" ref="H5:H12" si="1">IF(C5=99,1,F5*10)</f>
        <v>30</v>
      </c>
      <c r="I5" s="1">
        <f t="shared" ref="I5:I12" si="2">IF(C5=99,1,4)</f>
        <v>4</v>
      </c>
      <c r="J5" s="1">
        <f t="shared" ref="J5:J12" si="3">IF(C5=99,0,10)</f>
        <v>10</v>
      </c>
      <c r="K5" s="4">
        <v>1</v>
      </c>
      <c r="L5" s="4">
        <f t="shared" ref="L5:L12" si="4">F5*100</f>
        <v>300</v>
      </c>
      <c r="M5" s="1">
        <f t="shared" ref="M5:M12" si="5">IF(C5&lt;&gt;99,F5*1000,F5*10000)</f>
        <v>3000</v>
      </c>
      <c r="N5" s="1">
        <v>0</v>
      </c>
      <c r="O5" s="1">
        <v>0</v>
      </c>
      <c r="P5" s="1">
        <v>200</v>
      </c>
      <c r="Q5" s="1">
        <v>0</v>
      </c>
      <c r="R5" s="1">
        <v>200</v>
      </c>
      <c r="S5" s="1">
        <v>0</v>
      </c>
      <c r="T5" s="1">
        <v>0</v>
      </c>
      <c r="U5" s="1">
        <v>0</v>
      </c>
      <c r="V5" s="1">
        <v>5</v>
      </c>
      <c r="W5" s="1">
        <v>0</v>
      </c>
      <c r="X5" s="1">
        <v>10</v>
      </c>
    </row>
    <row r="6" spans="1:25" x14ac:dyDescent="0.35">
      <c r="A6" s="1">
        <v>3301</v>
      </c>
      <c r="B6" s="1" t="s">
        <v>102</v>
      </c>
      <c r="C6" s="1">
        <v>2</v>
      </c>
      <c r="D6" s="1">
        <v>3</v>
      </c>
      <c r="E6" s="1">
        <v>2</v>
      </c>
      <c r="F6" s="1">
        <v>2</v>
      </c>
      <c r="G6" s="1">
        <f t="shared" si="0"/>
        <v>6</v>
      </c>
      <c r="H6" s="1">
        <f t="shared" si="1"/>
        <v>20</v>
      </c>
      <c r="I6" s="1">
        <f t="shared" si="2"/>
        <v>4</v>
      </c>
      <c r="J6" s="1">
        <f t="shared" si="3"/>
        <v>10</v>
      </c>
      <c r="K6" s="4">
        <v>1</v>
      </c>
      <c r="L6" s="4">
        <f t="shared" si="4"/>
        <v>200</v>
      </c>
      <c r="M6" s="1">
        <f t="shared" si="5"/>
        <v>2000</v>
      </c>
      <c r="N6" s="1">
        <v>0</v>
      </c>
      <c r="O6" s="1">
        <v>0</v>
      </c>
      <c r="P6" s="1">
        <v>100</v>
      </c>
      <c r="Q6" s="1">
        <v>0</v>
      </c>
      <c r="R6" s="1">
        <v>50</v>
      </c>
      <c r="S6" s="1">
        <v>0</v>
      </c>
      <c r="T6" s="1">
        <v>0</v>
      </c>
      <c r="U6" s="1">
        <v>0</v>
      </c>
      <c r="V6" s="1">
        <v>2</v>
      </c>
      <c r="W6" s="1">
        <v>0</v>
      </c>
      <c r="X6" s="1">
        <v>2</v>
      </c>
    </row>
    <row r="7" spans="1:25" x14ac:dyDescent="0.35">
      <c r="A7" s="1">
        <v>3302</v>
      </c>
      <c r="B7" s="1" t="s">
        <v>103</v>
      </c>
      <c r="C7" s="1">
        <v>2</v>
      </c>
      <c r="D7" s="1">
        <v>1</v>
      </c>
      <c r="E7" s="1">
        <v>2</v>
      </c>
      <c r="F7" s="1">
        <v>3</v>
      </c>
      <c r="G7" s="1">
        <f t="shared" si="0"/>
        <v>9</v>
      </c>
      <c r="H7" s="1">
        <f t="shared" si="1"/>
        <v>30</v>
      </c>
      <c r="I7" s="1">
        <f t="shared" si="2"/>
        <v>4</v>
      </c>
      <c r="J7" s="1">
        <f t="shared" si="3"/>
        <v>10</v>
      </c>
      <c r="K7" s="4">
        <v>1</v>
      </c>
      <c r="L7" s="4">
        <f t="shared" si="4"/>
        <v>300</v>
      </c>
      <c r="M7" s="1">
        <f t="shared" si="5"/>
        <v>3000</v>
      </c>
      <c r="N7" s="1">
        <v>0</v>
      </c>
      <c r="O7" s="1">
        <v>0</v>
      </c>
      <c r="P7" s="1">
        <v>200</v>
      </c>
      <c r="Q7" s="1">
        <v>0</v>
      </c>
      <c r="R7" s="1">
        <v>100</v>
      </c>
      <c r="S7" s="1">
        <v>0</v>
      </c>
      <c r="T7" s="1">
        <v>0</v>
      </c>
      <c r="U7" s="1">
        <v>0</v>
      </c>
      <c r="V7" s="1">
        <v>3</v>
      </c>
      <c r="W7" s="1">
        <v>0</v>
      </c>
      <c r="X7" s="1">
        <v>5</v>
      </c>
    </row>
    <row r="8" spans="1:25" x14ac:dyDescent="0.35">
      <c r="A8" s="1">
        <v>3601</v>
      </c>
      <c r="B8" s="1" t="s">
        <v>104</v>
      </c>
      <c r="C8" s="1">
        <v>3</v>
      </c>
      <c r="D8" s="1">
        <v>5</v>
      </c>
      <c r="E8" s="1">
        <v>3</v>
      </c>
      <c r="F8" s="1">
        <v>2</v>
      </c>
      <c r="G8" s="1">
        <f t="shared" si="0"/>
        <v>6</v>
      </c>
      <c r="H8" s="1">
        <f t="shared" si="1"/>
        <v>20</v>
      </c>
      <c r="I8" s="1">
        <f t="shared" si="2"/>
        <v>4</v>
      </c>
      <c r="J8" s="1">
        <f t="shared" si="3"/>
        <v>10</v>
      </c>
      <c r="K8" s="4">
        <v>1</v>
      </c>
      <c r="L8" s="4">
        <f t="shared" si="4"/>
        <v>200</v>
      </c>
      <c r="M8" s="1">
        <f t="shared" si="5"/>
        <v>2000</v>
      </c>
      <c r="N8" s="1">
        <v>0</v>
      </c>
      <c r="O8" s="1">
        <v>0</v>
      </c>
      <c r="P8" s="1">
        <v>0</v>
      </c>
      <c r="Q8" s="1">
        <v>100</v>
      </c>
      <c r="R8" s="1">
        <v>50</v>
      </c>
      <c r="S8" s="1">
        <v>0</v>
      </c>
      <c r="T8" s="1">
        <v>0</v>
      </c>
      <c r="U8" s="1">
        <v>0</v>
      </c>
      <c r="V8" s="1">
        <v>0</v>
      </c>
      <c r="W8" s="1">
        <v>4</v>
      </c>
      <c r="X8" s="1">
        <v>2</v>
      </c>
    </row>
    <row r="9" spans="1:25" x14ac:dyDescent="0.35">
      <c r="A9" s="1">
        <v>3602</v>
      </c>
      <c r="B9" s="1" t="s">
        <v>105</v>
      </c>
      <c r="C9" s="1">
        <v>3</v>
      </c>
      <c r="D9" s="1">
        <v>4</v>
      </c>
      <c r="E9" s="1">
        <v>3</v>
      </c>
      <c r="F9" s="1">
        <v>3</v>
      </c>
      <c r="G9" s="1">
        <f t="shared" si="0"/>
        <v>9</v>
      </c>
      <c r="H9" s="1">
        <f t="shared" si="1"/>
        <v>30</v>
      </c>
      <c r="I9" s="1">
        <f t="shared" si="2"/>
        <v>4</v>
      </c>
      <c r="J9" s="1">
        <f t="shared" si="3"/>
        <v>10</v>
      </c>
      <c r="K9" s="4">
        <v>1</v>
      </c>
      <c r="L9" s="4">
        <f t="shared" si="4"/>
        <v>300</v>
      </c>
      <c r="M9" s="1">
        <f t="shared" si="5"/>
        <v>3000</v>
      </c>
      <c r="N9" s="1">
        <v>0</v>
      </c>
      <c r="O9" s="1">
        <v>0</v>
      </c>
      <c r="P9" s="1">
        <v>0</v>
      </c>
      <c r="Q9" s="1">
        <v>200</v>
      </c>
      <c r="R9" s="1">
        <v>100</v>
      </c>
      <c r="S9" s="1">
        <v>0</v>
      </c>
      <c r="T9" s="1">
        <v>0</v>
      </c>
      <c r="U9" s="1">
        <v>0</v>
      </c>
      <c r="V9" s="1">
        <v>0</v>
      </c>
      <c r="W9" s="1">
        <v>5</v>
      </c>
      <c r="X9" s="1">
        <v>5</v>
      </c>
    </row>
    <row r="10" spans="1:25" x14ac:dyDescent="0.15">
      <c r="A10" s="1">
        <v>3901</v>
      </c>
      <c r="B10" s="1" t="s">
        <v>106</v>
      </c>
      <c r="C10" s="1">
        <v>99</v>
      </c>
      <c r="D10" s="1">
        <v>99</v>
      </c>
      <c r="E10" s="1">
        <v>1</v>
      </c>
      <c r="F10" s="1">
        <v>3</v>
      </c>
      <c r="G10" s="1">
        <f t="shared" si="0"/>
        <v>99</v>
      </c>
      <c r="H10" s="1">
        <f t="shared" si="1"/>
        <v>1</v>
      </c>
      <c r="I10" s="1">
        <f t="shared" si="2"/>
        <v>1</v>
      </c>
      <c r="J10" s="1">
        <f t="shared" si="3"/>
        <v>0</v>
      </c>
      <c r="L10" s="1">
        <f t="shared" si="4"/>
        <v>300</v>
      </c>
      <c r="M10" s="1">
        <f t="shared" si="5"/>
        <v>30000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</row>
    <row r="11" spans="1:25" x14ac:dyDescent="0.15">
      <c r="A11" s="1">
        <v>3902</v>
      </c>
      <c r="B11" s="1" t="s">
        <v>107</v>
      </c>
      <c r="C11" s="1">
        <v>99</v>
      </c>
      <c r="D11" s="1">
        <v>99</v>
      </c>
      <c r="E11" s="1">
        <v>1</v>
      </c>
      <c r="F11" s="1">
        <v>4</v>
      </c>
      <c r="G11" s="1">
        <f t="shared" si="0"/>
        <v>99</v>
      </c>
      <c r="H11" s="1">
        <f t="shared" si="1"/>
        <v>1</v>
      </c>
      <c r="I11" s="1">
        <f t="shared" si="2"/>
        <v>1</v>
      </c>
      <c r="J11" s="1">
        <f t="shared" si="3"/>
        <v>0</v>
      </c>
      <c r="L11" s="1">
        <f t="shared" si="4"/>
        <v>400</v>
      </c>
      <c r="M11" s="1">
        <f t="shared" si="5"/>
        <v>40000</v>
      </c>
      <c r="N11" s="1">
        <v>1</v>
      </c>
      <c r="O11" s="1">
        <v>1</v>
      </c>
      <c r="P11" s="1">
        <v>1</v>
      </c>
      <c r="Q11" s="1">
        <v>1</v>
      </c>
      <c r="R11" s="1">
        <v>1</v>
      </c>
      <c r="S11" s="1">
        <v>1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</row>
    <row r="12" spans="1:25" x14ac:dyDescent="0.15">
      <c r="A12" s="1">
        <v>3903</v>
      </c>
      <c r="B12" s="1" t="s">
        <v>108</v>
      </c>
      <c r="C12" s="1">
        <v>99</v>
      </c>
      <c r="D12" s="1">
        <v>99</v>
      </c>
      <c r="E12" s="1">
        <v>1</v>
      </c>
      <c r="F12" s="1">
        <v>5</v>
      </c>
      <c r="G12" s="1">
        <f t="shared" si="0"/>
        <v>99</v>
      </c>
      <c r="H12" s="1">
        <f t="shared" si="1"/>
        <v>1</v>
      </c>
      <c r="I12" s="1">
        <f t="shared" si="2"/>
        <v>1</v>
      </c>
      <c r="J12" s="1">
        <f t="shared" si="3"/>
        <v>0</v>
      </c>
      <c r="L12" s="1">
        <f t="shared" si="4"/>
        <v>500</v>
      </c>
      <c r="M12" s="1">
        <f t="shared" si="5"/>
        <v>50000</v>
      </c>
      <c r="N12" s="1">
        <v>1</v>
      </c>
      <c r="O12" s="1">
        <v>1</v>
      </c>
      <c r="P12" s="1">
        <v>1</v>
      </c>
      <c r="Q12" s="1">
        <v>1</v>
      </c>
      <c r="R12" s="1">
        <v>1</v>
      </c>
      <c r="S12" s="1">
        <v>1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G12" sqref="G12"/>
    </sheetView>
  </sheetViews>
  <sheetFormatPr defaultColWidth="8.875" defaultRowHeight="16.5" x14ac:dyDescent="0.15"/>
  <cols>
    <col min="1" max="1" width="8.875" style="1"/>
    <col min="2" max="2" width="11.875" style="1" customWidth="1"/>
    <col min="3" max="3" width="12.125" style="1" customWidth="1"/>
    <col min="4" max="4" width="9.375" style="1" customWidth="1"/>
    <col min="5" max="16384" width="8.875" style="1"/>
  </cols>
  <sheetData>
    <row r="1" spans="1:4" s="7" customFormat="1" x14ac:dyDescent="0.15">
      <c r="A1" s="7" t="s">
        <v>1</v>
      </c>
      <c r="B1" s="7" t="s">
        <v>0</v>
      </c>
      <c r="C1" s="7" t="s">
        <v>44</v>
      </c>
      <c r="D1" s="7" t="s">
        <v>6</v>
      </c>
    </row>
    <row r="2" spans="1:4" s="9" customFormat="1" x14ac:dyDescent="0.15">
      <c r="A2" s="9" t="s">
        <v>202</v>
      </c>
      <c r="B2" s="9" t="s">
        <v>204</v>
      </c>
      <c r="C2" s="9" t="s">
        <v>205</v>
      </c>
      <c r="D2" s="9" t="s">
        <v>202</v>
      </c>
    </row>
    <row r="3" spans="1:4" s="2" customFormat="1" x14ac:dyDescent="0.15">
      <c r="A3" s="2" t="s">
        <v>2</v>
      </c>
      <c r="B3" s="2" t="s">
        <v>110</v>
      </c>
      <c r="C3" s="2" t="s">
        <v>45</v>
      </c>
      <c r="D3" s="2" t="s">
        <v>111</v>
      </c>
    </row>
    <row r="4" spans="1:4" x14ac:dyDescent="0.15">
      <c r="A4" s="1">
        <v>9001</v>
      </c>
      <c r="B4" s="1" t="s">
        <v>112</v>
      </c>
      <c r="C4" s="1">
        <v>100</v>
      </c>
      <c r="D4" s="1">
        <v>0</v>
      </c>
    </row>
    <row r="5" spans="1:4" x14ac:dyDescent="0.15">
      <c r="A5" s="1">
        <v>9002</v>
      </c>
      <c r="B5" s="1" t="s">
        <v>113</v>
      </c>
      <c r="C5" s="1">
        <v>100</v>
      </c>
      <c r="D5" s="1">
        <v>0</v>
      </c>
    </row>
    <row r="6" spans="1:4" x14ac:dyDescent="0.15">
      <c r="A6" s="1">
        <v>9003</v>
      </c>
      <c r="B6" s="1" t="s">
        <v>114</v>
      </c>
      <c r="C6" s="1">
        <v>100</v>
      </c>
      <c r="D6" s="1">
        <v>0</v>
      </c>
    </row>
    <row r="7" spans="1:4" x14ac:dyDescent="0.15">
      <c r="A7" s="1">
        <v>9004</v>
      </c>
      <c r="B7" s="1" t="s">
        <v>115</v>
      </c>
      <c r="C7" s="1">
        <v>100</v>
      </c>
      <c r="D7" s="1">
        <v>0</v>
      </c>
    </row>
    <row r="8" spans="1:4" x14ac:dyDescent="0.15">
      <c r="A8" s="1">
        <v>9005</v>
      </c>
      <c r="B8" s="1" t="s">
        <v>124</v>
      </c>
      <c r="C8" s="1">
        <v>100</v>
      </c>
      <c r="D8" s="1">
        <v>0</v>
      </c>
    </row>
    <row r="9" spans="1:4" x14ac:dyDescent="0.15">
      <c r="A9" s="1">
        <v>9006</v>
      </c>
      <c r="B9" s="1" t="s">
        <v>125</v>
      </c>
      <c r="C9" s="1">
        <v>100</v>
      </c>
      <c r="D9" s="1">
        <v>0</v>
      </c>
    </row>
    <row r="10" spans="1:4" x14ac:dyDescent="0.15">
      <c r="A10" s="1">
        <v>9007</v>
      </c>
      <c r="B10" s="1" t="s">
        <v>126</v>
      </c>
      <c r="C10" s="1">
        <v>100</v>
      </c>
      <c r="D10" s="1">
        <v>0</v>
      </c>
    </row>
    <row r="11" spans="1:4" x14ac:dyDescent="0.15">
      <c r="A11" s="1">
        <v>9008</v>
      </c>
      <c r="B11" s="1" t="s">
        <v>127</v>
      </c>
      <c r="C11" s="1">
        <v>100</v>
      </c>
      <c r="D11" s="1">
        <v>0</v>
      </c>
    </row>
    <row r="12" spans="1:4" x14ac:dyDescent="0.15">
      <c r="A12" s="1">
        <v>9009</v>
      </c>
      <c r="B12" s="1" t="s">
        <v>116</v>
      </c>
      <c r="C12" s="1">
        <v>100</v>
      </c>
      <c r="D12" s="1">
        <v>0</v>
      </c>
    </row>
    <row r="13" spans="1:4" x14ac:dyDescent="0.15">
      <c r="A13" s="1">
        <v>9010</v>
      </c>
      <c r="B13" s="1" t="s">
        <v>117</v>
      </c>
      <c r="C13" s="1">
        <v>100</v>
      </c>
      <c r="D13" s="1">
        <v>0</v>
      </c>
    </row>
    <row r="14" spans="1:4" x14ac:dyDescent="0.15">
      <c r="A14" s="1">
        <v>9011</v>
      </c>
      <c r="B14" s="1" t="s">
        <v>118</v>
      </c>
      <c r="C14" s="1">
        <v>100</v>
      </c>
      <c r="D14" s="1">
        <v>0</v>
      </c>
    </row>
    <row r="15" spans="1:4" x14ac:dyDescent="0.15">
      <c r="A15" s="1">
        <v>9012</v>
      </c>
      <c r="B15" s="1" t="s">
        <v>119</v>
      </c>
      <c r="C15" s="1">
        <v>100</v>
      </c>
      <c r="D15" s="1">
        <v>0</v>
      </c>
    </row>
    <row r="16" spans="1:4" x14ac:dyDescent="0.15">
      <c r="A16" s="1">
        <v>9101</v>
      </c>
      <c r="B16" s="1" t="s">
        <v>120</v>
      </c>
      <c r="C16" s="1">
        <v>100</v>
      </c>
      <c r="D16" s="1">
        <v>1000</v>
      </c>
    </row>
    <row r="17" spans="1:4" x14ac:dyDescent="0.15">
      <c r="A17" s="1">
        <v>9102</v>
      </c>
      <c r="B17" s="1" t="s">
        <v>121</v>
      </c>
      <c r="C17" s="1">
        <v>100</v>
      </c>
      <c r="D17" s="1">
        <v>1000</v>
      </c>
    </row>
    <row r="18" spans="1:4" x14ac:dyDescent="0.15">
      <c r="A18" s="1">
        <v>9103</v>
      </c>
      <c r="B18" s="1" t="s">
        <v>122</v>
      </c>
      <c r="C18" s="1">
        <v>100</v>
      </c>
      <c r="D18" s="1">
        <v>1000</v>
      </c>
    </row>
    <row r="19" spans="1:4" x14ac:dyDescent="0.15">
      <c r="A19" s="1">
        <v>9104</v>
      </c>
      <c r="B19" s="1" t="s">
        <v>123</v>
      </c>
      <c r="C19" s="1">
        <v>100</v>
      </c>
      <c r="D19" s="1">
        <v>1000</v>
      </c>
    </row>
    <row r="20" spans="1:4" x14ac:dyDescent="0.15">
      <c r="A20" s="1">
        <v>9105</v>
      </c>
      <c r="B20" s="1" t="s">
        <v>191</v>
      </c>
      <c r="C20" s="1">
        <v>100</v>
      </c>
      <c r="D20" s="1">
        <v>1000</v>
      </c>
    </row>
    <row r="21" spans="1:4" x14ac:dyDescent="0.15">
      <c r="A21" s="1">
        <v>9106</v>
      </c>
      <c r="B21" s="1" t="s">
        <v>192</v>
      </c>
      <c r="C21" s="1">
        <v>100</v>
      </c>
      <c r="D21" s="1">
        <v>1000</v>
      </c>
    </row>
  </sheetData>
  <phoneticPr fontId="1" type="noConversion"/>
  <pageMargins left="0.7" right="0.7" top="0.75" bottom="0.75" header="0.3" footer="0.3"/>
  <pageSetup paperSize="9" orientation="portrait" horizontalDpi="4294967292" vertic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3"/>
  <sheetViews>
    <sheetView workbookViewId="0">
      <selection activeCell="F9" sqref="F9"/>
    </sheetView>
  </sheetViews>
  <sheetFormatPr defaultColWidth="9" defaultRowHeight="16.5" x14ac:dyDescent="0.15"/>
  <cols>
    <col min="1" max="1" width="9" style="1"/>
    <col min="2" max="2" width="12.625" style="1" customWidth="1"/>
    <col min="3" max="16384" width="9" style="1"/>
  </cols>
  <sheetData>
    <row r="1" spans="1:2" s="7" customFormat="1" x14ac:dyDescent="0.15">
      <c r="A1" s="7" t="s">
        <v>46</v>
      </c>
      <c r="B1" s="7" t="s">
        <v>48</v>
      </c>
    </row>
    <row r="2" spans="1:2" s="9" customFormat="1" x14ac:dyDescent="0.15">
      <c r="A2" s="9" t="s">
        <v>206</v>
      </c>
      <c r="B2" s="9" t="s">
        <v>196</v>
      </c>
    </row>
    <row r="3" spans="1:2" x14ac:dyDescent="0.15">
      <c r="A3" s="1" t="s">
        <v>47</v>
      </c>
      <c r="B3" s="1" t="s">
        <v>49</v>
      </c>
    </row>
    <row r="4" spans="1:2" x14ac:dyDescent="0.15">
      <c r="A4" s="1">
        <v>1</v>
      </c>
      <c r="B4" s="1">
        <v>0</v>
      </c>
    </row>
    <row r="5" spans="1:2" x14ac:dyDescent="0.15">
      <c r="A5" s="1">
        <v>2</v>
      </c>
      <c r="B5" s="1">
        <f>B4+A5*100</f>
        <v>200</v>
      </c>
    </row>
    <row r="6" spans="1:2" x14ac:dyDescent="0.15">
      <c r="A6" s="1">
        <v>3</v>
      </c>
      <c r="B6" s="1">
        <f t="shared" ref="B6:B69" si="0">B5+A6*100</f>
        <v>500</v>
      </c>
    </row>
    <row r="7" spans="1:2" x14ac:dyDescent="0.15">
      <c r="A7" s="1">
        <v>4</v>
      </c>
      <c r="B7" s="1">
        <f t="shared" si="0"/>
        <v>900</v>
      </c>
    </row>
    <row r="8" spans="1:2" x14ac:dyDescent="0.15">
      <c r="A8" s="1">
        <v>5</v>
      </c>
      <c r="B8" s="1">
        <f t="shared" si="0"/>
        <v>1400</v>
      </c>
    </row>
    <row r="9" spans="1:2" x14ac:dyDescent="0.15">
      <c r="A9" s="1">
        <v>6</v>
      </c>
      <c r="B9" s="1">
        <f t="shared" si="0"/>
        <v>2000</v>
      </c>
    </row>
    <row r="10" spans="1:2" x14ac:dyDescent="0.15">
      <c r="A10" s="1">
        <v>7</v>
      </c>
      <c r="B10" s="1">
        <f t="shared" si="0"/>
        <v>2700</v>
      </c>
    </row>
    <row r="11" spans="1:2" x14ac:dyDescent="0.15">
      <c r="A11" s="1">
        <v>8</v>
      </c>
      <c r="B11" s="1">
        <f t="shared" si="0"/>
        <v>3500</v>
      </c>
    </row>
    <row r="12" spans="1:2" x14ac:dyDescent="0.15">
      <c r="A12" s="1">
        <v>9</v>
      </c>
      <c r="B12" s="1">
        <f t="shared" si="0"/>
        <v>4400</v>
      </c>
    </row>
    <row r="13" spans="1:2" x14ac:dyDescent="0.15">
      <c r="A13" s="1">
        <v>10</v>
      </c>
      <c r="B13" s="1">
        <f t="shared" si="0"/>
        <v>5400</v>
      </c>
    </row>
    <row r="14" spans="1:2" x14ac:dyDescent="0.15">
      <c r="A14" s="1">
        <v>11</v>
      </c>
      <c r="B14" s="1">
        <f t="shared" si="0"/>
        <v>6500</v>
      </c>
    </row>
    <row r="15" spans="1:2" x14ac:dyDescent="0.15">
      <c r="A15" s="1">
        <v>12</v>
      </c>
      <c r="B15" s="1">
        <f t="shared" si="0"/>
        <v>7700</v>
      </c>
    </row>
    <row r="16" spans="1:2" x14ac:dyDescent="0.15">
      <c r="A16" s="1">
        <v>13</v>
      </c>
      <c r="B16" s="1">
        <f t="shared" si="0"/>
        <v>9000</v>
      </c>
    </row>
    <row r="17" spans="1:2" x14ac:dyDescent="0.15">
      <c r="A17" s="1">
        <v>14</v>
      </c>
      <c r="B17" s="1">
        <f t="shared" si="0"/>
        <v>10400</v>
      </c>
    </row>
    <row r="18" spans="1:2" x14ac:dyDescent="0.15">
      <c r="A18" s="1">
        <v>15</v>
      </c>
      <c r="B18" s="1">
        <f t="shared" si="0"/>
        <v>11900</v>
      </c>
    </row>
    <row r="19" spans="1:2" x14ac:dyDescent="0.15">
      <c r="A19" s="1">
        <v>16</v>
      </c>
      <c r="B19" s="1">
        <f t="shared" si="0"/>
        <v>13500</v>
      </c>
    </row>
    <row r="20" spans="1:2" x14ac:dyDescent="0.15">
      <c r="A20" s="1">
        <v>17</v>
      </c>
      <c r="B20" s="1">
        <f t="shared" si="0"/>
        <v>15200</v>
      </c>
    </row>
    <row r="21" spans="1:2" x14ac:dyDescent="0.15">
      <c r="A21" s="1">
        <v>18</v>
      </c>
      <c r="B21" s="1">
        <f t="shared" si="0"/>
        <v>17000</v>
      </c>
    </row>
    <row r="22" spans="1:2" x14ac:dyDescent="0.15">
      <c r="A22" s="1">
        <v>19</v>
      </c>
      <c r="B22" s="1">
        <f t="shared" si="0"/>
        <v>18900</v>
      </c>
    </row>
    <row r="23" spans="1:2" x14ac:dyDescent="0.15">
      <c r="A23" s="1">
        <v>20</v>
      </c>
      <c r="B23" s="1">
        <f t="shared" si="0"/>
        <v>20900</v>
      </c>
    </row>
    <row r="24" spans="1:2" x14ac:dyDescent="0.15">
      <c r="A24" s="1">
        <v>21</v>
      </c>
      <c r="B24" s="1">
        <f t="shared" si="0"/>
        <v>23000</v>
      </c>
    </row>
    <row r="25" spans="1:2" x14ac:dyDescent="0.15">
      <c r="A25" s="1">
        <v>22</v>
      </c>
      <c r="B25" s="1">
        <f t="shared" si="0"/>
        <v>25200</v>
      </c>
    </row>
    <row r="26" spans="1:2" x14ac:dyDescent="0.15">
      <c r="A26" s="1">
        <v>23</v>
      </c>
      <c r="B26" s="1">
        <f t="shared" si="0"/>
        <v>27500</v>
      </c>
    </row>
    <row r="27" spans="1:2" x14ac:dyDescent="0.15">
      <c r="A27" s="1">
        <v>24</v>
      </c>
      <c r="B27" s="1">
        <f t="shared" si="0"/>
        <v>29900</v>
      </c>
    </row>
    <row r="28" spans="1:2" x14ac:dyDescent="0.15">
      <c r="A28" s="1">
        <v>25</v>
      </c>
      <c r="B28" s="1">
        <f t="shared" si="0"/>
        <v>32400</v>
      </c>
    </row>
    <row r="29" spans="1:2" x14ac:dyDescent="0.15">
      <c r="A29" s="1">
        <v>26</v>
      </c>
      <c r="B29" s="1">
        <f t="shared" si="0"/>
        <v>35000</v>
      </c>
    </row>
    <row r="30" spans="1:2" x14ac:dyDescent="0.15">
      <c r="A30" s="1">
        <v>27</v>
      </c>
      <c r="B30" s="1">
        <f t="shared" si="0"/>
        <v>37700</v>
      </c>
    </row>
    <row r="31" spans="1:2" x14ac:dyDescent="0.15">
      <c r="A31" s="1">
        <v>28</v>
      </c>
      <c r="B31" s="1">
        <f t="shared" si="0"/>
        <v>40500</v>
      </c>
    </row>
    <row r="32" spans="1:2" x14ac:dyDescent="0.15">
      <c r="A32" s="1">
        <v>29</v>
      </c>
      <c r="B32" s="1">
        <f t="shared" si="0"/>
        <v>43400</v>
      </c>
    </row>
    <row r="33" spans="1:2" x14ac:dyDescent="0.15">
      <c r="A33" s="1">
        <v>30</v>
      </c>
      <c r="B33" s="1">
        <f t="shared" si="0"/>
        <v>46400</v>
      </c>
    </row>
    <row r="34" spans="1:2" x14ac:dyDescent="0.15">
      <c r="A34" s="1">
        <v>31</v>
      </c>
      <c r="B34" s="1">
        <f t="shared" si="0"/>
        <v>49500</v>
      </c>
    </row>
    <row r="35" spans="1:2" x14ac:dyDescent="0.15">
      <c r="A35" s="1">
        <v>32</v>
      </c>
      <c r="B35" s="1">
        <f t="shared" si="0"/>
        <v>52700</v>
      </c>
    </row>
    <row r="36" spans="1:2" x14ac:dyDescent="0.15">
      <c r="A36" s="1">
        <v>33</v>
      </c>
      <c r="B36" s="1">
        <f t="shared" si="0"/>
        <v>56000</v>
      </c>
    </row>
    <row r="37" spans="1:2" x14ac:dyDescent="0.15">
      <c r="A37" s="1">
        <v>34</v>
      </c>
      <c r="B37" s="1">
        <f t="shared" si="0"/>
        <v>59400</v>
      </c>
    </row>
    <row r="38" spans="1:2" x14ac:dyDescent="0.15">
      <c r="A38" s="1">
        <v>35</v>
      </c>
      <c r="B38" s="1">
        <f t="shared" si="0"/>
        <v>62900</v>
      </c>
    </row>
    <row r="39" spans="1:2" x14ac:dyDescent="0.15">
      <c r="A39" s="1">
        <v>36</v>
      </c>
      <c r="B39" s="1">
        <f t="shared" si="0"/>
        <v>66500</v>
      </c>
    </row>
    <row r="40" spans="1:2" x14ac:dyDescent="0.15">
      <c r="A40" s="1">
        <v>37</v>
      </c>
      <c r="B40" s="1">
        <f t="shared" si="0"/>
        <v>70200</v>
      </c>
    </row>
    <row r="41" spans="1:2" x14ac:dyDescent="0.15">
      <c r="A41" s="1">
        <v>38</v>
      </c>
      <c r="B41" s="1">
        <f t="shared" si="0"/>
        <v>74000</v>
      </c>
    </row>
    <row r="42" spans="1:2" x14ac:dyDescent="0.15">
      <c r="A42" s="1">
        <v>39</v>
      </c>
      <c r="B42" s="1">
        <f t="shared" si="0"/>
        <v>77900</v>
      </c>
    </row>
    <row r="43" spans="1:2" x14ac:dyDescent="0.15">
      <c r="A43" s="1">
        <v>40</v>
      </c>
      <c r="B43" s="1">
        <f t="shared" si="0"/>
        <v>81900</v>
      </c>
    </row>
    <row r="44" spans="1:2" x14ac:dyDescent="0.15">
      <c r="A44" s="1">
        <v>41</v>
      </c>
      <c r="B44" s="1">
        <f t="shared" si="0"/>
        <v>86000</v>
      </c>
    </row>
    <row r="45" spans="1:2" x14ac:dyDescent="0.15">
      <c r="A45" s="1">
        <v>42</v>
      </c>
      <c r="B45" s="1">
        <f t="shared" si="0"/>
        <v>90200</v>
      </c>
    </row>
    <row r="46" spans="1:2" x14ac:dyDescent="0.15">
      <c r="A46" s="1">
        <v>43</v>
      </c>
      <c r="B46" s="1">
        <f t="shared" si="0"/>
        <v>94500</v>
      </c>
    </row>
    <row r="47" spans="1:2" x14ac:dyDescent="0.15">
      <c r="A47" s="1">
        <v>44</v>
      </c>
      <c r="B47" s="1">
        <f t="shared" si="0"/>
        <v>98900</v>
      </c>
    </row>
    <row r="48" spans="1:2" x14ac:dyDescent="0.15">
      <c r="A48" s="1">
        <v>45</v>
      </c>
      <c r="B48" s="1">
        <f t="shared" si="0"/>
        <v>103400</v>
      </c>
    </row>
    <row r="49" spans="1:2" x14ac:dyDescent="0.15">
      <c r="A49" s="1">
        <v>46</v>
      </c>
      <c r="B49" s="1">
        <f t="shared" si="0"/>
        <v>108000</v>
      </c>
    </row>
    <row r="50" spans="1:2" x14ac:dyDescent="0.15">
      <c r="A50" s="1">
        <v>47</v>
      </c>
      <c r="B50" s="1">
        <f t="shared" si="0"/>
        <v>112700</v>
      </c>
    </row>
    <row r="51" spans="1:2" x14ac:dyDescent="0.15">
      <c r="A51" s="1">
        <v>48</v>
      </c>
      <c r="B51" s="1">
        <f t="shared" si="0"/>
        <v>117500</v>
      </c>
    </row>
    <row r="52" spans="1:2" x14ac:dyDescent="0.15">
      <c r="A52" s="1">
        <v>49</v>
      </c>
      <c r="B52" s="1">
        <f t="shared" si="0"/>
        <v>122400</v>
      </c>
    </row>
    <row r="53" spans="1:2" x14ac:dyDescent="0.15">
      <c r="A53" s="1">
        <v>50</v>
      </c>
      <c r="B53" s="1">
        <f t="shared" si="0"/>
        <v>127400</v>
      </c>
    </row>
    <row r="54" spans="1:2" x14ac:dyDescent="0.15">
      <c r="A54" s="1">
        <v>51</v>
      </c>
      <c r="B54" s="1">
        <f t="shared" si="0"/>
        <v>132500</v>
      </c>
    </row>
    <row r="55" spans="1:2" x14ac:dyDescent="0.15">
      <c r="A55" s="1">
        <v>52</v>
      </c>
      <c r="B55" s="1">
        <f t="shared" si="0"/>
        <v>137700</v>
      </c>
    </row>
    <row r="56" spans="1:2" x14ac:dyDescent="0.15">
      <c r="A56" s="1">
        <v>53</v>
      </c>
      <c r="B56" s="1">
        <f t="shared" si="0"/>
        <v>143000</v>
      </c>
    </row>
    <row r="57" spans="1:2" x14ac:dyDescent="0.15">
      <c r="A57" s="1">
        <v>54</v>
      </c>
      <c r="B57" s="1">
        <f t="shared" si="0"/>
        <v>148400</v>
      </c>
    </row>
    <row r="58" spans="1:2" x14ac:dyDescent="0.15">
      <c r="A58" s="1">
        <v>55</v>
      </c>
      <c r="B58" s="1">
        <f t="shared" si="0"/>
        <v>153900</v>
      </c>
    </row>
    <row r="59" spans="1:2" x14ac:dyDescent="0.15">
      <c r="A59" s="1">
        <v>56</v>
      </c>
      <c r="B59" s="1">
        <f t="shared" si="0"/>
        <v>159500</v>
      </c>
    </row>
    <row r="60" spans="1:2" x14ac:dyDescent="0.15">
      <c r="A60" s="1">
        <v>57</v>
      </c>
      <c r="B60" s="1">
        <f t="shared" si="0"/>
        <v>165200</v>
      </c>
    </row>
    <row r="61" spans="1:2" x14ac:dyDescent="0.15">
      <c r="A61" s="1">
        <v>58</v>
      </c>
      <c r="B61" s="1">
        <f t="shared" si="0"/>
        <v>171000</v>
      </c>
    </row>
    <row r="62" spans="1:2" x14ac:dyDescent="0.15">
      <c r="A62" s="1">
        <v>59</v>
      </c>
      <c r="B62" s="1">
        <f t="shared" si="0"/>
        <v>176900</v>
      </c>
    </row>
    <row r="63" spans="1:2" x14ac:dyDescent="0.15">
      <c r="A63" s="1">
        <v>60</v>
      </c>
      <c r="B63" s="1">
        <f t="shared" si="0"/>
        <v>182900</v>
      </c>
    </row>
    <row r="64" spans="1:2" x14ac:dyDescent="0.15">
      <c r="A64" s="1">
        <v>61</v>
      </c>
      <c r="B64" s="1">
        <f t="shared" si="0"/>
        <v>189000</v>
      </c>
    </row>
    <row r="65" spans="1:2" x14ac:dyDescent="0.15">
      <c r="A65" s="1">
        <v>62</v>
      </c>
      <c r="B65" s="1">
        <f t="shared" si="0"/>
        <v>195200</v>
      </c>
    </row>
    <row r="66" spans="1:2" x14ac:dyDescent="0.15">
      <c r="A66" s="1">
        <v>63</v>
      </c>
      <c r="B66" s="1">
        <f t="shared" si="0"/>
        <v>201500</v>
      </c>
    </row>
    <row r="67" spans="1:2" x14ac:dyDescent="0.15">
      <c r="A67" s="1">
        <v>64</v>
      </c>
      <c r="B67" s="1">
        <f t="shared" si="0"/>
        <v>207900</v>
      </c>
    </row>
    <row r="68" spans="1:2" x14ac:dyDescent="0.15">
      <c r="A68" s="1">
        <v>65</v>
      </c>
      <c r="B68" s="1">
        <f t="shared" si="0"/>
        <v>214400</v>
      </c>
    </row>
    <row r="69" spans="1:2" x14ac:dyDescent="0.15">
      <c r="A69" s="1">
        <v>66</v>
      </c>
      <c r="B69" s="1">
        <f t="shared" si="0"/>
        <v>221000</v>
      </c>
    </row>
    <row r="70" spans="1:2" x14ac:dyDescent="0.15">
      <c r="A70" s="1">
        <v>67</v>
      </c>
      <c r="B70" s="1">
        <f t="shared" ref="B70:B93" si="1">B69+A70*100</f>
        <v>227700</v>
      </c>
    </row>
    <row r="71" spans="1:2" x14ac:dyDescent="0.15">
      <c r="A71" s="1">
        <v>68</v>
      </c>
      <c r="B71" s="1">
        <f t="shared" si="1"/>
        <v>234500</v>
      </c>
    </row>
    <row r="72" spans="1:2" x14ac:dyDescent="0.15">
      <c r="A72" s="1">
        <v>69</v>
      </c>
      <c r="B72" s="1">
        <f t="shared" si="1"/>
        <v>241400</v>
      </c>
    </row>
    <row r="73" spans="1:2" x14ac:dyDescent="0.15">
      <c r="A73" s="1">
        <v>70</v>
      </c>
      <c r="B73" s="1">
        <f t="shared" si="1"/>
        <v>248400</v>
      </c>
    </row>
    <row r="74" spans="1:2" x14ac:dyDescent="0.15">
      <c r="A74" s="1">
        <v>71</v>
      </c>
      <c r="B74" s="1">
        <f t="shared" si="1"/>
        <v>255500</v>
      </c>
    </row>
    <row r="75" spans="1:2" x14ac:dyDescent="0.15">
      <c r="A75" s="1">
        <v>72</v>
      </c>
      <c r="B75" s="1">
        <f t="shared" si="1"/>
        <v>262700</v>
      </c>
    </row>
    <row r="76" spans="1:2" x14ac:dyDescent="0.15">
      <c r="A76" s="1">
        <v>73</v>
      </c>
      <c r="B76" s="1">
        <f t="shared" si="1"/>
        <v>270000</v>
      </c>
    </row>
    <row r="77" spans="1:2" x14ac:dyDescent="0.15">
      <c r="A77" s="1">
        <v>74</v>
      </c>
      <c r="B77" s="1">
        <f t="shared" si="1"/>
        <v>277400</v>
      </c>
    </row>
    <row r="78" spans="1:2" x14ac:dyDescent="0.15">
      <c r="A78" s="1">
        <v>75</v>
      </c>
      <c r="B78" s="1">
        <f t="shared" si="1"/>
        <v>284900</v>
      </c>
    </row>
    <row r="79" spans="1:2" x14ac:dyDescent="0.15">
      <c r="A79" s="1">
        <v>76</v>
      </c>
      <c r="B79" s="1">
        <f t="shared" si="1"/>
        <v>292500</v>
      </c>
    </row>
    <row r="80" spans="1:2" x14ac:dyDescent="0.15">
      <c r="A80" s="1">
        <v>77</v>
      </c>
      <c r="B80" s="1">
        <f t="shared" si="1"/>
        <v>300200</v>
      </c>
    </row>
    <row r="81" spans="1:2" x14ac:dyDescent="0.15">
      <c r="A81" s="1">
        <v>78</v>
      </c>
      <c r="B81" s="1">
        <f t="shared" si="1"/>
        <v>308000</v>
      </c>
    </row>
    <row r="82" spans="1:2" x14ac:dyDescent="0.15">
      <c r="A82" s="1">
        <v>79</v>
      </c>
      <c r="B82" s="1">
        <f t="shared" si="1"/>
        <v>315900</v>
      </c>
    </row>
    <row r="83" spans="1:2" x14ac:dyDescent="0.15">
      <c r="A83" s="1">
        <v>80</v>
      </c>
      <c r="B83" s="1">
        <f t="shared" si="1"/>
        <v>323900</v>
      </c>
    </row>
    <row r="84" spans="1:2" x14ac:dyDescent="0.15">
      <c r="A84" s="1">
        <v>81</v>
      </c>
      <c r="B84" s="1">
        <f t="shared" si="1"/>
        <v>332000</v>
      </c>
    </row>
    <row r="85" spans="1:2" x14ac:dyDescent="0.15">
      <c r="A85" s="1">
        <v>82</v>
      </c>
      <c r="B85" s="1">
        <f t="shared" si="1"/>
        <v>340200</v>
      </c>
    </row>
    <row r="86" spans="1:2" x14ac:dyDescent="0.15">
      <c r="A86" s="1">
        <v>83</v>
      </c>
      <c r="B86" s="1">
        <f t="shared" si="1"/>
        <v>348500</v>
      </c>
    </row>
    <row r="87" spans="1:2" x14ac:dyDescent="0.15">
      <c r="A87" s="1">
        <v>84</v>
      </c>
      <c r="B87" s="1">
        <f t="shared" si="1"/>
        <v>356900</v>
      </c>
    </row>
    <row r="88" spans="1:2" x14ac:dyDescent="0.15">
      <c r="A88" s="1">
        <v>85</v>
      </c>
      <c r="B88" s="1">
        <f t="shared" si="1"/>
        <v>365400</v>
      </c>
    </row>
    <row r="89" spans="1:2" x14ac:dyDescent="0.15">
      <c r="A89" s="1">
        <v>86</v>
      </c>
      <c r="B89" s="1">
        <f t="shared" si="1"/>
        <v>374000</v>
      </c>
    </row>
    <row r="90" spans="1:2" x14ac:dyDescent="0.15">
      <c r="A90" s="1">
        <v>87</v>
      </c>
      <c r="B90" s="1">
        <f t="shared" si="1"/>
        <v>382700</v>
      </c>
    </row>
    <row r="91" spans="1:2" x14ac:dyDescent="0.15">
      <c r="A91" s="1">
        <v>88</v>
      </c>
      <c r="B91" s="1">
        <f t="shared" si="1"/>
        <v>391500</v>
      </c>
    </row>
    <row r="92" spans="1:2" x14ac:dyDescent="0.15">
      <c r="A92" s="1">
        <v>89</v>
      </c>
      <c r="B92" s="1">
        <f t="shared" si="1"/>
        <v>400400</v>
      </c>
    </row>
    <row r="93" spans="1:2" x14ac:dyDescent="0.15">
      <c r="A93" s="1">
        <v>90</v>
      </c>
      <c r="B93" s="1">
        <f t="shared" si="1"/>
        <v>409400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workbookViewId="0">
      <selection activeCell="G15" sqref="G15"/>
    </sheetView>
  </sheetViews>
  <sheetFormatPr defaultColWidth="8.875" defaultRowHeight="16.5" x14ac:dyDescent="0.15"/>
  <cols>
    <col min="1" max="2" width="8.875" style="1"/>
    <col min="3" max="3" width="16.375" style="1" customWidth="1"/>
    <col min="4" max="4" width="11.125" style="1" customWidth="1"/>
    <col min="5" max="6" width="15" style="1" customWidth="1"/>
    <col min="7" max="7" width="12.375" style="1" customWidth="1"/>
    <col min="8" max="8" width="14.125" style="1" customWidth="1"/>
    <col min="9" max="9" width="16.375" style="1" customWidth="1"/>
    <col min="10" max="10" width="17.125" style="1" customWidth="1"/>
    <col min="11" max="11" width="16.125" style="1" customWidth="1"/>
    <col min="12" max="12" width="15.375" style="1" customWidth="1"/>
    <col min="13" max="13" width="13.625" style="1" customWidth="1"/>
    <col min="14" max="16384" width="8.875" style="1"/>
  </cols>
  <sheetData>
    <row r="1" spans="1:13" s="7" customFormat="1" ht="15.95" x14ac:dyDescent="0.15">
      <c r="A1" s="7" t="s">
        <v>207</v>
      </c>
      <c r="B1" s="7" t="s">
        <v>208</v>
      </c>
      <c r="C1" s="7" t="s">
        <v>209</v>
      </c>
      <c r="D1" s="7" t="s">
        <v>210</v>
      </c>
      <c r="E1" s="7" t="s">
        <v>211</v>
      </c>
      <c r="F1" s="7" t="s">
        <v>212</v>
      </c>
      <c r="G1" s="7" t="s">
        <v>213</v>
      </c>
      <c r="H1" s="7" t="s">
        <v>214</v>
      </c>
      <c r="I1" s="7" t="s">
        <v>215</v>
      </c>
      <c r="J1" s="7" t="s">
        <v>216</v>
      </c>
      <c r="K1" s="7" t="s">
        <v>217</v>
      </c>
      <c r="L1" s="7" t="s">
        <v>218</v>
      </c>
    </row>
    <row r="2" spans="1:13" s="9" customFormat="1" ht="15.95" x14ac:dyDescent="0.15">
      <c r="A2" s="9" t="s">
        <v>232</v>
      </c>
      <c r="B2" s="9" t="s">
        <v>196</v>
      </c>
      <c r="C2" s="9" t="s">
        <v>196</v>
      </c>
      <c r="D2" s="9" t="s">
        <v>196</v>
      </c>
      <c r="E2" s="9" t="s">
        <v>196</v>
      </c>
      <c r="F2" s="9" t="s">
        <v>196</v>
      </c>
      <c r="G2" s="9" t="s">
        <v>196</v>
      </c>
      <c r="H2" s="9" t="s">
        <v>196</v>
      </c>
      <c r="I2" s="9" t="s">
        <v>196</v>
      </c>
      <c r="J2" s="9" t="s">
        <v>196</v>
      </c>
      <c r="K2" s="9" t="s">
        <v>196</v>
      </c>
      <c r="L2" s="9" t="s">
        <v>196</v>
      </c>
    </row>
    <row r="3" spans="1:13" s="2" customFormat="1" ht="49.5" x14ac:dyDescent="0.15">
      <c r="A3" s="2" t="s">
        <v>219</v>
      </c>
      <c r="B3" s="2" t="s">
        <v>220</v>
      </c>
      <c r="C3" s="2" t="s">
        <v>221</v>
      </c>
      <c r="D3" s="2" t="s">
        <v>222</v>
      </c>
      <c r="E3" s="2" t="s">
        <v>223</v>
      </c>
      <c r="F3" s="2" t="s">
        <v>224</v>
      </c>
      <c r="G3" s="2" t="s">
        <v>225</v>
      </c>
      <c r="H3" s="2" t="s">
        <v>226</v>
      </c>
      <c r="I3" s="2" t="s">
        <v>227</v>
      </c>
      <c r="J3" s="2" t="s">
        <v>228</v>
      </c>
      <c r="K3" s="2" t="s">
        <v>229</v>
      </c>
      <c r="L3" s="2" t="s">
        <v>230</v>
      </c>
      <c r="M3" s="2" t="s">
        <v>231</v>
      </c>
    </row>
    <row r="4" spans="1:13" ht="15.95" x14ac:dyDescent="0.25">
      <c r="A4" s="1">
        <v>1</v>
      </c>
      <c r="E4" s="4"/>
      <c r="F4" s="4"/>
    </row>
  </sheetData>
  <phoneticPr fontId="1" type="noConversion"/>
  <pageMargins left="0.7" right="0.7" top="0.75" bottom="0.75" header="0.3" footer="0.3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char</vt:lpstr>
      <vt:lpstr>weapon</vt:lpstr>
      <vt:lpstr>armor</vt:lpstr>
      <vt:lpstr>material</vt:lpstr>
      <vt:lpstr>lvup_exp</vt:lpstr>
      <vt:lpstr>char_save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 Studio</dc:creator>
  <cp:lastModifiedBy>Windows 用户</cp:lastModifiedBy>
  <dcterms:created xsi:type="dcterms:W3CDTF">2017-07-26T04:09:34Z</dcterms:created>
  <dcterms:modified xsi:type="dcterms:W3CDTF">2018-01-10T07:29:12Z</dcterms:modified>
</cp:coreProperties>
</file>